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pardf1900057vf1.eu.net.intra\e03161\Desktop\"/>
    </mc:Choice>
  </mc:AlternateContent>
  <bookViews>
    <workbookView xWindow="0" yWindow="0" windowWidth="4020" windowHeight="0"/>
  </bookViews>
  <sheets>
    <sheet name="Availability" sheetId="2" r:id="rId1"/>
    <sheet name="Capacity 2021.4" sheetId="13" r:id="rId2"/>
    <sheet name="Capacity 2021.3" sheetId="10" r:id="rId3"/>
    <sheet name="Effort 2021.3" sheetId="11" r:id="rId4"/>
    <sheet name="Capacity Check 2021.3" sheetId="12" r:id="rId5"/>
    <sheet name="Capacity 2021.1" sheetId="3" r:id="rId6"/>
    <sheet name="Effort 2021.1" sheetId="4" r:id="rId7"/>
    <sheet name="Capacity Check 2021.1" sheetId="5" r:id="rId8"/>
    <sheet name="Capacity 2021.2" sheetId="6" r:id="rId9"/>
    <sheet name="Effort 2021.2" sheetId="7" r:id="rId10"/>
    <sheet name="Capacity Check 2021.2" sheetId="8" r:id="rId11"/>
  </sheets>
  <definedNames>
    <definedName name="_xlnm._FilterDatabase" localSheetId="0" hidden="1">Availability!$A$3:$FD$29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3" l="1"/>
  <c r="I37" i="13"/>
  <c r="J37" i="13"/>
  <c r="K37" i="13"/>
  <c r="L37" i="13"/>
  <c r="H38" i="13"/>
  <c r="I38" i="13"/>
  <c r="J38" i="13"/>
  <c r="K38" i="13"/>
  <c r="L38" i="13"/>
  <c r="H39" i="13"/>
  <c r="I39" i="13"/>
  <c r="J39" i="13"/>
  <c r="K39" i="13"/>
  <c r="L39" i="13"/>
  <c r="I36" i="13"/>
  <c r="J36" i="13"/>
  <c r="K36" i="13"/>
  <c r="L36" i="13"/>
  <c r="H36" i="13"/>
  <c r="H26" i="13"/>
  <c r="I26" i="13"/>
  <c r="J26" i="13"/>
  <c r="K26" i="13"/>
  <c r="L26" i="13"/>
  <c r="H27" i="13"/>
  <c r="I27" i="13"/>
  <c r="J27" i="13"/>
  <c r="K27" i="13"/>
  <c r="L27" i="13"/>
  <c r="H28" i="13"/>
  <c r="I28" i="13"/>
  <c r="J28" i="13"/>
  <c r="K28" i="13"/>
  <c r="L28" i="13"/>
  <c r="L25" i="13"/>
  <c r="I25" i="13"/>
  <c r="J25" i="13"/>
  <c r="K25" i="13"/>
  <c r="H25" i="13"/>
  <c r="MT1" i="2"/>
  <c r="MU1" i="2"/>
  <c r="MV1" i="2"/>
  <c r="MW1" i="2"/>
  <c r="L16" i="13" s="1"/>
  <c r="MX1" i="2"/>
  <c r="MY1" i="2"/>
  <c r="MZ1" i="2"/>
  <c r="NA1" i="2"/>
  <c r="NB1" i="2"/>
  <c r="NC1" i="2"/>
  <c r="ND1" i="2"/>
  <c r="NE1" i="2"/>
  <c r="NF1" i="2"/>
  <c r="MS1" i="2"/>
  <c r="MF1" i="2"/>
  <c r="MG1" i="2"/>
  <c r="MH1" i="2"/>
  <c r="MI1" i="2"/>
  <c r="MJ1" i="2"/>
  <c r="MK1" i="2"/>
  <c r="ML1" i="2"/>
  <c r="MM1" i="2"/>
  <c r="MN1" i="2"/>
  <c r="MO1" i="2"/>
  <c r="MP1" i="2"/>
  <c r="MQ1" i="2"/>
  <c r="MR1" i="2"/>
  <c r="ME1" i="2"/>
  <c r="H16" i="13"/>
  <c r="O17" i="13"/>
  <c r="LR1" i="2"/>
  <c r="LS1" i="2"/>
  <c r="LT1" i="2"/>
  <c r="LU1" i="2"/>
  <c r="LV1" i="2"/>
  <c r="LW1" i="2"/>
  <c r="LX1" i="2"/>
  <c r="LY1" i="2"/>
  <c r="LZ1" i="2"/>
  <c r="MA1" i="2"/>
  <c r="MB1" i="2"/>
  <c r="MC1" i="2"/>
  <c r="MD1" i="2"/>
  <c r="LQ1" i="2"/>
  <c r="LD1" i="2"/>
  <c r="LE1" i="2"/>
  <c r="LF1" i="2"/>
  <c r="LG1" i="2"/>
  <c r="LH1" i="2"/>
  <c r="LI1" i="2"/>
  <c r="LJ1" i="2"/>
  <c r="LK1" i="2"/>
  <c r="LL1" i="2"/>
  <c r="LM1" i="2"/>
  <c r="LN1" i="2"/>
  <c r="LO1" i="2"/>
  <c r="LP1" i="2"/>
  <c r="LC1" i="2"/>
  <c r="KB1" i="2"/>
  <c r="KC1" i="2"/>
  <c r="KD1" i="2"/>
  <c r="KE1" i="2"/>
  <c r="K25" i="10" s="1"/>
  <c r="KF1" i="2"/>
  <c r="KG1" i="2"/>
  <c r="KH1" i="2"/>
  <c r="KI1" i="2"/>
  <c r="KJ1" i="2"/>
  <c r="KK1" i="2"/>
  <c r="KL1" i="2"/>
  <c r="KM1" i="2"/>
  <c r="KN1" i="2"/>
  <c r="KA1" i="2"/>
  <c r="JN1" i="2"/>
  <c r="JO1" i="2"/>
  <c r="JP1" i="2"/>
  <c r="JQ1" i="2"/>
  <c r="JR1" i="2"/>
  <c r="JS1" i="2"/>
  <c r="JT1" i="2"/>
  <c r="JU1" i="2"/>
  <c r="JV1" i="2"/>
  <c r="JW1" i="2"/>
  <c r="JX1" i="2"/>
  <c r="JY1" i="2"/>
  <c r="JZ1" i="2"/>
  <c r="JM1" i="2"/>
  <c r="IZ1" i="2"/>
  <c r="JA1" i="2"/>
  <c r="JB1" i="2"/>
  <c r="JC1" i="2"/>
  <c r="JD1" i="2"/>
  <c r="JE1" i="2"/>
  <c r="JF1" i="2"/>
  <c r="JG1" i="2"/>
  <c r="JH1" i="2"/>
  <c r="JI1" i="2"/>
  <c r="JJ1" i="2"/>
  <c r="JK1" i="2"/>
  <c r="JL1" i="2"/>
  <c r="IY1" i="2"/>
  <c r="IL1" i="2"/>
  <c r="IM1" i="2"/>
  <c r="IN1" i="2"/>
  <c r="IO1" i="2"/>
  <c r="IP1" i="2"/>
  <c r="IQ1" i="2"/>
  <c r="IR1" i="2"/>
  <c r="IS1" i="2"/>
  <c r="IT1" i="2"/>
  <c r="IU1" i="2"/>
  <c r="IV1" i="2"/>
  <c r="IW1" i="2"/>
  <c r="IX1" i="2"/>
  <c r="IK1" i="2"/>
  <c r="HX1" i="2"/>
  <c r="HY1" i="2"/>
  <c r="HZ1" i="2"/>
  <c r="IA1" i="2"/>
  <c r="IB1" i="2"/>
  <c r="IC1" i="2"/>
  <c r="ID1" i="2"/>
  <c r="IE1" i="2"/>
  <c r="IF1" i="2"/>
  <c r="IG1" i="2"/>
  <c r="IH1" i="2"/>
  <c r="II1" i="2"/>
  <c r="IJ1" i="2"/>
  <c r="HW1" i="2"/>
  <c r="HI2" i="2"/>
  <c r="HJ1" i="2"/>
  <c r="HK1" i="2"/>
  <c r="HL1" i="2"/>
  <c r="HM1" i="2"/>
  <c r="HN1" i="2"/>
  <c r="HO1" i="2"/>
  <c r="HP1" i="2"/>
  <c r="HQ1" i="2"/>
  <c r="HR1" i="2"/>
  <c r="HS1" i="2"/>
  <c r="HT1" i="2"/>
  <c r="HU1" i="2"/>
  <c r="HV1" i="2"/>
  <c r="HI1" i="2"/>
  <c r="N28" i="10"/>
  <c r="M15" i="10"/>
  <c r="L17" i="10"/>
  <c r="J16" i="10"/>
  <c r="H17" i="10"/>
  <c r="J14" i="10"/>
  <c r="N14" i="10"/>
  <c r="H14" i="10"/>
  <c r="I12" i="13"/>
  <c r="J11" i="13"/>
  <c r="K11" i="13" s="1"/>
  <c r="L11" i="13" s="1"/>
  <c r="M11" i="13" s="1"/>
  <c r="N11" i="13" s="1"/>
  <c r="O11" i="13" s="1"/>
  <c r="P11" i="13" s="1"/>
  <c r="I11" i="13"/>
  <c r="R8" i="13"/>
  <c r="S8" i="13" s="1"/>
  <c r="P8" i="13"/>
  <c r="C8" i="13"/>
  <c r="R6" i="13"/>
  <c r="S6" i="13" s="1"/>
  <c r="O5" i="13"/>
  <c r="P5" i="13" s="1"/>
  <c r="R4" i="13"/>
  <c r="S4" i="13" s="1"/>
  <c r="C4" i="13"/>
  <c r="O3" i="13"/>
  <c r="O7" i="13" s="1"/>
  <c r="P7" i="13" s="1"/>
  <c r="S2" i="13"/>
  <c r="R2" i="13"/>
  <c r="O2" i="13"/>
  <c r="O8" i="13" s="1"/>
  <c r="L2" i="13"/>
  <c r="O17" i="10"/>
  <c r="N16" i="10"/>
  <c r="O16" i="10"/>
  <c r="P16" i="10"/>
  <c r="O15" i="10"/>
  <c r="P15" i="10"/>
  <c r="C4" i="12"/>
  <c r="C3" i="12"/>
  <c r="C5" i="12" s="1"/>
  <c r="I8" i="11"/>
  <c r="H8" i="11"/>
  <c r="G6" i="11"/>
  <c r="G5" i="11"/>
  <c r="G4" i="11"/>
  <c r="G3" i="11"/>
  <c r="G2" i="11"/>
  <c r="G8" i="11" s="1"/>
  <c r="MS2" i="2"/>
  <c r="ME2" i="2"/>
  <c r="LQ2" i="2"/>
  <c r="LC2" i="2"/>
  <c r="KA2" i="2"/>
  <c r="JM2" i="2"/>
  <c r="IY2" i="2"/>
  <c r="IK2" i="2"/>
  <c r="HW2" i="2"/>
  <c r="I12" i="10"/>
  <c r="I11" i="10"/>
  <c r="J11" i="10" s="1"/>
  <c r="K11" i="10" s="1"/>
  <c r="L11" i="10" s="1"/>
  <c r="M11" i="10" s="1"/>
  <c r="N11" i="10" s="1"/>
  <c r="O11" i="10" s="1"/>
  <c r="P11" i="10" s="1"/>
  <c r="C8" i="10"/>
  <c r="R6" i="10"/>
  <c r="S6" i="10" s="1"/>
  <c r="L6" i="10"/>
  <c r="M6" i="10" s="1"/>
  <c r="S5" i="10"/>
  <c r="M5" i="10"/>
  <c r="L4" i="10"/>
  <c r="M4" i="10" s="1"/>
  <c r="C4" i="10"/>
  <c r="R2" i="10"/>
  <c r="R5" i="10" s="1"/>
  <c r="O2" i="10"/>
  <c r="L2" i="10"/>
  <c r="L5" i="10" s="1"/>
  <c r="H14" i="6"/>
  <c r="O14" i="13" l="1"/>
  <c r="K17" i="13"/>
  <c r="M15" i="13"/>
  <c r="J15" i="13"/>
  <c r="N14" i="13"/>
  <c r="I15" i="13"/>
  <c r="K14" i="13"/>
  <c r="P16" i="13"/>
  <c r="J14" i="13"/>
  <c r="N17" i="13"/>
  <c r="J17" i="13"/>
  <c r="O16" i="13"/>
  <c r="K16" i="13"/>
  <c r="P15" i="13"/>
  <c r="L15" i="13"/>
  <c r="H15" i="13"/>
  <c r="M14" i="13"/>
  <c r="I14" i="13"/>
  <c r="M17" i="13"/>
  <c r="I17" i="13"/>
  <c r="N16" i="13"/>
  <c r="J16" i="13"/>
  <c r="O15" i="13"/>
  <c r="K15" i="13"/>
  <c r="H14" i="13"/>
  <c r="P14" i="13"/>
  <c r="L14" i="13"/>
  <c r="P17" i="13"/>
  <c r="L17" i="13"/>
  <c r="H17" i="13"/>
  <c r="M16" i="13"/>
  <c r="I16" i="13"/>
  <c r="N15" i="13"/>
  <c r="J12" i="13"/>
  <c r="N15" i="10"/>
  <c r="P17" i="10"/>
  <c r="I14" i="10"/>
  <c r="M14" i="10"/>
  <c r="I17" i="10"/>
  <c r="H16" i="10"/>
  <c r="J15" i="10"/>
  <c r="L16" i="10"/>
  <c r="O25" i="10"/>
  <c r="I28" i="10"/>
  <c r="P14" i="10"/>
  <c r="L14" i="10"/>
  <c r="I16" i="10"/>
  <c r="H15" i="10"/>
  <c r="K17" i="10"/>
  <c r="L15" i="10"/>
  <c r="N25" i="10"/>
  <c r="N36" i="10"/>
  <c r="N26" i="10"/>
  <c r="N17" i="10"/>
  <c r="H32" i="13"/>
  <c r="O14" i="10"/>
  <c r="O19" i="10" s="1"/>
  <c r="K14" i="10"/>
  <c r="I15" i="10"/>
  <c r="J17" i="10"/>
  <c r="K16" i="10"/>
  <c r="M16" i="10"/>
  <c r="J25" i="10"/>
  <c r="M28" i="10"/>
  <c r="H28" i="10"/>
  <c r="H25" i="10"/>
  <c r="M25" i="10"/>
  <c r="I25" i="10"/>
  <c r="L28" i="10"/>
  <c r="L27" i="10"/>
  <c r="I26" i="10"/>
  <c r="K15" i="10"/>
  <c r="M17" i="10"/>
  <c r="P25" i="10"/>
  <c r="L25" i="10"/>
  <c r="P28" i="10"/>
  <c r="J28" i="10"/>
  <c r="O28" i="10"/>
  <c r="K28" i="10"/>
  <c r="P27" i="10"/>
  <c r="K27" i="10"/>
  <c r="M26" i="10"/>
  <c r="M36" i="10"/>
  <c r="O27" i="10"/>
  <c r="I27" i="10"/>
  <c r="J26" i="10"/>
  <c r="H38" i="10"/>
  <c r="N27" i="10"/>
  <c r="P26" i="10"/>
  <c r="M27" i="10"/>
  <c r="H27" i="10"/>
  <c r="N39" i="10"/>
  <c r="L26" i="10"/>
  <c r="H26" i="10"/>
  <c r="J36" i="10"/>
  <c r="L38" i="10"/>
  <c r="J27" i="10"/>
  <c r="O26" i="10"/>
  <c r="K26" i="10"/>
  <c r="H36" i="10"/>
  <c r="I36" i="10"/>
  <c r="K39" i="10"/>
  <c r="M37" i="10"/>
  <c r="J37" i="10"/>
  <c r="P36" i="10"/>
  <c r="L36" i="10"/>
  <c r="P39" i="10"/>
  <c r="P38" i="10"/>
  <c r="I37" i="10"/>
  <c r="O36" i="10"/>
  <c r="K36" i="10"/>
  <c r="O39" i="10"/>
  <c r="J39" i="10"/>
  <c r="O38" i="10"/>
  <c r="K38" i="10"/>
  <c r="P37" i="10"/>
  <c r="L37" i="10"/>
  <c r="H37" i="10"/>
  <c r="M39" i="10"/>
  <c r="I39" i="10"/>
  <c r="N38" i="10"/>
  <c r="J38" i="10"/>
  <c r="O37" i="10"/>
  <c r="K37" i="10"/>
  <c r="L39" i="10"/>
  <c r="H39" i="10"/>
  <c r="M38" i="10"/>
  <c r="I38" i="10"/>
  <c r="N37" i="10"/>
  <c r="N43" i="10" s="1"/>
  <c r="H45" i="13"/>
  <c r="L5" i="13"/>
  <c r="M5" i="13" s="1"/>
  <c r="L3" i="13"/>
  <c r="L4" i="13"/>
  <c r="M4" i="13" s="1"/>
  <c r="L8" i="13"/>
  <c r="M8" i="13" s="1"/>
  <c r="P3" i="13"/>
  <c r="L6" i="13"/>
  <c r="M6" i="13" s="1"/>
  <c r="K12" i="13"/>
  <c r="R5" i="13"/>
  <c r="S5" i="13" s="1"/>
  <c r="R3" i="13"/>
  <c r="M2" i="13"/>
  <c r="H42" i="13"/>
  <c r="H44" i="13"/>
  <c r="P2" i="13"/>
  <c r="O4" i="13"/>
  <c r="P4" i="13" s="1"/>
  <c r="O6" i="13"/>
  <c r="P6" i="13" s="1"/>
  <c r="H41" i="13"/>
  <c r="H43" i="13"/>
  <c r="O20" i="10"/>
  <c r="J12" i="10"/>
  <c r="O8" i="10"/>
  <c r="P8" i="10" s="1"/>
  <c r="O6" i="10"/>
  <c r="P6" i="10" s="1"/>
  <c r="O4" i="10"/>
  <c r="P4" i="10" s="1"/>
  <c r="P2" i="10"/>
  <c r="O3" i="10"/>
  <c r="R8" i="10"/>
  <c r="S8" i="10" s="1"/>
  <c r="S2" i="10"/>
  <c r="R3" i="10"/>
  <c r="O5" i="10"/>
  <c r="P5" i="10" s="1"/>
  <c r="L8" i="10"/>
  <c r="M8" i="10" s="1"/>
  <c r="M2" i="10"/>
  <c r="L3" i="10"/>
  <c r="R4" i="10"/>
  <c r="S4" i="10" s="1"/>
  <c r="O21" i="10" l="1"/>
  <c r="N20" i="10"/>
  <c r="N19" i="10"/>
  <c r="N21" i="10"/>
  <c r="P20" i="10"/>
  <c r="H31" i="13"/>
  <c r="H42" i="10"/>
  <c r="H30" i="13"/>
  <c r="H33" i="13"/>
  <c r="H34" i="13" s="1"/>
  <c r="P21" i="10"/>
  <c r="P19" i="10"/>
  <c r="N42" i="10"/>
  <c r="H33" i="10"/>
  <c r="H32" i="10"/>
  <c r="H31" i="10"/>
  <c r="H30" i="10"/>
  <c r="N44" i="10"/>
  <c r="N45" i="10"/>
  <c r="P45" i="10"/>
  <c r="H45" i="10"/>
  <c r="N41" i="10"/>
  <c r="H43" i="10"/>
  <c r="P43" i="10"/>
  <c r="H41" i="10"/>
  <c r="H44" i="10"/>
  <c r="O43" i="10"/>
  <c r="O41" i="10"/>
  <c r="O42" i="10"/>
  <c r="O44" i="10"/>
  <c r="O45" i="10"/>
  <c r="P44" i="10"/>
  <c r="P42" i="10"/>
  <c r="P41" i="10"/>
  <c r="H21" i="13"/>
  <c r="J30" i="13"/>
  <c r="I21" i="13"/>
  <c r="I41" i="13"/>
  <c r="J33" i="13"/>
  <c r="R7" i="13"/>
  <c r="S3" i="13"/>
  <c r="H22" i="13"/>
  <c r="I32" i="13"/>
  <c r="I30" i="13"/>
  <c r="I31" i="13"/>
  <c r="I33" i="13"/>
  <c r="I45" i="13"/>
  <c r="I42" i="13"/>
  <c r="I43" i="13"/>
  <c r="J44" i="13"/>
  <c r="J42" i="13"/>
  <c r="J45" i="13"/>
  <c r="J43" i="13"/>
  <c r="J41" i="13"/>
  <c r="H19" i="13"/>
  <c r="I19" i="13"/>
  <c r="J32" i="13"/>
  <c r="J21" i="13"/>
  <c r="J19" i="13"/>
  <c r="J20" i="13"/>
  <c r="J22" i="13"/>
  <c r="L12" i="13"/>
  <c r="I20" i="13"/>
  <c r="I44" i="13"/>
  <c r="J31" i="13"/>
  <c r="H20" i="13"/>
  <c r="L7" i="13"/>
  <c r="M7" i="13" s="1"/>
  <c r="M3" i="13"/>
  <c r="I22" i="13"/>
  <c r="J43" i="10"/>
  <c r="I45" i="10"/>
  <c r="J20" i="10"/>
  <c r="I41" i="10"/>
  <c r="I42" i="10"/>
  <c r="J33" i="10"/>
  <c r="K12" i="10"/>
  <c r="L7" i="10"/>
  <c r="M7" i="10" s="1"/>
  <c r="M3" i="10"/>
  <c r="R7" i="10"/>
  <c r="S3" i="10"/>
  <c r="H20" i="10"/>
  <c r="H19" i="10"/>
  <c r="H22" i="10"/>
  <c r="H21" i="10"/>
  <c r="O7" i="10"/>
  <c r="P7" i="10" s="1"/>
  <c r="P3" i="10"/>
  <c r="I32" i="10"/>
  <c r="I30" i="10"/>
  <c r="I31" i="10"/>
  <c r="I33" i="10"/>
  <c r="I43" i="10"/>
  <c r="I22" i="10"/>
  <c r="I20" i="10"/>
  <c r="I21" i="10"/>
  <c r="I19" i="10"/>
  <c r="I44" i="10"/>
  <c r="H34" i="10" l="1"/>
  <c r="I23" i="13"/>
  <c r="J23" i="13"/>
  <c r="J34" i="13"/>
  <c r="K33" i="13"/>
  <c r="K31" i="13"/>
  <c r="K32" i="13"/>
  <c r="K30" i="13"/>
  <c r="K45" i="13"/>
  <c r="K43" i="13"/>
  <c r="K41" i="13"/>
  <c r="K44" i="13"/>
  <c r="K42" i="13"/>
  <c r="M12" i="13"/>
  <c r="I34" i="13"/>
  <c r="K21" i="13"/>
  <c r="K19" i="13"/>
  <c r="K22" i="13"/>
  <c r="K20" i="13"/>
  <c r="H23" i="13"/>
  <c r="J41" i="10"/>
  <c r="J44" i="10"/>
  <c r="J22" i="10"/>
  <c r="J45" i="10"/>
  <c r="J21" i="10"/>
  <c r="J42" i="10"/>
  <c r="J19" i="10"/>
  <c r="J30" i="10"/>
  <c r="I23" i="10"/>
  <c r="J32" i="10"/>
  <c r="J34" i="10" s="1"/>
  <c r="J31" i="10"/>
  <c r="L12" i="10"/>
  <c r="H23" i="10"/>
  <c r="I34" i="10"/>
  <c r="L22" i="13" l="1"/>
  <c r="L20" i="13"/>
  <c r="L19" i="13"/>
  <c r="L21" i="13"/>
  <c r="L33" i="13"/>
  <c r="L31" i="13"/>
  <c r="L32" i="13"/>
  <c r="L30" i="13"/>
  <c r="K23" i="13"/>
  <c r="M39" i="13"/>
  <c r="M37" i="13"/>
  <c r="M27" i="13"/>
  <c r="M25" i="13"/>
  <c r="M36" i="13"/>
  <c r="M38" i="13"/>
  <c r="M28" i="13"/>
  <c r="M26" i="13"/>
  <c r="N12" i="13"/>
  <c r="L45" i="13"/>
  <c r="L43" i="13"/>
  <c r="L41" i="13"/>
  <c r="L44" i="13"/>
  <c r="L42" i="13"/>
  <c r="K34" i="13"/>
  <c r="J23" i="10"/>
  <c r="K45" i="10"/>
  <c r="K42" i="10"/>
  <c r="K43" i="10"/>
  <c r="K41" i="10"/>
  <c r="K44" i="10"/>
  <c r="M12" i="10"/>
  <c r="K22" i="10"/>
  <c r="K21" i="10"/>
  <c r="K19" i="10"/>
  <c r="K20" i="10"/>
  <c r="K31" i="10"/>
  <c r="K30" i="10"/>
  <c r="K32" i="10"/>
  <c r="K33" i="10"/>
  <c r="F14" i="13"/>
  <c r="L23" i="13" l="1"/>
  <c r="N39" i="13"/>
  <c r="N37" i="13"/>
  <c r="N26" i="13"/>
  <c r="N38" i="13"/>
  <c r="N36" i="13"/>
  <c r="N28" i="13"/>
  <c r="N27" i="13"/>
  <c r="O12" i="13"/>
  <c r="N25" i="13"/>
  <c r="L34" i="13"/>
  <c r="M44" i="13"/>
  <c r="M42" i="13"/>
  <c r="M45" i="13"/>
  <c r="M43" i="13"/>
  <c r="M41" i="13"/>
  <c r="M22" i="13"/>
  <c r="M20" i="13"/>
  <c r="M21" i="13"/>
  <c r="M19" i="13"/>
  <c r="M32" i="13"/>
  <c r="M30" i="13"/>
  <c r="M33" i="13"/>
  <c r="M31" i="13"/>
  <c r="K23" i="10"/>
  <c r="L45" i="10"/>
  <c r="L42" i="10"/>
  <c r="L44" i="10"/>
  <c r="L43" i="10"/>
  <c r="L41" i="10"/>
  <c r="L21" i="10"/>
  <c r="L20" i="10"/>
  <c r="L22" i="10"/>
  <c r="L19" i="10"/>
  <c r="L32" i="10"/>
  <c r="L30" i="10"/>
  <c r="L31" i="10"/>
  <c r="L33" i="10"/>
  <c r="N12" i="10"/>
  <c r="K34" i="10"/>
  <c r="F38" i="13"/>
  <c r="F39" i="13"/>
  <c r="F37" i="13"/>
  <c r="F16" i="13"/>
  <c r="F36" i="13"/>
  <c r="F28" i="13"/>
  <c r="F25" i="13"/>
  <c r="F15" i="13"/>
  <c r="F17" i="13"/>
  <c r="F27" i="13"/>
  <c r="F26" i="13"/>
  <c r="M23" i="13" l="1"/>
  <c r="N21" i="13"/>
  <c r="N19" i="13"/>
  <c r="N22" i="13"/>
  <c r="N20" i="13"/>
  <c r="N32" i="13"/>
  <c r="N30" i="13"/>
  <c r="N33" i="13"/>
  <c r="N31" i="13"/>
  <c r="N44" i="13"/>
  <c r="N42" i="13"/>
  <c r="N45" i="13"/>
  <c r="N43" i="13"/>
  <c r="N41" i="13"/>
  <c r="M34" i="13"/>
  <c r="O38" i="13"/>
  <c r="O36" i="13"/>
  <c r="O28" i="13"/>
  <c r="O26" i="13"/>
  <c r="P12" i="13"/>
  <c r="O37" i="13"/>
  <c r="O39" i="13"/>
  <c r="O25" i="13"/>
  <c r="O27" i="13"/>
  <c r="L34" i="10"/>
  <c r="M45" i="10"/>
  <c r="M43" i="10"/>
  <c r="M44" i="10"/>
  <c r="M41" i="10"/>
  <c r="M42" i="10"/>
  <c r="O12" i="10"/>
  <c r="L23" i="10"/>
  <c r="M31" i="10"/>
  <c r="M33" i="10"/>
  <c r="M32" i="10"/>
  <c r="M30" i="10"/>
  <c r="M19" i="10"/>
  <c r="M21" i="10"/>
  <c r="M22" i="10"/>
  <c r="M20" i="10"/>
  <c r="F30" i="13"/>
  <c r="F33" i="13"/>
  <c r="F21" i="13"/>
  <c r="F42" i="13"/>
  <c r="F22" i="13"/>
  <c r="F19" i="13"/>
  <c r="F41" i="13"/>
  <c r="F44" i="13"/>
  <c r="F20" i="13"/>
  <c r="F31" i="13"/>
  <c r="F32" i="13"/>
  <c r="F43" i="13"/>
  <c r="F45" i="13" l="1"/>
  <c r="F34" i="13"/>
  <c r="F23" i="13"/>
  <c r="O45" i="13"/>
  <c r="O43" i="13"/>
  <c r="O41" i="13"/>
  <c r="O44" i="13"/>
  <c r="O42" i="13"/>
  <c r="O21" i="13"/>
  <c r="O19" i="13"/>
  <c r="O20" i="13"/>
  <c r="O22" i="13"/>
  <c r="P38" i="13"/>
  <c r="P36" i="13"/>
  <c r="P28" i="13"/>
  <c r="P37" i="13"/>
  <c r="P25" i="13"/>
  <c r="P39" i="13"/>
  <c r="P27" i="13"/>
  <c r="P26" i="13"/>
  <c r="O33" i="13"/>
  <c r="O31" i="13"/>
  <c r="O32" i="13"/>
  <c r="O30" i="13"/>
  <c r="N34" i="13"/>
  <c r="N23" i="13"/>
  <c r="M34" i="10"/>
  <c r="P12" i="10"/>
  <c r="N22" i="10"/>
  <c r="N31" i="10"/>
  <c r="N30" i="10"/>
  <c r="N33" i="10"/>
  <c r="N32" i="10"/>
  <c r="M23" i="10"/>
  <c r="F27" i="10"/>
  <c r="F25" i="10"/>
  <c r="F17" i="10"/>
  <c r="F14" i="10"/>
  <c r="F39" i="10"/>
  <c r="F16" i="10"/>
  <c r="F38" i="10"/>
  <c r="F26" i="10"/>
  <c r="F36" i="10"/>
  <c r="F37" i="10"/>
  <c r="F15" i="10"/>
  <c r="F28" i="10"/>
  <c r="O23" i="13" l="1"/>
  <c r="O34" i="13"/>
  <c r="P45" i="13"/>
  <c r="P43" i="13"/>
  <c r="P41" i="13"/>
  <c r="P44" i="13"/>
  <c r="P42" i="13"/>
  <c r="P33" i="13"/>
  <c r="P31" i="13"/>
  <c r="P32" i="13"/>
  <c r="P30" i="13"/>
  <c r="P22" i="13"/>
  <c r="P20" i="13"/>
  <c r="P21" i="13"/>
  <c r="P19" i="13"/>
  <c r="N23" i="10"/>
  <c r="O31" i="10"/>
  <c r="O32" i="10"/>
  <c r="O33" i="10"/>
  <c r="O30" i="10"/>
  <c r="N34" i="10"/>
  <c r="O22" i="10"/>
  <c r="F20" i="10"/>
  <c r="F32" i="10"/>
  <c r="F33" i="10"/>
  <c r="F31" i="10"/>
  <c r="F44" i="10"/>
  <c r="F22" i="10"/>
  <c r="F41" i="10"/>
  <c r="F43" i="10"/>
  <c r="F19" i="10"/>
  <c r="F42" i="10"/>
  <c r="F30" i="10"/>
  <c r="F21" i="10"/>
  <c r="P23" i="13" l="1"/>
  <c r="P34" i="13"/>
  <c r="F23" i="10"/>
  <c r="F45" i="10"/>
  <c r="F34" i="10"/>
  <c r="O23" i="10"/>
  <c r="O34" i="10"/>
  <c r="P32" i="10"/>
  <c r="P31" i="10"/>
  <c r="P33" i="10"/>
  <c r="P30" i="10"/>
  <c r="P22" i="10"/>
  <c r="P23" i="10" l="1"/>
  <c r="P34" i="10"/>
  <c r="G6" i="7" l="1"/>
  <c r="G13" i="7" l="1"/>
  <c r="G9" i="7"/>
  <c r="G8" i="7"/>
  <c r="G12" i="7"/>
  <c r="G7" i="7" l="1"/>
  <c r="G5" i="7"/>
  <c r="G4" i="7"/>
  <c r="G11" i="7"/>
  <c r="G4" i="4" l="1"/>
  <c r="F4" i="4"/>
  <c r="I17" i="7" l="1"/>
  <c r="C4" i="8" s="1"/>
  <c r="H17" i="7"/>
  <c r="C3" i="8" s="1"/>
  <c r="G14" i="7"/>
  <c r="G10" i="7"/>
  <c r="C5" i="8" l="1"/>
  <c r="C8" i="3"/>
  <c r="O8" i="3" s="1"/>
  <c r="P8" i="3" s="1"/>
  <c r="O6" i="3"/>
  <c r="P6" i="3" s="1"/>
  <c r="R5" i="3"/>
  <c r="S5" i="3" s="1"/>
  <c r="L5" i="3"/>
  <c r="M5" i="3" s="1"/>
  <c r="O4" i="3"/>
  <c r="P4" i="3" s="1"/>
  <c r="C4" i="3"/>
  <c r="O3" i="3"/>
  <c r="O7" i="3" s="1"/>
  <c r="P7" i="3" s="1"/>
  <c r="R2" i="3"/>
  <c r="R3" i="3" s="1"/>
  <c r="P2" i="3"/>
  <c r="O2" i="3"/>
  <c r="L2" i="3"/>
  <c r="L3" i="3" s="1"/>
  <c r="R2" i="6"/>
  <c r="O2" i="6"/>
  <c r="L2" i="6"/>
  <c r="L3" i="6" s="1"/>
  <c r="M3" i="6" s="1"/>
  <c r="C8" i="6"/>
  <c r="C4" i="6"/>
  <c r="O3" i="6"/>
  <c r="G15" i="7"/>
  <c r="G3" i="7"/>
  <c r="G2" i="7"/>
  <c r="G17" i="7" s="1"/>
  <c r="I12" i="6"/>
  <c r="I11" i="6"/>
  <c r="J11" i="6" s="1"/>
  <c r="K11" i="6" s="1"/>
  <c r="L11" i="6" s="1"/>
  <c r="M11" i="6" s="1"/>
  <c r="N11" i="6" s="1"/>
  <c r="O11" i="6" s="1"/>
  <c r="P11" i="6" s="1"/>
  <c r="M2" i="6"/>
  <c r="O4" i="6" l="1"/>
  <c r="L5" i="6"/>
  <c r="M5" i="6" s="1"/>
  <c r="O8" i="6"/>
  <c r="P8" i="6" s="1"/>
  <c r="O5" i="6"/>
  <c r="P5" i="6" s="1"/>
  <c r="R8" i="6"/>
  <c r="S8" i="6" s="1"/>
  <c r="S2" i="6"/>
  <c r="O6" i="6"/>
  <c r="P6" i="6" s="1"/>
  <c r="L7" i="6"/>
  <c r="M7" i="6" s="1"/>
  <c r="R4" i="6"/>
  <c r="S4" i="6" s="1"/>
  <c r="L6" i="6"/>
  <c r="M6" i="6" s="1"/>
  <c r="L4" i="6"/>
  <c r="M4" i="6" s="1"/>
  <c r="O7" i="6"/>
  <c r="P7" i="6" s="1"/>
  <c r="R5" i="6"/>
  <c r="R6" i="6"/>
  <c r="S6" i="6" s="1"/>
  <c r="L8" i="6"/>
  <c r="M8" i="6" s="1"/>
  <c r="R3" i="6"/>
  <c r="R7" i="6" s="1"/>
  <c r="S7" i="6" s="1"/>
  <c r="L7" i="3"/>
  <c r="M7" i="3" s="1"/>
  <c r="M3" i="3"/>
  <c r="R7" i="3"/>
  <c r="S3" i="3"/>
  <c r="M2" i="3"/>
  <c r="S2" i="3"/>
  <c r="P3" i="3"/>
  <c r="L4" i="3"/>
  <c r="M4" i="3" s="1"/>
  <c r="R4" i="3"/>
  <c r="S4" i="3" s="1"/>
  <c r="O5" i="3"/>
  <c r="P5" i="3" s="1"/>
  <c r="L6" i="3"/>
  <c r="M6" i="3" s="1"/>
  <c r="R6" i="3"/>
  <c r="S6" i="3" s="1"/>
  <c r="L8" i="3"/>
  <c r="M8" i="3" s="1"/>
  <c r="R8" i="3"/>
  <c r="S8" i="3" s="1"/>
  <c r="J12" i="6"/>
  <c r="K12" i="6" s="1"/>
  <c r="S5" i="6"/>
  <c r="P3" i="6"/>
  <c r="P2" i="6"/>
  <c r="P4" i="6"/>
  <c r="E8" i="4"/>
  <c r="S3" i="6" l="1"/>
  <c r="L12" i="6"/>
  <c r="E9" i="4"/>
  <c r="E7" i="4"/>
  <c r="E6" i="4"/>
  <c r="E5" i="4"/>
  <c r="E2" i="4"/>
  <c r="E3" i="4"/>
  <c r="E4" i="4"/>
  <c r="M12" i="6" l="1"/>
  <c r="E11" i="4"/>
  <c r="G11" i="4"/>
  <c r="C4" i="5" s="1"/>
  <c r="F11" i="4"/>
  <c r="C3" i="5" s="1"/>
  <c r="C5" i="5" l="1"/>
  <c r="N12" i="6"/>
  <c r="I11" i="3"/>
  <c r="J11" i="3" s="1"/>
  <c r="K11" i="3" s="1"/>
  <c r="L11" i="3" s="1"/>
  <c r="M11" i="3" s="1"/>
  <c r="N11" i="3" s="1"/>
  <c r="O11" i="3" s="1"/>
  <c r="P11" i="3" s="1"/>
  <c r="G1" i="2"/>
  <c r="I12" i="3"/>
  <c r="O12" i="6" l="1"/>
  <c r="J12" i="3"/>
  <c r="G2" i="2"/>
  <c r="P12" i="6" l="1"/>
  <c r="K12" i="3"/>
  <c r="L12" i="3" l="1"/>
  <c r="M12" i="3" l="1"/>
  <c r="H3" i="2"/>
  <c r="H1" i="2" s="1"/>
  <c r="N12" i="3" l="1"/>
  <c r="I3" i="2"/>
  <c r="I1" i="2" s="1"/>
  <c r="O12" i="3" l="1"/>
  <c r="J3" i="2"/>
  <c r="J1" i="2" s="1"/>
  <c r="K3" i="2" l="1"/>
  <c r="K1" i="2" s="1"/>
  <c r="P12" i="3"/>
  <c r="L3" i="2" l="1"/>
  <c r="L1" i="2" s="1"/>
  <c r="M3" i="2"/>
  <c r="M1" i="2" s="1"/>
  <c r="N3" i="2"/>
  <c r="N1" i="2" s="1"/>
  <c r="O3" i="2" l="1"/>
  <c r="O1" i="2" s="1"/>
  <c r="P3" i="2" l="1"/>
  <c r="P1" i="2" s="1"/>
  <c r="Q3" i="2" l="1"/>
  <c r="Q1" i="2" s="1"/>
  <c r="R3" i="2" l="1"/>
  <c r="R1" i="2" s="1"/>
  <c r="S3" i="2" l="1"/>
  <c r="S1" i="2" s="1"/>
  <c r="T3" i="2" l="1"/>
  <c r="U3" i="2" l="1"/>
  <c r="U1" i="2" s="1"/>
  <c r="U2" i="2" s="1"/>
  <c r="T1" i="2"/>
  <c r="V3" i="2" l="1"/>
  <c r="V1" i="2" s="1"/>
  <c r="W3" i="2" l="1"/>
  <c r="W1" i="2" s="1"/>
  <c r="X3" i="2" l="1"/>
  <c r="X1" i="2" s="1"/>
  <c r="Y3" i="2"/>
  <c r="Y1" i="2" s="1"/>
  <c r="Z3" i="2" l="1"/>
  <c r="Z1" i="2" s="1"/>
  <c r="AA3" i="2" l="1"/>
  <c r="AA1" i="2" s="1"/>
  <c r="AB3" i="2" l="1"/>
  <c r="AB1" i="2" s="1"/>
  <c r="AC3" i="2" l="1"/>
  <c r="AC1" i="2" s="1"/>
  <c r="AD3" i="2" l="1"/>
  <c r="AD1" i="2" s="1"/>
  <c r="AE3" i="2" l="1"/>
  <c r="AE1" i="2" s="1"/>
  <c r="AF3" i="2" l="1"/>
  <c r="AF1" i="2" s="1"/>
  <c r="AG3" i="2" l="1"/>
  <c r="AG1" i="2" s="1"/>
  <c r="AH3" i="2" l="1"/>
  <c r="AH1" i="2" s="1"/>
  <c r="AI3" i="2" l="1"/>
  <c r="AI1" i="2" s="1"/>
  <c r="AI2" i="2" s="1"/>
  <c r="AJ3" i="2" l="1"/>
  <c r="AJ1" i="2" s="1"/>
  <c r="AK3" i="2" l="1"/>
  <c r="AK1" i="2" s="1"/>
  <c r="AL3" i="2" l="1"/>
  <c r="AL1" i="2" s="1"/>
  <c r="AM3" i="2" l="1"/>
  <c r="AM1" i="2" s="1"/>
  <c r="AN3" i="2" l="1"/>
  <c r="AN1" i="2" s="1"/>
  <c r="AO3" i="2" l="1"/>
  <c r="AO1" i="2" s="1"/>
  <c r="AP3" i="2" l="1"/>
  <c r="AP1" i="2" s="1"/>
  <c r="AQ3" i="2" l="1"/>
  <c r="AQ1" i="2" s="1"/>
  <c r="AR3" i="2" l="1"/>
  <c r="AR1" i="2" s="1"/>
  <c r="AS3" i="2" l="1"/>
  <c r="AS1" i="2" s="1"/>
  <c r="AT3" i="2" l="1"/>
  <c r="AT1" i="2" s="1"/>
  <c r="AU3" i="2" l="1"/>
  <c r="AU1" i="2" s="1"/>
  <c r="AV3" i="2" l="1"/>
  <c r="AV1" i="2" s="1"/>
  <c r="AW3" i="2" l="1"/>
  <c r="AW1" i="2" s="1"/>
  <c r="AW2" i="2" s="1"/>
  <c r="AX3" i="2" l="1"/>
  <c r="AX1" i="2" s="1"/>
  <c r="AY3" i="2" l="1"/>
  <c r="AY1" i="2" s="1"/>
  <c r="AZ3" i="2" l="1"/>
  <c r="AZ1" i="2" s="1"/>
  <c r="BA3" i="2" l="1"/>
  <c r="BA1" i="2" s="1"/>
  <c r="BB3" i="2" l="1"/>
  <c r="BB1" i="2" s="1"/>
  <c r="BC3" i="2" l="1"/>
  <c r="BC1" i="2" s="1"/>
  <c r="BD3" i="2" l="1"/>
  <c r="BD1" i="2" s="1"/>
  <c r="BE3" i="2" l="1"/>
  <c r="BE1" i="2" s="1"/>
  <c r="BF3" i="2" l="1"/>
  <c r="BF1" i="2" s="1"/>
  <c r="BG3" i="2" l="1"/>
  <c r="BG1" i="2" s="1"/>
  <c r="BH3" i="2" l="1"/>
  <c r="BH1" i="2" s="1"/>
  <c r="BI3" i="2" l="1"/>
  <c r="BI1" i="2" s="1"/>
  <c r="BJ3" i="2" l="1"/>
  <c r="BJ1" i="2" s="1"/>
  <c r="BK3" i="2" l="1"/>
  <c r="BK1" i="2" s="1"/>
  <c r="BK2" i="2" s="1"/>
  <c r="BL3" i="2" l="1"/>
  <c r="BL1" i="2" s="1"/>
  <c r="BM3" i="2" l="1"/>
  <c r="BM1" i="2" s="1"/>
  <c r="BN3" i="2" l="1"/>
  <c r="BN1" i="2" s="1"/>
  <c r="BO3" i="2" l="1"/>
  <c r="BO1" i="2" s="1"/>
  <c r="BP3" i="2" l="1"/>
  <c r="BP1" i="2" s="1"/>
  <c r="BQ3" i="2" l="1"/>
  <c r="BQ1" i="2" s="1"/>
  <c r="BR3" i="2" l="1"/>
  <c r="BR1" i="2" s="1"/>
  <c r="BS3" i="2" l="1"/>
  <c r="BS1" i="2" s="1"/>
  <c r="BT3" i="2" l="1"/>
  <c r="BT1" i="2" s="1"/>
  <c r="BU3" i="2" l="1"/>
  <c r="BU1" i="2" s="1"/>
  <c r="BV3" i="2" l="1"/>
  <c r="BV1" i="2" s="1"/>
  <c r="BW3" i="2" l="1"/>
  <c r="BW1" i="2" s="1"/>
  <c r="BX3" i="2" l="1"/>
  <c r="BX1" i="2" s="1"/>
  <c r="BY3" i="2" l="1"/>
  <c r="BY1" i="2" s="1"/>
  <c r="BY2" i="2" s="1"/>
  <c r="BZ3" i="2" l="1"/>
  <c r="BZ1" i="2" s="1"/>
  <c r="CA3" i="2" l="1"/>
  <c r="CA1" i="2" s="1"/>
  <c r="CB3" i="2" l="1"/>
  <c r="CB1" i="2" s="1"/>
  <c r="CC3" i="2" l="1"/>
  <c r="CC1" i="2" s="1"/>
  <c r="CD3" i="2" l="1"/>
  <c r="CD1" i="2" s="1"/>
  <c r="CE3" i="2" l="1"/>
  <c r="CE1" i="2" s="1"/>
  <c r="CF3" i="2" l="1"/>
  <c r="CF1" i="2" s="1"/>
  <c r="CG3" i="2" l="1"/>
  <c r="CG1" i="2" s="1"/>
  <c r="CH3" i="2" l="1"/>
  <c r="CH1" i="2" s="1"/>
  <c r="CI3" i="2" l="1"/>
  <c r="CI1" i="2" s="1"/>
  <c r="CJ3" i="2" l="1"/>
  <c r="CJ1" i="2" s="1"/>
  <c r="CK3" i="2" l="1"/>
  <c r="CK1" i="2" s="1"/>
  <c r="CL3" i="2" l="1"/>
  <c r="CL1" i="2" s="1"/>
  <c r="CM3" i="2" l="1"/>
  <c r="CM1" i="2" s="1"/>
  <c r="CM2" i="2" s="1"/>
  <c r="CN3" i="2" l="1"/>
  <c r="CN1" i="2" s="1"/>
  <c r="CO3" i="2" l="1"/>
  <c r="CO1" i="2" s="1"/>
  <c r="CP3" i="2" l="1"/>
  <c r="CP1" i="2" s="1"/>
  <c r="CQ3" i="2" l="1"/>
  <c r="CQ1" i="2" s="1"/>
  <c r="CR3" i="2" l="1"/>
  <c r="CR1" i="2" s="1"/>
  <c r="CS3" i="2" l="1"/>
  <c r="CS1" i="2" s="1"/>
  <c r="CT3" i="2" l="1"/>
  <c r="CT1" i="2" s="1"/>
  <c r="CU3" i="2" l="1"/>
  <c r="CU1" i="2" s="1"/>
  <c r="CV3" i="2" l="1"/>
  <c r="CV1" i="2" s="1"/>
  <c r="CW3" i="2" l="1"/>
  <c r="CW1" i="2" s="1"/>
  <c r="CX3" i="2" l="1"/>
  <c r="CX1" i="2" s="1"/>
  <c r="CY3" i="2" l="1"/>
  <c r="CY1" i="2" s="1"/>
  <c r="CZ3" i="2" l="1"/>
  <c r="CZ1" i="2" s="1"/>
  <c r="DA3" i="2" l="1"/>
  <c r="DA1" i="2" s="1"/>
  <c r="DA2" i="2" s="1"/>
  <c r="DB3" i="2" l="1"/>
  <c r="DB1" i="2" s="1"/>
  <c r="DC3" i="2" l="1"/>
  <c r="DC1" i="2" s="1"/>
  <c r="DD3" i="2" l="1"/>
  <c r="DD1" i="2" s="1"/>
  <c r="DE3" i="2" l="1"/>
  <c r="DE1" i="2" s="1"/>
  <c r="DF3" i="2" l="1"/>
  <c r="DF1" i="2" s="1"/>
  <c r="DG3" i="2" l="1"/>
  <c r="DG1" i="2" s="1"/>
  <c r="DH3" i="2" l="1"/>
  <c r="DH1" i="2" s="1"/>
  <c r="DI3" i="2" l="1"/>
  <c r="DI1" i="2" s="1"/>
  <c r="DJ3" i="2" l="1"/>
  <c r="DJ1" i="2" s="1"/>
  <c r="DK3" i="2" l="1"/>
  <c r="DK1" i="2" s="1"/>
  <c r="DL3" i="2" l="1"/>
  <c r="DL1" i="2" s="1"/>
  <c r="DM3" i="2" l="1"/>
  <c r="DM1" i="2" s="1"/>
  <c r="DN3" i="2" l="1"/>
  <c r="DN1" i="2" s="1"/>
  <c r="DO3" i="2" l="1"/>
  <c r="DP3" i="2" l="1"/>
  <c r="DQ3" i="2" l="1"/>
  <c r="DR3" i="2" l="1"/>
  <c r="DS3" i="2" l="1"/>
  <c r="DT3" i="2" l="1"/>
  <c r="DU3" i="2" l="1"/>
  <c r="DV3" i="2" l="1"/>
  <c r="DW3" i="2" l="1"/>
  <c r="DX3" i="2" l="1"/>
  <c r="DY3" i="2" l="1"/>
  <c r="DZ3" i="2" l="1"/>
  <c r="EA3" i="2" l="1"/>
  <c r="EB3" i="2" l="1"/>
  <c r="EC3" i="2" l="1"/>
  <c r="EC1" i="2" l="1"/>
  <c r="ED3" i="2"/>
  <c r="ED1" i="2" s="1"/>
  <c r="EC2" i="2" l="1"/>
  <c r="EE3" i="2"/>
  <c r="EE1" i="2" s="1"/>
  <c r="EF3" i="2" l="1"/>
  <c r="EF1" i="2" s="1"/>
  <c r="EG3" i="2" l="1"/>
  <c r="EG1" i="2" s="1"/>
  <c r="EH3" i="2" l="1"/>
  <c r="EH1" i="2" s="1"/>
  <c r="EI3" i="2" l="1"/>
  <c r="EI1" i="2" s="1"/>
  <c r="EJ3" i="2" l="1"/>
  <c r="EJ1" i="2" s="1"/>
  <c r="EK3" i="2" l="1"/>
  <c r="EK1" i="2" s="1"/>
  <c r="EL3" i="2" l="1"/>
  <c r="EL1" i="2" s="1"/>
  <c r="EM3" i="2" l="1"/>
  <c r="EM1" i="2" s="1"/>
  <c r="EN3" i="2" l="1"/>
  <c r="EN1" i="2" s="1"/>
  <c r="EO3" i="2" l="1"/>
  <c r="EO1" i="2" s="1"/>
  <c r="EP3" i="2" l="1"/>
  <c r="EP1" i="2" s="1"/>
  <c r="EQ3" i="2" l="1"/>
  <c r="EQ1" i="2" l="1"/>
  <c r="EQ2" i="2" s="1"/>
  <c r="ER3" i="2"/>
  <c r="ER1" i="2" s="1"/>
  <c r="ES3" i="2" l="1"/>
  <c r="ES1" i="2" s="1"/>
  <c r="ET3" i="2" l="1"/>
  <c r="ET1" i="2" s="1"/>
  <c r="EU3" i="2" l="1"/>
  <c r="EU1" i="2" s="1"/>
  <c r="EV3" i="2" l="1"/>
  <c r="EV1" i="2" s="1"/>
  <c r="EW3" i="2" l="1"/>
  <c r="EW1" i="2" s="1"/>
  <c r="EX3" i="2" l="1"/>
  <c r="EX1" i="2" s="1"/>
  <c r="EY3" i="2" l="1"/>
  <c r="EY1" i="2" s="1"/>
  <c r="EZ3" i="2" l="1"/>
  <c r="EZ1" i="2" s="1"/>
  <c r="FA3" i="2" l="1"/>
  <c r="FA1" i="2" s="1"/>
  <c r="FB3" i="2" l="1"/>
  <c r="FB1" i="2" s="1"/>
  <c r="FC3" i="2" l="1"/>
  <c r="FC1" i="2" s="1"/>
  <c r="FD3" i="2" l="1"/>
  <c r="FD1" i="2" s="1"/>
  <c r="I15" i="3" l="1"/>
  <c r="I17" i="3"/>
  <c r="L15" i="3"/>
  <c r="P14" i="3"/>
  <c r="I16" i="3"/>
  <c r="K15" i="3"/>
  <c r="K16" i="3"/>
  <c r="K17" i="3"/>
  <c r="J15" i="3"/>
  <c r="J16" i="3"/>
  <c r="N17" i="3"/>
  <c r="M17" i="3"/>
  <c r="O15" i="3"/>
  <c r="J14" i="3"/>
  <c r="L14" i="3"/>
  <c r="L16" i="3"/>
  <c r="H15" i="3"/>
  <c r="P17" i="3"/>
  <c r="O17" i="3"/>
  <c r="N14" i="3"/>
  <c r="P15" i="3"/>
  <c r="N15" i="3"/>
  <c r="L17" i="3"/>
  <c r="I14" i="3"/>
  <c r="M14" i="3"/>
  <c r="O16" i="3"/>
  <c r="O14" i="3"/>
  <c r="K14" i="3"/>
  <c r="J17" i="3"/>
  <c r="N16" i="3"/>
  <c r="M15" i="3"/>
  <c r="H17" i="3"/>
  <c r="H14" i="3"/>
  <c r="P16" i="3"/>
  <c r="M16" i="3"/>
  <c r="H16" i="3"/>
  <c r="FE3" i="2"/>
  <c r="FE1" i="2" s="1"/>
  <c r="H27" i="3"/>
  <c r="H28" i="3"/>
  <c r="H25" i="3"/>
  <c r="L26" i="3"/>
  <c r="H37" i="3"/>
  <c r="H26" i="3"/>
  <c r="H38" i="3"/>
  <c r="H39" i="3"/>
  <c r="I38" i="3"/>
  <c r="K38" i="3"/>
  <c r="J26" i="3"/>
  <c r="J38" i="3"/>
  <c r="L38" i="3"/>
  <c r="J36" i="3"/>
  <c r="K26" i="3"/>
  <c r="K39" i="3"/>
  <c r="I37" i="3"/>
  <c r="L37" i="3"/>
  <c r="K36" i="3"/>
  <c r="I39" i="3"/>
  <c r="J28" i="3"/>
  <c r="H36" i="3"/>
  <c r="L25" i="3"/>
  <c r="M28" i="3"/>
  <c r="K37" i="3"/>
  <c r="I27" i="3"/>
  <c r="N25" i="3"/>
  <c r="L28" i="3"/>
  <c r="L36" i="3"/>
  <c r="I25" i="3"/>
  <c r="K28" i="3"/>
  <c r="K27" i="3"/>
  <c r="J25" i="3"/>
  <c r="J37" i="3"/>
  <c r="L27" i="3"/>
  <c r="M36" i="3"/>
  <c r="I28" i="3"/>
  <c r="J27" i="3"/>
  <c r="I36" i="3"/>
  <c r="J39" i="3"/>
  <c r="K25" i="3"/>
  <c r="I26" i="3"/>
  <c r="O37" i="3"/>
  <c r="M37" i="3"/>
  <c r="N38" i="3"/>
  <c r="M25" i="3"/>
  <c r="N27" i="3"/>
  <c r="M26" i="3"/>
  <c r="N36" i="3"/>
  <c r="N28" i="3"/>
  <c r="L39" i="3"/>
  <c r="M39" i="3"/>
  <c r="M38" i="3"/>
  <c r="N39" i="3"/>
  <c r="O38" i="3"/>
  <c r="M27" i="3"/>
  <c r="O39" i="3"/>
  <c r="N26" i="3"/>
  <c r="P25" i="3"/>
  <c r="P37" i="3"/>
  <c r="N37" i="3"/>
  <c r="O27" i="3"/>
  <c r="P26" i="3"/>
  <c r="O28" i="3"/>
  <c r="O36" i="3"/>
  <c r="O26" i="3"/>
  <c r="P38" i="3"/>
  <c r="P36" i="3"/>
  <c r="O25" i="3"/>
  <c r="P28" i="3"/>
  <c r="P39" i="3"/>
  <c r="P27" i="3"/>
  <c r="F27" i="3"/>
  <c r="F17" i="3"/>
  <c r="F25" i="3"/>
  <c r="F15" i="3"/>
  <c r="F36" i="3"/>
  <c r="F28" i="3"/>
  <c r="F14" i="3"/>
  <c r="F37" i="3"/>
  <c r="F26" i="3"/>
  <c r="F39" i="3"/>
  <c r="F16" i="3"/>
  <c r="F38" i="3"/>
  <c r="FF3" i="2" l="1"/>
  <c r="FF1" i="2" s="1"/>
  <c r="FE2" i="2"/>
  <c r="P41" i="3"/>
  <c r="P42" i="3"/>
  <c r="P44" i="3"/>
  <c r="P43" i="3"/>
  <c r="P45" i="3"/>
  <c r="L22" i="3"/>
  <c r="L21" i="3"/>
  <c r="L19" i="3"/>
  <c r="L20" i="3"/>
  <c r="P30" i="3"/>
  <c r="P33" i="3"/>
  <c r="P32" i="3"/>
  <c r="P31" i="3"/>
  <c r="M20" i="3"/>
  <c r="M21" i="3"/>
  <c r="M22" i="3"/>
  <c r="M19" i="3"/>
  <c r="I43" i="3"/>
  <c r="I45" i="3"/>
  <c r="I42" i="3"/>
  <c r="I44" i="3"/>
  <c r="I41" i="3"/>
  <c r="I21" i="3"/>
  <c r="I20" i="3"/>
  <c r="I22" i="3"/>
  <c r="I19" i="3"/>
  <c r="I33" i="3"/>
  <c r="I32" i="3"/>
  <c r="I31" i="3"/>
  <c r="I30" i="3"/>
  <c r="L32" i="3"/>
  <c r="L30" i="3"/>
  <c r="L31" i="3"/>
  <c r="L33" i="3"/>
  <c r="H20" i="3"/>
  <c r="H22" i="3"/>
  <c r="H21" i="3"/>
  <c r="H19" i="3"/>
  <c r="J19" i="3"/>
  <c r="J21" i="3"/>
  <c r="J22" i="3"/>
  <c r="J20" i="3"/>
  <c r="K32" i="3"/>
  <c r="K31" i="3"/>
  <c r="K33" i="3"/>
  <c r="K30" i="3"/>
  <c r="N30" i="3"/>
  <c r="N31" i="3"/>
  <c r="N33" i="3"/>
  <c r="N32" i="3"/>
  <c r="M30" i="3"/>
  <c r="M31" i="3"/>
  <c r="M33" i="3"/>
  <c r="M32" i="3"/>
  <c r="M44" i="3"/>
  <c r="M42" i="3"/>
  <c r="M41" i="3"/>
  <c r="M45" i="3"/>
  <c r="M43" i="3"/>
  <c r="J30" i="3"/>
  <c r="J33" i="3"/>
  <c r="J31" i="3"/>
  <c r="J32" i="3"/>
  <c r="L44" i="3"/>
  <c r="L42" i="3"/>
  <c r="L45" i="3"/>
  <c r="L43" i="3"/>
  <c r="L41" i="3"/>
  <c r="H43" i="3"/>
  <c r="H45" i="3"/>
  <c r="H42" i="3"/>
  <c r="H41" i="3"/>
  <c r="H44" i="3"/>
  <c r="K43" i="3"/>
  <c r="K42" i="3"/>
  <c r="K44" i="3"/>
  <c r="K45" i="3"/>
  <c r="K41" i="3"/>
  <c r="J42" i="3"/>
  <c r="J41" i="3"/>
  <c r="J43" i="3"/>
  <c r="J44" i="3"/>
  <c r="J45" i="3"/>
  <c r="K20" i="3"/>
  <c r="K22" i="3"/>
  <c r="K21" i="3"/>
  <c r="K19" i="3"/>
  <c r="O33" i="3"/>
  <c r="O32" i="3"/>
  <c r="O31" i="3"/>
  <c r="O30" i="3"/>
  <c r="O45" i="3"/>
  <c r="O41" i="3"/>
  <c r="O43" i="3"/>
  <c r="O42" i="3"/>
  <c r="O44" i="3"/>
  <c r="N42" i="3"/>
  <c r="N45" i="3"/>
  <c r="N43" i="3"/>
  <c r="N41" i="3"/>
  <c r="N44" i="3"/>
  <c r="N20" i="3"/>
  <c r="N22" i="3"/>
  <c r="N19" i="3"/>
  <c r="N21" i="3"/>
  <c r="O21" i="3"/>
  <c r="O20" i="3"/>
  <c r="O19" i="3"/>
  <c r="O22" i="3"/>
  <c r="H32" i="3"/>
  <c r="H33" i="3"/>
  <c r="H31" i="3"/>
  <c r="H30" i="3"/>
  <c r="P22" i="3"/>
  <c r="P21" i="3"/>
  <c r="P19" i="3"/>
  <c r="P20" i="3"/>
  <c r="F21" i="3"/>
  <c r="F22" i="3"/>
  <c r="F41" i="3"/>
  <c r="F43" i="3"/>
  <c r="F20" i="3"/>
  <c r="F42" i="3"/>
  <c r="F44" i="3"/>
  <c r="F32" i="3"/>
  <c r="F19" i="3"/>
  <c r="F31" i="3"/>
  <c r="F30" i="3"/>
  <c r="F33" i="3"/>
  <c r="D3" i="12" l="1"/>
  <c r="D4" i="12"/>
  <c r="E4" i="12" s="1"/>
  <c r="FG3" i="2"/>
  <c r="FG1" i="2" s="1"/>
  <c r="L23" i="3"/>
  <c r="J34" i="3"/>
  <c r="P23" i="3"/>
  <c r="K23" i="3"/>
  <c r="K34" i="3"/>
  <c r="N34" i="3"/>
  <c r="L34" i="3"/>
  <c r="I23" i="3"/>
  <c r="P34" i="3"/>
  <c r="M23" i="3"/>
  <c r="O23" i="3"/>
  <c r="N23" i="3"/>
  <c r="O34" i="3"/>
  <c r="H34" i="3"/>
  <c r="M34" i="3"/>
  <c r="J23" i="3"/>
  <c r="H23" i="3"/>
  <c r="I34" i="3"/>
  <c r="D5" i="12" l="1"/>
  <c r="E3" i="12"/>
  <c r="E5" i="12" s="1"/>
  <c r="D3" i="5"/>
  <c r="D4" i="5"/>
  <c r="E4" i="5" s="1"/>
  <c r="FH3" i="2"/>
  <c r="FH1" i="2" s="1"/>
  <c r="F34" i="3"/>
  <c r="F23" i="3"/>
  <c r="F45" i="3"/>
  <c r="E3" i="5" l="1"/>
  <c r="E5" i="5" s="1"/>
  <c r="D5" i="5"/>
  <c r="FI3" i="2"/>
  <c r="FI1" i="2" s="1"/>
  <c r="FJ3" i="2" l="1"/>
  <c r="FJ1" i="2" s="1"/>
  <c r="FK3" i="2" l="1"/>
  <c r="FK1" i="2" s="1"/>
  <c r="FL3" i="2" l="1"/>
  <c r="FL1" i="2" s="1"/>
  <c r="FM3" i="2" l="1"/>
  <c r="FM1" i="2" s="1"/>
  <c r="FN3" i="2" l="1"/>
  <c r="FN1" i="2" s="1"/>
  <c r="FO3" i="2" l="1"/>
  <c r="FO1" i="2" s="1"/>
  <c r="FP3" i="2" l="1"/>
  <c r="FP1" i="2" s="1"/>
  <c r="FQ3" i="2" l="1"/>
  <c r="FQ1" i="2" s="1"/>
  <c r="FR3" i="2" l="1"/>
  <c r="FR1" i="2" s="1"/>
  <c r="FS3" i="2" l="1"/>
  <c r="FS1" i="2" s="1"/>
  <c r="FT3" i="2" l="1"/>
  <c r="FT1" i="2" s="1"/>
  <c r="FS2" i="2"/>
  <c r="FU3" i="2" l="1"/>
  <c r="FU1" i="2" s="1"/>
  <c r="FV3" i="2" l="1"/>
  <c r="FV1" i="2" s="1"/>
  <c r="FW3" i="2" l="1"/>
  <c r="FW1" i="2" s="1"/>
  <c r="FX3" i="2" l="1"/>
  <c r="FX1" i="2" s="1"/>
  <c r="FY3" i="2" l="1"/>
  <c r="FY1" i="2" s="1"/>
  <c r="FZ3" i="2" l="1"/>
  <c r="FZ1" i="2" s="1"/>
  <c r="GA3" i="2" l="1"/>
  <c r="GA1" i="2" s="1"/>
  <c r="GB3" i="2" l="1"/>
  <c r="GB1" i="2" s="1"/>
  <c r="GC3" i="2" l="1"/>
  <c r="GC1" i="2" s="1"/>
  <c r="GD3" i="2" l="1"/>
  <c r="GD1" i="2" s="1"/>
  <c r="GE3" i="2" l="1"/>
  <c r="GE1" i="2" s="1"/>
  <c r="GF3" i="2" l="1"/>
  <c r="GF1" i="2" s="1"/>
  <c r="GG3" i="2" l="1"/>
  <c r="GG1" i="2" s="1"/>
  <c r="GH3" i="2" l="1"/>
  <c r="GH1" i="2" s="1"/>
  <c r="GG2" i="2"/>
  <c r="GI3" i="2" l="1"/>
  <c r="GI1" i="2" s="1"/>
  <c r="GJ3" i="2" l="1"/>
  <c r="GJ1" i="2" s="1"/>
  <c r="GK3" i="2" l="1"/>
  <c r="GK1" i="2" s="1"/>
  <c r="GL3" i="2" l="1"/>
  <c r="GL1" i="2" s="1"/>
  <c r="GM3" i="2" l="1"/>
  <c r="GM1" i="2" s="1"/>
  <c r="GN3" i="2" l="1"/>
  <c r="GN1" i="2" s="1"/>
  <c r="GO3" i="2" l="1"/>
  <c r="GO1" i="2" s="1"/>
  <c r="GP3" i="2" l="1"/>
  <c r="GP1" i="2" s="1"/>
  <c r="GQ3" i="2" l="1"/>
  <c r="GQ1" i="2" s="1"/>
  <c r="GR3" i="2" l="1"/>
  <c r="GR1" i="2" s="1"/>
  <c r="GS3" i="2" l="1"/>
  <c r="GS1" i="2" s="1"/>
  <c r="GT3" i="2" l="1"/>
  <c r="GT1" i="2" s="1"/>
  <c r="GU3" i="2" l="1"/>
  <c r="GV3" i="2" l="1"/>
  <c r="GW3" i="2" l="1"/>
  <c r="GX3" i="2" l="1"/>
  <c r="GY3" i="2" l="1"/>
  <c r="GZ3" i="2" l="1"/>
  <c r="HA3" i="2" l="1"/>
  <c r="HB3" i="2" l="1"/>
  <c r="HC3" i="2" l="1"/>
  <c r="HD3" i="2" l="1"/>
  <c r="HE3" i="2" l="1"/>
  <c r="HF3" i="2" l="1"/>
  <c r="HG3" i="2" l="1"/>
  <c r="HH3" i="2" l="1"/>
  <c r="M38" i="6" l="1"/>
  <c r="I16" i="6"/>
  <c r="O38" i="6"/>
  <c r="P14" i="6"/>
  <c r="N37" i="6"/>
  <c r="L25" i="6"/>
  <c r="P39" i="6"/>
  <c r="N28" i="6"/>
  <c r="K39" i="6"/>
  <c r="K16" i="6"/>
  <c r="P38" i="6"/>
  <c r="H39" i="6"/>
  <c r="L14" i="6"/>
  <c r="O37" i="6"/>
  <c r="O17" i="6"/>
  <c r="N39" i="6"/>
  <c r="N27" i="6"/>
  <c r="L28" i="6"/>
  <c r="N26" i="6"/>
  <c r="O25" i="6"/>
  <c r="P36" i="6"/>
  <c r="J25" i="6"/>
  <c r="H27" i="6"/>
  <c r="M14" i="6"/>
  <c r="P28" i="6"/>
  <c r="M16" i="6"/>
  <c r="H16" i="6"/>
  <c r="M28" i="6"/>
  <c r="J14" i="6"/>
  <c r="M36" i="6"/>
  <c r="H36" i="6"/>
  <c r="J27" i="6"/>
  <c r="O26" i="6"/>
  <c r="O14" i="6"/>
  <c r="N17" i="6"/>
  <c r="K27" i="6"/>
  <c r="L37" i="6"/>
  <c r="I27" i="6"/>
  <c r="L38" i="6"/>
  <c r="L16" i="6"/>
  <c r="I26" i="6"/>
  <c r="N14" i="6"/>
  <c r="O39" i="6"/>
  <c r="P17" i="6"/>
  <c r="K38" i="6"/>
  <c r="M27" i="6"/>
  <c r="J16" i="6"/>
  <c r="K25" i="6"/>
  <c r="J39" i="6"/>
  <c r="P27" i="6"/>
  <c r="M17" i="6"/>
  <c r="L17" i="6"/>
  <c r="K15" i="6"/>
  <c r="L15" i="6"/>
  <c r="K36" i="6"/>
  <c r="J15" i="6"/>
  <c r="I25" i="6"/>
  <c r="N36" i="6"/>
  <c r="K28" i="6"/>
  <c r="N15" i="6"/>
  <c r="O16" i="6"/>
  <c r="L26" i="6"/>
  <c r="J38" i="6"/>
  <c r="M39" i="6"/>
  <c r="M37" i="6"/>
  <c r="O28" i="6"/>
  <c r="N16" i="6"/>
  <c r="H26" i="6"/>
  <c r="I37" i="6"/>
  <c r="N25" i="6"/>
  <c r="O15" i="6"/>
  <c r="H25" i="6"/>
  <c r="M25" i="6"/>
  <c r="I28" i="6"/>
  <c r="H17" i="6"/>
  <c r="H15" i="6"/>
  <c r="I39" i="6"/>
  <c r="K37" i="6"/>
  <c r="M26" i="6"/>
  <c r="P15" i="6"/>
  <c r="I15" i="6"/>
  <c r="I38" i="6"/>
  <c r="J26" i="6"/>
  <c r="J28" i="6"/>
  <c r="J36" i="6"/>
  <c r="M15" i="6"/>
  <c r="I14" i="6"/>
  <c r="P37" i="6"/>
  <c r="J37" i="6"/>
  <c r="P25" i="6"/>
  <c r="P26" i="6"/>
  <c r="H37" i="6"/>
  <c r="I17" i="6"/>
  <c r="H28" i="6"/>
  <c r="L36" i="6"/>
  <c r="O36" i="6"/>
  <c r="L39" i="6"/>
  <c r="N38" i="6"/>
  <c r="K26" i="6"/>
  <c r="J17" i="6"/>
  <c r="I36" i="6"/>
  <c r="H38" i="6"/>
  <c r="P16" i="6"/>
  <c r="L27" i="6"/>
  <c r="O27" i="6"/>
  <c r="K17" i="6"/>
  <c r="K14" i="6"/>
  <c r="HI3" i="2"/>
  <c r="F14" i="6"/>
  <c r="F15" i="6"/>
  <c r="F17" i="6"/>
  <c r="F16" i="6"/>
  <c r="L45" i="6" l="1"/>
  <c r="L42" i="6"/>
  <c r="L43" i="6"/>
  <c r="L41" i="6"/>
  <c r="L44" i="6"/>
  <c r="O30" i="6"/>
  <c r="O32" i="6"/>
  <c r="O33" i="6"/>
  <c r="O31" i="6"/>
  <c r="P19" i="6"/>
  <c r="P22" i="6"/>
  <c r="P20" i="6"/>
  <c r="P21" i="6"/>
  <c r="P31" i="6"/>
  <c r="P32" i="6"/>
  <c r="P30" i="6"/>
  <c r="P33" i="6"/>
  <c r="N30" i="6"/>
  <c r="N33" i="6"/>
  <c r="N31" i="6"/>
  <c r="N32" i="6"/>
  <c r="N44" i="6"/>
  <c r="N41" i="6"/>
  <c r="N42" i="6"/>
  <c r="N45" i="6"/>
  <c r="N43" i="6"/>
  <c r="H44" i="6"/>
  <c r="H43" i="6"/>
  <c r="H45" i="6"/>
  <c r="H42" i="6"/>
  <c r="H41" i="6"/>
  <c r="K19" i="6"/>
  <c r="K22" i="6"/>
  <c r="K20" i="6"/>
  <c r="K21" i="6"/>
  <c r="I21" i="6"/>
  <c r="I22" i="6"/>
  <c r="I19" i="6"/>
  <c r="I20" i="6"/>
  <c r="I42" i="6"/>
  <c r="I41" i="6"/>
  <c r="I44" i="6"/>
  <c r="I45" i="6"/>
  <c r="I43" i="6"/>
  <c r="J45" i="6"/>
  <c r="J43" i="6"/>
  <c r="J44" i="6"/>
  <c r="J41" i="6"/>
  <c r="J42" i="6"/>
  <c r="M30" i="6"/>
  <c r="M33" i="6"/>
  <c r="M32" i="6"/>
  <c r="M31" i="6"/>
  <c r="I30" i="6"/>
  <c r="I33" i="6"/>
  <c r="I31" i="6"/>
  <c r="I32" i="6"/>
  <c r="N20" i="6"/>
  <c r="N21" i="6"/>
  <c r="N19" i="6"/>
  <c r="N22" i="6"/>
  <c r="O20" i="6"/>
  <c r="O22" i="6"/>
  <c r="O21" i="6"/>
  <c r="O19" i="6"/>
  <c r="M45" i="6"/>
  <c r="M43" i="6"/>
  <c r="M42" i="6"/>
  <c r="M44" i="6"/>
  <c r="M41" i="6"/>
  <c r="J32" i="6"/>
  <c r="J30" i="6"/>
  <c r="J31" i="6"/>
  <c r="J33" i="6"/>
  <c r="L30" i="6"/>
  <c r="L33" i="6"/>
  <c r="L31" i="6"/>
  <c r="L32" i="6"/>
  <c r="K43" i="6"/>
  <c r="K41" i="6"/>
  <c r="K44" i="6"/>
  <c r="K45" i="6"/>
  <c r="K42" i="6"/>
  <c r="M20" i="6"/>
  <c r="M19" i="6"/>
  <c r="M22" i="6"/>
  <c r="M21" i="6"/>
  <c r="O41" i="6"/>
  <c r="O45" i="6"/>
  <c r="O42" i="6"/>
  <c r="O43" i="6"/>
  <c r="O44" i="6"/>
  <c r="H30" i="6"/>
  <c r="H33" i="6"/>
  <c r="H32" i="6"/>
  <c r="H31" i="6"/>
  <c r="K30" i="6"/>
  <c r="K33" i="6"/>
  <c r="K31" i="6"/>
  <c r="K32" i="6"/>
  <c r="H20" i="6"/>
  <c r="H22" i="6"/>
  <c r="H21" i="6"/>
  <c r="H19" i="6"/>
  <c r="J22" i="6"/>
  <c r="J20" i="6"/>
  <c r="J21" i="6"/>
  <c r="J19" i="6"/>
  <c r="P41" i="6"/>
  <c r="P44" i="6"/>
  <c r="P45" i="6"/>
  <c r="P42" i="6"/>
  <c r="P43" i="6"/>
  <c r="L21" i="6"/>
  <c r="L19" i="6"/>
  <c r="L22" i="6"/>
  <c r="L20" i="6"/>
  <c r="HJ3" i="2"/>
  <c r="F25" i="6"/>
  <c r="F20" i="6"/>
  <c r="F42" i="6"/>
  <c r="F39" i="6"/>
  <c r="F37" i="6"/>
  <c r="F43" i="6"/>
  <c r="F38" i="6"/>
  <c r="F19" i="6"/>
  <c r="F41" i="6"/>
  <c r="F26" i="6"/>
  <c r="F36" i="6"/>
  <c r="F44" i="6"/>
  <c r="K34" i="6" l="1"/>
  <c r="M34" i="6"/>
  <c r="K23" i="6"/>
  <c r="M23" i="6"/>
  <c r="J34" i="6"/>
  <c r="P34" i="6"/>
  <c r="O23" i="6"/>
  <c r="I23" i="6"/>
  <c r="N23" i="6"/>
  <c r="J23" i="6"/>
  <c r="F45" i="6"/>
  <c r="F23" i="6"/>
  <c r="O34" i="6"/>
  <c r="H23" i="6"/>
  <c r="L23" i="6"/>
  <c r="L34" i="6"/>
  <c r="H34" i="6"/>
  <c r="I34" i="6"/>
  <c r="N34" i="6"/>
  <c r="P23" i="6"/>
  <c r="HK3" i="2"/>
  <c r="F28" i="6"/>
  <c r="F21" i="6"/>
  <c r="F31" i="6"/>
  <c r="F33" i="6"/>
  <c r="F32" i="6"/>
  <c r="F27" i="6"/>
  <c r="F30" i="6"/>
  <c r="F22" i="6"/>
  <c r="F34" i="6" l="1"/>
  <c r="D4" i="8"/>
  <c r="E4" i="8" s="1"/>
  <c r="D3" i="8"/>
  <c r="HL3" i="2"/>
  <c r="D5" i="8" l="1"/>
  <c r="E3" i="8"/>
  <c r="E5" i="8" s="1"/>
  <c r="HM3" i="2"/>
  <c r="HN3" i="2" l="1"/>
  <c r="HO3" i="2" l="1"/>
  <c r="HP3" i="2" l="1"/>
  <c r="HQ3" i="2" l="1"/>
  <c r="HR3" i="2" l="1"/>
  <c r="HS3" i="2" l="1"/>
  <c r="HT3" i="2" l="1"/>
  <c r="HU3" i="2" l="1"/>
  <c r="HV3" i="2" l="1"/>
</calcChain>
</file>

<file path=xl/comments1.xml><?xml version="1.0" encoding="utf-8"?>
<comments xmlns="http://schemas.openxmlformats.org/spreadsheetml/2006/main">
  <authors>
    <author>Guylaine SCHORTER</author>
  </authors>
  <commentList>
    <comment ref="IR6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IS6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IT6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IU6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IV6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IY6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IZ6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JA6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JC6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JF6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JG6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JH6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JI6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JJ6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IR7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IS7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IT7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IU7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IV7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IY7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IZ7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JA7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JC7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JF7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JG7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JH7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JI7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JJ7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IR8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IS8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IT8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IU8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IV8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IY8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IZ8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JA8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JC8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JF8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JG8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JH8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JI8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JJ8" authorId="0" shapeId="0">
      <text>
        <r>
          <rPr>
            <b/>
            <sz val="9"/>
            <color indexed="81"/>
            <rFont val="Tahoma"/>
            <family val="2"/>
          </rPr>
          <t>Guylaine SCHORTER: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AP16" authorId="0" shapeId="0">
      <text>
        <r>
          <rPr>
            <b/>
            <sz val="9"/>
            <color indexed="81"/>
            <rFont val="Tahoma"/>
            <charset val="1"/>
          </rPr>
          <t>Guylaine SCHORTER:</t>
        </r>
        <r>
          <rPr>
            <sz val="9"/>
            <color indexed="81"/>
            <rFont val="Tahoma"/>
            <charset val="1"/>
          </rPr>
          <t xml:space="preserve">
sick leave</t>
        </r>
      </text>
    </comment>
    <comment ref="AQ16" authorId="0" shapeId="0">
      <text>
        <r>
          <rPr>
            <b/>
            <sz val="9"/>
            <color indexed="81"/>
            <rFont val="Tahoma"/>
            <charset val="1"/>
          </rPr>
          <t>Guylaine SCHORTER:</t>
        </r>
        <r>
          <rPr>
            <sz val="9"/>
            <color indexed="81"/>
            <rFont val="Tahoma"/>
            <charset val="1"/>
          </rPr>
          <t xml:space="preserve">
sick leave</t>
        </r>
      </text>
    </comment>
    <comment ref="AR16" authorId="0" shapeId="0">
      <text>
        <r>
          <rPr>
            <b/>
            <sz val="9"/>
            <color indexed="81"/>
            <rFont val="Tahoma"/>
            <charset val="1"/>
          </rPr>
          <t>Guylaine SCHORTER:</t>
        </r>
        <r>
          <rPr>
            <sz val="9"/>
            <color indexed="81"/>
            <rFont val="Tahoma"/>
            <charset val="1"/>
          </rPr>
          <t xml:space="preserve">
sick leave</t>
        </r>
      </text>
    </comment>
    <comment ref="AS16" authorId="0" shapeId="0">
      <text>
        <r>
          <rPr>
            <b/>
            <sz val="9"/>
            <color indexed="81"/>
            <rFont val="Tahoma"/>
            <charset val="1"/>
          </rPr>
          <t>Guylaine SCHORTER:</t>
        </r>
        <r>
          <rPr>
            <sz val="9"/>
            <color indexed="81"/>
            <rFont val="Tahoma"/>
            <charset val="1"/>
          </rPr>
          <t xml:space="preserve">
sick leave</t>
        </r>
      </text>
    </comment>
    <comment ref="AT16" authorId="0" shapeId="0">
      <text>
        <r>
          <rPr>
            <b/>
            <sz val="9"/>
            <color indexed="81"/>
            <rFont val="Tahoma"/>
            <charset val="1"/>
          </rPr>
          <t>Guylaine SCHORTER:</t>
        </r>
        <r>
          <rPr>
            <sz val="9"/>
            <color indexed="81"/>
            <rFont val="Tahoma"/>
            <charset val="1"/>
          </rPr>
          <t xml:space="preserve">
sick leave</t>
        </r>
      </text>
    </comment>
    <comment ref="AW16" authorId="0" shapeId="0">
      <text>
        <r>
          <rPr>
            <b/>
            <sz val="9"/>
            <color indexed="81"/>
            <rFont val="Tahoma"/>
            <charset val="1"/>
          </rPr>
          <t>Guylaine SCHORTER:</t>
        </r>
        <r>
          <rPr>
            <sz val="9"/>
            <color indexed="81"/>
            <rFont val="Tahoma"/>
            <charset val="1"/>
          </rPr>
          <t xml:space="preserve">
sick leave</t>
        </r>
      </text>
    </comment>
    <comment ref="AX16" authorId="0" shapeId="0">
      <text>
        <r>
          <rPr>
            <b/>
            <sz val="9"/>
            <color indexed="81"/>
            <rFont val="Tahoma"/>
            <charset val="1"/>
          </rPr>
          <t>Guylaine SCHORTER:</t>
        </r>
        <r>
          <rPr>
            <sz val="9"/>
            <color indexed="81"/>
            <rFont val="Tahoma"/>
            <charset val="1"/>
          </rPr>
          <t xml:space="preserve">
sick leave</t>
        </r>
      </text>
    </comment>
    <comment ref="AY16" authorId="0" shapeId="0">
      <text>
        <r>
          <rPr>
            <b/>
            <sz val="9"/>
            <color indexed="81"/>
            <rFont val="Tahoma"/>
            <charset val="1"/>
          </rPr>
          <t>Guylaine SCHORTER:</t>
        </r>
        <r>
          <rPr>
            <sz val="9"/>
            <color indexed="81"/>
            <rFont val="Tahoma"/>
            <charset val="1"/>
          </rPr>
          <t xml:space="preserve">
sick leave</t>
        </r>
      </text>
    </comment>
    <comment ref="BA16" authorId="0" shapeId="0">
      <text>
        <r>
          <rPr>
            <b/>
            <sz val="9"/>
            <color indexed="81"/>
            <rFont val="Tahoma"/>
            <charset val="1"/>
          </rPr>
          <t>Guylaine SCHORTER:</t>
        </r>
        <r>
          <rPr>
            <sz val="9"/>
            <color indexed="81"/>
            <rFont val="Tahoma"/>
            <charset val="1"/>
          </rPr>
          <t xml:space="preserve">
sick leave</t>
        </r>
      </text>
    </comment>
    <comment ref="BD16" authorId="0" shapeId="0">
      <text>
        <r>
          <rPr>
            <b/>
            <sz val="9"/>
            <color indexed="81"/>
            <rFont val="Tahoma"/>
            <charset val="1"/>
          </rPr>
          <t>Guylaine SCHORTER:</t>
        </r>
        <r>
          <rPr>
            <sz val="9"/>
            <color indexed="81"/>
            <rFont val="Tahoma"/>
            <charset val="1"/>
          </rPr>
          <t xml:space="preserve">
sick leave</t>
        </r>
      </text>
    </comment>
    <comment ref="BE16" authorId="0" shapeId="0">
      <text>
        <r>
          <rPr>
            <b/>
            <sz val="9"/>
            <color indexed="81"/>
            <rFont val="Tahoma"/>
            <charset val="1"/>
          </rPr>
          <t>Guylaine SCHORTER:</t>
        </r>
        <r>
          <rPr>
            <sz val="9"/>
            <color indexed="81"/>
            <rFont val="Tahoma"/>
            <charset val="1"/>
          </rPr>
          <t xml:space="preserve">
sick leave</t>
        </r>
      </text>
    </comment>
    <comment ref="BF16" authorId="0" shapeId="0">
      <text>
        <r>
          <rPr>
            <b/>
            <sz val="9"/>
            <color indexed="81"/>
            <rFont val="Tahoma"/>
            <charset val="1"/>
          </rPr>
          <t>Guylaine SCHORTER:</t>
        </r>
        <r>
          <rPr>
            <sz val="9"/>
            <color indexed="81"/>
            <rFont val="Tahoma"/>
            <charset val="1"/>
          </rPr>
          <t xml:space="preserve">
sick leave</t>
        </r>
      </text>
    </comment>
    <comment ref="BG16" authorId="0" shapeId="0">
      <text>
        <r>
          <rPr>
            <b/>
            <sz val="9"/>
            <color indexed="81"/>
            <rFont val="Tahoma"/>
            <charset val="1"/>
          </rPr>
          <t>Guylaine SCHORTER:</t>
        </r>
        <r>
          <rPr>
            <sz val="9"/>
            <color indexed="81"/>
            <rFont val="Tahoma"/>
            <charset val="1"/>
          </rPr>
          <t xml:space="preserve">
sick leave</t>
        </r>
      </text>
    </comment>
    <comment ref="BH16" authorId="0" shapeId="0">
      <text>
        <r>
          <rPr>
            <b/>
            <sz val="9"/>
            <color indexed="81"/>
            <rFont val="Tahoma"/>
            <charset val="1"/>
          </rPr>
          <t>Guylaine SCHORTER:</t>
        </r>
        <r>
          <rPr>
            <sz val="9"/>
            <color indexed="81"/>
            <rFont val="Tahoma"/>
            <charset val="1"/>
          </rPr>
          <t xml:space="preserve">
sick leave</t>
        </r>
      </text>
    </comment>
  </commentList>
</comments>
</file>

<file path=xl/sharedStrings.xml><?xml version="1.0" encoding="utf-8"?>
<sst xmlns="http://schemas.openxmlformats.org/spreadsheetml/2006/main" count="600" uniqueCount="156">
  <si>
    <t>David</t>
  </si>
  <si>
    <t>Last Name</t>
  </si>
  <si>
    <t>First Name</t>
  </si>
  <si>
    <t>Entity</t>
  </si>
  <si>
    <t>Location</t>
  </si>
  <si>
    <t>Cognizant</t>
  </si>
  <si>
    <t>France</t>
  </si>
  <si>
    <t>India</t>
  </si>
  <si>
    <t>UK</t>
  </si>
  <si>
    <t>Sudhakar</t>
  </si>
  <si>
    <t>QA</t>
  </si>
  <si>
    <t>BA</t>
  </si>
  <si>
    <t>SM</t>
  </si>
  <si>
    <t>Arumugam</t>
  </si>
  <si>
    <t>Ramesh</t>
  </si>
  <si>
    <t>Jayaraman</t>
  </si>
  <si>
    <t xml:space="preserve">Kumaresan </t>
  </si>
  <si>
    <t>Meenakshi Sundaram</t>
  </si>
  <si>
    <t>Saravanan</t>
  </si>
  <si>
    <t>Allix</t>
  </si>
  <si>
    <t>Catherine</t>
  </si>
  <si>
    <t>Auberon</t>
  </si>
  <si>
    <t>Xavier</t>
  </si>
  <si>
    <t>Duret</t>
  </si>
  <si>
    <t>Elalem</t>
  </si>
  <si>
    <t>Lahcen</t>
  </si>
  <si>
    <t>Gagnaire</t>
  </si>
  <si>
    <t>Jean-Marie</t>
  </si>
  <si>
    <t>Schorter</t>
  </si>
  <si>
    <t>Guylaine</t>
  </si>
  <si>
    <t>Ulaganathan</t>
  </si>
  <si>
    <t>Team</t>
  </si>
  <si>
    <t>DEV UI</t>
  </si>
  <si>
    <t>DEV API</t>
  </si>
  <si>
    <t>Role</t>
  </si>
  <si>
    <t>Gatemeni</t>
  </si>
  <si>
    <t>Jean</t>
  </si>
  <si>
    <t>Affonco</t>
  </si>
  <si>
    <t>DevOps</t>
  </si>
  <si>
    <t>Youssef</t>
  </si>
  <si>
    <t>EL GHARBAOUI</t>
  </si>
  <si>
    <t>Tech Lead</t>
  </si>
  <si>
    <t>Nikhil</t>
  </si>
  <si>
    <t>KALUSKAR</t>
  </si>
  <si>
    <t>Capgemini</t>
  </si>
  <si>
    <t xml:space="preserve">Balaji </t>
  </si>
  <si>
    <t xml:space="preserve">GOVINDARAJAN </t>
  </si>
  <si>
    <t>Architecture</t>
  </si>
  <si>
    <t xml:space="preserve">Ghislain </t>
  </si>
  <si>
    <t>ROCHETEAU</t>
  </si>
  <si>
    <t>Test Manager</t>
  </si>
  <si>
    <t xml:space="preserve">Hassan </t>
  </si>
  <si>
    <t>Wehbi</t>
  </si>
  <si>
    <t>Haripriya</t>
  </si>
  <si>
    <t>PS</t>
  </si>
  <si>
    <t>Mariyappan</t>
  </si>
  <si>
    <t>MUTHABISHEGAM</t>
  </si>
  <si>
    <t>White</t>
  </si>
  <si>
    <t>Orange</t>
  </si>
  <si>
    <t>Senthilprakash</t>
  </si>
  <si>
    <t>Narayanasamy</t>
  </si>
  <si>
    <t>Transversal</t>
  </si>
  <si>
    <t>Automation</t>
  </si>
  <si>
    <t>meetings, emails, calls, chats, documentation, JIRA</t>
  </si>
  <si>
    <t>production support time</t>
  </si>
  <si>
    <t>bugs from QA, TCoE or FFMA</t>
  </si>
  <si>
    <t>stories, planned CRs, planned bug fixes, planned refactorings</t>
  </si>
  <si>
    <t>environment, toolchain issues</t>
  </si>
  <si>
    <t>white</t>
  </si>
  <si>
    <t>orange</t>
  </si>
  <si>
    <t>per day</t>
  </si>
  <si>
    <t>per week</t>
  </si>
  <si>
    <t>per sprint</t>
  </si>
  <si>
    <t>total</t>
  </si>
  <si>
    <t>Fill in here the number of hours available per day</t>
  </si>
  <si>
    <t>Bug fixing</t>
  </si>
  <si>
    <t>L3 support</t>
  </si>
  <si>
    <t>The next sheet automatically calculates the capacity per sprint, appliying the agreed factors</t>
  </si>
  <si>
    <t>Capacity</t>
  </si>
  <si>
    <t>UI</t>
  </si>
  <si>
    <t>API</t>
  </si>
  <si>
    <t>Priority</t>
  </si>
  <si>
    <t>Source</t>
  </si>
  <si>
    <t>mvp</t>
  </si>
  <si>
    <t>Epic</t>
  </si>
  <si>
    <t>Effective Dating Overwrite / Underwrite - For SM only</t>
  </si>
  <si>
    <t>DH will send the email</t>
  </si>
  <si>
    <t>Email Notification/Alerts</t>
  </si>
  <si>
    <t>Issuer Mastering</t>
  </si>
  <si>
    <t>Remarks</t>
  </si>
  <si>
    <t>Advance Searching/Filtering - For SM only</t>
  </si>
  <si>
    <t>Scope to be verified</t>
  </si>
  <si>
    <t>total effort</t>
  </si>
  <si>
    <t>UI effort</t>
  </si>
  <si>
    <t>API effort</t>
  </si>
  <si>
    <t>effort</t>
  </si>
  <si>
    <t>capacity</t>
  </si>
  <si>
    <t>diff</t>
  </si>
  <si>
    <t>Ramana</t>
  </si>
  <si>
    <t>Chanda</t>
  </si>
  <si>
    <t>sprint</t>
  </si>
  <si>
    <t>end date</t>
  </si>
  <si>
    <t>Portfolio Modifier - Exposure Adjustments</t>
  </si>
  <si>
    <t>Generic Look Through</t>
  </si>
  <si>
    <t>Auditing and Reporting</t>
  </si>
  <si>
    <t>&lt;&lt;&lt;</t>
  </si>
  <si>
    <t>TOTAL</t>
  </si>
  <si>
    <t>Manish</t>
  </si>
  <si>
    <t>JHA</t>
  </si>
  <si>
    <t>Zied</t>
  </si>
  <si>
    <t>ECHEIKH</t>
  </si>
  <si>
    <t>Jose</t>
  </si>
  <si>
    <t>Carballosa</t>
  </si>
  <si>
    <t>NL</t>
  </si>
  <si>
    <t>UI Lead</t>
  </si>
  <si>
    <t>Ariharasubashini</t>
  </si>
  <si>
    <t>S</t>
  </si>
  <si>
    <t>?</t>
  </si>
  <si>
    <t>Business effective dates on account and asset contributions (ICRMK–816)</t>
  </si>
  <si>
    <t>STABILIZATION</t>
  </si>
  <si>
    <t>engineering time</t>
  </si>
  <si>
    <t>L3 support time</t>
  </si>
  <si>
    <t>bug fixing time</t>
  </si>
  <si>
    <t>non-engineering time</t>
  </si>
  <si>
    <t>total time</t>
  </si>
  <si>
    <t>labor time</t>
  </si>
  <si>
    <t>unplanned tasks time</t>
  </si>
  <si>
    <t>development time</t>
  </si>
  <si>
    <t>number of sprints</t>
  </si>
  <si>
    <t>Confirmed?</t>
  </si>
  <si>
    <t>y</t>
  </si>
  <si>
    <t>Account Mastering CRs : CR17,18,22,23,24,25,26,27</t>
  </si>
  <si>
    <t>FS tactical fix to resolve performance issues</t>
  </si>
  <si>
    <t>Move SM to unified approval framework</t>
  </si>
  <si>
    <t>Remove security type from UI</t>
  </si>
  <si>
    <t>Email Notification/Alerts (limitation to internal only)</t>
  </si>
  <si>
    <t>OPS UPLIFT</t>
  </si>
  <si>
    <t>MVP</t>
  </si>
  <si>
    <t>Technical debt</t>
  </si>
  <si>
    <t>we don't have a solution at the moment</t>
  </si>
  <si>
    <t>CR</t>
  </si>
  <si>
    <t>E2E testing?</t>
  </si>
  <si>
    <t>Upgrade Data API</t>
  </si>
  <si>
    <t>Time series - Accounts</t>
  </si>
  <si>
    <t>Breakdown TBU</t>
  </si>
  <si>
    <t>IDMTST - UI Enhancements – Operations updates</t>
  </si>
  <si>
    <t>Xref table updates in Datahub - UI Enhancements – Operations updates</t>
  </si>
  <si>
    <t>UI Enhancements approvals screen x2 / UI Risk Measurements timestamps</t>
  </si>
  <si>
    <t>n</t>
  </si>
  <si>
    <t>Auditing and reporting (UI)</t>
  </si>
  <si>
    <t>Deepa</t>
  </si>
  <si>
    <t>Elumalai</t>
  </si>
  <si>
    <t>Tech Lead UI</t>
  </si>
  <si>
    <t>Advance Search - Issuer Mastering - 21.1</t>
  </si>
  <si>
    <t>Upgrade old Java Packages (XRAY) - 21.1</t>
  </si>
  <si>
    <t>No solution at the moment | DH will send the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</si>
</sst>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9"/>
      <name val="Calibri"/>
      <family val="2"/>
    </font>
    <font>
      <b/>
      <sz val="9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theme="1"/>
      <name val="Calibri"/>
      <family val="2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915A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7" borderId="3" applyNumberFormat="0" applyAlignment="0" applyProtection="0"/>
    <xf numFmtId="0" fontId="12" fillId="8" borderId="3" applyNumberFormat="0" applyAlignment="0" applyProtection="0"/>
  </cellStyleXfs>
  <cellXfs count="87">
    <xf numFmtId="0" fontId="0" fillId="0" borderId="0" xfId="0"/>
    <xf numFmtId="16" fontId="0" fillId="3" borderId="1" xfId="0" applyNumberForma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/>
    <xf numFmtId="1" fontId="4" fillId="5" borderId="1" xfId="0" applyNumberFormat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right" indent="1"/>
    </xf>
    <xf numFmtId="0" fontId="0" fillId="0" borderId="0" xfId="0" applyAlignment="1">
      <alignment horizontal="right" indent="1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left"/>
    </xf>
    <xf numFmtId="16" fontId="0" fillId="4" borderId="1" xfId="0" applyNumberFormat="1" applyFill="1" applyBorder="1" applyAlignment="1">
      <alignment horizontal="right"/>
    </xf>
    <xf numFmtId="0" fontId="0" fillId="0" borderId="0" xfId="0" applyAlignment="1">
      <alignment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5" fillId="7" borderId="3" xfId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0" fillId="6" borderId="1" xfId="0" applyFont="1" applyFill="1" applyBorder="1" applyAlignment="1">
      <alignment horizontal="center" vertical="center"/>
    </xf>
    <xf numFmtId="0" fontId="10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9" fontId="0" fillId="0" borderId="0" xfId="0" applyNumberFormat="1"/>
    <xf numFmtId="2" fontId="0" fillId="0" borderId="0" xfId="0" applyNumberFormat="1" applyAlignment="1">
      <alignment horizontal="center"/>
    </xf>
    <xf numFmtId="16" fontId="6" fillId="4" borderId="1" xfId="0" applyNumberFormat="1" applyFont="1" applyFill="1" applyBorder="1" applyAlignment="1">
      <alignment horizontal="right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164" fontId="6" fillId="0" borderId="0" xfId="0" applyNumberFormat="1" applyFont="1" applyAlignment="1">
      <alignment horizontal="center"/>
    </xf>
    <xf numFmtId="9" fontId="10" fillId="0" borderId="0" xfId="0" applyNumberFormat="1" applyFont="1"/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5" fillId="7" borderId="3" xfId="1" applyAlignment="1">
      <alignment horizontal="center" vertical="center"/>
    </xf>
    <xf numFmtId="0" fontId="12" fillId="8" borderId="3" xfId="2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1" fontId="3" fillId="4" borderId="1" xfId="0" applyNumberFormat="1" applyFont="1" applyFill="1" applyBorder="1" applyAlignment="1">
      <alignment horizontal="center"/>
    </xf>
    <xf numFmtId="1" fontId="13" fillId="4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left" vertical="center" wrapText="1"/>
    </xf>
    <xf numFmtId="1" fontId="15" fillId="5" borderId="1" xfId="0" applyNumberFormat="1" applyFont="1" applyFill="1" applyBorder="1" applyAlignment="1">
      <alignment horizontal="center"/>
    </xf>
    <xf numFmtId="1" fontId="15" fillId="5" borderId="1" xfId="0" applyNumberFormat="1" applyFont="1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alcul" xfId="1" builtinId="22"/>
    <cellStyle name="Entrée" xfId="2" builtinId="20"/>
    <cellStyle name="Normal" xfId="0" builtinId="0"/>
  </cellStyles>
  <dxfs count="564"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</dxf>
    <dxf>
      <font>
        <color theme="0" tint="-0.34998626667073579"/>
      </font>
    </dxf>
    <dxf>
      <font>
        <color rgb="FF9C0006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XCO33"/>
  <sheetViews>
    <sheetView tabSelected="1" workbookViewId="0">
      <pane xSplit="6" ySplit="3" topLeftCell="GZ15" activePane="bottomRight" state="frozen"/>
      <selection pane="topRight" activeCell="G1" sqref="G1"/>
      <selection pane="bottomLeft" activeCell="A4" sqref="A4"/>
      <selection pane="bottomRight" activeCell="HQ16" sqref="HQ16"/>
    </sheetView>
  </sheetViews>
  <sheetFormatPr baseColWidth="10" defaultColWidth="9.140625" defaultRowHeight="15" outlineLevelCol="1" x14ac:dyDescent="0.25"/>
  <cols>
    <col min="1" max="1" width="12.140625" customWidth="1"/>
    <col min="2" max="2" width="14.85546875" customWidth="1"/>
    <col min="3" max="3" width="18.28515625" customWidth="1"/>
    <col min="4" max="4" width="10.7109375" customWidth="1"/>
    <col min="5" max="5" width="9.7109375" customWidth="1"/>
    <col min="6" max="6" width="13" customWidth="1"/>
    <col min="7" max="7" width="4.28515625" hidden="1" customWidth="1" outlineLevel="1"/>
    <col min="8" max="19" width="4.5703125" hidden="1" customWidth="1" outlineLevel="1"/>
    <col min="20" max="20" width="3.42578125" customWidth="1" collapsed="1"/>
    <col min="21" max="21" width="4.5703125" hidden="1" customWidth="1" outlineLevel="1" collapsed="1"/>
    <col min="22" max="33" width="4.5703125" hidden="1" customWidth="1" outlineLevel="1"/>
    <col min="34" max="34" width="3.42578125" customWidth="1" collapsed="1"/>
    <col min="35" max="46" width="3" hidden="1" customWidth="1" outlineLevel="1"/>
    <col min="47" max="47" width="7.42578125" hidden="1" customWidth="1" outlineLevel="1"/>
    <col min="48" max="48" width="3.42578125" customWidth="1" collapsed="1"/>
    <col min="49" max="61" width="3" hidden="1" customWidth="1" outlineLevel="1"/>
    <col min="62" max="62" width="3.42578125" customWidth="1" collapsed="1"/>
    <col min="63" max="67" width="3" hidden="1" customWidth="1" outlineLevel="1"/>
    <col min="68" max="69" width="3.42578125" hidden="1" customWidth="1" outlineLevel="1"/>
    <col min="70" max="74" width="3" hidden="1" customWidth="1" outlineLevel="1"/>
    <col min="75" max="75" width="3.42578125" hidden="1" customWidth="1" outlineLevel="1"/>
    <col min="76" max="76" width="3.42578125" customWidth="1" collapsed="1"/>
    <col min="77" max="81" width="3" hidden="1" customWidth="1" outlineLevel="1"/>
    <col min="82" max="83" width="3.42578125" hidden="1" customWidth="1" outlineLevel="1"/>
    <col min="84" max="88" width="3" hidden="1" customWidth="1" outlineLevel="1"/>
    <col min="89" max="89" width="3.42578125" hidden="1" customWidth="1" outlineLevel="1"/>
    <col min="90" max="90" width="3.42578125" customWidth="1" collapsed="1"/>
    <col min="91" max="102" width="3" hidden="1" customWidth="1" outlineLevel="1"/>
    <col min="103" max="103" width="3.42578125" hidden="1" customWidth="1" outlineLevel="1"/>
    <col min="104" max="104" width="3.42578125" customWidth="1" collapsed="1"/>
    <col min="105" max="109" width="3" hidden="1" customWidth="1" outlineLevel="1"/>
    <col min="110" max="111" width="3.42578125" hidden="1" customWidth="1" outlineLevel="1"/>
    <col min="112" max="116" width="3" hidden="1" customWidth="1" outlineLevel="1"/>
    <col min="117" max="117" width="3.42578125" hidden="1" customWidth="1" outlineLevel="1"/>
    <col min="118" max="118" width="3.42578125" customWidth="1" collapsed="1"/>
    <col min="119" max="123" width="3" customWidth="1" outlineLevel="1"/>
    <col min="124" max="125" width="3.42578125" customWidth="1" outlineLevel="1"/>
    <col min="126" max="130" width="3" customWidth="1" outlineLevel="1"/>
    <col min="131" max="131" width="3.42578125" customWidth="1" outlineLevel="1"/>
    <col min="132" max="132" width="3.85546875" customWidth="1"/>
    <col min="133" max="159" width="3.85546875" customWidth="1" outlineLevel="1"/>
    <col min="160" max="300" width="3.85546875" customWidth="1"/>
    <col min="301" max="384" width="3.7109375" bestFit="1" customWidth="1"/>
  </cols>
  <sheetData>
    <row r="1" spans="1:384 16307:16317" x14ac:dyDescent="0.25">
      <c r="G1">
        <f>(18+INT((G$3-$G$3)/14))</f>
        <v>18</v>
      </c>
      <c r="H1">
        <f t="shared" ref="H1:BS1" si="0">(18+INT((H$3-$G$3)/14))</f>
        <v>18</v>
      </c>
      <c r="I1">
        <f t="shared" si="0"/>
        <v>18</v>
      </c>
      <c r="J1">
        <f t="shared" si="0"/>
        <v>18</v>
      </c>
      <c r="K1">
        <f t="shared" si="0"/>
        <v>18</v>
      </c>
      <c r="L1">
        <f t="shared" si="0"/>
        <v>18</v>
      </c>
      <c r="M1">
        <f t="shared" si="0"/>
        <v>18</v>
      </c>
      <c r="N1">
        <f t="shared" si="0"/>
        <v>18</v>
      </c>
      <c r="O1">
        <f t="shared" si="0"/>
        <v>18</v>
      </c>
      <c r="P1">
        <f t="shared" si="0"/>
        <v>18</v>
      </c>
      <c r="Q1">
        <f t="shared" si="0"/>
        <v>18</v>
      </c>
      <c r="R1">
        <f t="shared" si="0"/>
        <v>18</v>
      </c>
      <c r="S1">
        <f t="shared" si="0"/>
        <v>18</v>
      </c>
      <c r="T1">
        <f t="shared" si="0"/>
        <v>18</v>
      </c>
      <c r="U1">
        <f t="shared" si="0"/>
        <v>19</v>
      </c>
      <c r="V1">
        <f t="shared" si="0"/>
        <v>19</v>
      </c>
      <c r="W1">
        <f t="shared" si="0"/>
        <v>19</v>
      </c>
      <c r="X1">
        <f t="shared" si="0"/>
        <v>19</v>
      </c>
      <c r="Y1">
        <f t="shared" si="0"/>
        <v>19</v>
      </c>
      <c r="Z1">
        <f t="shared" si="0"/>
        <v>19</v>
      </c>
      <c r="AA1">
        <f t="shared" si="0"/>
        <v>19</v>
      </c>
      <c r="AB1">
        <f t="shared" si="0"/>
        <v>19</v>
      </c>
      <c r="AC1">
        <f t="shared" si="0"/>
        <v>19</v>
      </c>
      <c r="AD1">
        <f t="shared" si="0"/>
        <v>19</v>
      </c>
      <c r="AE1">
        <f t="shared" si="0"/>
        <v>19</v>
      </c>
      <c r="AF1">
        <f t="shared" si="0"/>
        <v>19</v>
      </c>
      <c r="AG1">
        <f t="shared" si="0"/>
        <v>19</v>
      </c>
      <c r="AH1">
        <f t="shared" si="0"/>
        <v>19</v>
      </c>
      <c r="AI1">
        <f t="shared" si="0"/>
        <v>20</v>
      </c>
      <c r="AJ1">
        <f t="shared" si="0"/>
        <v>20</v>
      </c>
      <c r="AK1">
        <f t="shared" si="0"/>
        <v>20</v>
      </c>
      <c r="AL1">
        <f t="shared" si="0"/>
        <v>20</v>
      </c>
      <c r="AM1">
        <f t="shared" si="0"/>
        <v>20</v>
      </c>
      <c r="AN1">
        <f t="shared" si="0"/>
        <v>20</v>
      </c>
      <c r="AO1">
        <f t="shared" si="0"/>
        <v>20</v>
      </c>
      <c r="AP1">
        <f t="shared" si="0"/>
        <v>20</v>
      </c>
      <c r="AQ1">
        <f t="shared" si="0"/>
        <v>20</v>
      </c>
      <c r="AR1">
        <f t="shared" si="0"/>
        <v>20</v>
      </c>
      <c r="AS1">
        <f t="shared" si="0"/>
        <v>20</v>
      </c>
      <c r="AT1">
        <f t="shared" si="0"/>
        <v>20</v>
      </c>
      <c r="AU1">
        <f t="shared" si="0"/>
        <v>20</v>
      </c>
      <c r="AV1">
        <f t="shared" si="0"/>
        <v>20</v>
      </c>
      <c r="AW1">
        <f t="shared" si="0"/>
        <v>21</v>
      </c>
      <c r="AX1">
        <f t="shared" si="0"/>
        <v>21</v>
      </c>
      <c r="AY1">
        <f t="shared" si="0"/>
        <v>21</v>
      </c>
      <c r="AZ1">
        <f t="shared" si="0"/>
        <v>21</v>
      </c>
      <c r="BA1">
        <f t="shared" si="0"/>
        <v>21</v>
      </c>
      <c r="BB1">
        <f t="shared" si="0"/>
        <v>21</v>
      </c>
      <c r="BC1">
        <f t="shared" si="0"/>
        <v>21</v>
      </c>
      <c r="BD1">
        <f t="shared" si="0"/>
        <v>21</v>
      </c>
      <c r="BE1">
        <f t="shared" si="0"/>
        <v>21</v>
      </c>
      <c r="BF1">
        <f t="shared" si="0"/>
        <v>21</v>
      </c>
      <c r="BG1">
        <f t="shared" si="0"/>
        <v>21</v>
      </c>
      <c r="BH1">
        <f t="shared" si="0"/>
        <v>21</v>
      </c>
      <c r="BI1">
        <f t="shared" si="0"/>
        <v>21</v>
      </c>
      <c r="BJ1">
        <f t="shared" si="0"/>
        <v>21</v>
      </c>
      <c r="BK1">
        <f t="shared" si="0"/>
        <v>22</v>
      </c>
      <c r="BL1">
        <f t="shared" si="0"/>
        <v>22</v>
      </c>
      <c r="BM1">
        <f t="shared" si="0"/>
        <v>22</v>
      </c>
      <c r="BN1">
        <f t="shared" si="0"/>
        <v>22</v>
      </c>
      <c r="BO1">
        <f t="shared" si="0"/>
        <v>22</v>
      </c>
      <c r="BP1">
        <f t="shared" si="0"/>
        <v>22</v>
      </c>
      <c r="BQ1">
        <f t="shared" si="0"/>
        <v>22</v>
      </c>
      <c r="BR1">
        <f t="shared" si="0"/>
        <v>22</v>
      </c>
      <c r="BS1">
        <f t="shared" si="0"/>
        <v>22</v>
      </c>
      <c r="BT1">
        <f t="shared" ref="BT1:DN1" si="1">(18+INT((BT$3-$G$3)/14))</f>
        <v>22</v>
      </c>
      <c r="BU1">
        <f t="shared" si="1"/>
        <v>22</v>
      </c>
      <c r="BV1">
        <f t="shared" si="1"/>
        <v>22</v>
      </c>
      <c r="BW1">
        <f t="shared" si="1"/>
        <v>22</v>
      </c>
      <c r="BX1">
        <f t="shared" si="1"/>
        <v>22</v>
      </c>
      <c r="BY1">
        <f t="shared" si="1"/>
        <v>23</v>
      </c>
      <c r="BZ1">
        <f t="shared" si="1"/>
        <v>23</v>
      </c>
      <c r="CA1">
        <f t="shared" si="1"/>
        <v>23</v>
      </c>
      <c r="CB1">
        <f t="shared" si="1"/>
        <v>23</v>
      </c>
      <c r="CC1">
        <f t="shared" si="1"/>
        <v>23</v>
      </c>
      <c r="CD1">
        <f t="shared" si="1"/>
        <v>23</v>
      </c>
      <c r="CE1">
        <f t="shared" si="1"/>
        <v>23</v>
      </c>
      <c r="CF1">
        <f t="shared" si="1"/>
        <v>23</v>
      </c>
      <c r="CG1">
        <f t="shared" si="1"/>
        <v>23</v>
      </c>
      <c r="CH1">
        <f t="shared" si="1"/>
        <v>23</v>
      </c>
      <c r="CI1">
        <f t="shared" si="1"/>
        <v>23</v>
      </c>
      <c r="CJ1">
        <f t="shared" si="1"/>
        <v>23</v>
      </c>
      <c r="CK1">
        <f t="shared" si="1"/>
        <v>23</v>
      </c>
      <c r="CL1">
        <f t="shared" si="1"/>
        <v>23</v>
      </c>
      <c r="CM1">
        <f t="shared" si="1"/>
        <v>24</v>
      </c>
      <c r="CN1">
        <f t="shared" si="1"/>
        <v>24</v>
      </c>
      <c r="CO1">
        <f t="shared" si="1"/>
        <v>24</v>
      </c>
      <c r="CP1">
        <f t="shared" si="1"/>
        <v>24</v>
      </c>
      <c r="CQ1">
        <f t="shared" si="1"/>
        <v>24</v>
      </c>
      <c r="CR1">
        <f t="shared" si="1"/>
        <v>24</v>
      </c>
      <c r="CS1">
        <f t="shared" si="1"/>
        <v>24</v>
      </c>
      <c r="CT1">
        <f t="shared" si="1"/>
        <v>24</v>
      </c>
      <c r="CU1">
        <f t="shared" si="1"/>
        <v>24</v>
      </c>
      <c r="CV1">
        <f t="shared" si="1"/>
        <v>24</v>
      </c>
      <c r="CW1">
        <f t="shared" si="1"/>
        <v>24</v>
      </c>
      <c r="CX1">
        <f t="shared" si="1"/>
        <v>24</v>
      </c>
      <c r="CY1">
        <f t="shared" si="1"/>
        <v>24</v>
      </c>
      <c r="CZ1">
        <f t="shared" si="1"/>
        <v>24</v>
      </c>
      <c r="DA1">
        <f t="shared" si="1"/>
        <v>25</v>
      </c>
      <c r="DB1">
        <f t="shared" si="1"/>
        <v>25</v>
      </c>
      <c r="DC1">
        <f t="shared" si="1"/>
        <v>25</v>
      </c>
      <c r="DD1">
        <f t="shared" si="1"/>
        <v>25</v>
      </c>
      <c r="DE1">
        <f t="shared" si="1"/>
        <v>25</v>
      </c>
      <c r="DF1">
        <f t="shared" si="1"/>
        <v>25</v>
      </c>
      <c r="DG1">
        <f t="shared" si="1"/>
        <v>25</v>
      </c>
      <c r="DH1">
        <f t="shared" si="1"/>
        <v>25</v>
      </c>
      <c r="DI1">
        <f t="shared" si="1"/>
        <v>25</v>
      </c>
      <c r="DJ1">
        <f t="shared" si="1"/>
        <v>25</v>
      </c>
      <c r="DK1">
        <f t="shared" si="1"/>
        <v>25</v>
      </c>
      <c r="DL1">
        <f t="shared" si="1"/>
        <v>25</v>
      </c>
      <c r="DM1">
        <f t="shared" si="1"/>
        <v>25</v>
      </c>
      <c r="DN1">
        <f t="shared" si="1"/>
        <v>25</v>
      </c>
      <c r="EC1">
        <f>(17+INT((EC$3-$G$3)/14))</f>
        <v>26</v>
      </c>
      <c r="ED1">
        <f t="shared" ref="ED1:GO1" si="2">(17+INT((ED$3-$G$3)/14))</f>
        <v>26</v>
      </c>
      <c r="EE1">
        <f t="shared" si="2"/>
        <v>26</v>
      </c>
      <c r="EF1">
        <f t="shared" si="2"/>
        <v>26</v>
      </c>
      <c r="EG1">
        <f t="shared" si="2"/>
        <v>26</v>
      </c>
      <c r="EH1">
        <f t="shared" si="2"/>
        <v>26</v>
      </c>
      <c r="EI1">
        <f t="shared" si="2"/>
        <v>26</v>
      </c>
      <c r="EJ1">
        <f t="shared" si="2"/>
        <v>26</v>
      </c>
      <c r="EK1">
        <f t="shared" si="2"/>
        <v>26</v>
      </c>
      <c r="EL1">
        <f t="shared" si="2"/>
        <v>26</v>
      </c>
      <c r="EM1">
        <f t="shared" si="2"/>
        <v>26</v>
      </c>
      <c r="EN1">
        <f t="shared" si="2"/>
        <v>26</v>
      </c>
      <c r="EO1">
        <f t="shared" si="2"/>
        <v>26</v>
      </c>
      <c r="EP1">
        <f t="shared" si="2"/>
        <v>26</v>
      </c>
      <c r="EQ1">
        <f t="shared" si="2"/>
        <v>27</v>
      </c>
      <c r="ER1">
        <f t="shared" si="2"/>
        <v>27</v>
      </c>
      <c r="ES1">
        <f t="shared" si="2"/>
        <v>27</v>
      </c>
      <c r="ET1">
        <f t="shared" si="2"/>
        <v>27</v>
      </c>
      <c r="EU1">
        <f t="shared" si="2"/>
        <v>27</v>
      </c>
      <c r="EV1">
        <f t="shared" si="2"/>
        <v>27</v>
      </c>
      <c r="EW1">
        <f t="shared" si="2"/>
        <v>27</v>
      </c>
      <c r="EX1">
        <f t="shared" si="2"/>
        <v>27</v>
      </c>
      <c r="EY1">
        <f t="shared" si="2"/>
        <v>27</v>
      </c>
      <c r="EZ1">
        <f t="shared" si="2"/>
        <v>27</v>
      </c>
      <c r="FA1">
        <f t="shared" si="2"/>
        <v>27</v>
      </c>
      <c r="FB1">
        <f t="shared" si="2"/>
        <v>27</v>
      </c>
      <c r="FC1">
        <f t="shared" si="2"/>
        <v>27</v>
      </c>
      <c r="FD1">
        <f t="shared" si="2"/>
        <v>27</v>
      </c>
      <c r="FE1">
        <f t="shared" si="2"/>
        <v>28</v>
      </c>
      <c r="FF1">
        <f t="shared" si="2"/>
        <v>28</v>
      </c>
      <c r="FG1">
        <f t="shared" si="2"/>
        <v>28</v>
      </c>
      <c r="FH1">
        <f t="shared" si="2"/>
        <v>28</v>
      </c>
      <c r="FI1">
        <f t="shared" si="2"/>
        <v>28</v>
      </c>
      <c r="FJ1">
        <f t="shared" si="2"/>
        <v>28</v>
      </c>
      <c r="FK1">
        <f t="shared" si="2"/>
        <v>28</v>
      </c>
      <c r="FL1">
        <f t="shared" si="2"/>
        <v>28</v>
      </c>
      <c r="FM1">
        <f t="shared" si="2"/>
        <v>28</v>
      </c>
      <c r="FN1">
        <f t="shared" si="2"/>
        <v>28</v>
      </c>
      <c r="FO1">
        <f t="shared" si="2"/>
        <v>28</v>
      </c>
      <c r="FP1">
        <f t="shared" si="2"/>
        <v>28</v>
      </c>
      <c r="FQ1">
        <f t="shared" si="2"/>
        <v>28</v>
      </c>
      <c r="FR1">
        <f t="shared" si="2"/>
        <v>28</v>
      </c>
      <c r="FS1">
        <f t="shared" si="2"/>
        <v>29</v>
      </c>
      <c r="FT1">
        <f t="shared" si="2"/>
        <v>29</v>
      </c>
      <c r="FU1">
        <f t="shared" si="2"/>
        <v>29</v>
      </c>
      <c r="FV1">
        <f t="shared" si="2"/>
        <v>29</v>
      </c>
      <c r="FW1">
        <f t="shared" si="2"/>
        <v>29</v>
      </c>
      <c r="FX1">
        <f t="shared" si="2"/>
        <v>29</v>
      </c>
      <c r="FY1">
        <f t="shared" si="2"/>
        <v>29</v>
      </c>
      <c r="FZ1">
        <f t="shared" si="2"/>
        <v>29</v>
      </c>
      <c r="GA1">
        <f t="shared" si="2"/>
        <v>29</v>
      </c>
      <c r="GB1">
        <f t="shared" si="2"/>
        <v>29</v>
      </c>
      <c r="GC1">
        <f t="shared" si="2"/>
        <v>29</v>
      </c>
      <c r="GD1">
        <f t="shared" si="2"/>
        <v>29</v>
      </c>
      <c r="GE1">
        <f t="shared" si="2"/>
        <v>29</v>
      </c>
      <c r="GF1">
        <f t="shared" si="2"/>
        <v>29</v>
      </c>
      <c r="GG1">
        <f t="shared" si="2"/>
        <v>30</v>
      </c>
      <c r="GH1">
        <f t="shared" si="2"/>
        <v>30</v>
      </c>
      <c r="GI1">
        <f t="shared" si="2"/>
        <v>30</v>
      </c>
      <c r="GJ1">
        <f t="shared" si="2"/>
        <v>30</v>
      </c>
      <c r="GK1">
        <f t="shared" si="2"/>
        <v>30</v>
      </c>
      <c r="GL1">
        <f t="shared" si="2"/>
        <v>30</v>
      </c>
      <c r="GM1">
        <f t="shared" si="2"/>
        <v>30</v>
      </c>
      <c r="GN1">
        <f t="shared" si="2"/>
        <v>30</v>
      </c>
      <c r="GO1">
        <f t="shared" si="2"/>
        <v>30</v>
      </c>
      <c r="GP1">
        <f t="shared" ref="GP1:GT1" si="3">(17+INT((GP$3-$G$3)/14))</f>
        <v>30</v>
      </c>
      <c r="GQ1">
        <f t="shared" si="3"/>
        <v>30</v>
      </c>
      <c r="GR1">
        <f t="shared" si="3"/>
        <v>30</v>
      </c>
      <c r="GS1">
        <f t="shared" si="3"/>
        <v>30</v>
      </c>
      <c r="GT1">
        <f t="shared" si="3"/>
        <v>30</v>
      </c>
      <c r="HI1">
        <f>(16+INT((HI$3-$G$3)/14))</f>
        <v>31</v>
      </c>
      <c r="HJ1">
        <f t="shared" ref="HJ1:HV1" si="4">(16+INT((HJ$3-$G$3)/14))</f>
        <v>31</v>
      </c>
      <c r="HK1">
        <f t="shared" si="4"/>
        <v>31</v>
      </c>
      <c r="HL1">
        <f t="shared" si="4"/>
        <v>31</v>
      </c>
      <c r="HM1">
        <f t="shared" si="4"/>
        <v>31</v>
      </c>
      <c r="HN1">
        <f t="shared" si="4"/>
        <v>31</v>
      </c>
      <c r="HO1">
        <f t="shared" si="4"/>
        <v>31</v>
      </c>
      <c r="HP1">
        <f t="shared" si="4"/>
        <v>31</v>
      </c>
      <c r="HQ1">
        <f t="shared" si="4"/>
        <v>31</v>
      </c>
      <c r="HR1">
        <f t="shared" si="4"/>
        <v>31</v>
      </c>
      <c r="HS1">
        <f t="shared" si="4"/>
        <v>31</v>
      </c>
      <c r="HT1">
        <f t="shared" si="4"/>
        <v>31</v>
      </c>
      <c r="HU1">
        <f t="shared" si="4"/>
        <v>31</v>
      </c>
      <c r="HV1">
        <f t="shared" si="4"/>
        <v>31</v>
      </c>
      <c r="HW1">
        <f>(17+INT((HW$3-$G$3)/14))</f>
        <v>32</v>
      </c>
      <c r="HX1">
        <f t="shared" ref="HX1:IJ1" si="5">(17+INT((HX$3-$G$3)/14))</f>
        <v>32</v>
      </c>
      <c r="HY1">
        <f t="shared" si="5"/>
        <v>32</v>
      </c>
      <c r="HZ1">
        <f t="shared" si="5"/>
        <v>32</v>
      </c>
      <c r="IA1">
        <f t="shared" si="5"/>
        <v>32</v>
      </c>
      <c r="IB1">
        <f t="shared" si="5"/>
        <v>32</v>
      </c>
      <c r="IC1">
        <f t="shared" si="5"/>
        <v>32</v>
      </c>
      <c r="ID1">
        <f t="shared" si="5"/>
        <v>32</v>
      </c>
      <c r="IE1">
        <f t="shared" si="5"/>
        <v>32</v>
      </c>
      <c r="IF1">
        <f t="shared" si="5"/>
        <v>32</v>
      </c>
      <c r="IG1">
        <f t="shared" si="5"/>
        <v>32</v>
      </c>
      <c r="IH1">
        <f t="shared" si="5"/>
        <v>32</v>
      </c>
      <c r="II1">
        <f t="shared" si="5"/>
        <v>32</v>
      </c>
      <c r="IJ1">
        <f t="shared" si="5"/>
        <v>32</v>
      </c>
      <c r="IK1">
        <f>(17+INT((IK$3-$G$3)/14))</f>
        <v>33</v>
      </c>
      <c r="IL1">
        <f t="shared" ref="IL1:IX1" si="6">(17+INT((IL$3-$G$3)/14))</f>
        <v>33</v>
      </c>
      <c r="IM1">
        <f t="shared" si="6"/>
        <v>33</v>
      </c>
      <c r="IN1">
        <f t="shared" si="6"/>
        <v>33</v>
      </c>
      <c r="IO1">
        <f t="shared" si="6"/>
        <v>33</v>
      </c>
      <c r="IP1">
        <f t="shared" si="6"/>
        <v>33</v>
      </c>
      <c r="IQ1">
        <f t="shared" si="6"/>
        <v>33</v>
      </c>
      <c r="IR1">
        <f t="shared" si="6"/>
        <v>33</v>
      </c>
      <c r="IS1">
        <f t="shared" si="6"/>
        <v>33</v>
      </c>
      <c r="IT1">
        <f t="shared" si="6"/>
        <v>33</v>
      </c>
      <c r="IU1">
        <f t="shared" si="6"/>
        <v>33</v>
      </c>
      <c r="IV1">
        <f t="shared" si="6"/>
        <v>33</v>
      </c>
      <c r="IW1">
        <f t="shared" si="6"/>
        <v>33</v>
      </c>
      <c r="IX1">
        <f t="shared" si="6"/>
        <v>33</v>
      </c>
      <c r="IY1">
        <f>(17+INT((IY$3-$G$3)/14))</f>
        <v>34</v>
      </c>
      <c r="IZ1">
        <f t="shared" ref="IZ1:JL1" si="7">(17+INT((IZ$3-$G$3)/14))</f>
        <v>34</v>
      </c>
      <c r="JA1">
        <f t="shared" si="7"/>
        <v>34</v>
      </c>
      <c r="JB1">
        <f t="shared" si="7"/>
        <v>34</v>
      </c>
      <c r="JC1">
        <f t="shared" si="7"/>
        <v>34</v>
      </c>
      <c r="JD1">
        <f t="shared" si="7"/>
        <v>34</v>
      </c>
      <c r="JE1">
        <f t="shared" si="7"/>
        <v>34</v>
      </c>
      <c r="JF1">
        <f t="shared" si="7"/>
        <v>34</v>
      </c>
      <c r="JG1">
        <f t="shared" si="7"/>
        <v>34</v>
      </c>
      <c r="JH1">
        <f t="shared" si="7"/>
        <v>34</v>
      </c>
      <c r="JI1">
        <f t="shared" si="7"/>
        <v>34</v>
      </c>
      <c r="JJ1">
        <f t="shared" si="7"/>
        <v>34</v>
      </c>
      <c r="JK1">
        <f t="shared" si="7"/>
        <v>34</v>
      </c>
      <c r="JL1">
        <f t="shared" si="7"/>
        <v>34</v>
      </c>
      <c r="JM1">
        <f>(17+INT((JM$3-$G$3)/14))</f>
        <v>35</v>
      </c>
      <c r="JN1">
        <f t="shared" ref="JN1:JZ1" si="8">(17+INT((JN$3-$G$3)/14))</f>
        <v>35</v>
      </c>
      <c r="JO1">
        <f t="shared" si="8"/>
        <v>35</v>
      </c>
      <c r="JP1">
        <f t="shared" si="8"/>
        <v>35</v>
      </c>
      <c r="JQ1">
        <f t="shared" si="8"/>
        <v>35</v>
      </c>
      <c r="JR1">
        <f t="shared" si="8"/>
        <v>35</v>
      </c>
      <c r="JS1">
        <f t="shared" si="8"/>
        <v>35</v>
      </c>
      <c r="JT1">
        <f t="shared" si="8"/>
        <v>35</v>
      </c>
      <c r="JU1">
        <f t="shared" si="8"/>
        <v>35</v>
      </c>
      <c r="JV1">
        <f t="shared" si="8"/>
        <v>35</v>
      </c>
      <c r="JW1">
        <f t="shared" si="8"/>
        <v>35</v>
      </c>
      <c r="JX1">
        <f t="shared" si="8"/>
        <v>35</v>
      </c>
      <c r="JY1">
        <f t="shared" si="8"/>
        <v>35</v>
      </c>
      <c r="JZ1">
        <f t="shared" si="8"/>
        <v>35</v>
      </c>
      <c r="KA1">
        <f>(17+INT((KA$3-$G$3)/14))</f>
        <v>36</v>
      </c>
      <c r="KB1">
        <f t="shared" ref="KB1:KN1" si="9">(17+INT((KB$3-$G$3)/14))</f>
        <v>36</v>
      </c>
      <c r="KC1">
        <f t="shared" si="9"/>
        <v>36</v>
      </c>
      <c r="KD1">
        <f t="shared" si="9"/>
        <v>36</v>
      </c>
      <c r="KE1">
        <f t="shared" si="9"/>
        <v>36</v>
      </c>
      <c r="KF1">
        <f t="shared" si="9"/>
        <v>36</v>
      </c>
      <c r="KG1">
        <f t="shared" si="9"/>
        <v>36</v>
      </c>
      <c r="KH1">
        <f t="shared" si="9"/>
        <v>36</v>
      </c>
      <c r="KI1">
        <f t="shared" si="9"/>
        <v>36</v>
      </c>
      <c r="KJ1">
        <f t="shared" si="9"/>
        <v>36</v>
      </c>
      <c r="KK1">
        <f t="shared" si="9"/>
        <v>36</v>
      </c>
      <c r="KL1">
        <f t="shared" si="9"/>
        <v>36</v>
      </c>
      <c r="KM1">
        <f t="shared" si="9"/>
        <v>36</v>
      </c>
      <c r="KN1">
        <f t="shared" si="9"/>
        <v>36</v>
      </c>
      <c r="LC1">
        <f>(16+INT((LC$3-$G$3)/14))</f>
        <v>37</v>
      </c>
      <c r="LD1">
        <f t="shared" ref="LD1:LP1" si="10">(16+INT((LD$3-$G$3)/14))</f>
        <v>37</v>
      </c>
      <c r="LE1">
        <f t="shared" si="10"/>
        <v>37</v>
      </c>
      <c r="LF1">
        <f t="shared" si="10"/>
        <v>37</v>
      </c>
      <c r="LG1">
        <f t="shared" si="10"/>
        <v>37</v>
      </c>
      <c r="LH1">
        <f t="shared" si="10"/>
        <v>37</v>
      </c>
      <c r="LI1">
        <f t="shared" si="10"/>
        <v>37</v>
      </c>
      <c r="LJ1">
        <f t="shared" si="10"/>
        <v>37</v>
      </c>
      <c r="LK1">
        <f t="shared" si="10"/>
        <v>37</v>
      </c>
      <c r="LL1">
        <f t="shared" si="10"/>
        <v>37</v>
      </c>
      <c r="LM1">
        <f t="shared" si="10"/>
        <v>37</v>
      </c>
      <c r="LN1">
        <f t="shared" si="10"/>
        <v>37</v>
      </c>
      <c r="LO1">
        <f t="shared" si="10"/>
        <v>37</v>
      </c>
      <c r="LP1">
        <f t="shared" si="10"/>
        <v>37</v>
      </c>
      <c r="LQ1">
        <f>(16+INT((LQ$3-$G$3)/14))</f>
        <v>38</v>
      </c>
      <c r="LR1">
        <f t="shared" ref="LR1:MD1" si="11">(16+INT((LR$3-$G$3)/14))</f>
        <v>38</v>
      </c>
      <c r="LS1">
        <f t="shared" si="11"/>
        <v>38</v>
      </c>
      <c r="LT1">
        <f t="shared" si="11"/>
        <v>38</v>
      </c>
      <c r="LU1">
        <f t="shared" si="11"/>
        <v>38</v>
      </c>
      <c r="LV1">
        <f t="shared" si="11"/>
        <v>38</v>
      </c>
      <c r="LW1">
        <f t="shared" si="11"/>
        <v>38</v>
      </c>
      <c r="LX1">
        <f t="shared" si="11"/>
        <v>38</v>
      </c>
      <c r="LY1">
        <f t="shared" si="11"/>
        <v>38</v>
      </c>
      <c r="LZ1">
        <f t="shared" si="11"/>
        <v>38</v>
      </c>
      <c r="MA1">
        <f t="shared" si="11"/>
        <v>38</v>
      </c>
      <c r="MB1">
        <f t="shared" si="11"/>
        <v>38</v>
      </c>
      <c r="MC1">
        <f t="shared" si="11"/>
        <v>38</v>
      </c>
      <c r="MD1">
        <f t="shared" si="11"/>
        <v>38</v>
      </c>
      <c r="ME1">
        <f>(16+INT((ME$3-$G$3)/14))</f>
        <v>39</v>
      </c>
      <c r="MF1">
        <f t="shared" ref="MF1:MR1" si="12">(16+INT((MF$3-$G$3)/14))</f>
        <v>39</v>
      </c>
      <c r="MG1">
        <f t="shared" si="12"/>
        <v>39</v>
      </c>
      <c r="MH1">
        <f t="shared" si="12"/>
        <v>39</v>
      </c>
      <c r="MI1">
        <f t="shared" si="12"/>
        <v>39</v>
      </c>
      <c r="MJ1">
        <f t="shared" si="12"/>
        <v>39</v>
      </c>
      <c r="MK1">
        <f t="shared" si="12"/>
        <v>39</v>
      </c>
      <c r="ML1">
        <f t="shared" si="12"/>
        <v>39</v>
      </c>
      <c r="MM1">
        <f t="shared" si="12"/>
        <v>39</v>
      </c>
      <c r="MN1">
        <f t="shared" si="12"/>
        <v>39</v>
      </c>
      <c r="MO1">
        <f t="shared" si="12"/>
        <v>39</v>
      </c>
      <c r="MP1">
        <f t="shared" si="12"/>
        <v>39</v>
      </c>
      <c r="MQ1">
        <f t="shared" si="12"/>
        <v>39</v>
      </c>
      <c r="MR1">
        <f t="shared" si="12"/>
        <v>39</v>
      </c>
      <c r="MS1">
        <f>(16+INT((MS$3-$G$3)/14))</f>
        <v>40</v>
      </c>
      <c r="MT1">
        <f t="shared" ref="MT1:NF1" si="13">(16+INT((MT$3-$G$3)/14))</f>
        <v>40</v>
      </c>
      <c r="MU1">
        <f t="shared" si="13"/>
        <v>40</v>
      </c>
      <c r="MV1">
        <f t="shared" si="13"/>
        <v>40</v>
      </c>
      <c r="MW1">
        <f t="shared" si="13"/>
        <v>40</v>
      </c>
      <c r="MX1">
        <f t="shared" si="13"/>
        <v>40</v>
      </c>
      <c r="MY1">
        <f t="shared" si="13"/>
        <v>40</v>
      </c>
      <c r="MZ1">
        <f t="shared" si="13"/>
        <v>40</v>
      </c>
      <c r="NA1">
        <f t="shared" si="13"/>
        <v>40</v>
      </c>
      <c r="NB1">
        <f t="shared" si="13"/>
        <v>40</v>
      </c>
      <c r="NC1">
        <f t="shared" si="13"/>
        <v>40</v>
      </c>
      <c r="ND1">
        <f t="shared" si="13"/>
        <v>40</v>
      </c>
      <c r="NE1">
        <f t="shared" si="13"/>
        <v>40</v>
      </c>
      <c r="NF1">
        <f t="shared" si="13"/>
        <v>40</v>
      </c>
    </row>
    <row r="2" spans="1:384 16307:16317" x14ac:dyDescent="0.25">
      <c r="G2" s="83" t="str">
        <f xml:space="preserve"> "Sprint " &amp; G$1</f>
        <v>Sprint 18</v>
      </c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 t="str">
        <f xml:space="preserve"> "Sprint " &amp; U$1</f>
        <v>Sprint 19</v>
      </c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 t="str">
        <f xml:space="preserve"> "Sprint " &amp; AI$1</f>
        <v>Sprint 20</v>
      </c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 t="str">
        <f t="shared" ref="AW2" si="14" xml:space="preserve"> "Sprint " &amp; AW$1</f>
        <v>Sprint 21</v>
      </c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 t="str">
        <f t="shared" ref="BK2" si="15" xml:space="preserve"> "Sprint " &amp; BK$1</f>
        <v>Sprint 22</v>
      </c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 t="str">
        <f t="shared" ref="BY2" si="16" xml:space="preserve"> "Sprint " &amp; BY$1</f>
        <v>Sprint 23</v>
      </c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 t="str">
        <f t="shared" ref="CM2" si="17" xml:space="preserve"> "Sprint " &amp; CM$1</f>
        <v>Sprint 24</v>
      </c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 t="str">
        <f t="shared" ref="DA2" si="18" xml:space="preserve"> "Sprint " &amp; DA$1</f>
        <v>Sprint 25</v>
      </c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 t="s">
        <v>119</v>
      </c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 t="str">
        <f t="shared" ref="EC2" si="19" xml:space="preserve"> "Sprint " &amp; EC$1</f>
        <v>Sprint 26</v>
      </c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 t="str">
        <f t="shared" ref="EQ2" si="20" xml:space="preserve"> "Sprint " &amp; EQ$1</f>
        <v>Sprint 27</v>
      </c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 t="str">
        <f t="shared" ref="FE2" si="21" xml:space="preserve"> "Sprint " &amp; FE$1</f>
        <v>Sprint 28</v>
      </c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 t="str">
        <f t="shared" ref="FS2" si="22" xml:space="preserve"> "Sprint " &amp; FS$1</f>
        <v>Sprint 29</v>
      </c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 t="str">
        <f t="shared" ref="GG2" si="23" xml:space="preserve"> "Sprint " &amp; GG$1</f>
        <v>Sprint 30</v>
      </c>
      <c r="GH2" s="83"/>
      <c r="GI2" s="83"/>
      <c r="GJ2" s="83"/>
      <c r="GK2" s="83"/>
      <c r="GL2" s="83"/>
      <c r="GM2" s="83"/>
      <c r="GN2" s="83"/>
      <c r="GO2" s="83"/>
      <c r="GP2" s="83"/>
      <c r="GQ2" s="83"/>
      <c r="GR2" s="83"/>
      <c r="GS2" s="83"/>
      <c r="GT2" s="83"/>
      <c r="GU2" s="83" t="s">
        <v>119</v>
      </c>
      <c r="GV2" s="83"/>
      <c r="GW2" s="83"/>
      <c r="GX2" s="83"/>
      <c r="GY2" s="83"/>
      <c r="GZ2" s="83"/>
      <c r="HA2" s="83"/>
      <c r="HB2" s="83"/>
      <c r="HC2" s="83"/>
      <c r="HD2" s="83"/>
      <c r="HE2" s="83"/>
      <c r="HF2" s="83"/>
      <c r="HG2" s="83"/>
      <c r="HH2" s="83"/>
      <c r="HI2" s="83" t="str">
        <f xml:space="preserve"> "Sprint " &amp; HI$1</f>
        <v>Sprint 31</v>
      </c>
      <c r="HJ2" s="83"/>
      <c r="HK2" s="83"/>
      <c r="HL2" s="83"/>
      <c r="HM2" s="83"/>
      <c r="HN2" s="83"/>
      <c r="HO2" s="83"/>
      <c r="HP2" s="83"/>
      <c r="HQ2" s="83"/>
      <c r="HR2" s="83"/>
      <c r="HS2" s="83"/>
      <c r="HT2" s="83"/>
      <c r="HU2" s="83"/>
      <c r="HV2" s="83"/>
      <c r="HW2" s="80" t="str">
        <f xml:space="preserve"> "Sprint " &amp; HW$1</f>
        <v>Sprint 32</v>
      </c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2"/>
      <c r="IK2" s="80" t="str">
        <f xml:space="preserve"> "Sprint " &amp; IK$1</f>
        <v>Sprint 33</v>
      </c>
      <c r="IL2" s="81"/>
      <c r="IM2" s="81"/>
      <c r="IN2" s="81"/>
      <c r="IO2" s="81"/>
      <c r="IP2" s="81"/>
      <c r="IQ2" s="81"/>
      <c r="IR2" s="81"/>
      <c r="IS2" s="81"/>
      <c r="IT2" s="81"/>
      <c r="IU2" s="81"/>
      <c r="IV2" s="81"/>
      <c r="IW2" s="81"/>
      <c r="IX2" s="82"/>
      <c r="IY2" s="80" t="str">
        <f xml:space="preserve"> "Sprint " &amp; IY$1</f>
        <v>Sprint 34</v>
      </c>
      <c r="IZ2" s="81"/>
      <c r="JA2" s="81"/>
      <c r="JB2" s="81"/>
      <c r="JC2" s="81"/>
      <c r="JD2" s="81"/>
      <c r="JE2" s="81"/>
      <c r="JF2" s="81"/>
      <c r="JG2" s="81"/>
      <c r="JH2" s="81"/>
      <c r="JI2" s="81"/>
      <c r="JJ2" s="81"/>
      <c r="JK2" s="81"/>
      <c r="JL2" s="82"/>
      <c r="JM2" s="80" t="str">
        <f xml:space="preserve"> "Sprint " &amp; JM$1</f>
        <v>Sprint 35</v>
      </c>
      <c r="JN2" s="81"/>
      <c r="JO2" s="81"/>
      <c r="JP2" s="81"/>
      <c r="JQ2" s="81"/>
      <c r="JR2" s="81"/>
      <c r="JS2" s="81"/>
      <c r="JT2" s="81"/>
      <c r="JU2" s="81"/>
      <c r="JV2" s="81"/>
      <c r="JW2" s="81"/>
      <c r="JX2" s="81"/>
      <c r="JY2" s="81"/>
      <c r="JZ2" s="82"/>
      <c r="KA2" s="80" t="str">
        <f xml:space="preserve"> "Sprint " &amp; KA$1</f>
        <v>Sprint 36</v>
      </c>
      <c r="KB2" s="81"/>
      <c r="KC2" s="81"/>
      <c r="KD2" s="81"/>
      <c r="KE2" s="81"/>
      <c r="KF2" s="81"/>
      <c r="KG2" s="81"/>
      <c r="KH2" s="81"/>
      <c r="KI2" s="81"/>
      <c r="KJ2" s="81"/>
      <c r="KK2" s="81"/>
      <c r="KL2" s="81"/>
      <c r="KM2" s="81"/>
      <c r="KN2" s="82"/>
      <c r="KO2" s="80" t="s">
        <v>119</v>
      </c>
      <c r="KP2" s="81"/>
      <c r="KQ2" s="81"/>
      <c r="KR2" s="81"/>
      <c r="KS2" s="81"/>
      <c r="KT2" s="81"/>
      <c r="KU2" s="81"/>
      <c r="KV2" s="81"/>
      <c r="KW2" s="81"/>
      <c r="KX2" s="81"/>
      <c r="KY2" s="81"/>
      <c r="KZ2" s="81"/>
      <c r="LA2" s="81"/>
      <c r="LB2" s="82"/>
      <c r="LC2" s="80" t="str">
        <f xml:space="preserve"> "Sprint " &amp; LC$1</f>
        <v>Sprint 37</v>
      </c>
      <c r="LD2" s="81"/>
      <c r="LE2" s="81"/>
      <c r="LF2" s="81"/>
      <c r="LG2" s="81"/>
      <c r="LH2" s="81"/>
      <c r="LI2" s="81"/>
      <c r="LJ2" s="81"/>
      <c r="LK2" s="81"/>
      <c r="LL2" s="81"/>
      <c r="LM2" s="81"/>
      <c r="LN2" s="81"/>
      <c r="LO2" s="81"/>
      <c r="LP2" s="82"/>
      <c r="LQ2" s="80" t="str">
        <f xml:space="preserve"> "Sprint " &amp; LQ$1</f>
        <v>Sprint 38</v>
      </c>
      <c r="LR2" s="81"/>
      <c r="LS2" s="81"/>
      <c r="LT2" s="81"/>
      <c r="LU2" s="81"/>
      <c r="LV2" s="81"/>
      <c r="LW2" s="81"/>
      <c r="LX2" s="81"/>
      <c r="LY2" s="81"/>
      <c r="LZ2" s="81"/>
      <c r="MA2" s="81"/>
      <c r="MB2" s="81"/>
      <c r="MC2" s="81"/>
      <c r="MD2" s="82"/>
      <c r="ME2" s="80" t="str">
        <f xml:space="preserve"> "Sprint " &amp; ME$1</f>
        <v>Sprint 39</v>
      </c>
      <c r="MF2" s="81"/>
      <c r="MG2" s="81"/>
      <c r="MH2" s="81"/>
      <c r="MI2" s="81"/>
      <c r="MJ2" s="81"/>
      <c r="MK2" s="81"/>
      <c r="ML2" s="81"/>
      <c r="MM2" s="81"/>
      <c r="MN2" s="81"/>
      <c r="MO2" s="81"/>
      <c r="MP2" s="81"/>
      <c r="MQ2" s="81"/>
      <c r="MR2" s="82"/>
      <c r="MS2" s="80" t="str">
        <f xml:space="preserve"> "Sprint " &amp; MS$1</f>
        <v>Sprint 40</v>
      </c>
      <c r="MT2" s="81"/>
      <c r="MU2" s="81"/>
      <c r="MV2" s="81"/>
      <c r="MW2" s="81"/>
      <c r="MX2" s="81"/>
      <c r="MY2" s="81"/>
      <c r="MZ2" s="81"/>
      <c r="NA2" s="81"/>
      <c r="NB2" s="81"/>
      <c r="NC2" s="81"/>
      <c r="ND2" s="81"/>
      <c r="NE2" s="81"/>
      <c r="NF2" s="82"/>
      <c r="NG2" s="80" t="s">
        <v>119</v>
      </c>
      <c r="NH2" s="81"/>
      <c r="NI2" s="81"/>
      <c r="NJ2" s="81"/>
      <c r="NK2" s="81"/>
      <c r="NL2" s="81"/>
      <c r="NM2" s="81"/>
      <c r="NN2" s="81"/>
      <c r="NO2" s="81"/>
      <c r="NP2" s="81"/>
      <c r="NQ2" s="81"/>
      <c r="NR2" s="81"/>
      <c r="NS2" s="81"/>
      <c r="NT2" s="82"/>
    </row>
    <row r="3" spans="1:384 16307:16317" ht="69.75" customHeight="1" x14ac:dyDescent="0.25">
      <c r="A3" s="8" t="s">
        <v>31</v>
      </c>
      <c r="B3" s="8" t="s">
        <v>2</v>
      </c>
      <c r="C3" s="8" t="s">
        <v>1</v>
      </c>
      <c r="D3" s="9" t="s">
        <v>3</v>
      </c>
      <c r="E3" s="9" t="s">
        <v>4</v>
      </c>
      <c r="F3" s="9" t="s">
        <v>34</v>
      </c>
      <c r="G3" s="1">
        <v>44165</v>
      </c>
      <c r="H3" s="1">
        <f>G3+1</f>
        <v>44166</v>
      </c>
      <c r="I3" s="1">
        <f t="shared" ref="I3:BT3" si="24">H3+1</f>
        <v>44167</v>
      </c>
      <c r="J3" s="1">
        <f t="shared" si="24"/>
        <v>44168</v>
      </c>
      <c r="K3" s="1">
        <f t="shared" si="24"/>
        <v>44169</v>
      </c>
      <c r="L3" s="1">
        <f t="shared" si="24"/>
        <v>44170</v>
      </c>
      <c r="M3" s="1">
        <f t="shared" si="24"/>
        <v>44171</v>
      </c>
      <c r="N3" s="1">
        <f t="shared" si="24"/>
        <v>44172</v>
      </c>
      <c r="O3" s="1">
        <f t="shared" si="24"/>
        <v>44173</v>
      </c>
      <c r="P3" s="1">
        <f t="shared" si="24"/>
        <v>44174</v>
      </c>
      <c r="Q3" s="1">
        <f t="shared" si="24"/>
        <v>44175</v>
      </c>
      <c r="R3" s="1">
        <f t="shared" si="24"/>
        <v>44176</v>
      </c>
      <c r="S3" s="1">
        <f t="shared" si="24"/>
        <v>44177</v>
      </c>
      <c r="T3" s="1">
        <f t="shared" si="24"/>
        <v>44178</v>
      </c>
      <c r="U3" s="1">
        <f t="shared" si="24"/>
        <v>44179</v>
      </c>
      <c r="V3" s="1">
        <f t="shared" si="24"/>
        <v>44180</v>
      </c>
      <c r="W3" s="1">
        <f t="shared" si="24"/>
        <v>44181</v>
      </c>
      <c r="X3" s="1">
        <f t="shared" si="24"/>
        <v>44182</v>
      </c>
      <c r="Y3" s="1">
        <f t="shared" si="24"/>
        <v>44183</v>
      </c>
      <c r="Z3" s="1">
        <f t="shared" si="24"/>
        <v>44184</v>
      </c>
      <c r="AA3" s="1">
        <f t="shared" si="24"/>
        <v>44185</v>
      </c>
      <c r="AB3" s="1">
        <f t="shared" si="24"/>
        <v>44186</v>
      </c>
      <c r="AC3" s="1">
        <f t="shared" si="24"/>
        <v>44187</v>
      </c>
      <c r="AD3" s="1">
        <f t="shared" si="24"/>
        <v>44188</v>
      </c>
      <c r="AE3" s="1">
        <f t="shared" si="24"/>
        <v>44189</v>
      </c>
      <c r="AF3" s="1">
        <f t="shared" si="24"/>
        <v>44190</v>
      </c>
      <c r="AG3" s="1">
        <f t="shared" si="24"/>
        <v>44191</v>
      </c>
      <c r="AH3" s="1">
        <f t="shared" si="24"/>
        <v>44192</v>
      </c>
      <c r="AI3" s="1">
        <f t="shared" si="24"/>
        <v>44193</v>
      </c>
      <c r="AJ3" s="1">
        <f t="shared" si="24"/>
        <v>44194</v>
      </c>
      <c r="AK3" s="1">
        <f t="shared" si="24"/>
        <v>44195</v>
      </c>
      <c r="AL3" s="1">
        <f t="shared" si="24"/>
        <v>44196</v>
      </c>
      <c r="AM3" s="1">
        <f t="shared" si="24"/>
        <v>44197</v>
      </c>
      <c r="AN3" s="1">
        <f t="shared" si="24"/>
        <v>44198</v>
      </c>
      <c r="AO3" s="1">
        <f t="shared" si="24"/>
        <v>44199</v>
      </c>
      <c r="AP3" s="1">
        <f t="shared" si="24"/>
        <v>44200</v>
      </c>
      <c r="AQ3" s="1">
        <f t="shared" si="24"/>
        <v>44201</v>
      </c>
      <c r="AR3" s="1">
        <f t="shared" si="24"/>
        <v>44202</v>
      </c>
      <c r="AS3" s="1">
        <f t="shared" si="24"/>
        <v>44203</v>
      </c>
      <c r="AT3" s="1">
        <f t="shared" si="24"/>
        <v>44204</v>
      </c>
      <c r="AU3" s="1">
        <f t="shared" si="24"/>
        <v>44205</v>
      </c>
      <c r="AV3" s="1">
        <f t="shared" si="24"/>
        <v>44206</v>
      </c>
      <c r="AW3" s="1">
        <f t="shared" si="24"/>
        <v>44207</v>
      </c>
      <c r="AX3" s="1">
        <f t="shared" si="24"/>
        <v>44208</v>
      </c>
      <c r="AY3" s="1">
        <f t="shared" si="24"/>
        <v>44209</v>
      </c>
      <c r="AZ3" s="1">
        <f t="shared" si="24"/>
        <v>44210</v>
      </c>
      <c r="BA3" s="1">
        <f t="shared" si="24"/>
        <v>44211</v>
      </c>
      <c r="BB3" s="1">
        <f t="shared" si="24"/>
        <v>44212</v>
      </c>
      <c r="BC3" s="1">
        <f t="shared" si="24"/>
        <v>44213</v>
      </c>
      <c r="BD3" s="1">
        <f t="shared" si="24"/>
        <v>44214</v>
      </c>
      <c r="BE3" s="1">
        <f t="shared" si="24"/>
        <v>44215</v>
      </c>
      <c r="BF3" s="1">
        <f t="shared" si="24"/>
        <v>44216</v>
      </c>
      <c r="BG3" s="1">
        <f t="shared" si="24"/>
        <v>44217</v>
      </c>
      <c r="BH3" s="1">
        <f t="shared" si="24"/>
        <v>44218</v>
      </c>
      <c r="BI3" s="1">
        <f t="shared" si="24"/>
        <v>44219</v>
      </c>
      <c r="BJ3" s="1">
        <f t="shared" si="24"/>
        <v>44220</v>
      </c>
      <c r="BK3" s="1">
        <f t="shared" si="24"/>
        <v>44221</v>
      </c>
      <c r="BL3" s="1">
        <f t="shared" si="24"/>
        <v>44222</v>
      </c>
      <c r="BM3" s="1">
        <f t="shared" si="24"/>
        <v>44223</v>
      </c>
      <c r="BN3" s="1">
        <f t="shared" si="24"/>
        <v>44224</v>
      </c>
      <c r="BO3" s="1">
        <f t="shared" si="24"/>
        <v>44225</v>
      </c>
      <c r="BP3" s="1">
        <f t="shared" si="24"/>
        <v>44226</v>
      </c>
      <c r="BQ3" s="1">
        <f t="shared" si="24"/>
        <v>44227</v>
      </c>
      <c r="BR3" s="1">
        <f t="shared" si="24"/>
        <v>44228</v>
      </c>
      <c r="BS3" s="1">
        <f t="shared" si="24"/>
        <v>44229</v>
      </c>
      <c r="BT3" s="1">
        <f t="shared" si="24"/>
        <v>44230</v>
      </c>
      <c r="BU3" s="1">
        <f t="shared" ref="BU3:EF3" si="25">BT3+1</f>
        <v>44231</v>
      </c>
      <c r="BV3" s="1">
        <f t="shared" si="25"/>
        <v>44232</v>
      </c>
      <c r="BW3" s="1">
        <f t="shared" si="25"/>
        <v>44233</v>
      </c>
      <c r="BX3" s="1">
        <f t="shared" si="25"/>
        <v>44234</v>
      </c>
      <c r="BY3" s="1">
        <f t="shared" si="25"/>
        <v>44235</v>
      </c>
      <c r="BZ3" s="1">
        <f t="shared" si="25"/>
        <v>44236</v>
      </c>
      <c r="CA3" s="1">
        <f t="shared" si="25"/>
        <v>44237</v>
      </c>
      <c r="CB3" s="1">
        <f t="shared" si="25"/>
        <v>44238</v>
      </c>
      <c r="CC3" s="1">
        <f t="shared" si="25"/>
        <v>44239</v>
      </c>
      <c r="CD3" s="1">
        <f t="shared" si="25"/>
        <v>44240</v>
      </c>
      <c r="CE3" s="1">
        <f t="shared" si="25"/>
        <v>44241</v>
      </c>
      <c r="CF3" s="1">
        <f t="shared" si="25"/>
        <v>44242</v>
      </c>
      <c r="CG3" s="1">
        <f t="shared" si="25"/>
        <v>44243</v>
      </c>
      <c r="CH3" s="1">
        <f t="shared" si="25"/>
        <v>44244</v>
      </c>
      <c r="CI3" s="1">
        <f t="shared" si="25"/>
        <v>44245</v>
      </c>
      <c r="CJ3" s="1">
        <f t="shared" si="25"/>
        <v>44246</v>
      </c>
      <c r="CK3" s="1">
        <f t="shared" si="25"/>
        <v>44247</v>
      </c>
      <c r="CL3" s="1">
        <f t="shared" si="25"/>
        <v>44248</v>
      </c>
      <c r="CM3" s="1">
        <f t="shared" si="25"/>
        <v>44249</v>
      </c>
      <c r="CN3" s="1">
        <f t="shared" si="25"/>
        <v>44250</v>
      </c>
      <c r="CO3" s="1">
        <f t="shared" si="25"/>
        <v>44251</v>
      </c>
      <c r="CP3" s="1">
        <f t="shared" si="25"/>
        <v>44252</v>
      </c>
      <c r="CQ3" s="1">
        <f t="shared" si="25"/>
        <v>44253</v>
      </c>
      <c r="CR3" s="1">
        <f t="shared" si="25"/>
        <v>44254</v>
      </c>
      <c r="CS3" s="1">
        <f t="shared" si="25"/>
        <v>44255</v>
      </c>
      <c r="CT3" s="1">
        <f t="shared" si="25"/>
        <v>44256</v>
      </c>
      <c r="CU3" s="1">
        <f t="shared" si="25"/>
        <v>44257</v>
      </c>
      <c r="CV3" s="1">
        <f t="shared" si="25"/>
        <v>44258</v>
      </c>
      <c r="CW3" s="1">
        <f t="shared" si="25"/>
        <v>44259</v>
      </c>
      <c r="CX3" s="1">
        <f t="shared" si="25"/>
        <v>44260</v>
      </c>
      <c r="CY3" s="1">
        <f t="shared" si="25"/>
        <v>44261</v>
      </c>
      <c r="CZ3" s="1">
        <f t="shared" si="25"/>
        <v>44262</v>
      </c>
      <c r="DA3" s="1">
        <f t="shared" si="25"/>
        <v>44263</v>
      </c>
      <c r="DB3" s="1">
        <f t="shared" si="25"/>
        <v>44264</v>
      </c>
      <c r="DC3" s="1">
        <f t="shared" si="25"/>
        <v>44265</v>
      </c>
      <c r="DD3" s="1">
        <f t="shared" si="25"/>
        <v>44266</v>
      </c>
      <c r="DE3" s="1">
        <f t="shared" si="25"/>
        <v>44267</v>
      </c>
      <c r="DF3" s="1">
        <f t="shared" si="25"/>
        <v>44268</v>
      </c>
      <c r="DG3" s="1">
        <f t="shared" si="25"/>
        <v>44269</v>
      </c>
      <c r="DH3" s="1">
        <f t="shared" si="25"/>
        <v>44270</v>
      </c>
      <c r="DI3" s="1">
        <f t="shared" si="25"/>
        <v>44271</v>
      </c>
      <c r="DJ3" s="1">
        <f t="shared" si="25"/>
        <v>44272</v>
      </c>
      <c r="DK3" s="1">
        <f t="shared" si="25"/>
        <v>44273</v>
      </c>
      <c r="DL3" s="1">
        <f t="shared" si="25"/>
        <v>44274</v>
      </c>
      <c r="DM3" s="1">
        <f t="shared" si="25"/>
        <v>44275</v>
      </c>
      <c r="DN3" s="1">
        <f t="shared" si="25"/>
        <v>44276</v>
      </c>
      <c r="DO3" s="1">
        <f t="shared" si="25"/>
        <v>44277</v>
      </c>
      <c r="DP3" s="1">
        <f t="shared" si="25"/>
        <v>44278</v>
      </c>
      <c r="DQ3" s="1">
        <f t="shared" si="25"/>
        <v>44279</v>
      </c>
      <c r="DR3" s="1">
        <f t="shared" si="25"/>
        <v>44280</v>
      </c>
      <c r="DS3" s="1">
        <f t="shared" si="25"/>
        <v>44281</v>
      </c>
      <c r="DT3" s="1">
        <f t="shared" si="25"/>
        <v>44282</v>
      </c>
      <c r="DU3" s="1">
        <f t="shared" si="25"/>
        <v>44283</v>
      </c>
      <c r="DV3" s="1">
        <f t="shared" si="25"/>
        <v>44284</v>
      </c>
      <c r="DW3" s="1">
        <f t="shared" si="25"/>
        <v>44285</v>
      </c>
      <c r="DX3" s="1">
        <f t="shared" si="25"/>
        <v>44286</v>
      </c>
      <c r="DY3" s="1">
        <f t="shared" si="25"/>
        <v>44287</v>
      </c>
      <c r="DZ3" s="1">
        <f t="shared" si="25"/>
        <v>44288</v>
      </c>
      <c r="EA3" s="1">
        <f t="shared" si="25"/>
        <v>44289</v>
      </c>
      <c r="EB3" s="1">
        <f t="shared" si="25"/>
        <v>44290</v>
      </c>
      <c r="EC3" s="1">
        <f t="shared" si="25"/>
        <v>44291</v>
      </c>
      <c r="ED3" s="1">
        <f t="shared" si="25"/>
        <v>44292</v>
      </c>
      <c r="EE3" s="1">
        <f t="shared" si="25"/>
        <v>44293</v>
      </c>
      <c r="EF3" s="1">
        <f t="shared" si="25"/>
        <v>44294</v>
      </c>
      <c r="EG3" s="1">
        <f t="shared" ref="EG3:FD3" si="26">EF3+1</f>
        <v>44295</v>
      </c>
      <c r="EH3" s="1">
        <f t="shared" si="26"/>
        <v>44296</v>
      </c>
      <c r="EI3" s="1">
        <f t="shared" si="26"/>
        <v>44297</v>
      </c>
      <c r="EJ3" s="1">
        <f t="shared" si="26"/>
        <v>44298</v>
      </c>
      <c r="EK3" s="1">
        <f t="shared" si="26"/>
        <v>44299</v>
      </c>
      <c r="EL3" s="1">
        <f t="shared" si="26"/>
        <v>44300</v>
      </c>
      <c r="EM3" s="1">
        <f t="shared" si="26"/>
        <v>44301</v>
      </c>
      <c r="EN3" s="1">
        <f t="shared" si="26"/>
        <v>44302</v>
      </c>
      <c r="EO3" s="1">
        <f t="shared" si="26"/>
        <v>44303</v>
      </c>
      <c r="EP3" s="1">
        <f t="shared" si="26"/>
        <v>44304</v>
      </c>
      <c r="EQ3" s="1">
        <f t="shared" si="26"/>
        <v>44305</v>
      </c>
      <c r="ER3" s="1">
        <f t="shared" si="26"/>
        <v>44306</v>
      </c>
      <c r="ES3" s="1">
        <f t="shared" si="26"/>
        <v>44307</v>
      </c>
      <c r="ET3" s="1">
        <f t="shared" si="26"/>
        <v>44308</v>
      </c>
      <c r="EU3" s="1">
        <f t="shared" si="26"/>
        <v>44309</v>
      </c>
      <c r="EV3" s="1">
        <f t="shared" si="26"/>
        <v>44310</v>
      </c>
      <c r="EW3" s="1">
        <f t="shared" si="26"/>
        <v>44311</v>
      </c>
      <c r="EX3" s="1">
        <f t="shared" si="26"/>
        <v>44312</v>
      </c>
      <c r="EY3" s="1">
        <f t="shared" si="26"/>
        <v>44313</v>
      </c>
      <c r="EZ3" s="1">
        <f t="shared" si="26"/>
        <v>44314</v>
      </c>
      <c r="FA3" s="1">
        <f t="shared" si="26"/>
        <v>44315</v>
      </c>
      <c r="FB3" s="1">
        <f t="shared" si="26"/>
        <v>44316</v>
      </c>
      <c r="FC3" s="1">
        <f t="shared" si="26"/>
        <v>44317</v>
      </c>
      <c r="FD3" s="1">
        <f t="shared" si="26"/>
        <v>44318</v>
      </c>
      <c r="FE3" s="1">
        <f t="shared" ref="FE3" si="27">FD3+1</f>
        <v>44319</v>
      </c>
      <c r="FF3" s="1">
        <f t="shared" ref="FF3" si="28">FE3+1</f>
        <v>44320</v>
      </c>
      <c r="FG3" s="1">
        <f t="shared" ref="FG3" si="29">FF3+1</f>
        <v>44321</v>
      </c>
      <c r="FH3" s="1">
        <f t="shared" ref="FH3" si="30">FG3+1</f>
        <v>44322</v>
      </c>
      <c r="FI3" s="1">
        <f t="shared" ref="FI3" si="31">FH3+1</f>
        <v>44323</v>
      </c>
      <c r="FJ3" s="1">
        <f t="shared" ref="FJ3" si="32">FI3+1</f>
        <v>44324</v>
      </c>
      <c r="FK3" s="1">
        <f t="shared" ref="FK3" si="33">FJ3+1</f>
        <v>44325</v>
      </c>
      <c r="FL3" s="1">
        <f t="shared" ref="FL3" si="34">FK3+1</f>
        <v>44326</v>
      </c>
      <c r="FM3" s="1">
        <f t="shared" ref="FM3" si="35">FL3+1</f>
        <v>44327</v>
      </c>
      <c r="FN3" s="1">
        <f t="shared" ref="FN3" si="36">FM3+1</f>
        <v>44328</v>
      </c>
      <c r="FO3" s="1">
        <f t="shared" ref="FO3" si="37">FN3+1</f>
        <v>44329</v>
      </c>
      <c r="FP3" s="1">
        <f t="shared" ref="FP3" si="38">FO3+1</f>
        <v>44330</v>
      </c>
      <c r="FQ3" s="1">
        <f t="shared" ref="FQ3" si="39">FP3+1</f>
        <v>44331</v>
      </c>
      <c r="FR3" s="1">
        <f t="shared" ref="FR3" si="40">FQ3+1</f>
        <v>44332</v>
      </c>
      <c r="FS3" s="1">
        <f t="shared" ref="FS3" si="41">FR3+1</f>
        <v>44333</v>
      </c>
      <c r="FT3" s="1">
        <f t="shared" ref="FT3" si="42">FS3+1</f>
        <v>44334</v>
      </c>
      <c r="FU3" s="1">
        <f t="shared" ref="FU3" si="43">FT3+1</f>
        <v>44335</v>
      </c>
      <c r="FV3" s="1">
        <f t="shared" ref="FV3" si="44">FU3+1</f>
        <v>44336</v>
      </c>
      <c r="FW3" s="1">
        <f t="shared" ref="FW3" si="45">FV3+1</f>
        <v>44337</v>
      </c>
      <c r="FX3" s="1">
        <f t="shared" ref="FX3" si="46">FW3+1</f>
        <v>44338</v>
      </c>
      <c r="FY3" s="1">
        <f t="shared" ref="FY3" si="47">FX3+1</f>
        <v>44339</v>
      </c>
      <c r="FZ3" s="1">
        <f t="shared" ref="FZ3" si="48">FY3+1</f>
        <v>44340</v>
      </c>
      <c r="GA3" s="1">
        <f t="shared" ref="GA3" si="49">FZ3+1</f>
        <v>44341</v>
      </c>
      <c r="GB3" s="1">
        <f t="shared" ref="GB3" si="50">GA3+1</f>
        <v>44342</v>
      </c>
      <c r="GC3" s="1">
        <f t="shared" ref="GC3" si="51">GB3+1</f>
        <v>44343</v>
      </c>
      <c r="GD3" s="1">
        <f t="shared" ref="GD3" si="52">GC3+1</f>
        <v>44344</v>
      </c>
      <c r="GE3" s="1">
        <f t="shared" ref="GE3" si="53">GD3+1</f>
        <v>44345</v>
      </c>
      <c r="GF3" s="1">
        <f t="shared" ref="GF3" si="54">GE3+1</f>
        <v>44346</v>
      </c>
      <c r="GG3" s="1">
        <f t="shared" ref="GG3" si="55">GF3+1</f>
        <v>44347</v>
      </c>
      <c r="GH3" s="1">
        <f t="shared" ref="GH3" si="56">GG3+1</f>
        <v>44348</v>
      </c>
      <c r="GI3" s="1">
        <f t="shared" ref="GI3" si="57">GH3+1</f>
        <v>44349</v>
      </c>
      <c r="GJ3" s="1">
        <f t="shared" ref="GJ3" si="58">GI3+1</f>
        <v>44350</v>
      </c>
      <c r="GK3" s="1">
        <f t="shared" ref="GK3" si="59">GJ3+1</f>
        <v>44351</v>
      </c>
      <c r="GL3" s="1">
        <f t="shared" ref="GL3" si="60">GK3+1</f>
        <v>44352</v>
      </c>
      <c r="GM3" s="1">
        <f t="shared" ref="GM3" si="61">GL3+1</f>
        <v>44353</v>
      </c>
      <c r="GN3" s="1">
        <f t="shared" ref="GN3" si="62">GM3+1</f>
        <v>44354</v>
      </c>
      <c r="GO3" s="1">
        <f t="shared" ref="GO3" si="63">GN3+1</f>
        <v>44355</v>
      </c>
      <c r="GP3" s="1">
        <f t="shared" ref="GP3" si="64">GO3+1</f>
        <v>44356</v>
      </c>
      <c r="GQ3" s="1">
        <f t="shared" ref="GQ3" si="65">GP3+1</f>
        <v>44357</v>
      </c>
      <c r="GR3" s="1">
        <f t="shared" ref="GR3" si="66">GQ3+1</f>
        <v>44358</v>
      </c>
      <c r="GS3" s="1">
        <f t="shared" ref="GS3" si="67">GR3+1</f>
        <v>44359</v>
      </c>
      <c r="GT3" s="1">
        <f t="shared" ref="GT3" si="68">GS3+1</f>
        <v>44360</v>
      </c>
      <c r="GU3" s="1">
        <f t="shared" ref="GU3" si="69">GT3+1</f>
        <v>44361</v>
      </c>
      <c r="GV3" s="1">
        <f t="shared" ref="GV3" si="70">GU3+1</f>
        <v>44362</v>
      </c>
      <c r="GW3" s="1">
        <f t="shared" ref="GW3" si="71">GV3+1</f>
        <v>44363</v>
      </c>
      <c r="GX3" s="1">
        <f t="shared" ref="GX3" si="72">GW3+1</f>
        <v>44364</v>
      </c>
      <c r="GY3" s="1">
        <f t="shared" ref="GY3" si="73">GX3+1</f>
        <v>44365</v>
      </c>
      <c r="GZ3" s="1">
        <f t="shared" ref="GZ3" si="74">GY3+1</f>
        <v>44366</v>
      </c>
      <c r="HA3" s="1">
        <f t="shared" ref="HA3" si="75">GZ3+1</f>
        <v>44367</v>
      </c>
      <c r="HB3" s="1">
        <f t="shared" ref="HB3" si="76">HA3+1</f>
        <v>44368</v>
      </c>
      <c r="HC3" s="1">
        <f t="shared" ref="HC3" si="77">HB3+1</f>
        <v>44369</v>
      </c>
      <c r="HD3" s="1">
        <f t="shared" ref="HD3" si="78">HC3+1</f>
        <v>44370</v>
      </c>
      <c r="HE3" s="1">
        <f t="shared" ref="HE3" si="79">HD3+1</f>
        <v>44371</v>
      </c>
      <c r="HF3" s="1">
        <f t="shared" ref="HF3" si="80">HE3+1</f>
        <v>44372</v>
      </c>
      <c r="HG3" s="1">
        <f t="shared" ref="HG3" si="81">HF3+1</f>
        <v>44373</v>
      </c>
      <c r="HH3" s="1">
        <f t="shared" ref="HH3" si="82">HG3+1</f>
        <v>44374</v>
      </c>
      <c r="HI3" s="1">
        <f t="shared" ref="HI3" si="83">HH3+1</f>
        <v>44375</v>
      </c>
      <c r="HJ3" s="1">
        <f t="shared" ref="HJ3" si="84">HI3+1</f>
        <v>44376</v>
      </c>
      <c r="HK3" s="1">
        <f t="shared" ref="HK3" si="85">HJ3+1</f>
        <v>44377</v>
      </c>
      <c r="HL3" s="1">
        <f t="shared" ref="HL3" si="86">HK3+1</f>
        <v>44378</v>
      </c>
      <c r="HM3" s="1">
        <f t="shared" ref="HM3" si="87">HL3+1</f>
        <v>44379</v>
      </c>
      <c r="HN3" s="1">
        <f t="shared" ref="HN3:HO3" si="88">HM3+1</f>
        <v>44380</v>
      </c>
      <c r="HO3" s="1">
        <f t="shared" si="88"/>
        <v>44381</v>
      </c>
      <c r="HP3" s="1">
        <f t="shared" ref="HP3" si="89">HO3+1</f>
        <v>44382</v>
      </c>
      <c r="HQ3" s="1">
        <f t="shared" ref="HQ3" si="90">HP3+1</f>
        <v>44383</v>
      </c>
      <c r="HR3" s="1">
        <f t="shared" ref="HR3" si="91">HQ3+1</f>
        <v>44384</v>
      </c>
      <c r="HS3" s="1">
        <f t="shared" ref="HS3" si="92">HR3+1</f>
        <v>44385</v>
      </c>
      <c r="HT3" s="1">
        <f t="shared" ref="HT3" si="93">HS3+1</f>
        <v>44386</v>
      </c>
      <c r="HU3" s="1">
        <f t="shared" ref="HU3" si="94">HT3+1</f>
        <v>44387</v>
      </c>
      <c r="HV3" s="1">
        <f t="shared" ref="HV3" si="95">HU3+1</f>
        <v>44388</v>
      </c>
      <c r="HW3" s="1">
        <v>44375</v>
      </c>
      <c r="HX3" s="1">
        <v>44376</v>
      </c>
      <c r="HY3" s="1">
        <v>44377</v>
      </c>
      <c r="HZ3" s="1">
        <v>44378</v>
      </c>
      <c r="IA3" s="1">
        <v>44379</v>
      </c>
      <c r="IB3" s="1">
        <v>44380</v>
      </c>
      <c r="IC3" s="1">
        <v>44381</v>
      </c>
      <c r="ID3" s="1">
        <v>44382</v>
      </c>
      <c r="IE3" s="1">
        <v>44383</v>
      </c>
      <c r="IF3" s="1">
        <v>44384</v>
      </c>
      <c r="IG3" s="1">
        <v>44385</v>
      </c>
      <c r="IH3" s="1">
        <v>44386</v>
      </c>
      <c r="II3" s="1">
        <v>44387</v>
      </c>
      <c r="IJ3" s="1">
        <v>44388</v>
      </c>
      <c r="IK3" s="1">
        <v>44389</v>
      </c>
      <c r="IL3" s="1">
        <v>44390</v>
      </c>
      <c r="IM3" s="1">
        <v>44391</v>
      </c>
      <c r="IN3" s="1">
        <v>44392</v>
      </c>
      <c r="IO3" s="1">
        <v>44393</v>
      </c>
      <c r="IP3" s="1">
        <v>44394</v>
      </c>
      <c r="IQ3" s="1">
        <v>44395</v>
      </c>
      <c r="IR3" s="1">
        <v>44396</v>
      </c>
      <c r="IS3" s="1">
        <v>44397</v>
      </c>
      <c r="IT3" s="1">
        <v>44398</v>
      </c>
      <c r="IU3" s="1">
        <v>44399</v>
      </c>
      <c r="IV3" s="1">
        <v>44400</v>
      </c>
      <c r="IW3" s="1">
        <v>44401</v>
      </c>
      <c r="IX3" s="1">
        <v>44402</v>
      </c>
      <c r="IY3" s="1">
        <v>44403</v>
      </c>
      <c r="IZ3" s="1">
        <v>44404</v>
      </c>
      <c r="JA3" s="1">
        <v>44405</v>
      </c>
      <c r="JB3" s="1">
        <v>44406</v>
      </c>
      <c r="JC3" s="1">
        <v>44407</v>
      </c>
      <c r="JD3" s="1">
        <v>44408</v>
      </c>
      <c r="JE3" s="1">
        <v>44409</v>
      </c>
      <c r="JF3" s="1">
        <v>44410</v>
      </c>
      <c r="JG3" s="1">
        <v>44411</v>
      </c>
      <c r="JH3" s="1">
        <v>44412</v>
      </c>
      <c r="JI3" s="1">
        <v>44413</v>
      </c>
      <c r="JJ3" s="1">
        <v>44414</v>
      </c>
      <c r="JK3" s="1">
        <v>44415</v>
      </c>
      <c r="JL3" s="1">
        <v>44416</v>
      </c>
      <c r="JM3" s="1">
        <v>44417</v>
      </c>
      <c r="JN3" s="1">
        <v>44418</v>
      </c>
      <c r="JO3" s="1">
        <v>44419</v>
      </c>
      <c r="JP3" s="1">
        <v>44420</v>
      </c>
      <c r="JQ3" s="1">
        <v>44421</v>
      </c>
      <c r="JR3" s="1">
        <v>44422</v>
      </c>
      <c r="JS3" s="1">
        <v>44423</v>
      </c>
      <c r="JT3" s="1">
        <v>44424</v>
      </c>
      <c r="JU3" s="1">
        <v>44425</v>
      </c>
      <c r="JV3" s="1">
        <v>44426</v>
      </c>
      <c r="JW3" s="1">
        <v>44427</v>
      </c>
      <c r="JX3" s="1">
        <v>44428</v>
      </c>
      <c r="JY3" s="1">
        <v>44429</v>
      </c>
      <c r="JZ3" s="1">
        <v>44430</v>
      </c>
      <c r="KA3" s="1">
        <v>44431</v>
      </c>
      <c r="KB3" s="1">
        <v>44432</v>
      </c>
      <c r="KC3" s="1">
        <v>44433</v>
      </c>
      <c r="KD3" s="1">
        <v>44434</v>
      </c>
      <c r="KE3" s="1">
        <v>44435</v>
      </c>
      <c r="KF3" s="1">
        <v>44436</v>
      </c>
      <c r="KG3" s="1">
        <v>44437</v>
      </c>
      <c r="KH3" s="1">
        <v>44438</v>
      </c>
      <c r="KI3" s="1">
        <v>44439</v>
      </c>
      <c r="KJ3" s="1">
        <v>44440</v>
      </c>
      <c r="KK3" s="1">
        <v>44441</v>
      </c>
      <c r="KL3" s="1">
        <v>44442</v>
      </c>
      <c r="KM3" s="1">
        <v>44443</v>
      </c>
      <c r="KN3" s="1">
        <v>44444</v>
      </c>
      <c r="KO3" s="1">
        <v>44445</v>
      </c>
      <c r="KP3" s="1">
        <v>44446</v>
      </c>
      <c r="KQ3" s="1">
        <v>44447</v>
      </c>
      <c r="KR3" s="1">
        <v>44448</v>
      </c>
      <c r="KS3" s="1">
        <v>44449</v>
      </c>
      <c r="KT3" s="1">
        <v>44450</v>
      </c>
      <c r="KU3" s="1">
        <v>44451</v>
      </c>
      <c r="KV3" s="1">
        <v>44452</v>
      </c>
      <c r="KW3" s="1">
        <v>44453</v>
      </c>
      <c r="KX3" s="1">
        <v>44454</v>
      </c>
      <c r="KY3" s="1">
        <v>44455</v>
      </c>
      <c r="KZ3" s="1">
        <v>44456</v>
      </c>
      <c r="LA3" s="1">
        <v>44457</v>
      </c>
      <c r="LB3" s="1">
        <v>44458</v>
      </c>
      <c r="LC3" s="1">
        <v>44459</v>
      </c>
      <c r="LD3" s="1">
        <v>44460</v>
      </c>
      <c r="LE3" s="1">
        <v>44461</v>
      </c>
      <c r="LF3" s="1">
        <v>44462</v>
      </c>
      <c r="LG3" s="1">
        <v>44463</v>
      </c>
      <c r="LH3" s="1">
        <v>44464</v>
      </c>
      <c r="LI3" s="1">
        <v>44465</v>
      </c>
      <c r="LJ3" s="1">
        <v>44466</v>
      </c>
      <c r="LK3" s="1">
        <v>44467</v>
      </c>
      <c r="LL3" s="1">
        <v>44468</v>
      </c>
      <c r="LM3" s="1">
        <v>44469</v>
      </c>
      <c r="LN3" s="1">
        <v>44470</v>
      </c>
      <c r="LO3" s="1">
        <v>44471</v>
      </c>
      <c r="LP3" s="1">
        <v>44472</v>
      </c>
      <c r="LQ3" s="1">
        <v>44473</v>
      </c>
      <c r="LR3" s="1">
        <v>44474</v>
      </c>
      <c r="LS3" s="1">
        <v>44475</v>
      </c>
      <c r="LT3" s="1">
        <v>44476</v>
      </c>
      <c r="LU3" s="1">
        <v>44477</v>
      </c>
      <c r="LV3" s="1">
        <v>44478</v>
      </c>
      <c r="LW3" s="1">
        <v>44479</v>
      </c>
      <c r="LX3" s="1">
        <v>44480</v>
      </c>
      <c r="LY3" s="1">
        <v>44481</v>
      </c>
      <c r="LZ3" s="1">
        <v>44482</v>
      </c>
      <c r="MA3" s="1">
        <v>44483</v>
      </c>
      <c r="MB3" s="1">
        <v>44484</v>
      </c>
      <c r="MC3" s="1">
        <v>44485</v>
      </c>
      <c r="MD3" s="1">
        <v>44486</v>
      </c>
      <c r="ME3" s="1">
        <v>44487</v>
      </c>
      <c r="MF3" s="1">
        <v>44488</v>
      </c>
      <c r="MG3" s="1">
        <v>44489</v>
      </c>
      <c r="MH3" s="1">
        <v>44490</v>
      </c>
      <c r="MI3" s="1">
        <v>44491</v>
      </c>
      <c r="MJ3" s="1">
        <v>44492</v>
      </c>
      <c r="MK3" s="1">
        <v>44493</v>
      </c>
      <c r="ML3" s="1">
        <v>44494</v>
      </c>
      <c r="MM3" s="1">
        <v>44495</v>
      </c>
      <c r="MN3" s="1">
        <v>44496</v>
      </c>
      <c r="MO3" s="1">
        <v>44497</v>
      </c>
      <c r="MP3" s="1">
        <v>44498</v>
      </c>
      <c r="MQ3" s="1">
        <v>44499</v>
      </c>
      <c r="MR3" s="1">
        <v>44500</v>
      </c>
      <c r="MS3" s="1">
        <v>44501</v>
      </c>
      <c r="MT3" s="1">
        <v>44502</v>
      </c>
      <c r="MU3" s="1">
        <v>44503</v>
      </c>
      <c r="MV3" s="1">
        <v>44504</v>
      </c>
      <c r="MW3" s="1">
        <v>44505</v>
      </c>
      <c r="MX3" s="1">
        <v>44506</v>
      </c>
      <c r="MY3" s="1">
        <v>44507</v>
      </c>
      <c r="MZ3" s="1">
        <v>44508</v>
      </c>
      <c r="NA3" s="1">
        <v>44509</v>
      </c>
      <c r="NB3" s="1">
        <v>44510</v>
      </c>
      <c r="NC3" s="1">
        <v>44511</v>
      </c>
      <c r="ND3" s="1">
        <v>44512</v>
      </c>
      <c r="NE3" s="1">
        <v>44513</v>
      </c>
      <c r="NF3" s="1">
        <v>44514</v>
      </c>
      <c r="NG3" s="1">
        <v>44515</v>
      </c>
      <c r="NH3" s="1">
        <v>44516</v>
      </c>
      <c r="NI3" s="1">
        <v>44517</v>
      </c>
      <c r="NJ3" s="1">
        <v>44518</v>
      </c>
      <c r="NK3" s="1">
        <v>44519</v>
      </c>
      <c r="NL3" s="1">
        <v>44520</v>
      </c>
      <c r="NM3" s="1">
        <v>44521</v>
      </c>
      <c r="NN3" s="1">
        <v>44522</v>
      </c>
      <c r="NO3" s="1">
        <v>44523</v>
      </c>
      <c r="NP3" s="1">
        <v>44524</v>
      </c>
      <c r="NQ3" s="1">
        <v>44525</v>
      </c>
      <c r="NR3" s="1">
        <v>44526</v>
      </c>
      <c r="NS3" s="1">
        <v>44527</v>
      </c>
      <c r="NT3" s="1">
        <v>44528</v>
      </c>
    </row>
    <row r="4" spans="1:384 16307:16317" ht="16.5" customHeight="1" x14ac:dyDescent="0.25">
      <c r="A4" s="2" t="s">
        <v>58</v>
      </c>
      <c r="B4" s="3" t="s">
        <v>9</v>
      </c>
      <c r="C4" s="3" t="s">
        <v>35</v>
      </c>
      <c r="D4" s="4" t="s">
        <v>5</v>
      </c>
      <c r="E4" s="4" t="s">
        <v>7</v>
      </c>
      <c r="F4" s="4" t="s">
        <v>12</v>
      </c>
      <c r="G4" s="13">
        <v>8</v>
      </c>
      <c r="H4" s="13">
        <v>8</v>
      </c>
      <c r="I4" s="13">
        <v>8</v>
      </c>
      <c r="J4" s="13">
        <v>8</v>
      </c>
      <c r="K4" s="13">
        <v>8</v>
      </c>
      <c r="L4" s="13"/>
      <c r="M4" s="13"/>
      <c r="N4" s="13">
        <v>8</v>
      </c>
      <c r="O4" s="13">
        <v>8</v>
      </c>
      <c r="P4" s="13">
        <v>8</v>
      </c>
      <c r="Q4" s="13">
        <v>8</v>
      </c>
      <c r="R4" s="13">
        <v>8</v>
      </c>
      <c r="S4" s="13"/>
      <c r="T4" s="13"/>
      <c r="U4" s="13">
        <v>8</v>
      </c>
      <c r="V4" s="13">
        <v>8</v>
      </c>
      <c r="W4" s="13">
        <v>8</v>
      </c>
      <c r="X4" s="13">
        <v>8</v>
      </c>
      <c r="Y4" s="13">
        <v>8</v>
      </c>
      <c r="Z4" s="13"/>
      <c r="AA4" s="13"/>
      <c r="AB4" s="13">
        <v>8</v>
      </c>
      <c r="AC4" s="13">
        <v>8</v>
      </c>
      <c r="AD4" s="13">
        <v>8</v>
      </c>
      <c r="AE4" s="13">
        <v>8</v>
      </c>
      <c r="AF4" s="13">
        <v>0</v>
      </c>
      <c r="AG4" s="13"/>
      <c r="AH4" s="13"/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/>
      <c r="AO4" s="13"/>
      <c r="AP4" s="13">
        <v>8</v>
      </c>
      <c r="AQ4" s="13">
        <v>8</v>
      </c>
      <c r="AR4" s="13">
        <v>8</v>
      </c>
      <c r="AS4" s="13">
        <v>8</v>
      </c>
      <c r="AT4" s="13">
        <v>8</v>
      </c>
      <c r="AU4" s="13"/>
      <c r="AV4" s="13"/>
      <c r="AW4" s="13">
        <v>8</v>
      </c>
      <c r="AX4" s="13">
        <v>8</v>
      </c>
      <c r="AY4" s="13">
        <v>0</v>
      </c>
      <c r="AZ4" s="13">
        <v>0</v>
      </c>
      <c r="BA4" s="13">
        <v>0</v>
      </c>
      <c r="BB4" s="13"/>
      <c r="BC4" s="13"/>
      <c r="BD4" s="13">
        <v>8</v>
      </c>
      <c r="BE4" s="13">
        <v>8</v>
      </c>
      <c r="BF4" s="13">
        <v>8</v>
      </c>
      <c r="BG4" s="13">
        <v>8</v>
      </c>
      <c r="BH4" s="13">
        <v>8</v>
      </c>
      <c r="BI4" s="13"/>
      <c r="BJ4" s="13"/>
      <c r="BK4" s="13">
        <v>8</v>
      </c>
      <c r="BL4" s="13">
        <v>0</v>
      </c>
      <c r="BM4" s="13">
        <v>8</v>
      </c>
      <c r="BN4" s="13">
        <v>8</v>
      </c>
      <c r="BO4" s="13">
        <v>8</v>
      </c>
      <c r="BP4" s="13"/>
      <c r="BQ4" s="13"/>
      <c r="BR4" s="13">
        <v>8</v>
      </c>
      <c r="BS4" s="13">
        <v>8</v>
      </c>
      <c r="BT4" s="13">
        <v>8</v>
      </c>
      <c r="BU4" s="13">
        <v>8</v>
      </c>
      <c r="BV4" s="13">
        <v>8</v>
      </c>
      <c r="BW4" s="13"/>
      <c r="BX4" s="13"/>
      <c r="BY4" s="13">
        <v>8</v>
      </c>
      <c r="BZ4" s="13">
        <v>8</v>
      </c>
      <c r="CA4" s="13">
        <v>8</v>
      </c>
      <c r="CB4" s="13">
        <v>8</v>
      </c>
      <c r="CC4" s="13">
        <v>8</v>
      </c>
      <c r="CD4" s="13"/>
      <c r="CE4" s="13"/>
      <c r="CF4" s="13">
        <v>8</v>
      </c>
      <c r="CG4" s="13">
        <v>8</v>
      </c>
      <c r="CH4" s="13">
        <v>8</v>
      </c>
      <c r="CI4" s="13">
        <v>8</v>
      </c>
      <c r="CJ4" s="13">
        <v>8</v>
      </c>
      <c r="CK4" s="13"/>
      <c r="CL4" s="13"/>
      <c r="CM4" s="13">
        <v>8</v>
      </c>
      <c r="CN4" s="13">
        <v>8</v>
      </c>
      <c r="CO4" s="13">
        <v>8</v>
      </c>
      <c r="CP4" s="13">
        <v>8</v>
      </c>
      <c r="CQ4" s="13">
        <v>0</v>
      </c>
      <c r="CR4" s="13"/>
      <c r="CS4" s="13"/>
      <c r="CT4" s="13">
        <v>8</v>
      </c>
      <c r="CU4" s="13">
        <v>8</v>
      </c>
      <c r="CV4" s="13">
        <v>8</v>
      </c>
      <c r="CW4" s="13">
        <v>8</v>
      </c>
      <c r="CX4" s="13">
        <v>8</v>
      </c>
      <c r="CY4" s="13"/>
      <c r="CZ4" s="13"/>
      <c r="DA4" s="13">
        <v>8</v>
      </c>
      <c r="DB4" s="13">
        <v>8</v>
      </c>
      <c r="DC4" s="13">
        <v>8</v>
      </c>
      <c r="DD4" s="13">
        <v>8</v>
      </c>
      <c r="DE4" s="13">
        <v>8</v>
      </c>
      <c r="DF4" s="13"/>
      <c r="DG4" s="13"/>
      <c r="DH4" s="13">
        <v>8</v>
      </c>
      <c r="DI4" s="13">
        <v>8</v>
      </c>
      <c r="DJ4" s="13">
        <v>8</v>
      </c>
      <c r="DK4" s="13">
        <v>8</v>
      </c>
      <c r="DL4" s="13">
        <v>8</v>
      </c>
      <c r="DM4" s="13"/>
      <c r="DN4" s="13"/>
      <c r="DO4" s="13">
        <v>8</v>
      </c>
      <c r="DP4" s="13">
        <v>8</v>
      </c>
      <c r="DQ4" s="13">
        <v>8</v>
      </c>
      <c r="DR4" s="13">
        <v>8</v>
      </c>
      <c r="DS4" s="13">
        <v>8</v>
      </c>
      <c r="DT4" s="13"/>
      <c r="DU4" s="13"/>
      <c r="DV4" s="13">
        <v>0</v>
      </c>
      <c r="DW4" s="13">
        <v>0</v>
      </c>
      <c r="DX4" s="13">
        <v>8</v>
      </c>
      <c r="DY4" s="13">
        <v>8</v>
      </c>
      <c r="DZ4" s="13"/>
      <c r="EA4" s="13"/>
      <c r="EB4" s="13"/>
      <c r="EC4" s="13">
        <v>8</v>
      </c>
      <c r="ED4" s="13">
        <v>0</v>
      </c>
      <c r="EE4" s="13">
        <v>8</v>
      </c>
      <c r="EF4" s="13">
        <v>8</v>
      </c>
      <c r="EG4" s="13">
        <v>8</v>
      </c>
      <c r="EH4" s="13"/>
      <c r="EI4" s="13"/>
      <c r="EJ4" s="13">
        <v>0</v>
      </c>
      <c r="EK4" s="13">
        <v>0</v>
      </c>
      <c r="EL4" s="13"/>
      <c r="EM4" s="44">
        <v>0</v>
      </c>
      <c r="EN4" s="13">
        <v>8</v>
      </c>
      <c r="EO4" s="13"/>
      <c r="EP4" s="13"/>
      <c r="EQ4" s="13">
        <v>8</v>
      </c>
      <c r="ER4" s="13">
        <v>8</v>
      </c>
      <c r="ES4" s="13">
        <v>8</v>
      </c>
      <c r="ET4" s="13">
        <v>8</v>
      </c>
      <c r="EU4" s="13">
        <v>8</v>
      </c>
      <c r="EV4" s="13"/>
      <c r="EW4" s="13"/>
      <c r="EX4" s="13">
        <v>8</v>
      </c>
      <c r="EY4" s="13">
        <v>8</v>
      </c>
      <c r="EZ4" s="13">
        <v>8</v>
      </c>
      <c r="FA4" s="13">
        <v>8</v>
      </c>
      <c r="FB4" s="13">
        <v>8</v>
      </c>
      <c r="FC4" s="13"/>
      <c r="FD4" s="13"/>
      <c r="FE4" s="13">
        <v>8</v>
      </c>
      <c r="FF4" s="13">
        <v>8</v>
      </c>
      <c r="FG4" s="13">
        <v>8</v>
      </c>
      <c r="FH4" s="13">
        <v>8</v>
      </c>
      <c r="FI4" s="13">
        <v>8</v>
      </c>
      <c r="FJ4" s="13"/>
      <c r="FK4" s="13"/>
      <c r="FL4" s="13">
        <v>8</v>
      </c>
      <c r="FM4" s="13">
        <v>8</v>
      </c>
      <c r="FN4" s="13">
        <v>8</v>
      </c>
      <c r="FO4" s="13">
        <v>8</v>
      </c>
      <c r="FP4" s="13"/>
      <c r="FQ4" s="13"/>
      <c r="FR4" s="13"/>
      <c r="FS4" s="13">
        <v>8</v>
      </c>
      <c r="FT4" s="13">
        <v>8</v>
      </c>
      <c r="FU4" s="13">
        <v>0</v>
      </c>
      <c r="FV4" s="13">
        <v>0</v>
      </c>
      <c r="FW4" s="13">
        <v>0</v>
      </c>
      <c r="FX4" s="13"/>
      <c r="FY4" s="13"/>
      <c r="FZ4" s="13">
        <v>8</v>
      </c>
      <c r="GA4" s="13">
        <v>8</v>
      </c>
      <c r="GB4" s="13">
        <v>8</v>
      </c>
      <c r="GC4" s="13">
        <v>8</v>
      </c>
      <c r="GD4" s="13">
        <v>8</v>
      </c>
      <c r="GE4" s="13"/>
      <c r="GF4" s="13"/>
      <c r="GG4" s="13">
        <v>8</v>
      </c>
      <c r="GH4" s="13">
        <v>8</v>
      </c>
      <c r="GI4" s="13">
        <v>8</v>
      </c>
      <c r="GJ4" s="13">
        <v>8</v>
      </c>
      <c r="GK4" s="13">
        <v>8</v>
      </c>
      <c r="GL4" s="13"/>
      <c r="GM4" s="13"/>
      <c r="GN4" s="13">
        <v>8</v>
      </c>
      <c r="GO4" s="13">
        <v>8</v>
      </c>
      <c r="GP4" s="13">
        <v>8</v>
      </c>
      <c r="GQ4" s="13">
        <v>8</v>
      </c>
      <c r="GR4" s="13">
        <v>8</v>
      </c>
      <c r="GS4" s="13"/>
      <c r="GT4" s="13"/>
      <c r="GU4" s="13">
        <v>8</v>
      </c>
      <c r="GV4" s="13">
        <v>8</v>
      </c>
      <c r="GW4" s="13">
        <v>8</v>
      </c>
      <c r="GX4" s="13">
        <v>0</v>
      </c>
      <c r="GY4" s="13">
        <v>0</v>
      </c>
      <c r="GZ4" s="13"/>
      <c r="HA4" s="13"/>
      <c r="HB4" s="13">
        <v>8</v>
      </c>
      <c r="HC4" s="13">
        <v>8</v>
      </c>
      <c r="HD4" s="13">
        <v>8</v>
      </c>
      <c r="HE4" s="13">
        <v>8</v>
      </c>
      <c r="HF4" s="13">
        <v>8</v>
      </c>
      <c r="HG4" s="13"/>
      <c r="HH4" s="13"/>
      <c r="HI4" s="13">
        <v>8</v>
      </c>
      <c r="HJ4" s="13">
        <v>8</v>
      </c>
      <c r="HK4" s="13">
        <v>8</v>
      </c>
      <c r="HL4" s="13">
        <v>8</v>
      </c>
      <c r="HM4" s="13">
        <v>8</v>
      </c>
      <c r="HN4" s="13"/>
      <c r="HO4" s="13"/>
      <c r="HP4" s="13">
        <v>8</v>
      </c>
      <c r="HQ4" s="13">
        <v>8</v>
      </c>
      <c r="HR4" s="13">
        <v>8</v>
      </c>
      <c r="HS4" s="13">
        <v>8</v>
      </c>
      <c r="HT4" s="13">
        <v>8</v>
      </c>
      <c r="HU4" s="13"/>
      <c r="HV4" s="13"/>
      <c r="HW4" s="13">
        <v>8</v>
      </c>
      <c r="HX4" s="13">
        <v>8</v>
      </c>
      <c r="HY4" s="13">
        <v>8</v>
      </c>
      <c r="HZ4" s="13">
        <v>8</v>
      </c>
      <c r="IA4" s="13">
        <v>8</v>
      </c>
      <c r="IB4" s="13"/>
      <c r="IC4" s="13"/>
      <c r="ID4" s="13">
        <v>8</v>
      </c>
      <c r="IE4" s="13">
        <v>8</v>
      </c>
      <c r="IF4" s="13">
        <v>8</v>
      </c>
      <c r="IG4" s="13">
        <v>8</v>
      </c>
      <c r="IH4" s="13">
        <v>8</v>
      </c>
      <c r="II4" s="13"/>
      <c r="IJ4" s="13"/>
      <c r="IK4" s="13">
        <v>8</v>
      </c>
      <c r="IL4" s="13">
        <v>8</v>
      </c>
      <c r="IM4" s="13">
        <v>8</v>
      </c>
      <c r="IN4" s="13">
        <v>8</v>
      </c>
      <c r="IO4" s="13">
        <v>8</v>
      </c>
      <c r="IP4" s="13"/>
      <c r="IQ4" s="13"/>
      <c r="IR4" s="13">
        <v>8</v>
      </c>
      <c r="IS4" s="13">
        <v>8</v>
      </c>
      <c r="IT4" s="13">
        <v>8</v>
      </c>
      <c r="IU4" s="13">
        <v>8</v>
      </c>
      <c r="IV4" s="13">
        <v>8</v>
      </c>
      <c r="IW4" s="13"/>
      <c r="IX4" s="13"/>
      <c r="IY4" s="13">
        <v>8</v>
      </c>
      <c r="IZ4" s="13">
        <v>8</v>
      </c>
      <c r="JA4" s="13">
        <v>8</v>
      </c>
      <c r="JB4" s="13">
        <v>8</v>
      </c>
      <c r="JC4" s="13">
        <v>8</v>
      </c>
      <c r="JD4" s="13"/>
      <c r="JE4" s="13"/>
      <c r="JF4" s="13">
        <v>8</v>
      </c>
      <c r="JG4" s="13">
        <v>8</v>
      </c>
      <c r="JH4" s="13">
        <v>8</v>
      </c>
      <c r="JI4" s="13">
        <v>8</v>
      </c>
      <c r="JJ4" s="13">
        <v>8</v>
      </c>
      <c r="JK4" s="13"/>
      <c r="JL4" s="13"/>
      <c r="JM4" s="13">
        <v>8</v>
      </c>
      <c r="JN4" s="13">
        <v>8</v>
      </c>
      <c r="JO4" s="13">
        <v>8</v>
      </c>
      <c r="JP4" s="13">
        <v>8</v>
      </c>
      <c r="JQ4" s="13">
        <v>8</v>
      </c>
      <c r="JR4" s="13"/>
      <c r="JS4" s="13"/>
      <c r="JT4" s="13">
        <v>8</v>
      </c>
      <c r="JU4" s="13">
        <v>8</v>
      </c>
      <c r="JV4" s="13">
        <v>8</v>
      </c>
      <c r="JW4" s="13">
        <v>8</v>
      </c>
      <c r="JX4" s="13">
        <v>8</v>
      </c>
      <c r="JY4" s="13"/>
      <c r="JZ4" s="13"/>
      <c r="KA4" s="13">
        <v>8</v>
      </c>
      <c r="KB4" s="13">
        <v>8</v>
      </c>
      <c r="KC4" s="13">
        <v>8</v>
      </c>
      <c r="KD4" s="13">
        <v>8</v>
      </c>
      <c r="KE4" s="13">
        <v>8</v>
      </c>
      <c r="KF4" s="13"/>
      <c r="KG4" s="13"/>
      <c r="KH4" s="13">
        <v>8</v>
      </c>
      <c r="KI4" s="13">
        <v>8</v>
      </c>
      <c r="KJ4" s="13">
        <v>8</v>
      </c>
      <c r="KK4" s="13">
        <v>8</v>
      </c>
      <c r="KL4" s="13">
        <v>8</v>
      </c>
      <c r="KM4" s="13"/>
      <c r="KN4" s="13"/>
      <c r="KO4" s="13">
        <v>8</v>
      </c>
      <c r="KP4" s="13">
        <v>8</v>
      </c>
      <c r="KQ4" s="13">
        <v>8</v>
      </c>
      <c r="KR4" s="13">
        <v>8</v>
      </c>
      <c r="KS4" s="13">
        <v>8</v>
      </c>
      <c r="KT4" s="13"/>
      <c r="KU4" s="13"/>
      <c r="KV4" s="13">
        <v>8</v>
      </c>
      <c r="KW4" s="13">
        <v>8</v>
      </c>
      <c r="KX4" s="13">
        <v>8</v>
      </c>
      <c r="KY4" s="13">
        <v>8</v>
      </c>
      <c r="KZ4" s="13">
        <v>8</v>
      </c>
      <c r="LA4" s="13"/>
      <c r="LB4" s="13"/>
      <c r="LC4" s="13">
        <v>8</v>
      </c>
      <c r="LD4" s="13">
        <v>8</v>
      </c>
      <c r="LE4" s="13">
        <v>8</v>
      </c>
      <c r="LF4" s="13">
        <v>8</v>
      </c>
      <c r="LG4" s="13">
        <v>8</v>
      </c>
      <c r="LH4" s="13"/>
      <c r="LI4" s="13"/>
      <c r="LJ4" s="13">
        <v>8</v>
      </c>
      <c r="LK4" s="13">
        <v>8</v>
      </c>
      <c r="LL4" s="13">
        <v>8</v>
      </c>
      <c r="LM4" s="13">
        <v>8</v>
      </c>
      <c r="LN4" s="13">
        <v>8</v>
      </c>
      <c r="LO4" s="13"/>
      <c r="LP4" s="13"/>
      <c r="LQ4" s="13">
        <v>8</v>
      </c>
      <c r="LR4" s="13">
        <v>8</v>
      </c>
      <c r="LS4" s="13">
        <v>8</v>
      </c>
      <c r="LT4" s="13">
        <v>8</v>
      </c>
      <c r="LU4" s="13">
        <v>8</v>
      </c>
      <c r="LV4" s="13"/>
      <c r="LW4" s="13"/>
      <c r="LX4" s="13">
        <v>8</v>
      </c>
      <c r="LY4" s="13">
        <v>8</v>
      </c>
      <c r="LZ4" s="13">
        <v>8</v>
      </c>
      <c r="MA4" s="13">
        <v>8</v>
      </c>
      <c r="MB4" s="13">
        <v>8</v>
      </c>
      <c r="MC4" s="13"/>
      <c r="MD4" s="13"/>
      <c r="ME4" s="13">
        <v>8</v>
      </c>
      <c r="MF4" s="13">
        <v>8</v>
      </c>
      <c r="MG4" s="13">
        <v>8</v>
      </c>
      <c r="MH4" s="13">
        <v>8</v>
      </c>
      <c r="MI4" s="13">
        <v>8</v>
      </c>
      <c r="MJ4" s="13"/>
      <c r="MK4" s="13"/>
      <c r="ML4" s="13">
        <v>8</v>
      </c>
      <c r="MM4" s="13">
        <v>8</v>
      </c>
      <c r="MN4" s="13">
        <v>8</v>
      </c>
      <c r="MO4" s="13">
        <v>8</v>
      </c>
      <c r="MP4" s="13">
        <v>8</v>
      </c>
      <c r="MQ4" s="13"/>
      <c r="MR4" s="13"/>
      <c r="MS4" s="13">
        <v>8</v>
      </c>
      <c r="MT4" s="13">
        <v>8</v>
      </c>
      <c r="MU4" s="13">
        <v>8</v>
      </c>
      <c r="MV4" s="13">
        <v>8</v>
      </c>
      <c r="MW4" s="13">
        <v>8</v>
      </c>
      <c r="MX4" s="13"/>
      <c r="MY4" s="13"/>
      <c r="MZ4" s="13">
        <v>8</v>
      </c>
      <c r="NA4" s="13">
        <v>8</v>
      </c>
      <c r="NB4" s="13">
        <v>8</v>
      </c>
      <c r="NC4" s="13">
        <v>8</v>
      </c>
      <c r="ND4" s="13">
        <v>8</v>
      </c>
      <c r="NE4" s="13"/>
      <c r="NF4" s="13"/>
      <c r="NG4" s="13">
        <v>8</v>
      </c>
      <c r="NH4" s="13">
        <v>8</v>
      </c>
      <c r="NI4" s="13">
        <v>8</v>
      </c>
      <c r="NJ4" s="13">
        <v>8</v>
      </c>
      <c r="NK4" s="13">
        <v>8</v>
      </c>
      <c r="NL4" s="13"/>
      <c r="NM4" s="13"/>
      <c r="NN4" s="13">
        <v>8</v>
      </c>
      <c r="NO4" s="13">
        <v>8</v>
      </c>
      <c r="NP4" s="13">
        <v>8</v>
      </c>
      <c r="NQ4" s="13">
        <v>8</v>
      </c>
      <c r="NR4" s="13">
        <v>8</v>
      </c>
      <c r="NS4" s="13"/>
      <c r="NT4" s="13"/>
    </row>
    <row r="5" spans="1:384 16307:16317" ht="16.5" customHeight="1" x14ac:dyDescent="0.25">
      <c r="A5" s="2" t="s">
        <v>58</v>
      </c>
      <c r="B5" s="3" t="s">
        <v>150</v>
      </c>
      <c r="C5" s="3" t="s">
        <v>151</v>
      </c>
      <c r="D5" s="4" t="s">
        <v>5</v>
      </c>
      <c r="E5" s="4" t="s">
        <v>7</v>
      </c>
      <c r="F5" s="4" t="s">
        <v>11</v>
      </c>
      <c r="G5" s="13"/>
      <c r="H5" s="13"/>
      <c r="I5" s="13"/>
      <c r="J5" s="13"/>
      <c r="K5" s="13"/>
      <c r="L5" s="13"/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/>
      <c r="S5" s="13"/>
      <c r="T5" s="13"/>
      <c r="U5" s="13">
        <v>8</v>
      </c>
      <c r="V5" s="13">
        <v>8</v>
      </c>
      <c r="W5" s="13">
        <v>8</v>
      </c>
      <c r="X5" s="13">
        <v>8</v>
      </c>
      <c r="Y5" s="13"/>
      <c r="Z5" s="13"/>
      <c r="AA5" s="13">
        <v>8</v>
      </c>
      <c r="AB5" s="13">
        <v>8</v>
      </c>
      <c r="AC5" s="13">
        <v>8</v>
      </c>
      <c r="AD5" s="13">
        <v>8</v>
      </c>
      <c r="AE5" s="13">
        <v>8</v>
      </c>
      <c r="AF5" s="13"/>
      <c r="AG5" s="13"/>
      <c r="AH5" s="13"/>
      <c r="AI5" s="13">
        <v>8</v>
      </c>
      <c r="AJ5" s="13">
        <v>8</v>
      </c>
      <c r="AK5" s="13">
        <v>8</v>
      </c>
      <c r="AL5" s="13">
        <v>8</v>
      </c>
      <c r="AM5" s="13"/>
      <c r="AN5" s="13"/>
      <c r="AO5" s="13">
        <v>8</v>
      </c>
      <c r="AP5" s="13">
        <v>8</v>
      </c>
      <c r="AQ5" s="13">
        <v>8</v>
      </c>
      <c r="AR5" s="13">
        <v>8</v>
      </c>
      <c r="AS5" s="13">
        <v>8</v>
      </c>
      <c r="AT5" s="13"/>
      <c r="AU5" s="13"/>
      <c r="AV5" s="13"/>
      <c r="AW5" s="13">
        <v>8</v>
      </c>
      <c r="AX5" s="13">
        <v>8</v>
      </c>
      <c r="AY5" s="13">
        <v>8</v>
      </c>
      <c r="AZ5" s="13">
        <v>8</v>
      </c>
      <c r="BA5" s="13"/>
      <c r="BB5" s="13"/>
      <c r="BC5" s="13">
        <v>0</v>
      </c>
      <c r="BD5" s="13">
        <v>8</v>
      </c>
      <c r="BE5" s="13">
        <v>8</v>
      </c>
      <c r="BF5" s="13">
        <v>8</v>
      </c>
      <c r="BG5" s="13">
        <v>8</v>
      </c>
      <c r="BH5" s="13"/>
      <c r="BI5" s="13"/>
      <c r="BJ5" s="13"/>
      <c r="BK5" s="13">
        <v>8</v>
      </c>
      <c r="BL5" s="13">
        <v>8</v>
      </c>
      <c r="BM5" s="13">
        <v>8</v>
      </c>
      <c r="BN5" s="13">
        <v>8</v>
      </c>
      <c r="BO5" s="13"/>
      <c r="BP5" s="13"/>
      <c r="BQ5" s="13">
        <v>0</v>
      </c>
      <c r="BR5" s="13">
        <v>0</v>
      </c>
      <c r="BS5" s="13">
        <v>0</v>
      </c>
      <c r="BT5" s="13">
        <v>8</v>
      </c>
      <c r="BU5" s="13">
        <v>8</v>
      </c>
      <c r="BV5" s="13"/>
      <c r="BW5" s="13"/>
      <c r="BX5" s="13"/>
      <c r="BY5" s="13">
        <v>8</v>
      </c>
      <c r="BZ5" s="13">
        <v>8</v>
      </c>
      <c r="CA5" s="13">
        <v>8</v>
      </c>
      <c r="CB5" s="13">
        <v>8</v>
      </c>
      <c r="CC5" s="13"/>
      <c r="CD5" s="13"/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/>
      <c r="CK5" s="13"/>
      <c r="CL5" s="13"/>
      <c r="CM5" s="13">
        <v>8</v>
      </c>
      <c r="CN5" s="13">
        <v>8</v>
      </c>
      <c r="CO5" s="13">
        <v>8</v>
      </c>
      <c r="CP5" s="13">
        <v>8</v>
      </c>
      <c r="CQ5" s="13">
        <v>8</v>
      </c>
      <c r="CR5" s="13"/>
      <c r="CS5" s="13"/>
      <c r="CT5" s="13">
        <v>8</v>
      </c>
      <c r="CU5" s="13">
        <v>8</v>
      </c>
      <c r="CV5" s="13">
        <v>8</v>
      </c>
      <c r="CW5" s="13">
        <v>8</v>
      </c>
      <c r="CX5" s="13">
        <v>8</v>
      </c>
      <c r="CY5" s="13"/>
      <c r="CZ5" s="13"/>
      <c r="DA5" s="13">
        <v>8</v>
      </c>
      <c r="DB5" s="13">
        <v>8</v>
      </c>
      <c r="DC5" s="13">
        <v>8</v>
      </c>
      <c r="DD5" s="13">
        <v>8</v>
      </c>
      <c r="DE5" s="13">
        <v>8</v>
      </c>
      <c r="DF5" s="13"/>
      <c r="DG5" s="13"/>
      <c r="DH5" s="13">
        <v>8</v>
      </c>
      <c r="DI5" s="13">
        <v>8</v>
      </c>
      <c r="DJ5" s="13">
        <v>8</v>
      </c>
      <c r="DK5" s="13">
        <v>8</v>
      </c>
      <c r="DL5" s="13">
        <v>8</v>
      </c>
      <c r="DM5" s="13"/>
      <c r="DN5" s="13"/>
      <c r="DO5" s="13">
        <v>0</v>
      </c>
      <c r="DP5" s="13">
        <v>8</v>
      </c>
      <c r="DQ5" s="13">
        <v>8</v>
      </c>
      <c r="DR5" s="13">
        <v>8</v>
      </c>
      <c r="DS5" s="13">
        <v>8</v>
      </c>
      <c r="DT5" s="13"/>
      <c r="DU5" s="13"/>
      <c r="DV5" s="13">
        <v>8</v>
      </c>
      <c r="DW5" s="13">
        <v>8</v>
      </c>
      <c r="DX5" s="13">
        <v>8</v>
      </c>
      <c r="DY5" s="13">
        <v>8</v>
      </c>
      <c r="DZ5" s="13">
        <v>8</v>
      </c>
      <c r="EA5" s="13"/>
      <c r="EB5" s="13"/>
      <c r="EC5" s="13">
        <v>8</v>
      </c>
      <c r="ED5" s="13">
        <v>0</v>
      </c>
      <c r="EE5" s="13">
        <v>8</v>
      </c>
      <c r="EF5" s="13">
        <v>8</v>
      </c>
      <c r="EG5" s="13">
        <v>8</v>
      </c>
      <c r="EH5" s="13"/>
      <c r="EI5" s="13"/>
      <c r="EJ5" s="13">
        <v>8</v>
      </c>
      <c r="EK5" s="13">
        <v>8</v>
      </c>
      <c r="EL5" s="13">
        <v>8</v>
      </c>
      <c r="EM5" s="13">
        <v>8</v>
      </c>
      <c r="EN5" s="13">
        <v>8</v>
      </c>
      <c r="EO5" s="13"/>
      <c r="EP5" s="13"/>
      <c r="EQ5" s="13">
        <v>8</v>
      </c>
      <c r="ER5" s="13">
        <v>8</v>
      </c>
      <c r="ES5" s="13">
        <v>8</v>
      </c>
      <c r="ET5" s="13">
        <v>8</v>
      </c>
      <c r="EU5" s="13">
        <v>8</v>
      </c>
      <c r="EV5" s="13"/>
      <c r="EW5" s="13"/>
      <c r="EX5" s="13">
        <v>0</v>
      </c>
      <c r="EY5" s="13">
        <v>0</v>
      </c>
      <c r="EZ5" s="13">
        <v>0</v>
      </c>
      <c r="FA5" s="13">
        <v>0</v>
      </c>
      <c r="FB5" s="13">
        <v>8</v>
      </c>
      <c r="FC5" s="13"/>
      <c r="FD5" s="13"/>
      <c r="FE5" s="13">
        <v>8</v>
      </c>
      <c r="FF5" s="13">
        <v>8</v>
      </c>
      <c r="FG5" s="13">
        <v>8</v>
      </c>
      <c r="FH5" s="13">
        <v>8</v>
      </c>
      <c r="FI5" s="13">
        <v>8</v>
      </c>
      <c r="FJ5" s="13"/>
      <c r="FK5" s="13"/>
      <c r="FL5" s="13">
        <v>8</v>
      </c>
      <c r="FM5" s="13">
        <v>8</v>
      </c>
      <c r="FN5" s="13">
        <v>8</v>
      </c>
      <c r="FO5" s="13">
        <v>8</v>
      </c>
      <c r="FP5" s="13">
        <v>8</v>
      </c>
      <c r="FQ5" s="13"/>
      <c r="FR5" s="13"/>
      <c r="FS5" s="13">
        <v>8</v>
      </c>
      <c r="FT5" s="13">
        <v>8</v>
      </c>
      <c r="FU5" s="13">
        <v>8</v>
      </c>
      <c r="FV5" s="13">
        <v>8</v>
      </c>
      <c r="FW5" s="13">
        <v>8</v>
      </c>
      <c r="FX5" s="13"/>
      <c r="FY5" s="13"/>
      <c r="FZ5" s="13">
        <v>8</v>
      </c>
      <c r="GA5" s="13">
        <v>8</v>
      </c>
      <c r="GB5" s="13">
        <v>8</v>
      </c>
      <c r="GC5" s="13">
        <v>8</v>
      </c>
      <c r="GD5" s="13">
        <v>8</v>
      </c>
      <c r="GE5" s="13"/>
      <c r="GF5" s="13"/>
      <c r="GG5" s="13">
        <v>8</v>
      </c>
      <c r="GH5" s="13">
        <v>8</v>
      </c>
      <c r="GI5" s="13">
        <v>8</v>
      </c>
      <c r="GJ5" s="13">
        <v>8</v>
      </c>
      <c r="GK5" s="13">
        <v>8</v>
      </c>
      <c r="GL5" s="13"/>
      <c r="GM5" s="13"/>
      <c r="GN5" s="13">
        <v>8</v>
      </c>
      <c r="GO5" s="13">
        <v>8</v>
      </c>
      <c r="GP5" s="13">
        <v>8</v>
      </c>
      <c r="GQ5" s="13">
        <v>8</v>
      </c>
      <c r="GR5" s="13">
        <v>8</v>
      </c>
      <c r="GS5" s="13"/>
      <c r="GT5" s="13"/>
      <c r="GU5" s="13">
        <v>8</v>
      </c>
      <c r="GV5" s="13">
        <v>8</v>
      </c>
      <c r="GW5" s="13">
        <v>8</v>
      </c>
      <c r="GX5" s="13">
        <v>8</v>
      </c>
      <c r="GY5" s="13">
        <v>8</v>
      </c>
      <c r="GZ5" s="13"/>
      <c r="HA5" s="13"/>
      <c r="HB5" s="13">
        <v>8</v>
      </c>
      <c r="HC5" s="13">
        <v>8</v>
      </c>
      <c r="HD5" s="13">
        <v>8</v>
      </c>
      <c r="HE5" s="13">
        <v>8</v>
      </c>
      <c r="HF5" s="13">
        <v>8</v>
      </c>
      <c r="HG5" s="13"/>
      <c r="HH5" s="13"/>
      <c r="HI5" s="13">
        <v>8</v>
      </c>
      <c r="HJ5" s="13">
        <v>8</v>
      </c>
      <c r="HK5" s="13">
        <v>8</v>
      </c>
      <c r="HL5" s="13">
        <v>8</v>
      </c>
      <c r="HM5" s="13">
        <v>8</v>
      </c>
      <c r="HN5" s="13"/>
      <c r="HO5" s="13"/>
      <c r="HP5" s="13">
        <v>8</v>
      </c>
      <c r="HQ5" s="13">
        <v>8</v>
      </c>
      <c r="HR5" s="13">
        <v>8</v>
      </c>
      <c r="HS5" s="13">
        <v>8</v>
      </c>
      <c r="HT5" s="13">
        <v>8</v>
      </c>
      <c r="HU5" s="13"/>
      <c r="HV5" s="13"/>
      <c r="HW5" s="13">
        <v>8</v>
      </c>
      <c r="HX5" s="13">
        <v>8</v>
      </c>
      <c r="HY5" s="13">
        <v>8</v>
      </c>
      <c r="HZ5" s="13">
        <v>8</v>
      </c>
      <c r="IA5" s="13">
        <v>8</v>
      </c>
      <c r="IB5" s="13"/>
      <c r="IC5" s="13"/>
      <c r="ID5" s="13">
        <v>8</v>
      </c>
      <c r="IE5" s="13">
        <v>8</v>
      </c>
      <c r="IF5" s="13">
        <v>8</v>
      </c>
      <c r="IG5" s="13">
        <v>8</v>
      </c>
      <c r="IH5" s="13">
        <v>8</v>
      </c>
      <c r="II5" s="13"/>
      <c r="IJ5" s="13"/>
      <c r="IK5" s="13">
        <v>8</v>
      </c>
      <c r="IL5" s="13">
        <v>8</v>
      </c>
      <c r="IM5" s="13">
        <v>8</v>
      </c>
      <c r="IN5" s="13">
        <v>8</v>
      </c>
      <c r="IO5" s="13">
        <v>8</v>
      </c>
      <c r="IP5" s="13"/>
      <c r="IQ5" s="13"/>
      <c r="IR5" s="13">
        <v>8</v>
      </c>
      <c r="IS5" s="13">
        <v>8</v>
      </c>
      <c r="IT5" s="13">
        <v>8</v>
      </c>
      <c r="IU5" s="13">
        <v>8</v>
      </c>
      <c r="IV5" s="13">
        <v>8</v>
      </c>
      <c r="IW5" s="13"/>
      <c r="IX5" s="13"/>
      <c r="IY5" s="13">
        <v>8</v>
      </c>
      <c r="IZ5" s="13">
        <v>8</v>
      </c>
      <c r="JA5" s="13">
        <v>8</v>
      </c>
      <c r="JB5" s="13">
        <v>8</v>
      </c>
      <c r="JC5" s="13">
        <v>8</v>
      </c>
      <c r="JD5" s="13"/>
      <c r="JE5" s="13"/>
      <c r="JF5" s="13">
        <v>8</v>
      </c>
      <c r="JG5" s="13">
        <v>8</v>
      </c>
      <c r="JH5" s="13">
        <v>8</v>
      </c>
      <c r="JI5" s="13">
        <v>8</v>
      </c>
      <c r="JJ5" s="13">
        <v>8</v>
      </c>
      <c r="JK5" s="13"/>
      <c r="JL5" s="13"/>
      <c r="JM5" s="13">
        <v>8</v>
      </c>
      <c r="JN5" s="13">
        <v>8</v>
      </c>
      <c r="JO5" s="13">
        <v>8</v>
      </c>
      <c r="JP5" s="13">
        <v>8</v>
      </c>
      <c r="JQ5" s="13">
        <v>8</v>
      </c>
      <c r="JR5" s="13"/>
      <c r="JS5" s="13"/>
      <c r="JT5" s="13">
        <v>8</v>
      </c>
      <c r="JU5" s="13">
        <v>8</v>
      </c>
      <c r="JV5" s="13">
        <v>8</v>
      </c>
      <c r="JW5" s="13">
        <v>8</v>
      </c>
      <c r="JX5" s="13">
        <v>8</v>
      </c>
      <c r="JY5" s="13"/>
      <c r="JZ5" s="13"/>
      <c r="KA5" s="13">
        <v>8</v>
      </c>
      <c r="KB5" s="13">
        <v>8</v>
      </c>
      <c r="KC5" s="13">
        <v>8</v>
      </c>
      <c r="KD5" s="13">
        <v>8</v>
      </c>
      <c r="KE5" s="13">
        <v>8</v>
      </c>
      <c r="KF5" s="13"/>
      <c r="KG5" s="13"/>
      <c r="KH5" s="13">
        <v>8</v>
      </c>
      <c r="KI5" s="13">
        <v>8</v>
      </c>
      <c r="KJ5" s="13">
        <v>8</v>
      </c>
      <c r="KK5" s="13">
        <v>8</v>
      </c>
      <c r="KL5" s="13">
        <v>8</v>
      </c>
      <c r="KM5" s="13"/>
      <c r="KN5" s="13"/>
      <c r="KO5" s="13">
        <v>8</v>
      </c>
      <c r="KP5" s="13">
        <v>8</v>
      </c>
      <c r="KQ5" s="13">
        <v>8</v>
      </c>
      <c r="KR5" s="13">
        <v>8</v>
      </c>
      <c r="KS5" s="13">
        <v>8</v>
      </c>
      <c r="KT5" s="13"/>
      <c r="KU5" s="13"/>
      <c r="KV5" s="13">
        <v>8</v>
      </c>
      <c r="KW5" s="13">
        <v>8</v>
      </c>
      <c r="KX5" s="13">
        <v>8</v>
      </c>
      <c r="KY5" s="13">
        <v>8</v>
      </c>
      <c r="KZ5" s="13">
        <v>8</v>
      </c>
      <c r="LA5" s="13"/>
      <c r="LB5" s="13"/>
      <c r="LC5" s="13">
        <v>8</v>
      </c>
      <c r="LD5" s="13">
        <v>8</v>
      </c>
      <c r="LE5" s="13">
        <v>8</v>
      </c>
      <c r="LF5" s="13">
        <v>8</v>
      </c>
      <c r="LG5" s="13">
        <v>8</v>
      </c>
      <c r="LH5" s="13"/>
      <c r="LI5" s="13"/>
      <c r="LJ5" s="13">
        <v>8</v>
      </c>
      <c r="LK5" s="13">
        <v>8</v>
      </c>
      <c r="LL5" s="13">
        <v>8</v>
      </c>
      <c r="LM5" s="13">
        <v>8</v>
      </c>
      <c r="LN5" s="13">
        <v>8</v>
      </c>
      <c r="LO5" s="13"/>
      <c r="LP5" s="13"/>
      <c r="LQ5" s="13">
        <v>8</v>
      </c>
      <c r="LR5" s="13">
        <v>8</v>
      </c>
      <c r="LS5" s="13">
        <v>8</v>
      </c>
      <c r="LT5" s="13">
        <v>8</v>
      </c>
      <c r="LU5" s="13">
        <v>8</v>
      </c>
      <c r="LV5" s="13"/>
      <c r="LW5" s="13"/>
      <c r="LX5" s="13">
        <v>8</v>
      </c>
      <c r="LY5" s="13">
        <v>8</v>
      </c>
      <c r="LZ5" s="13">
        <v>8</v>
      </c>
      <c r="MA5" s="13">
        <v>8</v>
      </c>
      <c r="MB5" s="13">
        <v>8</v>
      </c>
      <c r="MC5" s="13"/>
      <c r="MD5" s="13"/>
      <c r="ME5" s="13">
        <v>8</v>
      </c>
      <c r="MF5" s="13">
        <v>8</v>
      </c>
      <c r="MG5" s="13">
        <v>8</v>
      </c>
      <c r="MH5" s="13">
        <v>8</v>
      </c>
      <c r="MI5" s="13">
        <v>8</v>
      </c>
      <c r="MJ5" s="13"/>
      <c r="MK5" s="13"/>
      <c r="ML5" s="13">
        <v>8</v>
      </c>
      <c r="MM5" s="13">
        <v>8</v>
      </c>
      <c r="MN5" s="13">
        <v>8</v>
      </c>
      <c r="MO5" s="13">
        <v>8</v>
      </c>
      <c r="MP5" s="13">
        <v>8</v>
      </c>
      <c r="MQ5" s="13"/>
      <c r="MR5" s="13"/>
      <c r="MS5" s="13">
        <v>8</v>
      </c>
      <c r="MT5" s="13">
        <v>8</v>
      </c>
      <c r="MU5" s="13">
        <v>8</v>
      </c>
      <c r="MV5" s="13">
        <v>8</v>
      </c>
      <c r="MW5" s="13">
        <v>8</v>
      </c>
      <c r="MX5" s="13"/>
      <c r="MY5" s="13"/>
      <c r="MZ5" s="13">
        <v>8</v>
      </c>
      <c r="NA5" s="13">
        <v>8</v>
      </c>
      <c r="NB5" s="13">
        <v>8</v>
      </c>
      <c r="NC5" s="13">
        <v>8</v>
      </c>
      <c r="ND5" s="13">
        <v>8</v>
      </c>
      <c r="NE5" s="13"/>
      <c r="NF5" s="13"/>
      <c r="NG5" s="13">
        <v>8</v>
      </c>
      <c r="NH5" s="13">
        <v>8</v>
      </c>
      <c r="NI5" s="13">
        <v>8</v>
      </c>
      <c r="NJ5" s="13">
        <v>8</v>
      </c>
      <c r="NK5" s="13">
        <v>8</v>
      </c>
      <c r="NL5" s="13"/>
      <c r="NM5" s="13"/>
      <c r="NN5" s="13">
        <v>8</v>
      </c>
      <c r="NO5" s="13">
        <v>8</v>
      </c>
      <c r="NP5" s="13">
        <v>8</v>
      </c>
      <c r="NQ5" s="13">
        <v>8</v>
      </c>
      <c r="NR5" s="13">
        <v>8</v>
      </c>
      <c r="NS5" s="13"/>
      <c r="NT5" s="13"/>
    </row>
    <row r="6" spans="1:384 16307:16317" ht="16.5" customHeight="1" x14ac:dyDescent="0.25">
      <c r="A6" s="2" t="s">
        <v>58</v>
      </c>
      <c r="B6" s="3" t="s">
        <v>59</v>
      </c>
      <c r="C6" s="3" t="s">
        <v>60</v>
      </c>
      <c r="D6" s="4" t="s">
        <v>5</v>
      </c>
      <c r="E6" s="4" t="s">
        <v>7</v>
      </c>
      <c r="F6" s="4" t="s">
        <v>10</v>
      </c>
      <c r="G6" s="13">
        <v>8</v>
      </c>
      <c r="H6" s="13">
        <v>8</v>
      </c>
      <c r="I6" s="13">
        <v>8</v>
      </c>
      <c r="J6" s="13">
        <v>8</v>
      </c>
      <c r="K6" s="13">
        <v>8</v>
      </c>
      <c r="L6" s="13"/>
      <c r="M6" s="13"/>
      <c r="N6" s="13">
        <v>8</v>
      </c>
      <c r="O6" s="13">
        <v>8</v>
      </c>
      <c r="P6" s="13">
        <v>8</v>
      </c>
      <c r="Q6" s="13">
        <v>8</v>
      </c>
      <c r="R6" s="13">
        <v>8</v>
      </c>
      <c r="S6" s="13"/>
      <c r="T6" s="13"/>
      <c r="U6" s="13">
        <v>0</v>
      </c>
      <c r="V6" s="13">
        <v>0</v>
      </c>
      <c r="W6" s="13">
        <v>8</v>
      </c>
      <c r="X6" s="13">
        <v>8</v>
      </c>
      <c r="Y6" s="13">
        <v>8</v>
      </c>
      <c r="Z6" s="13"/>
      <c r="AA6" s="13"/>
      <c r="AB6" s="13">
        <v>8</v>
      </c>
      <c r="AC6" s="13">
        <v>8</v>
      </c>
      <c r="AD6" s="13">
        <v>8</v>
      </c>
      <c r="AE6" s="13">
        <v>8</v>
      </c>
      <c r="AF6" s="13">
        <v>0</v>
      </c>
      <c r="AG6" s="13"/>
      <c r="AH6" s="13"/>
      <c r="AI6" s="13">
        <v>8</v>
      </c>
      <c r="AJ6" s="13">
        <v>8</v>
      </c>
      <c r="AK6" s="13">
        <v>8</v>
      </c>
      <c r="AL6" s="13">
        <v>8</v>
      </c>
      <c r="AM6" s="13">
        <v>0</v>
      </c>
      <c r="AN6" s="13"/>
      <c r="AO6" s="13"/>
      <c r="AP6" s="13">
        <v>8</v>
      </c>
      <c r="AQ6" s="13">
        <v>8</v>
      </c>
      <c r="AR6" s="13">
        <v>8</v>
      </c>
      <c r="AS6" s="13">
        <v>8</v>
      </c>
      <c r="AT6" s="13">
        <v>8</v>
      </c>
      <c r="AU6" s="13"/>
      <c r="AV6" s="13"/>
      <c r="AW6" s="13">
        <v>8</v>
      </c>
      <c r="AX6" s="13">
        <v>8</v>
      </c>
      <c r="AY6" s="13">
        <v>8</v>
      </c>
      <c r="AZ6" s="13">
        <v>0</v>
      </c>
      <c r="BA6" s="13">
        <v>0</v>
      </c>
      <c r="BB6" s="13"/>
      <c r="BC6" s="13"/>
      <c r="BD6" s="13">
        <v>8</v>
      </c>
      <c r="BE6" s="13">
        <v>8</v>
      </c>
      <c r="BF6" s="13">
        <v>8</v>
      </c>
      <c r="BG6" s="13">
        <v>8</v>
      </c>
      <c r="BH6" s="13">
        <v>8</v>
      </c>
      <c r="BI6" s="13"/>
      <c r="BJ6" s="13"/>
      <c r="BK6" s="13">
        <v>8</v>
      </c>
      <c r="BL6" s="13">
        <v>0</v>
      </c>
      <c r="BM6" s="13">
        <v>8</v>
      </c>
      <c r="BN6" s="13">
        <v>8</v>
      </c>
      <c r="BO6" s="13">
        <v>8</v>
      </c>
      <c r="BP6" s="13"/>
      <c r="BQ6" s="13"/>
      <c r="BR6" s="13">
        <v>8</v>
      </c>
      <c r="BS6" s="13">
        <v>8</v>
      </c>
      <c r="BT6" s="13">
        <v>8</v>
      </c>
      <c r="BU6" s="13">
        <v>8</v>
      </c>
      <c r="BV6" s="13">
        <v>8</v>
      </c>
      <c r="BW6" s="13"/>
      <c r="BX6" s="13"/>
      <c r="BY6" s="13">
        <v>8</v>
      </c>
      <c r="BZ6" s="13">
        <v>8</v>
      </c>
      <c r="CA6" s="13">
        <v>8</v>
      </c>
      <c r="CB6" s="13">
        <v>8</v>
      </c>
      <c r="CC6" s="13">
        <v>8</v>
      </c>
      <c r="CD6" s="13"/>
      <c r="CE6" s="13"/>
      <c r="CF6" s="13">
        <v>0</v>
      </c>
      <c r="CG6" s="13">
        <v>8</v>
      </c>
      <c r="CH6" s="13">
        <v>8</v>
      </c>
      <c r="CI6" s="13">
        <v>8</v>
      </c>
      <c r="CJ6" s="13">
        <v>8</v>
      </c>
      <c r="CK6" s="13"/>
      <c r="CL6" s="13"/>
      <c r="CM6" s="13">
        <v>8</v>
      </c>
      <c r="CN6" s="13">
        <v>8</v>
      </c>
      <c r="CO6" s="13">
        <v>8</v>
      </c>
      <c r="CP6" s="13">
        <v>8</v>
      </c>
      <c r="CQ6" s="13">
        <v>8</v>
      </c>
      <c r="CR6" s="13"/>
      <c r="CS6" s="13"/>
      <c r="CT6" s="13">
        <v>8</v>
      </c>
      <c r="CU6" s="13">
        <v>8</v>
      </c>
      <c r="CV6" s="13">
        <v>8</v>
      </c>
      <c r="CW6" s="13">
        <v>8</v>
      </c>
      <c r="CX6" s="13">
        <v>8</v>
      </c>
      <c r="CY6" s="13"/>
      <c r="CZ6" s="13"/>
      <c r="DA6" s="13">
        <v>8</v>
      </c>
      <c r="DB6" s="13">
        <v>8</v>
      </c>
      <c r="DC6" s="13">
        <v>8</v>
      </c>
      <c r="DD6" s="13">
        <v>8</v>
      </c>
      <c r="DE6" s="13">
        <v>8</v>
      </c>
      <c r="DF6" s="13"/>
      <c r="DG6" s="13"/>
      <c r="DH6" s="13">
        <v>0</v>
      </c>
      <c r="DI6" s="13">
        <v>8</v>
      </c>
      <c r="DJ6" s="13">
        <v>8</v>
      </c>
      <c r="DK6" s="13">
        <v>8</v>
      </c>
      <c r="DL6" s="13">
        <v>8</v>
      </c>
      <c r="DM6" s="13"/>
      <c r="DN6" s="13"/>
      <c r="DO6" s="13">
        <v>8</v>
      </c>
      <c r="DP6" s="13">
        <v>8</v>
      </c>
      <c r="DQ6" s="13">
        <v>8</v>
      </c>
      <c r="DR6" s="13">
        <v>8</v>
      </c>
      <c r="DS6" s="13">
        <v>8</v>
      </c>
      <c r="DT6" s="13"/>
      <c r="DU6" s="13"/>
      <c r="DV6" s="13">
        <v>8</v>
      </c>
      <c r="DW6" s="13">
        <v>8</v>
      </c>
      <c r="DX6" s="13">
        <v>8</v>
      </c>
      <c r="DY6" s="13">
        <v>8</v>
      </c>
      <c r="DZ6" s="13"/>
      <c r="EA6" s="13"/>
      <c r="EB6" s="13"/>
      <c r="EC6" s="13">
        <v>8</v>
      </c>
      <c r="ED6" s="13">
        <v>0</v>
      </c>
      <c r="EE6" s="13">
        <v>8</v>
      </c>
      <c r="EF6" s="13">
        <v>8</v>
      </c>
      <c r="EG6" s="13">
        <v>8</v>
      </c>
      <c r="EH6" s="13"/>
      <c r="EI6" s="13"/>
      <c r="EJ6" s="13">
        <v>8</v>
      </c>
      <c r="EK6" s="13">
        <v>8</v>
      </c>
      <c r="EL6" s="13"/>
      <c r="EM6" s="13">
        <v>8</v>
      </c>
      <c r="EN6" s="13">
        <v>8</v>
      </c>
      <c r="EO6" s="13"/>
      <c r="EP6" s="13"/>
      <c r="EQ6" s="13">
        <v>8</v>
      </c>
      <c r="ER6" s="13">
        <v>8</v>
      </c>
      <c r="ES6" s="13">
        <v>8</v>
      </c>
      <c r="ET6" s="13">
        <v>8</v>
      </c>
      <c r="EU6" s="13">
        <v>8</v>
      </c>
      <c r="EV6" s="13"/>
      <c r="EW6" s="13"/>
      <c r="EX6" s="13">
        <v>8</v>
      </c>
      <c r="EY6" s="13">
        <v>8</v>
      </c>
      <c r="EZ6" s="13">
        <v>8</v>
      </c>
      <c r="FA6" s="13">
        <v>8</v>
      </c>
      <c r="FB6" s="13">
        <v>8</v>
      </c>
      <c r="FC6" s="13"/>
      <c r="FD6" s="13"/>
      <c r="FE6" s="13">
        <v>8</v>
      </c>
      <c r="FF6" s="13">
        <v>8</v>
      </c>
      <c r="FG6" s="13">
        <v>8</v>
      </c>
      <c r="FH6" s="13">
        <v>8</v>
      </c>
      <c r="FI6" s="13">
        <v>8</v>
      </c>
      <c r="FJ6" s="13"/>
      <c r="FK6" s="13"/>
      <c r="FL6" s="13">
        <v>8</v>
      </c>
      <c r="FM6" s="13">
        <v>8</v>
      </c>
      <c r="FN6" s="13">
        <v>8</v>
      </c>
      <c r="FO6" s="13">
        <v>8</v>
      </c>
      <c r="FP6" s="13"/>
      <c r="FQ6" s="13"/>
      <c r="FR6" s="13"/>
      <c r="FS6" s="13">
        <v>8</v>
      </c>
      <c r="FT6" s="13">
        <v>8</v>
      </c>
      <c r="FU6" s="13">
        <v>8</v>
      </c>
      <c r="FV6" s="13">
        <v>8</v>
      </c>
      <c r="FW6" s="13">
        <v>8</v>
      </c>
      <c r="FX6" s="13"/>
      <c r="FY6" s="13"/>
      <c r="FZ6" s="13">
        <v>8</v>
      </c>
      <c r="GA6" s="13">
        <v>8</v>
      </c>
      <c r="GB6" s="13">
        <v>8</v>
      </c>
      <c r="GC6" s="13">
        <v>8</v>
      </c>
      <c r="GD6" s="13">
        <v>8</v>
      </c>
      <c r="GE6" s="13"/>
      <c r="GF6" s="13"/>
      <c r="GG6" s="13">
        <v>8</v>
      </c>
      <c r="GH6" s="13">
        <v>8</v>
      </c>
      <c r="GI6" s="13">
        <v>8</v>
      </c>
      <c r="GJ6" s="13">
        <v>8</v>
      </c>
      <c r="GK6" s="13">
        <v>8</v>
      </c>
      <c r="GL6" s="13"/>
      <c r="GM6" s="13"/>
      <c r="GN6" s="13">
        <v>8</v>
      </c>
      <c r="GO6" s="13">
        <v>8</v>
      </c>
      <c r="GP6" s="13">
        <v>8</v>
      </c>
      <c r="GQ6" s="13">
        <v>8</v>
      </c>
      <c r="GR6" s="13">
        <v>8</v>
      </c>
      <c r="GS6" s="13"/>
      <c r="GT6" s="13"/>
      <c r="GU6" s="13">
        <v>8</v>
      </c>
      <c r="GV6" s="13">
        <v>8</v>
      </c>
      <c r="GW6" s="13">
        <v>8</v>
      </c>
      <c r="GX6" s="13">
        <v>8</v>
      </c>
      <c r="GY6" s="13">
        <v>8</v>
      </c>
      <c r="GZ6" s="13"/>
      <c r="HA6" s="13"/>
      <c r="HB6" s="13">
        <v>8</v>
      </c>
      <c r="HC6" s="13">
        <v>8</v>
      </c>
      <c r="HD6" s="13">
        <v>8</v>
      </c>
      <c r="HE6" s="13">
        <v>8</v>
      </c>
      <c r="HF6" s="13">
        <v>8</v>
      </c>
      <c r="HG6" s="13"/>
      <c r="HH6" s="13"/>
      <c r="HI6" s="13">
        <v>8</v>
      </c>
      <c r="HJ6" s="13">
        <v>8</v>
      </c>
      <c r="HK6" s="13">
        <v>8</v>
      </c>
      <c r="HL6" s="13">
        <v>8</v>
      </c>
      <c r="HM6" s="13">
        <v>8</v>
      </c>
      <c r="HN6" s="13"/>
      <c r="HO6" s="13"/>
      <c r="HP6" s="13">
        <v>8</v>
      </c>
      <c r="HQ6" s="13">
        <v>8</v>
      </c>
      <c r="HR6" s="13">
        <v>8</v>
      </c>
      <c r="HS6" s="13">
        <v>8</v>
      </c>
      <c r="HT6" s="13">
        <v>8</v>
      </c>
      <c r="HU6" s="13"/>
      <c r="HV6" s="13"/>
      <c r="HW6" s="13">
        <v>8</v>
      </c>
      <c r="HX6" s="13">
        <v>8</v>
      </c>
      <c r="HY6" s="13">
        <v>8</v>
      </c>
      <c r="HZ6" s="13">
        <v>8</v>
      </c>
      <c r="IA6" s="13">
        <v>8</v>
      </c>
      <c r="IB6" s="13"/>
      <c r="IC6" s="13"/>
      <c r="ID6" s="13">
        <v>8</v>
      </c>
      <c r="IE6" s="13">
        <v>8</v>
      </c>
      <c r="IF6" s="13">
        <v>8</v>
      </c>
      <c r="IG6" s="13">
        <v>8</v>
      </c>
      <c r="IH6" s="13">
        <v>8</v>
      </c>
      <c r="II6" s="13"/>
      <c r="IJ6" s="13"/>
      <c r="IK6" s="13">
        <v>8</v>
      </c>
      <c r="IL6" s="13">
        <v>8</v>
      </c>
      <c r="IM6" s="13">
        <v>8</v>
      </c>
      <c r="IN6" s="13">
        <v>8</v>
      </c>
      <c r="IO6" s="13">
        <v>8</v>
      </c>
      <c r="IP6" s="13"/>
      <c r="IQ6" s="13"/>
      <c r="IR6" s="13">
        <v>8</v>
      </c>
      <c r="IS6" s="13">
        <v>8</v>
      </c>
      <c r="IT6" s="13">
        <v>8</v>
      </c>
      <c r="IU6" s="13">
        <v>8</v>
      </c>
      <c r="IV6" s="13">
        <v>8</v>
      </c>
      <c r="IW6" s="13"/>
      <c r="IX6" s="13"/>
      <c r="IY6" s="13">
        <v>8</v>
      </c>
      <c r="IZ6" s="13">
        <v>8</v>
      </c>
      <c r="JA6" s="13">
        <v>8</v>
      </c>
      <c r="JB6" s="13">
        <v>8</v>
      </c>
      <c r="JC6" s="13">
        <v>8</v>
      </c>
      <c r="JD6" s="13"/>
      <c r="JE6" s="13"/>
      <c r="JF6" s="13">
        <v>8</v>
      </c>
      <c r="JG6" s="13">
        <v>8</v>
      </c>
      <c r="JH6" s="13">
        <v>8</v>
      </c>
      <c r="JI6" s="13">
        <v>8</v>
      </c>
      <c r="JJ6" s="13">
        <v>8</v>
      </c>
      <c r="JK6" s="13"/>
      <c r="JL6" s="13"/>
      <c r="JM6" s="13">
        <v>8</v>
      </c>
      <c r="JN6" s="13">
        <v>8</v>
      </c>
      <c r="JO6" s="13">
        <v>8</v>
      </c>
      <c r="JP6" s="13">
        <v>8</v>
      </c>
      <c r="JQ6" s="13">
        <v>8</v>
      </c>
      <c r="JR6" s="13"/>
      <c r="JS6" s="13"/>
      <c r="JT6" s="13">
        <v>8</v>
      </c>
      <c r="JU6" s="13">
        <v>8</v>
      </c>
      <c r="JV6" s="13">
        <v>8</v>
      </c>
      <c r="JW6" s="13">
        <v>8</v>
      </c>
      <c r="JX6" s="13">
        <v>8</v>
      </c>
      <c r="JY6" s="13"/>
      <c r="JZ6" s="13"/>
      <c r="KA6" s="13">
        <v>8</v>
      </c>
      <c r="KB6" s="13">
        <v>8</v>
      </c>
      <c r="KC6" s="13">
        <v>8</v>
      </c>
      <c r="KD6" s="13">
        <v>8</v>
      </c>
      <c r="KE6" s="13">
        <v>8</v>
      </c>
      <c r="KF6" s="13"/>
      <c r="KG6" s="13"/>
      <c r="KH6" s="13">
        <v>8</v>
      </c>
      <c r="KI6" s="13">
        <v>8</v>
      </c>
      <c r="KJ6" s="13">
        <v>8</v>
      </c>
      <c r="KK6" s="13">
        <v>8</v>
      </c>
      <c r="KL6" s="13">
        <v>8</v>
      </c>
      <c r="KM6" s="13"/>
      <c r="KN6" s="13"/>
      <c r="KO6" s="13">
        <v>8</v>
      </c>
      <c r="KP6" s="13">
        <v>8</v>
      </c>
      <c r="KQ6" s="13">
        <v>8</v>
      </c>
      <c r="KR6" s="13">
        <v>8</v>
      </c>
      <c r="KS6" s="13">
        <v>8</v>
      </c>
      <c r="KT6" s="13"/>
      <c r="KU6" s="13"/>
      <c r="KV6" s="13">
        <v>8</v>
      </c>
      <c r="KW6" s="13">
        <v>8</v>
      </c>
      <c r="KX6" s="13">
        <v>8</v>
      </c>
      <c r="KY6" s="13">
        <v>8</v>
      </c>
      <c r="KZ6" s="13">
        <v>8</v>
      </c>
      <c r="LA6" s="13"/>
      <c r="LB6" s="13"/>
      <c r="LC6" s="13">
        <v>8</v>
      </c>
      <c r="LD6" s="13">
        <v>8</v>
      </c>
      <c r="LE6" s="13">
        <v>8</v>
      </c>
      <c r="LF6" s="13">
        <v>8</v>
      </c>
      <c r="LG6" s="13">
        <v>8</v>
      </c>
      <c r="LH6" s="13"/>
      <c r="LI6" s="13"/>
      <c r="LJ6" s="13">
        <v>8</v>
      </c>
      <c r="LK6" s="13">
        <v>8</v>
      </c>
      <c r="LL6" s="13">
        <v>8</v>
      </c>
      <c r="LM6" s="13">
        <v>8</v>
      </c>
      <c r="LN6" s="13">
        <v>8</v>
      </c>
      <c r="LO6" s="13"/>
      <c r="LP6" s="13"/>
      <c r="LQ6" s="13">
        <v>8</v>
      </c>
      <c r="LR6" s="13">
        <v>8</v>
      </c>
      <c r="LS6" s="13">
        <v>8</v>
      </c>
      <c r="LT6" s="13">
        <v>8</v>
      </c>
      <c r="LU6" s="13">
        <v>8</v>
      </c>
      <c r="LV6" s="13"/>
      <c r="LW6" s="13"/>
      <c r="LX6" s="13">
        <v>8</v>
      </c>
      <c r="LY6" s="13">
        <v>8</v>
      </c>
      <c r="LZ6" s="13">
        <v>8</v>
      </c>
      <c r="MA6" s="13">
        <v>8</v>
      </c>
      <c r="MB6" s="13">
        <v>8</v>
      </c>
      <c r="MC6" s="13"/>
      <c r="MD6" s="13"/>
      <c r="ME6" s="13">
        <v>8</v>
      </c>
      <c r="MF6" s="13">
        <v>8</v>
      </c>
      <c r="MG6" s="13">
        <v>8</v>
      </c>
      <c r="MH6" s="13">
        <v>8</v>
      </c>
      <c r="MI6" s="13">
        <v>8</v>
      </c>
      <c r="MJ6" s="13"/>
      <c r="MK6" s="13"/>
      <c r="ML6" s="13">
        <v>8</v>
      </c>
      <c r="MM6" s="13">
        <v>8</v>
      </c>
      <c r="MN6" s="13">
        <v>8</v>
      </c>
      <c r="MO6" s="13">
        <v>8</v>
      </c>
      <c r="MP6" s="13">
        <v>8</v>
      </c>
      <c r="MQ6" s="13"/>
      <c r="MR6" s="13"/>
      <c r="MS6" s="13">
        <v>8</v>
      </c>
      <c r="MT6" s="13">
        <v>8</v>
      </c>
      <c r="MU6" s="13">
        <v>8</v>
      </c>
      <c r="MV6" s="13">
        <v>8</v>
      </c>
      <c r="MW6" s="13">
        <v>8</v>
      </c>
      <c r="MX6" s="13"/>
      <c r="MY6" s="13"/>
      <c r="MZ6" s="13">
        <v>8</v>
      </c>
      <c r="NA6" s="13">
        <v>8</v>
      </c>
      <c r="NB6" s="13">
        <v>8</v>
      </c>
      <c r="NC6" s="13">
        <v>8</v>
      </c>
      <c r="ND6" s="13">
        <v>8</v>
      </c>
      <c r="NE6" s="13"/>
      <c r="NF6" s="13"/>
      <c r="NG6" s="13">
        <v>8</v>
      </c>
      <c r="NH6" s="13">
        <v>8</v>
      </c>
      <c r="NI6" s="13">
        <v>8</v>
      </c>
      <c r="NJ6" s="13">
        <v>8</v>
      </c>
      <c r="NK6" s="13">
        <v>8</v>
      </c>
      <c r="NL6" s="13"/>
      <c r="NM6" s="13"/>
      <c r="NN6" s="13">
        <v>8</v>
      </c>
      <c r="NO6" s="13">
        <v>8</v>
      </c>
      <c r="NP6" s="13">
        <v>8</v>
      </c>
      <c r="NQ6" s="13">
        <v>8</v>
      </c>
      <c r="NR6" s="13">
        <v>8</v>
      </c>
      <c r="NS6" s="13"/>
      <c r="NT6" s="13"/>
    </row>
    <row r="7" spans="1:384 16307:16317" ht="16.5" customHeight="1" x14ac:dyDescent="0.25">
      <c r="A7" s="74" t="s">
        <v>58</v>
      </c>
      <c r="B7" s="5" t="s">
        <v>107</v>
      </c>
      <c r="C7" s="5" t="s">
        <v>108</v>
      </c>
      <c r="D7" s="6" t="s">
        <v>5</v>
      </c>
      <c r="E7" s="6" t="s">
        <v>6</v>
      </c>
      <c r="F7" s="4" t="s">
        <v>33</v>
      </c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>
        <v>4</v>
      </c>
      <c r="BS7" s="38">
        <v>4</v>
      </c>
      <c r="BT7" s="38">
        <v>4</v>
      </c>
      <c r="BU7" s="38">
        <v>4</v>
      </c>
      <c r="BV7" s="38">
        <v>4</v>
      </c>
      <c r="BW7" s="38"/>
      <c r="BX7" s="38"/>
      <c r="BY7" s="38">
        <v>4</v>
      </c>
      <c r="BZ7" s="38">
        <v>4</v>
      </c>
      <c r="CA7" s="38">
        <v>4</v>
      </c>
      <c r="CB7" s="38">
        <v>4</v>
      </c>
      <c r="CC7" s="38">
        <v>4</v>
      </c>
      <c r="CD7" s="38"/>
      <c r="CE7" s="38"/>
      <c r="CF7" s="38">
        <v>4</v>
      </c>
      <c r="CG7" s="38">
        <v>4</v>
      </c>
      <c r="CH7" s="38">
        <v>4</v>
      </c>
      <c r="CI7" s="38">
        <v>4</v>
      </c>
      <c r="CJ7" s="38">
        <v>4</v>
      </c>
      <c r="CK7" s="38"/>
      <c r="CL7" s="38"/>
      <c r="CM7" s="38">
        <v>4</v>
      </c>
      <c r="CN7" s="38">
        <v>4</v>
      </c>
      <c r="CO7" s="38">
        <v>4</v>
      </c>
      <c r="CP7" s="38">
        <v>4</v>
      </c>
      <c r="CQ7" s="38">
        <v>4</v>
      </c>
      <c r="CR7" s="38"/>
      <c r="CS7" s="38"/>
      <c r="CT7" s="38">
        <v>6</v>
      </c>
      <c r="CU7" s="38">
        <v>6</v>
      </c>
      <c r="CV7" s="38">
        <v>6</v>
      </c>
      <c r="CW7" s="38">
        <v>6</v>
      </c>
      <c r="CX7" s="38">
        <v>6</v>
      </c>
      <c r="CY7" s="38"/>
      <c r="CZ7" s="38"/>
      <c r="DA7" s="38">
        <v>6</v>
      </c>
      <c r="DB7" s="38">
        <v>6</v>
      </c>
      <c r="DC7" s="38">
        <v>6</v>
      </c>
      <c r="DD7" s="38">
        <v>6</v>
      </c>
      <c r="DE7" s="38">
        <v>6</v>
      </c>
      <c r="DF7" s="38"/>
      <c r="DG7" s="38"/>
      <c r="DH7" s="38">
        <v>6</v>
      </c>
      <c r="DI7" s="38">
        <v>6</v>
      </c>
      <c r="DJ7" s="38">
        <v>6</v>
      </c>
      <c r="DK7" s="38">
        <v>6</v>
      </c>
      <c r="DL7" s="38">
        <v>6</v>
      </c>
      <c r="DM7" s="38"/>
      <c r="DN7" s="38"/>
      <c r="DO7" s="38">
        <v>6</v>
      </c>
      <c r="DP7" s="38">
        <v>6</v>
      </c>
      <c r="DQ7" s="38">
        <v>6</v>
      </c>
      <c r="DR7" s="38">
        <v>6</v>
      </c>
      <c r="DS7" s="38">
        <v>6</v>
      </c>
      <c r="DT7" s="38"/>
      <c r="DU7" s="38"/>
      <c r="DV7" s="13">
        <v>8</v>
      </c>
      <c r="DW7" s="13">
        <v>8</v>
      </c>
      <c r="DX7" s="13">
        <v>8</v>
      </c>
      <c r="DY7" s="13">
        <v>8</v>
      </c>
      <c r="DZ7" s="13">
        <v>8</v>
      </c>
      <c r="EA7" s="38"/>
      <c r="EB7" s="38"/>
      <c r="EC7" s="13">
        <v>0</v>
      </c>
      <c r="ED7" s="13">
        <v>8</v>
      </c>
      <c r="EE7" s="13">
        <v>8</v>
      </c>
      <c r="EF7" s="13">
        <v>8</v>
      </c>
      <c r="EG7" s="13">
        <v>8</v>
      </c>
      <c r="EH7" s="13"/>
      <c r="EI7" s="13"/>
      <c r="EJ7" s="13">
        <v>8</v>
      </c>
      <c r="EK7" s="13">
        <v>8</v>
      </c>
      <c r="EL7" s="13">
        <v>8</v>
      </c>
      <c r="EM7" s="13">
        <v>8</v>
      </c>
      <c r="EN7" s="13">
        <v>8</v>
      </c>
      <c r="EO7" s="13"/>
      <c r="EP7" s="13"/>
      <c r="EQ7" s="13">
        <v>0</v>
      </c>
      <c r="ER7" s="13">
        <v>0</v>
      </c>
      <c r="ES7" s="13">
        <v>0</v>
      </c>
      <c r="ET7" s="13">
        <v>0</v>
      </c>
      <c r="EU7" s="13">
        <v>0</v>
      </c>
      <c r="EV7" s="13"/>
      <c r="EW7" s="13"/>
      <c r="EX7" s="13">
        <v>0</v>
      </c>
      <c r="EY7" s="38">
        <v>8</v>
      </c>
      <c r="EZ7" s="13">
        <v>8</v>
      </c>
      <c r="FA7" s="13">
        <v>8</v>
      </c>
      <c r="FB7" s="13">
        <v>8</v>
      </c>
      <c r="FC7" s="13"/>
      <c r="FD7" s="13"/>
      <c r="FE7" s="13">
        <v>8</v>
      </c>
      <c r="FF7" s="13">
        <v>8</v>
      </c>
      <c r="FG7" s="13">
        <v>8</v>
      </c>
      <c r="FH7" s="13">
        <v>8</v>
      </c>
      <c r="FI7" s="13">
        <v>8</v>
      </c>
      <c r="FJ7" s="13"/>
      <c r="FK7" s="13"/>
      <c r="FL7" s="13">
        <v>8</v>
      </c>
      <c r="FM7" s="13">
        <v>8</v>
      </c>
      <c r="FN7" s="13">
        <v>8</v>
      </c>
      <c r="FO7" s="13">
        <v>8</v>
      </c>
      <c r="FP7" s="13">
        <v>8</v>
      </c>
      <c r="FQ7" s="13"/>
      <c r="FR7" s="13"/>
      <c r="FS7" s="13">
        <v>8</v>
      </c>
      <c r="FT7" s="13">
        <v>8</v>
      </c>
      <c r="FU7" s="13">
        <v>8</v>
      </c>
      <c r="FV7" s="13">
        <v>8</v>
      </c>
      <c r="FW7" s="13">
        <v>8</v>
      </c>
      <c r="FX7" s="13"/>
      <c r="FY7" s="13"/>
      <c r="FZ7" s="13">
        <v>8</v>
      </c>
      <c r="GA7" s="13">
        <v>8</v>
      </c>
      <c r="GB7" s="13">
        <v>8</v>
      </c>
      <c r="GC7" s="13">
        <v>8</v>
      </c>
      <c r="GD7" s="13">
        <v>8</v>
      </c>
      <c r="GE7" s="13"/>
      <c r="GF7" s="13"/>
      <c r="GG7" s="13">
        <v>8</v>
      </c>
      <c r="GH7" s="13">
        <v>8</v>
      </c>
      <c r="GI7" s="13">
        <v>8</v>
      </c>
      <c r="GJ7" s="13">
        <v>8</v>
      </c>
      <c r="GK7" s="13">
        <v>8</v>
      </c>
      <c r="GL7" s="13"/>
      <c r="GM7" s="13"/>
      <c r="GN7" s="13">
        <v>8</v>
      </c>
      <c r="GO7" s="13">
        <v>8</v>
      </c>
      <c r="GP7" s="13">
        <v>8</v>
      </c>
      <c r="GQ7" s="13">
        <v>8</v>
      </c>
      <c r="GR7" s="13">
        <v>8</v>
      </c>
      <c r="GS7" s="13"/>
      <c r="GT7" s="13"/>
      <c r="GU7" s="13">
        <v>0</v>
      </c>
      <c r="GV7" s="13">
        <v>0</v>
      </c>
      <c r="GW7" s="13">
        <v>0</v>
      </c>
      <c r="GX7" s="13">
        <v>0</v>
      </c>
      <c r="GY7" s="13">
        <v>0</v>
      </c>
      <c r="GZ7" s="13"/>
      <c r="HA7" s="13"/>
      <c r="HB7" s="13">
        <v>0</v>
      </c>
      <c r="HC7" s="13">
        <v>0</v>
      </c>
      <c r="HD7" s="13">
        <v>0</v>
      </c>
      <c r="HE7" s="13">
        <v>0</v>
      </c>
      <c r="HF7" s="13">
        <v>0</v>
      </c>
      <c r="HG7" s="13"/>
      <c r="HH7" s="13"/>
      <c r="HI7" s="13">
        <v>0</v>
      </c>
      <c r="HJ7" s="13">
        <v>0</v>
      </c>
      <c r="HK7" s="13">
        <v>0</v>
      </c>
      <c r="HL7" s="13">
        <v>0</v>
      </c>
      <c r="HM7" s="13">
        <v>0</v>
      </c>
      <c r="HN7" s="13"/>
      <c r="HO7" s="13"/>
      <c r="HP7" s="13">
        <v>0</v>
      </c>
      <c r="HQ7" s="13">
        <v>0</v>
      </c>
      <c r="HR7" s="13">
        <v>0</v>
      </c>
      <c r="HS7" s="13">
        <v>0</v>
      </c>
      <c r="HT7" s="13">
        <v>0</v>
      </c>
      <c r="HU7" s="13"/>
      <c r="HV7" s="13"/>
      <c r="HW7" s="13">
        <v>0</v>
      </c>
      <c r="HX7" s="13">
        <v>0</v>
      </c>
      <c r="HY7" s="13">
        <v>0</v>
      </c>
      <c r="HZ7" s="13">
        <v>0</v>
      </c>
      <c r="IA7" s="13">
        <v>0</v>
      </c>
      <c r="IB7" s="13"/>
      <c r="IC7" s="13"/>
      <c r="ID7" s="13">
        <v>8</v>
      </c>
      <c r="IE7" s="13">
        <v>8</v>
      </c>
      <c r="IF7" s="13">
        <v>8</v>
      </c>
      <c r="IG7" s="13">
        <v>8</v>
      </c>
      <c r="IH7" s="13">
        <v>8</v>
      </c>
      <c r="II7" s="13"/>
      <c r="IJ7" s="13"/>
      <c r="IK7" s="13">
        <v>8</v>
      </c>
      <c r="IL7" s="13">
        <v>8</v>
      </c>
      <c r="IM7" s="13">
        <v>8</v>
      </c>
      <c r="IN7" s="13">
        <v>8</v>
      </c>
      <c r="IO7" s="13">
        <v>8</v>
      </c>
      <c r="IP7" s="13"/>
      <c r="IQ7" s="13"/>
      <c r="IR7" s="13">
        <v>8</v>
      </c>
      <c r="IS7" s="13">
        <v>8</v>
      </c>
      <c r="IT7" s="13">
        <v>8</v>
      </c>
      <c r="IU7" s="13">
        <v>8</v>
      </c>
      <c r="IV7" s="13">
        <v>8</v>
      </c>
      <c r="IW7" s="13"/>
      <c r="IX7" s="13"/>
      <c r="IY7" s="13">
        <v>8</v>
      </c>
      <c r="IZ7" s="13">
        <v>8</v>
      </c>
      <c r="JA7" s="13">
        <v>8</v>
      </c>
      <c r="JB7" s="13">
        <v>8</v>
      </c>
      <c r="JC7" s="13">
        <v>8</v>
      </c>
      <c r="JD7" s="13"/>
      <c r="JE7" s="13"/>
      <c r="JF7" s="13">
        <v>8</v>
      </c>
      <c r="JG7" s="13">
        <v>8</v>
      </c>
      <c r="JH7" s="13">
        <v>8</v>
      </c>
      <c r="JI7" s="13">
        <v>8</v>
      </c>
      <c r="JJ7" s="13">
        <v>8</v>
      </c>
      <c r="JK7" s="13"/>
      <c r="JL7" s="13"/>
      <c r="JM7" s="13">
        <v>8</v>
      </c>
      <c r="JN7" s="13">
        <v>8</v>
      </c>
      <c r="JO7" s="13">
        <v>8</v>
      </c>
      <c r="JP7" s="13">
        <v>8</v>
      </c>
      <c r="JQ7" s="13">
        <v>8</v>
      </c>
      <c r="JR7" s="13"/>
      <c r="JS7" s="13"/>
      <c r="JT7" s="13">
        <v>8</v>
      </c>
      <c r="JU7" s="13">
        <v>8</v>
      </c>
      <c r="JV7" s="13">
        <v>8</v>
      </c>
      <c r="JW7" s="13">
        <v>8</v>
      </c>
      <c r="JX7" s="13">
        <v>8</v>
      </c>
      <c r="JY7" s="13"/>
      <c r="JZ7" s="13"/>
      <c r="KA7" s="13">
        <v>8</v>
      </c>
      <c r="KB7" s="13">
        <v>8</v>
      </c>
      <c r="KC7" s="13">
        <v>8</v>
      </c>
      <c r="KD7" s="13">
        <v>8</v>
      </c>
      <c r="KE7" s="13">
        <v>8</v>
      </c>
      <c r="KF7" s="13"/>
      <c r="KG7" s="13"/>
      <c r="KH7" s="13">
        <v>8</v>
      </c>
      <c r="KI7" s="13">
        <v>8</v>
      </c>
      <c r="KJ7" s="13">
        <v>8</v>
      </c>
      <c r="KK7" s="13">
        <v>8</v>
      </c>
      <c r="KL7" s="13">
        <v>8</v>
      </c>
      <c r="KM7" s="13"/>
      <c r="KN7" s="13"/>
      <c r="KO7" s="13">
        <v>8</v>
      </c>
      <c r="KP7" s="13">
        <v>8</v>
      </c>
      <c r="KQ7" s="13">
        <v>8</v>
      </c>
      <c r="KR7" s="13">
        <v>8</v>
      </c>
      <c r="KS7" s="13">
        <v>8</v>
      </c>
      <c r="KT7" s="13"/>
      <c r="KU7" s="13"/>
      <c r="KV7" s="13">
        <v>8</v>
      </c>
      <c r="KW7" s="13">
        <v>8</v>
      </c>
      <c r="KX7" s="13">
        <v>8</v>
      </c>
      <c r="KY7" s="13">
        <v>8</v>
      </c>
      <c r="KZ7" s="13">
        <v>8</v>
      </c>
      <c r="LA7" s="13"/>
      <c r="LB7" s="13"/>
      <c r="LC7" s="13">
        <v>8</v>
      </c>
      <c r="LD7" s="13">
        <v>8</v>
      </c>
      <c r="LE7" s="13">
        <v>8</v>
      </c>
      <c r="LF7" s="13">
        <v>8</v>
      </c>
      <c r="LG7" s="13">
        <v>8</v>
      </c>
      <c r="LH7" s="13"/>
      <c r="LI7" s="13"/>
      <c r="LJ7" s="13">
        <v>8</v>
      </c>
      <c r="LK7" s="13">
        <v>8</v>
      </c>
      <c r="LL7" s="13">
        <v>8</v>
      </c>
      <c r="LM7" s="13">
        <v>8</v>
      </c>
      <c r="LN7" s="13">
        <v>8</v>
      </c>
      <c r="LO7" s="13"/>
      <c r="LP7" s="13"/>
      <c r="LQ7" s="13">
        <v>8</v>
      </c>
      <c r="LR7" s="13">
        <v>8</v>
      </c>
      <c r="LS7" s="13">
        <v>8</v>
      </c>
      <c r="LT7" s="13">
        <v>8</v>
      </c>
      <c r="LU7" s="13">
        <v>8</v>
      </c>
      <c r="LV7" s="13"/>
      <c r="LW7" s="13"/>
      <c r="LX7" s="13">
        <v>8</v>
      </c>
      <c r="LY7" s="13">
        <v>8</v>
      </c>
      <c r="LZ7" s="13">
        <v>8</v>
      </c>
      <c r="MA7" s="13">
        <v>8</v>
      </c>
      <c r="MB7" s="13">
        <v>8</v>
      </c>
      <c r="MC7" s="13"/>
      <c r="MD7" s="13"/>
      <c r="ME7" s="13">
        <v>8</v>
      </c>
      <c r="MF7" s="13">
        <v>8</v>
      </c>
      <c r="MG7" s="13">
        <v>8</v>
      </c>
      <c r="MH7" s="13">
        <v>8</v>
      </c>
      <c r="MI7" s="13">
        <v>8</v>
      </c>
      <c r="MJ7" s="13"/>
      <c r="MK7" s="13"/>
      <c r="ML7" s="13">
        <v>8</v>
      </c>
      <c r="MM7" s="13">
        <v>8</v>
      </c>
      <c r="MN7" s="13">
        <v>8</v>
      </c>
      <c r="MO7" s="13">
        <v>8</v>
      </c>
      <c r="MP7" s="13">
        <v>8</v>
      </c>
      <c r="MQ7" s="13"/>
      <c r="MR7" s="13"/>
      <c r="MS7" s="13">
        <v>8</v>
      </c>
      <c r="MT7" s="13">
        <v>8</v>
      </c>
      <c r="MU7" s="13">
        <v>8</v>
      </c>
      <c r="MV7" s="13">
        <v>8</v>
      </c>
      <c r="MW7" s="13">
        <v>8</v>
      </c>
      <c r="MX7" s="13"/>
      <c r="MY7" s="13"/>
      <c r="MZ7" s="13">
        <v>8</v>
      </c>
      <c r="NA7" s="13">
        <v>8</v>
      </c>
      <c r="NB7" s="13">
        <v>8</v>
      </c>
      <c r="NC7" s="13">
        <v>8</v>
      </c>
      <c r="ND7" s="13">
        <v>8</v>
      </c>
      <c r="NE7" s="13"/>
      <c r="NF7" s="13"/>
      <c r="NG7" s="13">
        <v>8</v>
      </c>
      <c r="NH7" s="13">
        <v>8</v>
      </c>
      <c r="NI7" s="13">
        <v>8</v>
      </c>
      <c r="NJ7" s="13">
        <v>8</v>
      </c>
      <c r="NK7" s="13">
        <v>8</v>
      </c>
      <c r="NL7" s="13"/>
      <c r="NM7" s="13"/>
      <c r="NN7" s="13">
        <v>8</v>
      </c>
      <c r="NO7" s="13">
        <v>8</v>
      </c>
      <c r="NP7" s="13">
        <v>8</v>
      </c>
      <c r="NQ7" s="13">
        <v>8</v>
      </c>
      <c r="NR7" s="13">
        <v>8</v>
      </c>
      <c r="NS7" s="13"/>
      <c r="NT7" s="13"/>
      <c r="XCE7" s="2"/>
      <c r="XCF7" s="3"/>
      <c r="XCG7" s="3"/>
      <c r="XCH7" s="4"/>
      <c r="XCI7" s="4"/>
      <c r="XCJ7" s="4"/>
      <c r="XCK7" s="13"/>
      <c r="XCL7" s="13"/>
      <c r="XCM7" s="13"/>
      <c r="XCN7" s="13"/>
      <c r="XCO7" s="13"/>
    </row>
    <row r="8" spans="1:384 16307:16317" ht="16.5" customHeight="1" x14ac:dyDescent="0.25">
      <c r="A8" s="2" t="s">
        <v>58</v>
      </c>
      <c r="B8" s="3" t="s">
        <v>18</v>
      </c>
      <c r="C8" s="3" t="s">
        <v>17</v>
      </c>
      <c r="D8" s="4" t="s">
        <v>5</v>
      </c>
      <c r="E8" s="4" t="s">
        <v>7</v>
      </c>
      <c r="F8" s="4" t="s">
        <v>10</v>
      </c>
      <c r="G8" s="13">
        <v>8</v>
      </c>
      <c r="H8" s="13">
        <v>8</v>
      </c>
      <c r="I8" s="13">
        <v>8</v>
      </c>
      <c r="J8" s="13">
        <v>8</v>
      </c>
      <c r="K8" s="13">
        <v>8</v>
      </c>
      <c r="L8" s="13"/>
      <c r="M8" s="13"/>
      <c r="N8" s="13">
        <v>8</v>
      </c>
      <c r="O8" s="13">
        <v>8</v>
      </c>
      <c r="P8" s="13">
        <v>8</v>
      </c>
      <c r="Q8" s="13">
        <v>8</v>
      </c>
      <c r="R8" s="13">
        <v>8</v>
      </c>
      <c r="S8" s="13"/>
      <c r="T8" s="13"/>
      <c r="U8" s="13">
        <v>8</v>
      </c>
      <c r="V8" s="13">
        <v>8</v>
      </c>
      <c r="W8" s="13">
        <v>0</v>
      </c>
      <c r="X8" s="13">
        <v>8</v>
      </c>
      <c r="Y8" s="13">
        <v>8</v>
      </c>
      <c r="Z8" s="13"/>
      <c r="AA8" s="13"/>
      <c r="AB8" s="13">
        <v>8</v>
      </c>
      <c r="AC8" s="13">
        <v>8</v>
      </c>
      <c r="AD8" s="13">
        <v>8</v>
      </c>
      <c r="AE8" s="13">
        <v>8</v>
      </c>
      <c r="AF8" s="13">
        <v>0</v>
      </c>
      <c r="AG8" s="13"/>
      <c r="AH8" s="13"/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/>
      <c r="AO8" s="13"/>
      <c r="AP8" s="13">
        <v>8</v>
      </c>
      <c r="AQ8" s="13">
        <v>8</v>
      </c>
      <c r="AR8" s="13">
        <v>8</v>
      </c>
      <c r="AS8" s="13">
        <v>8</v>
      </c>
      <c r="AT8" s="13">
        <v>8</v>
      </c>
      <c r="AU8" s="13"/>
      <c r="AV8" s="13"/>
      <c r="AW8" s="13">
        <v>8</v>
      </c>
      <c r="AX8" s="13">
        <v>8</v>
      </c>
      <c r="AY8" s="13">
        <v>0</v>
      </c>
      <c r="AZ8" s="13">
        <v>0</v>
      </c>
      <c r="BA8" s="13">
        <v>0</v>
      </c>
      <c r="BB8" s="13"/>
      <c r="BC8" s="13"/>
      <c r="BD8" s="13">
        <v>8</v>
      </c>
      <c r="BE8" s="13">
        <v>8</v>
      </c>
      <c r="BF8" s="13">
        <v>8</v>
      </c>
      <c r="BG8" s="13">
        <v>8</v>
      </c>
      <c r="BH8" s="13">
        <v>8</v>
      </c>
      <c r="BI8" s="13"/>
      <c r="BJ8" s="13"/>
      <c r="BK8" s="13">
        <v>0</v>
      </c>
      <c r="BL8" s="13">
        <v>0</v>
      </c>
      <c r="BM8" s="13">
        <v>8</v>
      </c>
      <c r="BN8" s="13">
        <v>8</v>
      </c>
      <c r="BO8" s="13">
        <v>8</v>
      </c>
      <c r="BP8" s="13"/>
      <c r="BQ8" s="13"/>
      <c r="BR8" s="13">
        <v>0</v>
      </c>
      <c r="BS8" s="13">
        <v>0</v>
      </c>
      <c r="BT8" s="13">
        <v>8</v>
      </c>
      <c r="BU8" s="13">
        <v>8</v>
      </c>
      <c r="BV8" s="13">
        <v>8</v>
      </c>
      <c r="BW8" s="13"/>
      <c r="BX8" s="13"/>
      <c r="BY8" s="13">
        <v>8</v>
      </c>
      <c r="BZ8" s="13">
        <v>8</v>
      </c>
      <c r="CA8" s="13">
        <v>8</v>
      </c>
      <c r="CB8" s="13">
        <v>8</v>
      </c>
      <c r="CC8" s="13">
        <v>8</v>
      </c>
      <c r="CD8" s="13"/>
      <c r="CE8" s="13"/>
      <c r="CF8" s="13">
        <v>8</v>
      </c>
      <c r="CG8" s="13">
        <v>8</v>
      </c>
      <c r="CH8" s="13">
        <v>8</v>
      </c>
      <c r="CI8" s="13">
        <v>8</v>
      </c>
      <c r="CJ8" s="13">
        <v>8</v>
      </c>
      <c r="CK8" s="13"/>
      <c r="CL8" s="13"/>
      <c r="CM8" s="13">
        <v>8</v>
      </c>
      <c r="CN8" s="13">
        <v>8</v>
      </c>
      <c r="CO8" s="13">
        <v>8</v>
      </c>
      <c r="CP8" s="13">
        <v>8</v>
      </c>
      <c r="CQ8" s="13">
        <v>8</v>
      </c>
      <c r="CR8" s="13"/>
      <c r="CS8" s="13"/>
      <c r="CT8" s="13">
        <v>8</v>
      </c>
      <c r="CU8" s="13">
        <v>8</v>
      </c>
      <c r="CV8" s="13">
        <v>8</v>
      </c>
      <c r="CW8" s="13">
        <v>8</v>
      </c>
      <c r="CX8" s="13">
        <v>8</v>
      </c>
      <c r="CY8" s="13"/>
      <c r="CZ8" s="13"/>
      <c r="DA8" s="13">
        <v>8</v>
      </c>
      <c r="DB8" s="13">
        <v>8</v>
      </c>
      <c r="DC8" s="13">
        <v>8</v>
      </c>
      <c r="DD8" s="13">
        <v>8</v>
      </c>
      <c r="DE8" s="13">
        <v>8</v>
      </c>
      <c r="DF8" s="13"/>
      <c r="DG8" s="13"/>
      <c r="DH8" s="13">
        <v>8</v>
      </c>
      <c r="DI8" s="13">
        <v>8</v>
      </c>
      <c r="DJ8" s="13">
        <v>8</v>
      </c>
      <c r="DK8" s="13">
        <v>8</v>
      </c>
      <c r="DL8" s="13">
        <v>8</v>
      </c>
      <c r="DM8" s="13"/>
      <c r="DN8" s="13"/>
      <c r="DO8" s="13">
        <v>8</v>
      </c>
      <c r="DP8" s="13">
        <v>8</v>
      </c>
      <c r="DQ8" s="13">
        <v>8</v>
      </c>
      <c r="DR8" s="13">
        <v>0</v>
      </c>
      <c r="DS8" s="13">
        <v>0</v>
      </c>
      <c r="DT8" s="13"/>
      <c r="DU8" s="13"/>
      <c r="DV8" s="13">
        <v>8</v>
      </c>
      <c r="DW8" s="13">
        <v>8</v>
      </c>
      <c r="DX8" s="13">
        <v>8</v>
      </c>
      <c r="DY8" s="13">
        <v>0</v>
      </c>
      <c r="DZ8" s="13">
        <v>0</v>
      </c>
      <c r="EA8" s="13"/>
      <c r="EB8" s="13"/>
      <c r="EC8" s="13">
        <v>8</v>
      </c>
      <c r="ED8" s="13">
        <v>0</v>
      </c>
      <c r="EE8" s="13">
        <v>8</v>
      </c>
      <c r="EF8" s="13">
        <v>8</v>
      </c>
      <c r="EG8" s="13">
        <v>8</v>
      </c>
      <c r="EH8" s="13"/>
      <c r="EI8" s="13"/>
      <c r="EJ8" s="13">
        <v>8</v>
      </c>
      <c r="EK8" s="13">
        <v>8</v>
      </c>
      <c r="EL8" s="13">
        <v>0</v>
      </c>
      <c r="EM8" s="13">
        <v>0</v>
      </c>
      <c r="EN8" s="13">
        <v>8</v>
      </c>
      <c r="EO8" s="13"/>
      <c r="EP8" s="13"/>
      <c r="EQ8" s="13">
        <v>8</v>
      </c>
      <c r="ER8" s="13">
        <v>8</v>
      </c>
      <c r="ES8" s="13">
        <v>8</v>
      </c>
      <c r="ET8" s="13">
        <v>8</v>
      </c>
      <c r="EU8" s="13">
        <v>8</v>
      </c>
      <c r="EV8" s="13"/>
      <c r="EW8" s="13"/>
      <c r="EX8" s="13">
        <v>8</v>
      </c>
      <c r="EY8" s="13">
        <v>8</v>
      </c>
      <c r="EZ8" s="13">
        <v>8</v>
      </c>
      <c r="FA8" s="13">
        <v>8</v>
      </c>
      <c r="FB8" s="13">
        <v>8</v>
      </c>
      <c r="FC8" s="13"/>
      <c r="FD8" s="13"/>
      <c r="FE8" s="13">
        <v>8</v>
      </c>
      <c r="FF8" s="13">
        <v>8</v>
      </c>
      <c r="FG8" s="13">
        <v>8</v>
      </c>
      <c r="FH8" s="13">
        <v>8</v>
      </c>
      <c r="FI8" s="13">
        <v>8</v>
      </c>
      <c r="FJ8" s="13"/>
      <c r="FK8" s="13"/>
      <c r="FL8" s="13">
        <v>8</v>
      </c>
      <c r="FM8" s="13">
        <v>8</v>
      </c>
      <c r="FN8" s="13">
        <v>8</v>
      </c>
      <c r="FO8" s="13">
        <v>8</v>
      </c>
      <c r="FP8" s="13">
        <v>0</v>
      </c>
      <c r="FQ8" s="13"/>
      <c r="FR8" s="13"/>
      <c r="FS8" s="13">
        <v>8</v>
      </c>
      <c r="FT8" s="13">
        <v>8</v>
      </c>
      <c r="FU8" s="13">
        <v>8</v>
      </c>
      <c r="FV8" s="13">
        <v>8</v>
      </c>
      <c r="FW8" s="13">
        <v>8</v>
      </c>
      <c r="FX8" s="13"/>
      <c r="FY8" s="13"/>
      <c r="FZ8" s="13">
        <v>8</v>
      </c>
      <c r="GA8" s="13">
        <v>8</v>
      </c>
      <c r="GB8" s="13">
        <v>8</v>
      </c>
      <c r="GC8" s="13">
        <v>8</v>
      </c>
      <c r="GD8" s="13">
        <v>8</v>
      </c>
      <c r="GE8" s="13"/>
      <c r="GF8" s="13"/>
      <c r="GG8" s="13">
        <v>8</v>
      </c>
      <c r="GH8" s="13">
        <v>8</v>
      </c>
      <c r="GI8" s="13">
        <v>8</v>
      </c>
      <c r="GJ8" s="13">
        <v>8</v>
      </c>
      <c r="GK8" s="13">
        <v>8</v>
      </c>
      <c r="GL8" s="13"/>
      <c r="GM8" s="13"/>
      <c r="GN8" s="13">
        <v>8</v>
      </c>
      <c r="GO8" s="13">
        <v>8</v>
      </c>
      <c r="GP8" s="13">
        <v>8</v>
      </c>
      <c r="GQ8" s="13">
        <v>8</v>
      </c>
      <c r="GR8" s="13">
        <v>8</v>
      </c>
      <c r="GS8" s="13"/>
      <c r="GT8" s="13"/>
      <c r="GU8" s="13">
        <v>8</v>
      </c>
      <c r="GV8" s="13">
        <v>8</v>
      </c>
      <c r="GW8" s="13">
        <v>8</v>
      </c>
      <c r="GX8" s="13">
        <v>8</v>
      </c>
      <c r="GY8" s="13">
        <v>8</v>
      </c>
      <c r="GZ8" s="13"/>
      <c r="HA8" s="13"/>
      <c r="HB8" s="13">
        <v>8</v>
      </c>
      <c r="HC8" s="13">
        <v>8</v>
      </c>
      <c r="HD8" s="13">
        <v>8</v>
      </c>
      <c r="HE8" s="13">
        <v>8</v>
      </c>
      <c r="HF8" s="13">
        <v>8</v>
      </c>
      <c r="HG8" s="13"/>
      <c r="HH8" s="13"/>
      <c r="HI8" s="13">
        <v>8</v>
      </c>
      <c r="HJ8" s="13">
        <v>8</v>
      </c>
      <c r="HK8" s="13">
        <v>8</v>
      </c>
      <c r="HL8" s="13">
        <v>8</v>
      </c>
      <c r="HM8" s="13">
        <v>8</v>
      </c>
      <c r="HN8" s="13"/>
      <c r="HO8" s="13"/>
      <c r="HP8" s="13">
        <v>8</v>
      </c>
      <c r="HQ8" s="13">
        <v>8</v>
      </c>
      <c r="HR8" s="13">
        <v>8</v>
      </c>
      <c r="HS8" s="13">
        <v>8</v>
      </c>
      <c r="HT8" s="13">
        <v>8</v>
      </c>
      <c r="HU8" s="13"/>
      <c r="HV8" s="13"/>
      <c r="HW8" s="13">
        <v>8</v>
      </c>
      <c r="HX8" s="13">
        <v>8</v>
      </c>
      <c r="HY8" s="13">
        <v>8</v>
      </c>
      <c r="HZ8" s="13">
        <v>8</v>
      </c>
      <c r="IA8" s="13">
        <v>8</v>
      </c>
      <c r="IB8" s="13"/>
      <c r="IC8" s="13"/>
      <c r="ID8" s="13">
        <v>8</v>
      </c>
      <c r="IE8" s="13">
        <v>8</v>
      </c>
      <c r="IF8" s="13">
        <v>8</v>
      </c>
      <c r="IG8" s="13">
        <v>8</v>
      </c>
      <c r="IH8" s="13">
        <v>8</v>
      </c>
      <c r="II8" s="13"/>
      <c r="IJ8" s="13"/>
      <c r="IK8" s="13">
        <v>8</v>
      </c>
      <c r="IL8" s="13">
        <v>8</v>
      </c>
      <c r="IM8" s="13">
        <v>8</v>
      </c>
      <c r="IN8" s="13">
        <v>8</v>
      </c>
      <c r="IO8" s="13">
        <v>8</v>
      </c>
      <c r="IP8" s="13"/>
      <c r="IQ8" s="13"/>
      <c r="IR8" s="13">
        <v>8</v>
      </c>
      <c r="IS8" s="13">
        <v>8</v>
      </c>
      <c r="IT8" s="13">
        <v>8</v>
      </c>
      <c r="IU8" s="13">
        <v>8</v>
      </c>
      <c r="IV8" s="13">
        <v>8</v>
      </c>
      <c r="IW8" s="13"/>
      <c r="IX8" s="13"/>
      <c r="IY8" s="13">
        <v>8</v>
      </c>
      <c r="IZ8" s="13">
        <v>8</v>
      </c>
      <c r="JA8" s="13">
        <v>8</v>
      </c>
      <c r="JB8" s="13">
        <v>8</v>
      </c>
      <c r="JC8" s="13">
        <v>8</v>
      </c>
      <c r="JD8" s="13"/>
      <c r="JE8" s="13"/>
      <c r="JF8" s="13">
        <v>8</v>
      </c>
      <c r="JG8" s="13">
        <v>8</v>
      </c>
      <c r="JH8" s="13">
        <v>8</v>
      </c>
      <c r="JI8" s="13">
        <v>8</v>
      </c>
      <c r="JJ8" s="13">
        <v>8</v>
      </c>
      <c r="JK8" s="13"/>
      <c r="JL8" s="13"/>
      <c r="JM8" s="13">
        <v>8</v>
      </c>
      <c r="JN8" s="13">
        <v>8</v>
      </c>
      <c r="JO8" s="13">
        <v>8</v>
      </c>
      <c r="JP8" s="13">
        <v>8</v>
      </c>
      <c r="JQ8" s="13">
        <v>8</v>
      </c>
      <c r="JR8" s="13"/>
      <c r="JS8" s="13"/>
      <c r="JT8" s="13">
        <v>8</v>
      </c>
      <c r="JU8" s="13">
        <v>8</v>
      </c>
      <c r="JV8" s="13">
        <v>8</v>
      </c>
      <c r="JW8" s="13">
        <v>8</v>
      </c>
      <c r="JX8" s="13">
        <v>8</v>
      </c>
      <c r="JY8" s="13"/>
      <c r="JZ8" s="13"/>
      <c r="KA8" s="13">
        <v>8</v>
      </c>
      <c r="KB8" s="13">
        <v>8</v>
      </c>
      <c r="KC8" s="13">
        <v>8</v>
      </c>
      <c r="KD8" s="13">
        <v>8</v>
      </c>
      <c r="KE8" s="13">
        <v>8</v>
      </c>
      <c r="KF8" s="13"/>
      <c r="KG8" s="13"/>
      <c r="KH8" s="13">
        <v>8</v>
      </c>
      <c r="KI8" s="13">
        <v>8</v>
      </c>
      <c r="KJ8" s="13">
        <v>8</v>
      </c>
      <c r="KK8" s="13">
        <v>8</v>
      </c>
      <c r="KL8" s="13">
        <v>8</v>
      </c>
      <c r="KM8" s="13"/>
      <c r="KN8" s="13"/>
      <c r="KO8" s="13">
        <v>8</v>
      </c>
      <c r="KP8" s="13">
        <v>8</v>
      </c>
      <c r="KQ8" s="13">
        <v>8</v>
      </c>
      <c r="KR8" s="13">
        <v>8</v>
      </c>
      <c r="KS8" s="13">
        <v>8</v>
      </c>
      <c r="KT8" s="13"/>
      <c r="KU8" s="13"/>
      <c r="KV8" s="13">
        <v>8</v>
      </c>
      <c r="KW8" s="13">
        <v>8</v>
      </c>
      <c r="KX8" s="13">
        <v>8</v>
      </c>
      <c r="KY8" s="13">
        <v>8</v>
      </c>
      <c r="KZ8" s="13">
        <v>8</v>
      </c>
      <c r="LA8" s="13"/>
      <c r="LB8" s="13"/>
      <c r="LC8" s="13">
        <v>8</v>
      </c>
      <c r="LD8" s="13">
        <v>8</v>
      </c>
      <c r="LE8" s="13">
        <v>8</v>
      </c>
      <c r="LF8" s="13">
        <v>8</v>
      </c>
      <c r="LG8" s="13">
        <v>8</v>
      </c>
      <c r="LH8" s="13"/>
      <c r="LI8" s="13"/>
      <c r="LJ8" s="13">
        <v>8</v>
      </c>
      <c r="LK8" s="13">
        <v>8</v>
      </c>
      <c r="LL8" s="13">
        <v>8</v>
      </c>
      <c r="LM8" s="13">
        <v>8</v>
      </c>
      <c r="LN8" s="13">
        <v>8</v>
      </c>
      <c r="LO8" s="13"/>
      <c r="LP8" s="13"/>
      <c r="LQ8" s="13">
        <v>8</v>
      </c>
      <c r="LR8" s="13">
        <v>8</v>
      </c>
      <c r="LS8" s="13">
        <v>8</v>
      </c>
      <c r="LT8" s="13">
        <v>8</v>
      </c>
      <c r="LU8" s="13">
        <v>8</v>
      </c>
      <c r="LV8" s="13"/>
      <c r="LW8" s="13"/>
      <c r="LX8" s="13">
        <v>8</v>
      </c>
      <c r="LY8" s="13">
        <v>8</v>
      </c>
      <c r="LZ8" s="13">
        <v>8</v>
      </c>
      <c r="MA8" s="13">
        <v>8</v>
      </c>
      <c r="MB8" s="13">
        <v>8</v>
      </c>
      <c r="MC8" s="13"/>
      <c r="MD8" s="13"/>
      <c r="ME8" s="13">
        <v>8</v>
      </c>
      <c r="MF8" s="13">
        <v>8</v>
      </c>
      <c r="MG8" s="13">
        <v>8</v>
      </c>
      <c r="MH8" s="13">
        <v>8</v>
      </c>
      <c r="MI8" s="13">
        <v>8</v>
      </c>
      <c r="MJ8" s="13"/>
      <c r="MK8" s="13"/>
      <c r="ML8" s="13">
        <v>8</v>
      </c>
      <c r="MM8" s="13">
        <v>8</v>
      </c>
      <c r="MN8" s="13">
        <v>8</v>
      </c>
      <c r="MO8" s="13">
        <v>8</v>
      </c>
      <c r="MP8" s="13">
        <v>8</v>
      </c>
      <c r="MQ8" s="13"/>
      <c r="MR8" s="13"/>
      <c r="MS8" s="13">
        <v>8</v>
      </c>
      <c r="MT8" s="13">
        <v>8</v>
      </c>
      <c r="MU8" s="13">
        <v>8</v>
      </c>
      <c r="MV8" s="13">
        <v>8</v>
      </c>
      <c r="MW8" s="13">
        <v>8</v>
      </c>
      <c r="MX8" s="13"/>
      <c r="MY8" s="13"/>
      <c r="MZ8" s="13">
        <v>8</v>
      </c>
      <c r="NA8" s="13">
        <v>8</v>
      </c>
      <c r="NB8" s="13">
        <v>8</v>
      </c>
      <c r="NC8" s="13">
        <v>8</v>
      </c>
      <c r="ND8" s="13">
        <v>8</v>
      </c>
      <c r="NE8" s="13"/>
      <c r="NF8" s="13"/>
      <c r="NG8" s="13">
        <v>8</v>
      </c>
      <c r="NH8" s="13">
        <v>8</v>
      </c>
      <c r="NI8" s="13">
        <v>8</v>
      </c>
      <c r="NJ8" s="13">
        <v>8</v>
      </c>
      <c r="NK8" s="13">
        <v>8</v>
      </c>
      <c r="NL8" s="13"/>
      <c r="NM8" s="13"/>
      <c r="NN8" s="13">
        <v>8</v>
      </c>
      <c r="NO8" s="13">
        <v>8</v>
      </c>
      <c r="NP8" s="13">
        <v>8</v>
      </c>
      <c r="NQ8" s="13">
        <v>8</v>
      </c>
      <c r="NR8" s="13">
        <v>8</v>
      </c>
      <c r="NS8" s="13"/>
      <c r="NT8" s="13"/>
    </row>
    <row r="9" spans="1:384 16307:16317" ht="16.5" customHeight="1" x14ac:dyDescent="0.25">
      <c r="A9" s="2" t="s">
        <v>58</v>
      </c>
      <c r="B9" s="3" t="s">
        <v>14</v>
      </c>
      <c r="C9" s="3" t="s">
        <v>30</v>
      </c>
      <c r="D9" s="4" t="s">
        <v>5</v>
      </c>
      <c r="E9" s="4" t="s">
        <v>7</v>
      </c>
      <c r="F9" s="4" t="s">
        <v>32</v>
      </c>
      <c r="G9" s="13">
        <v>8</v>
      </c>
      <c r="H9" s="13">
        <v>8</v>
      </c>
      <c r="I9" s="13">
        <v>8</v>
      </c>
      <c r="J9" s="13">
        <v>8</v>
      </c>
      <c r="K9" s="13">
        <v>8</v>
      </c>
      <c r="L9" s="13"/>
      <c r="M9" s="13"/>
      <c r="N9" s="13">
        <v>8</v>
      </c>
      <c r="O9" s="13">
        <v>8</v>
      </c>
      <c r="P9" s="13">
        <v>8</v>
      </c>
      <c r="Q9" s="13">
        <v>8</v>
      </c>
      <c r="R9" s="13">
        <v>8</v>
      </c>
      <c r="S9" s="13"/>
      <c r="T9" s="13"/>
      <c r="U9" s="13">
        <v>8</v>
      </c>
      <c r="V9" s="13">
        <v>8</v>
      </c>
      <c r="W9" s="13">
        <v>8</v>
      </c>
      <c r="X9" s="13">
        <v>8</v>
      </c>
      <c r="Y9" s="13">
        <v>8</v>
      </c>
      <c r="Z9" s="13"/>
      <c r="AA9" s="13"/>
      <c r="AB9" s="13">
        <v>8</v>
      </c>
      <c r="AC9" s="13">
        <v>8</v>
      </c>
      <c r="AD9" s="13">
        <v>8</v>
      </c>
      <c r="AE9" s="13">
        <v>0</v>
      </c>
      <c r="AF9" s="13">
        <v>0</v>
      </c>
      <c r="AG9" s="13"/>
      <c r="AH9" s="13"/>
      <c r="AI9" s="13">
        <v>8</v>
      </c>
      <c r="AJ9" s="13">
        <v>8</v>
      </c>
      <c r="AK9" s="13">
        <v>8</v>
      </c>
      <c r="AL9" s="13">
        <v>8</v>
      </c>
      <c r="AM9" s="13">
        <v>0</v>
      </c>
      <c r="AN9" s="13"/>
      <c r="AO9" s="13"/>
      <c r="AP9" s="13">
        <v>8</v>
      </c>
      <c r="AQ9" s="13">
        <v>8</v>
      </c>
      <c r="AR9" s="13">
        <v>8</v>
      </c>
      <c r="AS9" s="13">
        <v>8</v>
      </c>
      <c r="AT9" s="13">
        <v>8</v>
      </c>
      <c r="AU9" s="13"/>
      <c r="AV9" s="13"/>
      <c r="AW9" s="13">
        <v>8</v>
      </c>
      <c r="AX9" s="13">
        <v>8</v>
      </c>
      <c r="AY9" s="13">
        <v>0</v>
      </c>
      <c r="AZ9" s="13">
        <v>0</v>
      </c>
      <c r="BA9" s="13">
        <v>0</v>
      </c>
      <c r="BB9" s="13"/>
      <c r="BC9" s="13"/>
      <c r="BD9" s="13">
        <v>8</v>
      </c>
      <c r="BE9" s="13">
        <v>8</v>
      </c>
      <c r="BF9" s="13">
        <v>8</v>
      </c>
      <c r="BG9" s="13">
        <v>8</v>
      </c>
      <c r="BH9" s="13">
        <v>8</v>
      </c>
      <c r="BI9" s="13"/>
      <c r="BJ9" s="13"/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/>
      <c r="BQ9" s="13"/>
      <c r="BR9" s="13">
        <v>0</v>
      </c>
      <c r="BS9" s="13">
        <v>0</v>
      </c>
      <c r="BT9" s="13">
        <v>8</v>
      </c>
      <c r="BU9" s="13">
        <v>8</v>
      </c>
      <c r="BV9" s="13">
        <v>8</v>
      </c>
      <c r="BW9" s="13"/>
      <c r="BX9" s="13"/>
      <c r="BY9" s="13">
        <v>8</v>
      </c>
      <c r="BZ9" s="13">
        <v>8</v>
      </c>
      <c r="CA9" s="13">
        <v>8</v>
      </c>
      <c r="CB9" s="13">
        <v>8</v>
      </c>
      <c r="CC9" s="13">
        <v>8</v>
      </c>
      <c r="CD9" s="13"/>
      <c r="CE9" s="13"/>
      <c r="CF9" s="13">
        <v>8</v>
      </c>
      <c r="CG9" s="13">
        <v>8</v>
      </c>
      <c r="CH9" s="13">
        <v>8</v>
      </c>
      <c r="CI9" s="13">
        <v>8</v>
      </c>
      <c r="CJ9" s="13">
        <v>8</v>
      </c>
      <c r="CK9" s="13"/>
      <c r="CL9" s="13"/>
      <c r="CM9" s="13">
        <v>8</v>
      </c>
      <c r="CN9" s="13">
        <v>8</v>
      </c>
      <c r="CO9" s="13">
        <v>8</v>
      </c>
      <c r="CP9" s="13">
        <v>8</v>
      </c>
      <c r="CQ9" s="13">
        <v>8</v>
      </c>
      <c r="CR9" s="13"/>
      <c r="CS9" s="13"/>
      <c r="CT9" s="13">
        <v>8</v>
      </c>
      <c r="CU9" s="13">
        <v>8</v>
      </c>
      <c r="CV9" s="13">
        <v>8</v>
      </c>
      <c r="CW9" s="13">
        <v>8</v>
      </c>
      <c r="CX9" s="13">
        <v>8</v>
      </c>
      <c r="CY9" s="13"/>
      <c r="CZ9" s="13"/>
      <c r="DA9" s="13">
        <v>8</v>
      </c>
      <c r="DB9" s="13">
        <v>8</v>
      </c>
      <c r="DC9" s="13">
        <v>8</v>
      </c>
      <c r="DD9" s="13">
        <v>8</v>
      </c>
      <c r="DE9" s="13">
        <v>8</v>
      </c>
      <c r="DF9" s="13"/>
      <c r="DG9" s="13"/>
      <c r="DH9" s="13">
        <v>8</v>
      </c>
      <c r="DI9" s="13">
        <v>8</v>
      </c>
      <c r="DJ9" s="13">
        <v>8</v>
      </c>
      <c r="DK9" s="13">
        <v>8</v>
      </c>
      <c r="DL9" s="13">
        <v>8</v>
      </c>
      <c r="DM9" s="13"/>
      <c r="DN9" s="13"/>
      <c r="DO9" s="13">
        <v>4</v>
      </c>
      <c r="DP9" s="13">
        <v>4</v>
      </c>
      <c r="DQ9" s="13">
        <v>4</v>
      </c>
      <c r="DR9" s="13">
        <v>4</v>
      </c>
      <c r="DS9" s="13">
        <v>4</v>
      </c>
      <c r="DT9" s="13"/>
      <c r="DU9" s="13"/>
      <c r="DV9" s="13">
        <v>4</v>
      </c>
      <c r="DW9" s="13">
        <v>4</v>
      </c>
      <c r="DX9" s="13">
        <v>4</v>
      </c>
      <c r="DY9" s="13">
        <v>0</v>
      </c>
      <c r="DZ9" s="13">
        <v>0</v>
      </c>
      <c r="EA9" s="13"/>
      <c r="EB9" s="13"/>
      <c r="EC9" s="13">
        <v>4</v>
      </c>
      <c r="ED9" s="13">
        <v>0</v>
      </c>
      <c r="EE9" s="13">
        <v>0</v>
      </c>
      <c r="EF9" s="13">
        <v>0</v>
      </c>
      <c r="EG9" s="13">
        <v>0</v>
      </c>
      <c r="EH9" s="13"/>
      <c r="EI9" s="13"/>
      <c r="EJ9" s="13">
        <v>4</v>
      </c>
      <c r="EK9" s="13">
        <v>4</v>
      </c>
      <c r="EL9" s="13">
        <v>4</v>
      </c>
      <c r="EM9" s="13">
        <v>4</v>
      </c>
      <c r="EN9" s="13">
        <v>4</v>
      </c>
      <c r="EO9" s="13"/>
      <c r="EP9" s="13"/>
      <c r="EQ9" s="13">
        <v>4</v>
      </c>
      <c r="ER9" s="13">
        <v>4</v>
      </c>
      <c r="ES9" s="13">
        <v>4</v>
      </c>
      <c r="ET9" s="13">
        <v>4</v>
      </c>
      <c r="EU9" s="13">
        <v>4</v>
      </c>
      <c r="EV9" s="13"/>
      <c r="EW9" s="13"/>
      <c r="EX9" s="13">
        <v>4</v>
      </c>
      <c r="EY9" s="13">
        <v>4</v>
      </c>
      <c r="EZ9" s="13">
        <v>4</v>
      </c>
      <c r="FA9" s="13">
        <v>4</v>
      </c>
      <c r="FB9" s="13">
        <v>4</v>
      </c>
      <c r="FC9" s="13"/>
      <c r="FD9" s="13"/>
      <c r="FE9" s="13">
        <v>4</v>
      </c>
      <c r="FF9" s="13">
        <v>4</v>
      </c>
      <c r="FG9" s="13">
        <v>4</v>
      </c>
      <c r="FH9" s="13">
        <v>4</v>
      </c>
      <c r="FI9" s="13">
        <v>4</v>
      </c>
      <c r="FJ9" s="13"/>
      <c r="FK9" s="13"/>
      <c r="FL9" s="13">
        <v>4</v>
      </c>
      <c r="FM9" s="13">
        <v>4</v>
      </c>
      <c r="FN9" s="13">
        <v>4</v>
      </c>
      <c r="FO9" s="13">
        <v>4</v>
      </c>
      <c r="FP9" s="13"/>
      <c r="FQ9" s="13"/>
      <c r="FR9" s="13"/>
      <c r="FS9" s="13">
        <v>4</v>
      </c>
      <c r="FT9" s="13">
        <v>4</v>
      </c>
      <c r="FU9" s="13">
        <v>4</v>
      </c>
      <c r="FV9" s="13">
        <v>4</v>
      </c>
      <c r="FW9" s="13">
        <v>4</v>
      </c>
      <c r="FX9" s="13"/>
      <c r="FY9" s="13"/>
      <c r="FZ9" s="13">
        <v>0</v>
      </c>
      <c r="GA9" s="13">
        <v>0</v>
      </c>
      <c r="GB9" s="13">
        <v>0</v>
      </c>
      <c r="GC9" s="13">
        <v>4</v>
      </c>
      <c r="GD9" s="13">
        <v>4</v>
      </c>
      <c r="GE9" s="13"/>
      <c r="GF9" s="13"/>
      <c r="GG9" s="13">
        <v>4</v>
      </c>
      <c r="GH9" s="13">
        <v>4</v>
      </c>
      <c r="GI9" s="13">
        <v>4</v>
      </c>
      <c r="GJ9" s="13">
        <v>4</v>
      </c>
      <c r="GK9" s="13">
        <v>4</v>
      </c>
      <c r="GL9" s="13"/>
      <c r="GM9" s="13"/>
      <c r="GN9" s="13">
        <v>4</v>
      </c>
      <c r="GO9" s="13">
        <v>4</v>
      </c>
      <c r="GP9" s="13">
        <v>4</v>
      </c>
      <c r="GQ9" s="13">
        <v>4</v>
      </c>
      <c r="GR9" s="13">
        <v>4</v>
      </c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  <c r="JH9" s="13"/>
      <c r="JI9" s="13"/>
      <c r="JJ9" s="13"/>
      <c r="JK9" s="13"/>
      <c r="JL9" s="13"/>
      <c r="JM9" s="13"/>
      <c r="JN9" s="13"/>
      <c r="JO9" s="13"/>
      <c r="JP9" s="13"/>
      <c r="JQ9" s="13"/>
      <c r="JR9" s="13"/>
      <c r="JS9" s="13"/>
      <c r="JT9" s="13"/>
      <c r="JU9" s="13"/>
      <c r="JV9" s="13"/>
      <c r="JW9" s="13"/>
      <c r="JX9" s="13"/>
      <c r="JY9" s="13"/>
      <c r="JZ9" s="13"/>
      <c r="KA9" s="13"/>
      <c r="KB9" s="13"/>
      <c r="KC9" s="13"/>
      <c r="KD9" s="13"/>
      <c r="KE9" s="13"/>
      <c r="KF9" s="13"/>
      <c r="KG9" s="13"/>
      <c r="KH9" s="13"/>
      <c r="KI9" s="13"/>
      <c r="KJ9" s="13"/>
      <c r="KK9" s="13"/>
      <c r="KL9" s="13"/>
      <c r="KM9" s="13"/>
      <c r="KN9" s="13"/>
      <c r="KO9" s="13"/>
      <c r="KP9" s="13"/>
      <c r="KQ9" s="13"/>
      <c r="KR9" s="13"/>
      <c r="KS9" s="13"/>
      <c r="KT9" s="13"/>
      <c r="KU9" s="13"/>
      <c r="KV9" s="13"/>
      <c r="KW9" s="13"/>
      <c r="KX9" s="13"/>
      <c r="KY9" s="13"/>
      <c r="KZ9" s="13"/>
      <c r="LA9" s="13"/>
      <c r="LB9" s="13"/>
      <c r="LC9" s="13"/>
      <c r="LD9" s="13"/>
      <c r="LE9" s="13"/>
      <c r="LF9" s="13"/>
      <c r="LG9" s="13"/>
      <c r="LH9" s="13"/>
      <c r="LI9" s="13"/>
      <c r="LJ9" s="13"/>
      <c r="LK9" s="13"/>
      <c r="LL9" s="13"/>
      <c r="LM9" s="13"/>
      <c r="LN9" s="13"/>
      <c r="LO9" s="13"/>
      <c r="LP9" s="13"/>
      <c r="LQ9" s="13"/>
      <c r="LR9" s="13"/>
      <c r="LS9" s="13"/>
      <c r="LT9" s="13"/>
      <c r="LU9" s="13"/>
      <c r="LV9" s="13"/>
      <c r="LW9" s="13"/>
      <c r="LX9" s="13"/>
      <c r="LY9" s="13"/>
      <c r="LZ9" s="13"/>
      <c r="MA9" s="13"/>
      <c r="MB9" s="13"/>
      <c r="MC9" s="13"/>
      <c r="MD9" s="13"/>
      <c r="ME9" s="13"/>
      <c r="MF9" s="13"/>
      <c r="MG9" s="13"/>
      <c r="MH9" s="13"/>
      <c r="MI9" s="13"/>
      <c r="MJ9" s="13"/>
      <c r="MK9" s="13"/>
      <c r="ML9" s="13"/>
      <c r="MM9" s="13"/>
      <c r="MN9" s="13"/>
      <c r="MO9" s="13"/>
      <c r="MP9" s="13"/>
      <c r="MQ9" s="13"/>
      <c r="MR9" s="13"/>
      <c r="MS9" s="13"/>
      <c r="MT9" s="13"/>
      <c r="MU9" s="13"/>
      <c r="MV9" s="13"/>
      <c r="MW9" s="13"/>
      <c r="MX9" s="13"/>
      <c r="MY9" s="13"/>
      <c r="MZ9" s="13"/>
      <c r="NA9" s="13"/>
      <c r="NB9" s="13"/>
      <c r="NC9" s="13"/>
      <c r="ND9" s="13"/>
      <c r="NE9" s="13"/>
      <c r="NF9" s="13"/>
      <c r="NG9" s="13"/>
      <c r="NH9" s="13"/>
      <c r="NI9" s="13"/>
      <c r="NJ9" s="13"/>
      <c r="NK9" s="13"/>
      <c r="NL9" s="13"/>
      <c r="NM9" s="13"/>
      <c r="NN9" s="13"/>
      <c r="NO9" s="13"/>
      <c r="NP9" s="13"/>
      <c r="NQ9" s="13"/>
      <c r="NR9" s="13"/>
      <c r="NS9" s="13"/>
      <c r="NT9" s="13"/>
    </row>
    <row r="10" spans="1:384 16307:16317" ht="16.5" customHeight="1" x14ac:dyDescent="0.25">
      <c r="A10" s="2" t="s">
        <v>58</v>
      </c>
      <c r="B10" s="3" t="s">
        <v>16</v>
      </c>
      <c r="C10" s="3" t="s">
        <v>15</v>
      </c>
      <c r="D10" s="4" t="s">
        <v>5</v>
      </c>
      <c r="E10" s="4" t="s">
        <v>7</v>
      </c>
      <c r="F10" s="4" t="s">
        <v>33</v>
      </c>
      <c r="G10" s="13">
        <v>8</v>
      </c>
      <c r="H10" s="13">
        <v>8</v>
      </c>
      <c r="I10" s="13">
        <v>8</v>
      </c>
      <c r="J10" s="13">
        <v>8</v>
      </c>
      <c r="K10" s="13">
        <v>8</v>
      </c>
      <c r="L10" s="13"/>
      <c r="M10" s="13"/>
      <c r="N10" s="13">
        <v>8</v>
      </c>
      <c r="O10" s="13">
        <v>8</v>
      </c>
      <c r="P10" s="13">
        <v>8</v>
      </c>
      <c r="Q10" s="13">
        <v>8</v>
      </c>
      <c r="R10" s="13">
        <v>8</v>
      </c>
      <c r="S10" s="13"/>
      <c r="T10" s="13"/>
      <c r="U10" s="13">
        <v>8</v>
      </c>
      <c r="V10" s="13">
        <v>8</v>
      </c>
      <c r="W10" s="13">
        <v>8</v>
      </c>
      <c r="X10" s="13">
        <v>8</v>
      </c>
      <c r="Y10" s="13">
        <v>8</v>
      </c>
      <c r="Z10" s="13"/>
      <c r="AA10" s="13"/>
      <c r="AB10" s="13">
        <v>8</v>
      </c>
      <c r="AC10" s="13">
        <v>8</v>
      </c>
      <c r="AD10" s="13">
        <v>8</v>
      </c>
      <c r="AE10" s="13">
        <v>0</v>
      </c>
      <c r="AF10" s="13">
        <v>0</v>
      </c>
      <c r="AG10" s="13"/>
      <c r="AH10" s="13"/>
      <c r="AI10" s="13">
        <v>8</v>
      </c>
      <c r="AJ10" s="13">
        <v>8</v>
      </c>
      <c r="AK10" s="13">
        <v>0</v>
      </c>
      <c r="AL10" s="13">
        <v>8</v>
      </c>
      <c r="AM10" s="13">
        <v>0</v>
      </c>
      <c r="AN10" s="13"/>
      <c r="AO10" s="13"/>
      <c r="AP10" s="13">
        <v>8</v>
      </c>
      <c r="AQ10" s="13">
        <v>8</v>
      </c>
      <c r="AR10" s="13">
        <v>8</v>
      </c>
      <c r="AS10" s="13">
        <v>8</v>
      </c>
      <c r="AT10" s="13">
        <v>8</v>
      </c>
      <c r="AU10" s="13"/>
      <c r="AV10" s="13"/>
      <c r="AW10" s="13">
        <v>8</v>
      </c>
      <c r="AX10" s="13">
        <v>8</v>
      </c>
      <c r="AY10" s="13">
        <v>0</v>
      </c>
      <c r="AZ10" s="13">
        <v>0</v>
      </c>
      <c r="BA10" s="13">
        <v>0</v>
      </c>
      <c r="BB10" s="13"/>
      <c r="BC10" s="13"/>
      <c r="BD10" s="13">
        <v>8</v>
      </c>
      <c r="BE10" s="13">
        <v>8</v>
      </c>
      <c r="BF10" s="13">
        <v>8</v>
      </c>
      <c r="BG10" s="13">
        <v>8</v>
      </c>
      <c r="BH10" s="13">
        <v>8</v>
      </c>
      <c r="BI10" s="13"/>
      <c r="BJ10" s="13"/>
      <c r="BK10" s="13">
        <v>8</v>
      </c>
      <c r="BL10" s="13">
        <v>0</v>
      </c>
      <c r="BM10" s="13">
        <v>8</v>
      </c>
      <c r="BN10" s="13">
        <v>8</v>
      </c>
      <c r="BO10" s="13">
        <v>8</v>
      </c>
      <c r="BP10" s="13"/>
      <c r="BQ10" s="13"/>
      <c r="BR10" s="13">
        <v>8</v>
      </c>
      <c r="BS10" s="13">
        <v>8</v>
      </c>
      <c r="BT10" s="13">
        <v>8</v>
      </c>
      <c r="BU10" s="13">
        <v>8</v>
      </c>
      <c r="BV10" s="13">
        <v>8</v>
      </c>
      <c r="BW10" s="13"/>
      <c r="BX10" s="13"/>
      <c r="BY10" s="13">
        <v>8</v>
      </c>
      <c r="BZ10" s="13">
        <v>8</v>
      </c>
      <c r="CA10" s="13">
        <v>8</v>
      </c>
      <c r="CB10" s="13">
        <v>8</v>
      </c>
      <c r="CC10" s="13">
        <v>8</v>
      </c>
      <c r="CD10" s="13"/>
      <c r="CE10" s="13"/>
      <c r="CF10" s="13">
        <v>8</v>
      </c>
      <c r="CG10" s="13">
        <v>8</v>
      </c>
      <c r="CH10" s="13">
        <v>8</v>
      </c>
      <c r="CI10" s="13">
        <v>8</v>
      </c>
      <c r="CJ10" s="13">
        <v>8</v>
      </c>
      <c r="CK10" s="13"/>
      <c r="CL10" s="13"/>
      <c r="CM10" s="13">
        <v>8</v>
      </c>
      <c r="CN10" s="13">
        <v>8</v>
      </c>
      <c r="CO10" s="13">
        <v>8</v>
      </c>
      <c r="CP10" s="13">
        <v>8</v>
      </c>
      <c r="CQ10" s="13">
        <v>8</v>
      </c>
      <c r="CR10" s="13"/>
      <c r="CS10" s="13"/>
      <c r="CT10" s="13">
        <v>8</v>
      </c>
      <c r="CU10" s="13">
        <v>8</v>
      </c>
      <c r="CV10" s="13">
        <v>8</v>
      </c>
      <c r="CW10" s="13">
        <v>8</v>
      </c>
      <c r="CX10" s="13">
        <v>8</v>
      </c>
      <c r="CY10" s="13"/>
      <c r="CZ10" s="13"/>
      <c r="DA10" s="13">
        <v>8</v>
      </c>
      <c r="DB10" s="13">
        <v>8</v>
      </c>
      <c r="DC10" s="13">
        <v>8</v>
      </c>
      <c r="DD10" s="13">
        <v>8</v>
      </c>
      <c r="DE10" s="13">
        <v>8</v>
      </c>
      <c r="DF10" s="13"/>
      <c r="DG10" s="13"/>
      <c r="DH10" s="13">
        <v>8</v>
      </c>
      <c r="DI10" s="13">
        <v>8</v>
      </c>
      <c r="DJ10" s="13">
        <v>8</v>
      </c>
      <c r="DK10" s="13">
        <v>8</v>
      </c>
      <c r="DL10" s="13">
        <v>8</v>
      </c>
      <c r="DM10" s="13"/>
      <c r="DN10" s="13"/>
      <c r="DO10" s="13">
        <v>8</v>
      </c>
      <c r="DP10" s="13">
        <v>8</v>
      </c>
      <c r="DQ10" s="13">
        <v>8</v>
      </c>
      <c r="DR10" s="13">
        <v>8</v>
      </c>
      <c r="DS10" s="13">
        <v>8</v>
      </c>
      <c r="DT10" s="13"/>
      <c r="DU10" s="13"/>
      <c r="DV10" s="13">
        <v>8</v>
      </c>
      <c r="DW10" s="13">
        <v>8</v>
      </c>
      <c r="DX10" s="13">
        <v>8</v>
      </c>
      <c r="DY10" s="13">
        <v>0</v>
      </c>
      <c r="DZ10" s="13">
        <v>0</v>
      </c>
      <c r="EA10" s="13"/>
      <c r="EB10" s="13"/>
      <c r="EC10" s="13">
        <v>8</v>
      </c>
      <c r="ED10" s="13">
        <v>0</v>
      </c>
      <c r="EE10" s="13">
        <v>8</v>
      </c>
      <c r="EF10" s="13">
        <v>8</v>
      </c>
      <c r="EG10" s="13">
        <v>8</v>
      </c>
      <c r="EH10" s="13"/>
      <c r="EI10" s="13"/>
      <c r="EJ10" s="13">
        <v>8</v>
      </c>
      <c r="EK10" s="13">
        <v>8</v>
      </c>
      <c r="EL10" s="13">
        <v>0</v>
      </c>
      <c r="EM10" s="13">
        <v>0</v>
      </c>
      <c r="EN10" s="13">
        <v>0</v>
      </c>
      <c r="EO10" s="13"/>
      <c r="EP10" s="13"/>
      <c r="EQ10" s="13">
        <v>8</v>
      </c>
      <c r="ER10" s="13">
        <v>8</v>
      </c>
      <c r="ES10" s="13">
        <v>8</v>
      </c>
      <c r="ET10" s="13">
        <v>8</v>
      </c>
      <c r="EU10" s="13">
        <v>8</v>
      </c>
      <c r="EV10" s="13"/>
      <c r="EW10" s="13"/>
      <c r="EX10" s="13">
        <v>8</v>
      </c>
      <c r="EY10" s="13">
        <v>8</v>
      </c>
      <c r="EZ10" s="13">
        <v>8</v>
      </c>
      <c r="FA10" s="13">
        <v>8</v>
      </c>
      <c r="FB10" s="13">
        <v>8</v>
      </c>
      <c r="FC10" s="13"/>
      <c r="FD10" s="13"/>
      <c r="FE10" s="13">
        <v>8</v>
      </c>
      <c r="FF10" s="13">
        <v>8</v>
      </c>
      <c r="FG10" s="13">
        <v>8</v>
      </c>
      <c r="FH10" s="13">
        <v>8</v>
      </c>
      <c r="FI10" s="13">
        <v>8</v>
      </c>
      <c r="FJ10" s="13"/>
      <c r="FK10" s="13"/>
      <c r="FL10" s="13">
        <v>8</v>
      </c>
      <c r="FM10" s="13">
        <v>8</v>
      </c>
      <c r="FN10" s="13">
        <v>8</v>
      </c>
      <c r="FO10" s="13">
        <v>0</v>
      </c>
      <c r="FP10" s="13">
        <v>0</v>
      </c>
      <c r="FQ10" s="13"/>
      <c r="FR10" s="13"/>
      <c r="FS10" s="13">
        <v>0</v>
      </c>
      <c r="FT10" s="13">
        <v>8</v>
      </c>
      <c r="FU10" s="13">
        <v>8</v>
      </c>
      <c r="FV10" s="13">
        <v>8</v>
      </c>
      <c r="FW10" s="13">
        <v>8</v>
      </c>
      <c r="FX10" s="13"/>
      <c r="FY10" s="13"/>
      <c r="FZ10" s="13">
        <v>8</v>
      </c>
      <c r="GA10" s="13">
        <v>8</v>
      </c>
      <c r="GB10" s="13">
        <v>8</v>
      </c>
      <c r="GC10" s="13">
        <v>8</v>
      </c>
      <c r="GD10" s="13">
        <v>8</v>
      </c>
      <c r="GE10" s="13"/>
      <c r="GF10" s="13"/>
      <c r="GG10" s="13">
        <v>8</v>
      </c>
      <c r="GH10" s="13">
        <v>8</v>
      </c>
      <c r="GI10" s="13">
        <v>8</v>
      </c>
      <c r="GJ10" s="13">
        <v>8</v>
      </c>
      <c r="GK10" s="13">
        <v>8</v>
      </c>
      <c r="GL10" s="13"/>
      <c r="GM10" s="13"/>
      <c r="GN10" s="13">
        <v>8</v>
      </c>
      <c r="GO10" s="13">
        <v>8</v>
      </c>
      <c r="GP10" s="13">
        <v>8</v>
      </c>
      <c r="GQ10" s="13">
        <v>8</v>
      </c>
      <c r="GR10" s="13">
        <v>8</v>
      </c>
      <c r="GS10" s="13"/>
      <c r="GT10" s="13"/>
      <c r="GU10" s="13">
        <v>7.2</v>
      </c>
      <c r="GV10" s="13">
        <v>7.2</v>
      </c>
      <c r="GW10" s="13">
        <v>7.2</v>
      </c>
      <c r="GX10" s="13">
        <v>7.2</v>
      </c>
      <c r="GY10" s="13">
        <v>7.2</v>
      </c>
      <c r="GZ10" s="13"/>
      <c r="HA10" s="13"/>
      <c r="HB10" s="13">
        <v>7.2</v>
      </c>
      <c r="HC10" s="13">
        <v>7.2</v>
      </c>
      <c r="HD10" s="13">
        <v>7.2</v>
      </c>
      <c r="HE10" s="13">
        <v>7.2</v>
      </c>
      <c r="HF10" s="13">
        <v>7.2</v>
      </c>
      <c r="HG10" s="13"/>
      <c r="HH10" s="13"/>
      <c r="HI10" s="13">
        <v>7.2</v>
      </c>
      <c r="HJ10" s="13">
        <v>7.2</v>
      </c>
      <c r="HK10" s="13">
        <v>7.2</v>
      </c>
      <c r="HL10" s="13">
        <v>7.2</v>
      </c>
      <c r="HM10" s="13">
        <v>7.2</v>
      </c>
      <c r="HN10" s="13"/>
      <c r="HO10" s="13"/>
      <c r="HP10" s="13">
        <v>7.2</v>
      </c>
      <c r="HQ10" s="13">
        <v>7.2</v>
      </c>
      <c r="HR10" s="13">
        <v>7.2</v>
      </c>
      <c r="HS10" s="13">
        <v>7.2</v>
      </c>
      <c r="HT10" s="13">
        <v>7.2</v>
      </c>
      <c r="HU10" s="13"/>
      <c r="HV10" s="13"/>
      <c r="HW10" s="13">
        <v>7.2</v>
      </c>
      <c r="HX10" s="13">
        <v>7.2</v>
      </c>
      <c r="HY10" s="13">
        <v>7.2</v>
      </c>
      <c r="HZ10" s="13">
        <v>7.2</v>
      </c>
      <c r="IA10" s="13">
        <v>7.2</v>
      </c>
      <c r="IB10" s="13"/>
      <c r="IC10" s="13"/>
      <c r="ID10" s="13">
        <v>7.2</v>
      </c>
      <c r="IE10" s="13">
        <v>7.2</v>
      </c>
      <c r="IF10" s="13">
        <v>7.2</v>
      </c>
      <c r="IG10" s="13">
        <v>7.2</v>
      </c>
      <c r="IH10" s="13">
        <v>7.2</v>
      </c>
      <c r="II10" s="13"/>
      <c r="IJ10" s="13"/>
      <c r="IK10" s="13">
        <v>7.2</v>
      </c>
      <c r="IL10" s="13">
        <v>7.2</v>
      </c>
      <c r="IM10" s="13">
        <v>7.2</v>
      </c>
      <c r="IN10" s="13">
        <v>7.2</v>
      </c>
      <c r="IO10" s="13">
        <v>7.2</v>
      </c>
      <c r="IP10" s="13"/>
      <c r="IQ10" s="13"/>
      <c r="IR10" s="13">
        <v>7.2</v>
      </c>
      <c r="IS10" s="13">
        <v>7.2</v>
      </c>
      <c r="IT10" s="13">
        <v>7.2</v>
      </c>
      <c r="IU10" s="13">
        <v>7.2</v>
      </c>
      <c r="IV10" s="13">
        <v>7.2</v>
      </c>
      <c r="IW10" s="13"/>
      <c r="IX10" s="13"/>
      <c r="IY10" s="13">
        <v>7.2</v>
      </c>
      <c r="IZ10" s="13">
        <v>7.2</v>
      </c>
      <c r="JA10" s="13">
        <v>7.2</v>
      </c>
      <c r="JB10" s="13">
        <v>7.2</v>
      </c>
      <c r="JC10" s="13">
        <v>7.2</v>
      </c>
      <c r="JD10" s="13"/>
      <c r="JE10" s="13"/>
      <c r="JF10" s="13">
        <v>7.2</v>
      </c>
      <c r="JG10" s="13">
        <v>7.2</v>
      </c>
      <c r="JH10" s="13">
        <v>7.2</v>
      </c>
      <c r="JI10" s="13">
        <v>7.2</v>
      </c>
      <c r="JJ10" s="13">
        <v>7.2</v>
      </c>
      <c r="JK10" s="13"/>
      <c r="JL10" s="13"/>
      <c r="JM10" s="13">
        <v>7.2</v>
      </c>
      <c r="JN10" s="13">
        <v>7.2</v>
      </c>
      <c r="JO10" s="13">
        <v>7.2</v>
      </c>
      <c r="JP10" s="13">
        <v>7.2</v>
      </c>
      <c r="JQ10" s="13">
        <v>7.2</v>
      </c>
      <c r="JR10" s="13"/>
      <c r="JS10" s="13"/>
      <c r="JT10" s="13">
        <v>7.2</v>
      </c>
      <c r="JU10" s="13">
        <v>7.2</v>
      </c>
      <c r="JV10" s="13">
        <v>7.2</v>
      </c>
      <c r="JW10" s="13">
        <v>7.2</v>
      </c>
      <c r="JX10" s="13">
        <v>7.2</v>
      </c>
      <c r="JY10" s="13"/>
      <c r="JZ10" s="13"/>
      <c r="KA10" s="13">
        <v>7.2</v>
      </c>
      <c r="KB10" s="13">
        <v>7.2</v>
      </c>
      <c r="KC10" s="13">
        <v>7.2</v>
      </c>
      <c r="KD10" s="13">
        <v>7.2</v>
      </c>
      <c r="KE10" s="13">
        <v>7.2</v>
      </c>
      <c r="KF10" s="13"/>
      <c r="KG10" s="13"/>
      <c r="KH10" s="13">
        <v>7.2</v>
      </c>
      <c r="KI10" s="13">
        <v>7.2</v>
      </c>
      <c r="KJ10" s="13">
        <v>7.2</v>
      </c>
      <c r="KK10" s="13">
        <v>7.2</v>
      </c>
      <c r="KL10" s="13">
        <v>7.2</v>
      </c>
      <c r="KM10" s="13"/>
      <c r="KN10" s="13"/>
      <c r="KO10" s="13">
        <v>7.2</v>
      </c>
      <c r="KP10" s="13">
        <v>7.2</v>
      </c>
      <c r="KQ10" s="13">
        <v>7.2</v>
      </c>
      <c r="KR10" s="13">
        <v>7.2</v>
      </c>
      <c r="KS10" s="13">
        <v>7.2</v>
      </c>
      <c r="KT10" s="13"/>
      <c r="KU10" s="13"/>
      <c r="KV10" s="13">
        <v>7.2</v>
      </c>
      <c r="KW10" s="13">
        <v>7.2</v>
      </c>
      <c r="KX10" s="13">
        <v>7.2</v>
      </c>
      <c r="KY10" s="13">
        <v>7.2</v>
      </c>
      <c r="KZ10" s="13">
        <v>7.2</v>
      </c>
      <c r="LA10" s="13"/>
      <c r="LB10" s="13"/>
      <c r="LC10" s="13">
        <v>7.2</v>
      </c>
      <c r="LD10" s="13">
        <v>7.2</v>
      </c>
      <c r="LE10" s="13">
        <v>7.2</v>
      </c>
      <c r="LF10" s="13">
        <v>7.2</v>
      </c>
      <c r="LG10" s="13">
        <v>7.2</v>
      </c>
      <c r="LH10" s="13"/>
      <c r="LI10" s="13"/>
      <c r="LJ10" s="13">
        <v>7.2</v>
      </c>
      <c r="LK10" s="13">
        <v>7.2</v>
      </c>
      <c r="LL10" s="13">
        <v>7.2</v>
      </c>
      <c r="LM10" s="13">
        <v>7.2</v>
      </c>
      <c r="LN10" s="13">
        <v>7.2</v>
      </c>
      <c r="LO10" s="13"/>
      <c r="LP10" s="13"/>
      <c r="LQ10" s="13">
        <v>7.2</v>
      </c>
      <c r="LR10" s="13">
        <v>7.2</v>
      </c>
      <c r="LS10" s="13">
        <v>7.2</v>
      </c>
      <c r="LT10" s="13">
        <v>7.2</v>
      </c>
      <c r="LU10" s="13">
        <v>7.2</v>
      </c>
      <c r="LV10" s="13"/>
      <c r="LW10" s="13"/>
      <c r="LX10" s="13">
        <v>7.2</v>
      </c>
      <c r="LY10" s="13">
        <v>7.2</v>
      </c>
      <c r="LZ10" s="13">
        <v>7.2</v>
      </c>
      <c r="MA10" s="13">
        <v>7.2</v>
      </c>
      <c r="MB10" s="13">
        <v>7.2</v>
      </c>
      <c r="MC10" s="13"/>
      <c r="MD10" s="13"/>
      <c r="ME10" s="13">
        <v>7.2</v>
      </c>
      <c r="MF10" s="13">
        <v>7.2</v>
      </c>
      <c r="MG10" s="13">
        <v>7.2</v>
      </c>
      <c r="MH10" s="13">
        <v>7.2</v>
      </c>
      <c r="MI10" s="13">
        <v>7.2</v>
      </c>
      <c r="MJ10" s="13"/>
      <c r="MK10" s="13"/>
      <c r="ML10" s="13">
        <v>7.2</v>
      </c>
      <c r="MM10" s="13">
        <v>7.2</v>
      </c>
      <c r="MN10" s="13">
        <v>7.2</v>
      </c>
      <c r="MO10" s="13">
        <v>7.2</v>
      </c>
      <c r="MP10" s="13">
        <v>7.2</v>
      </c>
      <c r="MQ10" s="13"/>
      <c r="MR10" s="13"/>
      <c r="MS10" s="13">
        <v>7.2</v>
      </c>
      <c r="MT10" s="13">
        <v>7.2</v>
      </c>
      <c r="MU10" s="13">
        <v>7.2</v>
      </c>
      <c r="MV10" s="13">
        <v>7.2</v>
      </c>
      <c r="MW10" s="13">
        <v>7.2</v>
      </c>
      <c r="MX10" s="13"/>
      <c r="MY10" s="13"/>
      <c r="MZ10" s="13">
        <v>7.2</v>
      </c>
      <c r="NA10" s="13">
        <v>7.2</v>
      </c>
      <c r="NB10" s="13">
        <v>7.2</v>
      </c>
      <c r="NC10" s="13">
        <v>7.2</v>
      </c>
      <c r="ND10" s="13">
        <v>7.2</v>
      </c>
      <c r="NE10" s="13"/>
      <c r="NF10" s="13"/>
      <c r="NG10" s="13">
        <v>7.2</v>
      </c>
      <c r="NH10" s="13">
        <v>7.2</v>
      </c>
      <c r="NI10" s="13">
        <v>7.2</v>
      </c>
      <c r="NJ10" s="13">
        <v>7.2</v>
      </c>
      <c r="NK10" s="13">
        <v>7.2</v>
      </c>
      <c r="NL10" s="13"/>
      <c r="NM10" s="13"/>
      <c r="NN10" s="13">
        <v>7.2</v>
      </c>
      <c r="NO10" s="13">
        <v>7.2</v>
      </c>
      <c r="NP10" s="13">
        <v>7.2</v>
      </c>
      <c r="NQ10" s="13">
        <v>7.2</v>
      </c>
      <c r="NR10" s="13">
        <v>7.2</v>
      </c>
      <c r="NS10" s="13"/>
      <c r="NT10" s="13"/>
    </row>
    <row r="11" spans="1:384 16307:16317" ht="16.5" customHeight="1" x14ac:dyDescent="0.25">
      <c r="A11" s="74" t="s">
        <v>58</v>
      </c>
      <c r="B11" s="73" t="s">
        <v>115</v>
      </c>
      <c r="C11" s="72" t="s">
        <v>116</v>
      </c>
      <c r="D11" s="71" t="s">
        <v>5</v>
      </c>
      <c r="E11" s="71" t="s">
        <v>7</v>
      </c>
      <c r="F11" s="4" t="s">
        <v>32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38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38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38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>
        <v>4</v>
      </c>
      <c r="BZ11" s="38">
        <v>4</v>
      </c>
      <c r="CA11" s="38">
        <v>4</v>
      </c>
      <c r="CB11" s="38">
        <v>4</v>
      </c>
      <c r="CC11" s="38">
        <v>4</v>
      </c>
      <c r="CD11" s="38"/>
      <c r="CE11" s="38"/>
      <c r="CF11" s="38">
        <v>4</v>
      </c>
      <c r="CG11" s="38">
        <v>4</v>
      </c>
      <c r="CH11" s="38">
        <v>4</v>
      </c>
      <c r="CI11" s="38">
        <v>4</v>
      </c>
      <c r="CJ11" s="38">
        <v>4</v>
      </c>
      <c r="CK11" s="38"/>
      <c r="CL11" s="38"/>
      <c r="CM11" s="38">
        <v>6</v>
      </c>
      <c r="CN11" s="38">
        <v>6</v>
      </c>
      <c r="CO11" s="38">
        <v>0</v>
      </c>
      <c r="CP11" s="38">
        <v>0</v>
      </c>
      <c r="CQ11" s="38">
        <v>6</v>
      </c>
      <c r="CR11" s="38"/>
      <c r="CS11" s="38"/>
      <c r="CT11" s="38">
        <v>6</v>
      </c>
      <c r="CU11" s="38">
        <v>6</v>
      </c>
      <c r="CV11" s="38">
        <v>6</v>
      </c>
      <c r="CW11" s="38">
        <v>6</v>
      </c>
      <c r="CX11" s="38">
        <v>6</v>
      </c>
      <c r="CY11" s="38"/>
      <c r="CZ11" s="38"/>
      <c r="DA11" s="38">
        <v>6</v>
      </c>
      <c r="DB11" s="38">
        <v>6</v>
      </c>
      <c r="DC11" s="38">
        <v>6</v>
      </c>
      <c r="DD11" s="38">
        <v>6</v>
      </c>
      <c r="DE11" s="38">
        <v>6</v>
      </c>
      <c r="DF11" s="38"/>
      <c r="DG11" s="38"/>
      <c r="DH11" s="38">
        <v>6</v>
      </c>
      <c r="DI11" s="38">
        <v>6</v>
      </c>
      <c r="DJ11" s="38">
        <v>6</v>
      </c>
      <c r="DK11" s="38">
        <v>6</v>
      </c>
      <c r="DL11" s="38">
        <v>6</v>
      </c>
      <c r="DM11" s="38"/>
      <c r="DN11" s="38"/>
      <c r="DO11" s="13">
        <v>8</v>
      </c>
      <c r="DP11" s="13">
        <v>8</v>
      </c>
      <c r="DQ11" s="13">
        <v>8</v>
      </c>
      <c r="DR11" s="13">
        <v>8</v>
      </c>
      <c r="DS11" s="13">
        <v>8</v>
      </c>
      <c r="DT11" s="38"/>
      <c r="DU11" s="38"/>
      <c r="DV11" s="13">
        <v>8</v>
      </c>
      <c r="DW11" s="13">
        <v>8</v>
      </c>
      <c r="DX11" s="13">
        <v>8</v>
      </c>
      <c r="DY11" s="38">
        <v>8</v>
      </c>
      <c r="DZ11" s="13">
        <v>0</v>
      </c>
      <c r="EA11" s="38"/>
      <c r="EB11" s="38"/>
      <c r="EC11" s="13">
        <v>0</v>
      </c>
      <c r="ED11" s="13">
        <v>0</v>
      </c>
      <c r="EE11" s="13">
        <v>8</v>
      </c>
      <c r="EF11" s="13">
        <v>8</v>
      </c>
      <c r="EG11" s="13">
        <v>8</v>
      </c>
      <c r="EH11" s="13"/>
      <c r="EI11" s="13"/>
      <c r="EJ11" s="13">
        <v>8</v>
      </c>
      <c r="EK11" s="13">
        <v>8</v>
      </c>
      <c r="EL11" s="13">
        <v>0</v>
      </c>
      <c r="EM11" s="13">
        <v>8</v>
      </c>
      <c r="EN11" s="13">
        <v>8</v>
      </c>
      <c r="EO11" s="13"/>
      <c r="EP11" s="13"/>
      <c r="EQ11" s="13">
        <v>8</v>
      </c>
      <c r="ER11" s="13">
        <v>8</v>
      </c>
      <c r="ES11" s="13">
        <v>8</v>
      </c>
      <c r="ET11" s="13">
        <v>8</v>
      </c>
      <c r="EU11" s="13">
        <v>8</v>
      </c>
      <c r="EV11" s="13"/>
      <c r="EW11" s="13"/>
      <c r="EX11" s="13">
        <v>8</v>
      </c>
      <c r="EY11" s="13">
        <v>8</v>
      </c>
      <c r="EZ11" s="13">
        <v>8</v>
      </c>
      <c r="FA11" s="13">
        <v>8</v>
      </c>
      <c r="FB11" s="13">
        <v>8</v>
      </c>
      <c r="FC11" s="13"/>
      <c r="FD11" s="13"/>
      <c r="FE11" s="13">
        <v>8</v>
      </c>
      <c r="FF11" s="13">
        <v>8</v>
      </c>
      <c r="FG11" s="13">
        <v>8</v>
      </c>
      <c r="FH11" s="13">
        <v>8</v>
      </c>
      <c r="FI11" s="13">
        <v>0</v>
      </c>
      <c r="FJ11" s="13"/>
      <c r="FK11" s="13"/>
      <c r="FL11" s="13">
        <v>8</v>
      </c>
      <c r="FM11" s="13">
        <v>8</v>
      </c>
      <c r="FN11" s="13">
        <v>8</v>
      </c>
      <c r="FO11" s="13">
        <v>8</v>
      </c>
      <c r="FP11" s="13">
        <v>0</v>
      </c>
      <c r="FQ11" s="13"/>
      <c r="FR11" s="13"/>
      <c r="FS11" s="13">
        <v>8</v>
      </c>
      <c r="FT11" s="13">
        <v>8</v>
      </c>
      <c r="FU11" s="13">
        <v>8</v>
      </c>
      <c r="FV11" s="13">
        <v>8</v>
      </c>
      <c r="FW11" s="13">
        <v>8</v>
      </c>
      <c r="FX11" s="13"/>
      <c r="FY11" s="13"/>
      <c r="FZ11" s="13">
        <v>8</v>
      </c>
      <c r="GA11" s="13">
        <v>8</v>
      </c>
      <c r="GB11" s="13">
        <v>8</v>
      </c>
      <c r="GC11" s="13">
        <v>8</v>
      </c>
      <c r="GD11" s="13">
        <v>8</v>
      </c>
      <c r="GE11" s="13"/>
      <c r="GF11" s="13"/>
      <c r="GG11" s="13">
        <v>8</v>
      </c>
      <c r="GH11" s="13">
        <v>8</v>
      </c>
      <c r="GI11" s="13">
        <v>8</v>
      </c>
      <c r="GJ11" s="13">
        <v>8</v>
      </c>
      <c r="GK11" s="13">
        <v>8</v>
      </c>
      <c r="GL11" s="13"/>
      <c r="GM11" s="13"/>
      <c r="GN11" s="13">
        <v>8</v>
      </c>
      <c r="GO11" s="13">
        <v>8</v>
      </c>
      <c r="GP11" s="13">
        <v>8</v>
      </c>
      <c r="GQ11" s="13">
        <v>8</v>
      </c>
      <c r="GR11" s="13">
        <v>8</v>
      </c>
      <c r="GS11" s="13"/>
      <c r="GT11" s="13"/>
      <c r="GU11" s="13">
        <v>7.2</v>
      </c>
      <c r="GV11" s="13">
        <v>7.2</v>
      </c>
      <c r="GW11" s="13">
        <v>7.2</v>
      </c>
      <c r="GX11" s="13">
        <v>7.2</v>
      </c>
      <c r="GY11" s="13">
        <v>7.2</v>
      </c>
      <c r="GZ11" s="13"/>
      <c r="HA11" s="13"/>
      <c r="HB11" s="13">
        <v>7.2</v>
      </c>
      <c r="HC11" s="13">
        <v>7.2</v>
      </c>
      <c r="HD11" s="13">
        <v>7.2</v>
      </c>
      <c r="HE11" s="13">
        <v>7.2</v>
      </c>
      <c r="HF11" s="13">
        <v>7.2</v>
      </c>
      <c r="HG11" s="13"/>
      <c r="HH11" s="13"/>
      <c r="HI11" s="13">
        <v>7.2</v>
      </c>
      <c r="HJ11" s="13">
        <v>7.2</v>
      </c>
      <c r="HK11" s="13">
        <v>7.2</v>
      </c>
      <c r="HL11" s="13">
        <v>7.2</v>
      </c>
      <c r="HM11" s="13">
        <v>7.2</v>
      </c>
      <c r="HN11" s="13"/>
      <c r="HO11" s="13"/>
      <c r="HP11" s="13">
        <v>7.2</v>
      </c>
      <c r="HQ11" s="13">
        <v>7.2</v>
      </c>
      <c r="HR11" s="13">
        <v>7.2</v>
      </c>
      <c r="HS11" s="13">
        <v>7.2</v>
      </c>
      <c r="HT11" s="13">
        <v>7.2</v>
      </c>
      <c r="HU11" s="13"/>
      <c r="HV11" s="13"/>
      <c r="HW11" s="13">
        <v>7.2</v>
      </c>
      <c r="HX11" s="13">
        <v>7.2</v>
      </c>
      <c r="HY11" s="13">
        <v>7.2</v>
      </c>
      <c r="HZ11" s="13">
        <v>7.2</v>
      </c>
      <c r="IA11" s="13">
        <v>7.2</v>
      </c>
      <c r="IB11" s="13"/>
      <c r="IC11" s="13"/>
      <c r="ID11" s="13">
        <v>7.2</v>
      </c>
      <c r="IE11" s="13">
        <v>7.2</v>
      </c>
      <c r="IF11" s="13">
        <v>7.2</v>
      </c>
      <c r="IG11" s="13">
        <v>7.2</v>
      </c>
      <c r="IH11" s="13">
        <v>7.2</v>
      </c>
      <c r="II11" s="13"/>
      <c r="IJ11" s="13"/>
      <c r="IK11" s="13">
        <v>7.2</v>
      </c>
      <c r="IL11" s="13">
        <v>7.2</v>
      </c>
      <c r="IM11" s="13">
        <v>7.2</v>
      </c>
      <c r="IN11" s="13">
        <v>7.2</v>
      </c>
      <c r="IO11" s="13">
        <v>7.2</v>
      </c>
      <c r="IP11" s="13"/>
      <c r="IQ11" s="13"/>
      <c r="IR11" s="13">
        <v>7.2</v>
      </c>
      <c r="IS11" s="13">
        <v>7.2</v>
      </c>
      <c r="IT11" s="13">
        <v>7.2</v>
      </c>
      <c r="IU11" s="13">
        <v>7.2</v>
      </c>
      <c r="IV11" s="13">
        <v>7.2</v>
      </c>
      <c r="IW11" s="13"/>
      <c r="IX11" s="13"/>
      <c r="IY11" s="13">
        <v>7.2</v>
      </c>
      <c r="IZ11" s="13">
        <v>7.2</v>
      </c>
      <c r="JA11" s="13">
        <v>7.2</v>
      </c>
      <c r="JB11" s="13">
        <v>7.2</v>
      </c>
      <c r="JC11" s="13">
        <v>7.2</v>
      </c>
      <c r="JD11" s="13"/>
      <c r="JE11" s="13"/>
      <c r="JF11" s="13">
        <v>7.2</v>
      </c>
      <c r="JG11" s="13">
        <v>7.2</v>
      </c>
      <c r="JH11" s="13">
        <v>7.2</v>
      </c>
      <c r="JI11" s="13">
        <v>7.2</v>
      </c>
      <c r="JJ11" s="13">
        <v>7.2</v>
      </c>
      <c r="JK11" s="13"/>
      <c r="JL11" s="13"/>
      <c r="JM11" s="13">
        <v>7.2</v>
      </c>
      <c r="JN11" s="13">
        <v>7.2</v>
      </c>
      <c r="JO11" s="13">
        <v>7.2</v>
      </c>
      <c r="JP11" s="13">
        <v>7.2</v>
      </c>
      <c r="JQ11" s="13">
        <v>7.2</v>
      </c>
      <c r="JR11" s="13"/>
      <c r="JS11" s="13"/>
      <c r="JT11" s="13">
        <v>7.2</v>
      </c>
      <c r="JU11" s="13">
        <v>7.2</v>
      </c>
      <c r="JV11" s="13">
        <v>7.2</v>
      </c>
      <c r="JW11" s="13">
        <v>7.2</v>
      </c>
      <c r="JX11" s="13">
        <v>7.2</v>
      </c>
      <c r="JY11" s="13"/>
      <c r="JZ11" s="13"/>
      <c r="KA11" s="13">
        <v>7.2</v>
      </c>
      <c r="KB11" s="13">
        <v>7.2</v>
      </c>
      <c r="KC11" s="13">
        <v>7.2</v>
      </c>
      <c r="KD11" s="13">
        <v>7.2</v>
      </c>
      <c r="KE11" s="13">
        <v>7.2</v>
      </c>
      <c r="KF11" s="13"/>
      <c r="KG11" s="13"/>
      <c r="KH11" s="13">
        <v>7.2</v>
      </c>
      <c r="KI11" s="13">
        <v>7.2</v>
      </c>
      <c r="KJ11" s="13">
        <v>7.2</v>
      </c>
      <c r="KK11" s="13">
        <v>7.2</v>
      </c>
      <c r="KL11" s="13">
        <v>7.2</v>
      </c>
      <c r="KM11" s="13"/>
      <c r="KN11" s="13"/>
      <c r="KO11" s="13">
        <v>7.2</v>
      </c>
      <c r="KP11" s="13">
        <v>7.2</v>
      </c>
      <c r="KQ11" s="13">
        <v>7.2</v>
      </c>
      <c r="KR11" s="13">
        <v>7.2</v>
      </c>
      <c r="KS11" s="13">
        <v>7.2</v>
      </c>
      <c r="KT11" s="13"/>
      <c r="KU11" s="13"/>
      <c r="KV11" s="13">
        <v>7.2</v>
      </c>
      <c r="KW11" s="13">
        <v>7.2</v>
      </c>
      <c r="KX11" s="13">
        <v>7.2</v>
      </c>
      <c r="KY11" s="13">
        <v>7.2</v>
      </c>
      <c r="KZ11" s="13">
        <v>7.2</v>
      </c>
      <c r="LA11" s="13"/>
      <c r="LB11" s="13"/>
      <c r="LC11" s="13">
        <v>7.2</v>
      </c>
      <c r="LD11" s="13">
        <v>7.2</v>
      </c>
      <c r="LE11" s="13">
        <v>7.2</v>
      </c>
      <c r="LF11" s="13">
        <v>7.2</v>
      </c>
      <c r="LG11" s="13">
        <v>7.2</v>
      </c>
      <c r="LH11" s="13"/>
      <c r="LI11" s="13"/>
      <c r="LJ11" s="13">
        <v>7.2</v>
      </c>
      <c r="LK11" s="13">
        <v>7.2</v>
      </c>
      <c r="LL11" s="13">
        <v>7.2</v>
      </c>
      <c r="LM11" s="13">
        <v>7.2</v>
      </c>
      <c r="LN11" s="13">
        <v>7.2</v>
      </c>
      <c r="LO11" s="13"/>
      <c r="LP11" s="13"/>
      <c r="LQ11" s="13">
        <v>7.2</v>
      </c>
      <c r="LR11" s="13">
        <v>7.2</v>
      </c>
      <c r="LS11" s="13">
        <v>7.2</v>
      </c>
      <c r="LT11" s="13">
        <v>7.2</v>
      </c>
      <c r="LU11" s="13">
        <v>7.2</v>
      </c>
      <c r="LV11" s="13"/>
      <c r="LW11" s="13"/>
      <c r="LX11" s="13">
        <v>7.2</v>
      </c>
      <c r="LY11" s="13">
        <v>7.2</v>
      </c>
      <c r="LZ11" s="13">
        <v>7.2</v>
      </c>
      <c r="MA11" s="13">
        <v>7.2</v>
      </c>
      <c r="MB11" s="13">
        <v>7.2</v>
      </c>
      <c r="MC11" s="13"/>
      <c r="MD11" s="13"/>
      <c r="ME11" s="13">
        <v>7.2</v>
      </c>
      <c r="MF11" s="13">
        <v>7.2</v>
      </c>
      <c r="MG11" s="13">
        <v>7.2</v>
      </c>
      <c r="MH11" s="13">
        <v>7.2</v>
      </c>
      <c r="MI11" s="13">
        <v>7.2</v>
      </c>
      <c r="MJ11" s="13"/>
      <c r="MK11" s="13"/>
      <c r="ML11" s="13">
        <v>7.2</v>
      </c>
      <c r="MM11" s="13">
        <v>7.2</v>
      </c>
      <c r="MN11" s="13">
        <v>7.2</v>
      </c>
      <c r="MO11" s="13">
        <v>7.2</v>
      </c>
      <c r="MP11" s="13">
        <v>7.2</v>
      </c>
      <c r="MQ11" s="13"/>
      <c r="MR11" s="13"/>
      <c r="MS11" s="13">
        <v>7.2</v>
      </c>
      <c r="MT11" s="13">
        <v>7.2</v>
      </c>
      <c r="MU11" s="13">
        <v>7.2</v>
      </c>
      <c r="MV11" s="13">
        <v>7.2</v>
      </c>
      <c r="MW11" s="13">
        <v>7.2</v>
      </c>
      <c r="MX11" s="13"/>
      <c r="MY11" s="13"/>
      <c r="MZ11" s="13">
        <v>7.2</v>
      </c>
      <c r="NA11" s="13">
        <v>7.2</v>
      </c>
      <c r="NB11" s="13">
        <v>7.2</v>
      </c>
      <c r="NC11" s="13">
        <v>7.2</v>
      </c>
      <c r="ND11" s="13">
        <v>7.2</v>
      </c>
      <c r="NE11" s="13"/>
      <c r="NF11" s="13"/>
      <c r="NG11" s="13">
        <v>7.2</v>
      </c>
      <c r="NH11" s="13">
        <v>7.2</v>
      </c>
      <c r="NI11" s="13">
        <v>7.2</v>
      </c>
      <c r="NJ11" s="13">
        <v>7.2</v>
      </c>
      <c r="NK11" s="13">
        <v>7.2</v>
      </c>
      <c r="NL11" s="13"/>
      <c r="NM11" s="13"/>
      <c r="NN11" s="13">
        <v>7.2</v>
      </c>
      <c r="NO11" s="13">
        <v>7.2</v>
      </c>
      <c r="NP11" s="13">
        <v>7.2</v>
      </c>
      <c r="NQ11" s="13">
        <v>7.2</v>
      </c>
      <c r="NR11" s="13">
        <v>7.2</v>
      </c>
      <c r="NS11" s="13"/>
      <c r="NT11" s="13"/>
    </row>
    <row r="12" spans="1:384 16307:16317" s="39" customFormat="1" ht="15" customHeight="1" x14ac:dyDescent="0.25">
      <c r="A12" s="2" t="s">
        <v>58</v>
      </c>
      <c r="B12" s="3" t="s">
        <v>14</v>
      </c>
      <c r="C12" s="3" t="s">
        <v>13</v>
      </c>
      <c r="D12" s="4" t="s">
        <v>5</v>
      </c>
      <c r="E12" s="4" t="s">
        <v>7</v>
      </c>
      <c r="F12" s="4" t="s">
        <v>32</v>
      </c>
      <c r="G12" s="13">
        <v>8</v>
      </c>
      <c r="H12" s="13">
        <v>8</v>
      </c>
      <c r="I12" s="13">
        <v>8</v>
      </c>
      <c r="J12" s="13">
        <v>8</v>
      </c>
      <c r="K12" s="13">
        <v>8</v>
      </c>
      <c r="L12" s="13"/>
      <c r="M12" s="13"/>
      <c r="N12" s="13">
        <v>8</v>
      </c>
      <c r="O12" s="13">
        <v>8</v>
      </c>
      <c r="P12" s="13">
        <v>8</v>
      </c>
      <c r="Q12" s="13">
        <v>8</v>
      </c>
      <c r="R12" s="13">
        <v>8</v>
      </c>
      <c r="S12" s="13"/>
      <c r="T12" s="13"/>
      <c r="U12" s="13">
        <v>8</v>
      </c>
      <c r="V12" s="13">
        <v>8</v>
      </c>
      <c r="W12" s="13">
        <v>8</v>
      </c>
      <c r="X12" s="13">
        <v>8</v>
      </c>
      <c r="Y12" s="13">
        <v>8</v>
      </c>
      <c r="Z12" s="13"/>
      <c r="AA12" s="13"/>
      <c r="AB12" s="13">
        <v>8</v>
      </c>
      <c r="AC12" s="13">
        <v>8</v>
      </c>
      <c r="AD12" s="13">
        <v>8</v>
      </c>
      <c r="AE12" s="13">
        <v>0</v>
      </c>
      <c r="AF12" s="13">
        <v>0</v>
      </c>
      <c r="AG12" s="13"/>
      <c r="AH12" s="13"/>
      <c r="AI12" s="13">
        <v>8</v>
      </c>
      <c r="AJ12" s="13">
        <v>8</v>
      </c>
      <c r="AK12" s="13">
        <v>8</v>
      </c>
      <c r="AL12" s="13">
        <v>0</v>
      </c>
      <c r="AM12" s="13">
        <v>0</v>
      </c>
      <c r="AN12" s="13"/>
      <c r="AO12" s="13"/>
      <c r="AP12" s="13">
        <v>8</v>
      </c>
      <c r="AQ12" s="13">
        <v>8</v>
      </c>
      <c r="AR12" s="13">
        <v>8</v>
      </c>
      <c r="AS12" s="13">
        <v>8</v>
      </c>
      <c r="AT12" s="13">
        <v>8</v>
      </c>
      <c r="AU12" s="13"/>
      <c r="AV12" s="13"/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/>
      <c r="BC12" s="13"/>
      <c r="BD12" s="13">
        <v>8</v>
      </c>
      <c r="BE12" s="13">
        <v>8</v>
      </c>
      <c r="BF12" s="13">
        <v>8</v>
      </c>
      <c r="BG12" s="13">
        <v>8</v>
      </c>
      <c r="BH12" s="13">
        <v>8</v>
      </c>
      <c r="BI12" s="13"/>
      <c r="BJ12" s="13"/>
      <c r="BK12" s="13">
        <v>8</v>
      </c>
      <c r="BL12" s="13">
        <v>0</v>
      </c>
      <c r="BM12" s="13">
        <v>8</v>
      </c>
      <c r="BN12" s="13">
        <v>8</v>
      </c>
      <c r="BO12" s="13">
        <v>8</v>
      </c>
      <c r="BP12" s="13"/>
      <c r="BQ12" s="13"/>
      <c r="BR12" s="13">
        <v>8</v>
      </c>
      <c r="BS12" s="13">
        <v>8</v>
      </c>
      <c r="BT12" s="13">
        <v>8</v>
      </c>
      <c r="BU12" s="13">
        <v>8</v>
      </c>
      <c r="BV12" s="13">
        <v>8</v>
      </c>
      <c r="BW12" s="13"/>
      <c r="BX12" s="13"/>
      <c r="BY12" s="13">
        <v>8</v>
      </c>
      <c r="BZ12" s="13">
        <v>8</v>
      </c>
      <c r="CA12" s="13">
        <v>8</v>
      </c>
      <c r="CB12" s="13">
        <v>8</v>
      </c>
      <c r="CC12" s="13">
        <v>8</v>
      </c>
      <c r="CD12" s="13"/>
      <c r="CE12" s="13"/>
      <c r="CF12" s="13">
        <v>8</v>
      </c>
      <c r="CG12" s="13">
        <v>8</v>
      </c>
      <c r="CH12" s="13">
        <v>8</v>
      </c>
      <c r="CI12" s="13">
        <v>8</v>
      </c>
      <c r="CJ12" s="13">
        <v>8</v>
      </c>
      <c r="CK12" s="13"/>
      <c r="CL12" s="13"/>
      <c r="CM12" s="13">
        <v>8</v>
      </c>
      <c r="CN12" s="13">
        <v>8</v>
      </c>
      <c r="CO12" s="13">
        <v>8</v>
      </c>
      <c r="CP12" s="13">
        <v>8</v>
      </c>
      <c r="CQ12" s="13">
        <v>8</v>
      </c>
      <c r="CR12" s="13"/>
      <c r="CS12" s="13"/>
      <c r="CT12" s="13">
        <v>8</v>
      </c>
      <c r="CU12" s="13">
        <v>8</v>
      </c>
      <c r="CV12" s="13">
        <v>8</v>
      </c>
      <c r="CW12" s="13">
        <v>8</v>
      </c>
      <c r="CX12" s="13">
        <v>8</v>
      </c>
      <c r="CY12" s="13"/>
      <c r="CZ12" s="13"/>
      <c r="DA12" s="13">
        <v>8</v>
      </c>
      <c r="DB12" s="13">
        <v>8</v>
      </c>
      <c r="DC12" s="13">
        <v>8</v>
      </c>
      <c r="DD12" s="13">
        <v>8</v>
      </c>
      <c r="DE12" s="13">
        <v>8</v>
      </c>
      <c r="DF12" s="13"/>
      <c r="DG12" s="13"/>
      <c r="DH12" s="13">
        <v>8</v>
      </c>
      <c r="DI12" s="13">
        <v>8</v>
      </c>
      <c r="DJ12" s="13">
        <v>8</v>
      </c>
      <c r="DK12" s="13">
        <v>8</v>
      </c>
      <c r="DL12" s="13">
        <v>8</v>
      </c>
      <c r="DM12" s="13"/>
      <c r="DN12" s="13"/>
      <c r="DO12" s="13">
        <v>8</v>
      </c>
      <c r="DP12" s="13">
        <v>8</v>
      </c>
      <c r="DQ12" s="13">
        <v>8</v>
      </c>
      <c r="DR12" s="13">
        <v>8</v>
      </c>
      <c r="DS12" s="13">
        <v>8</v>
      </c>
      <c r="DT12" s="13"/>
      <c r="DU12" s="13"/>
      <c r="DV12" s="13">
        <v>8</v>
      </c>
      <c r="DW12" s="13">
        <v>8</v>
      </c>
      <c r="DX12" s="13">
        <v>8</v>
      </c>
      <c r="DY12" s="13">
        <v>8</v>
      </c>
      <c r="DZ12" s="13">
        <v>0</v>
      </c>
      <c r="EA12" s="13"/>
      <c r="EB12" s="13"/>
      <c r="EC12" s="13">
        <v>8</v>
      </c>
      <c r="ED12" s="13">
        <v>0</v>
      </c>
      <c r="EE12" s="13">
        <v>8</v>
      </c>
      <c r="EF12" s="13">
        <v>8</v>
      </c>
      <c r="EG12" s="13">
        <v>8</v>
      </c>
      <c r="EH12" s="13"/>
      <c r="EI12" s="13"/>
      <c r="EJ12" s="13">
        <v>8</v>
      </c>
      <c r="EK12" s="13">
        <v>8</v>
      </c>
      <c r="EL12" s="13">
        <v>0</v>
      </c>
      <c r="EM12" s="13">
        <v>0</v>
      </c>
      <c r="EN12" s="13">
        <v>0</v>
      </c>
      <c r="EO12" s="13"/>
      <c r="EP12" s="13"/>
      <c r="EQ12" s="13">
        <v>8</v>
      </c>
      <c r="ER12" s="13">
        <v>8</v>
      </c>
      <c r="ES12" s="13">
        <v>8</v>
      </c>
      <c r="ET12" s="13">
        <v>8</v>
      </c>
      <c r="EU12" s="13">
        <v>8</v>
      </c>
      <c r="EV12" s="13"/>
      <c r="EW12" s="13"/>
      <c r="EX12" s="13">
        <v>8</v>
      </c>
      <c r="EY12" s="13">
        <v>8</v>
      </c>
      <c r="EZ12" s="13">
        <v>8</v>
      </c>
      <c r="FA12" s="13">
        <v>8</v>
      </c>
      <c r="FB12" s="13">
        <v>8</v>
      </c>
      <c r="FC12" s="13"/>
      <c r="FD12" s="13"/>
      <c r="FE12" s="13">
        <v>8</v>
      </c>
      <c r="FF12" s="13">
        <v>8</v>
      </c>
      <c r="FG12" s="13">
        <v>8</v>
      </c>
      <c r="FH12" s="13">
        <v>8</v>
      </c>
      <c r="FI12" s="13">
        <v>8</v>
      </c>
      <c r="FJ12" s="13"/>
      <c r="FK12" s="13"/>
      <c r="FL12" s="13">
        <v>8</v>
      </c>
      <c r="FM12" s="13">
        <v>8</v>
      </c>
      <c r="FN12" s="13">
        <v>8</v>
      </c>
      <c r="FO12" s="13">
        <v>8</v>
      </c>
      <c r="FP12" s="13">
        <v>0</v>
      </c>
      <c r="FQ12" s="13"/>
      <c r="FR12" s="13"/>
      <c r="FS12" s="13">
        <v>8</v>
      </c>
      <c r="FT12" s="13">
        <v>8</v>
      </c>
      <c r="FU12" s="13">
        <v>8</v>
      </c>
      <c r="FV12" s="13">
        <v>8</v>
      </c>
      <c r="FW12" s="13">
        <v>8</v>
      </c>
      <c r="FX12" s="13"/>
      <c r="FY12" s="13"/>
      <c r="FZ12" s="13">
        <v>8</v>
      </c>
      <c r="GA12" s="13">
        <v>8</v>
      </c>
      <c r="GB12" s="13">
        <v>8</v>
      </c>
      <c r="GC12" s="13">
        <v>8</v>
      </c>
      <c r="GD12" s="13">
        <v>8</v>
      </c>
      <c r="GE12" s="13"/>
      <c r="GF12" s="13"/>
      <c r="GG12" s="13">
        <v>8</v>
      </c>
      <c r="GH12" s="13">
        <v>8</v>
      </c>
      <c r="GI12" s="13">
        <v>8</v>
      </c>
      <c r="GJ12" s="13">
        <v>8</v>
      </c>
      <c r="GK12" s="13">
        <v>8</v>
      </c>
      <c r="GL12" s="13"/>
      <c r="GM12" s="13"/>
      <c r="GN12" s="13">
        <v>8</v>
      </c>
      <c r="GO12" s="13">
        <v>8</v>
      </c>
      <c r="GP12" s="13">
        <v>8</v>
      </c>
      <c r="GQ12" s="13">
        <v>8</v>
      </c>
      <c r="GR12" s="13">
        <v>8</v>
      </c>
      <c r="GS12" s="13"/>
      <c r="GT12" s="13"/>
      <c r="GU12" s="13">
        <v>7.2</v>
      </c>
      <c r="GV12" s="13">
        <v>7.2</v>
      </c>
      <c r="GW12" s="13">
        <v>7.2</v>
      </c>
      <c r="GX12" s="13">
        <v>7.2</v>
      </c>
      <c r="GY12" s="13">
        <v>7.2</v>
      </c>
      <c r="GZ12" s="13"/>
      <c r="HA12" s="13"/>
      <c r="HB12" s="13">
        <v>7.2</v>
      </c>
      <c r="HC12" s="13">
        <v>7.2</v>
      </c>
      <c r="HD12" s="13">
        <v>7.2</v>
      </c>
      <c r="HE12" s="13">
        <v>7.2</v>
      </c>
      <c r="HF12" s="13">
        <v>7.2</v>
      </c>
      <c r="HG12" s="13"/>
      <c r="HH12" s="13"/>
      <c r="HI12" s="13">
        <v>7.2</v>
      </c>
      <c r="HJ12" s="13">
        <v>7.2</v>
      </c>
      <c r="HK12" s="13">
        <v>7.2</v>
      </c>
      <c r="HL12" s="13">
        <v>7.2</v>
      </c>
      <c r="HM12" s="13">
        <v>7.2</v>
      </c>
      <c r="HN12" s="13"/>
      <c r="HO12" s="13"/>
      <c r="HP12" s="13">
        <v>7.2</v>
      </c>
      <c r="HQ12" s="13">
        <v>7.2</v>
      </c>
      <c r="HR12" s="13">
        <v>7.2</v>
      </c>
      <c r="HS12" s="13">
        <v>7.2</v>
      </c>
      <c r="HT12" s="13">
        <v>7.2</v>
      </c>
      <c r="HU12" s="13"/>
      <c r="HV12" s="13"/>
      <c r="HW12" s="13">
        <v>7.2</v>
      </c>
      <c r="HX12" s="13">
        <v>7.2</v>
      </c>
      <c r="HY12" s="13">
        <v>7.2</v>
      </c>
      <c r="HZ12" s="13">
        <v>7.2</v>
      </c>
      <c r="IA12" s="13">
        <v>7.2</v>
      </c>
      <c r="IB12" s="13"/>
      <c r="IC12" s="13"/>
      <c r="ID12" s="13">
        <v>7.2</v>
      </c>
      <c r="IE12" s="13">
        <v>7.2</v>
      </c>
      <c r="IF12" s="13">
        <v>7.2</v>
      </c>
      <c r="IG12" s="13">
        <v>7.2</v>
      </c>
      <c r="IH12" s="13">
        <v>7.2</v>
      </c>
      <c r="II12" s="13"/>
      <c r="IJ12" s="13"/>
      <c r="IK12" s="13">
        <v>7.2</v>
      </c>
      <c r="IL12" s="13">
        <v>7.2</v>
      </c>
      <c r="IM12" s="13">
        <v>7.2</v>
      </c>
      <c r="IN12" s="13">
        <v>7.2</v>
      </c>
      <c r="IO12" s="13">
        <v>7.2</v>
      </c>
      <c r="IP12" s="13"/>
      <c r="IQ12" s="13"/>
      <c r="IR12" s="13">
        <v>7.2</v>
      </c>
      <c r="IS12" s="13">
        <v>7.2</v>
      </c>
      <c r="IT12" s="13">
        <v>7.2</v>
      </c>
      <c r="IU12" s="13">
        <v>7.2</v>
      </c>
      <c r="IV12" s="13">
        <v>7.2</v>
      </c>
      <c r="IW12" s="13"/>
      <c r="IX12" s="13"/>
      <c r="IY12" s="13">
        <v>7.2</v>
      </c>
      <c r="IZ12" s="13">
        <v>7.2</v>
      </c>
      <c r="JA12" s="13">
        <v>7.2</v>
      </c>
      <c r="JB12" s="13">
        <v>7.2</v>
      </c>
      <c r="JC12" s="13">
        <v>7.2</v>
      </c>
      <c r="JD12" s="13"/>
      <c r="JE12" s="13"/>
      <c r="JF12" s="13">
        <v>7.2</v>
      </c>
      <c r="JG12" s="13">
        <v>7.2</v>
      </c>
      <c r="JH12" s="13">
        <v>7.2</v>
      </c>
      <c r="JI12" s="13">
        <v>7.2</v>
      </c>
      <c r="JJ12" s="13">
        <v>7.2</v>
      </c>
      <c r="JK12" s="13"/>
      <c r="JL12" s="13"/>
      <c r="JM12" s="13">
        <v>7.2</v>
      </c>
      <c r="JN12" s="13">
        <v>7.2</v>
      </c>
      <c r="JO12" s="13">
        <v>7.2</v>
      </c>
      <c r="JP12" s="13">
        <v>7.2</v>
      </c>
      <c r="JQ12" s="13">
        <v>7.2</v>
      </c>
      <c r="JR12" s="13"/>
      <c r="JS12" s="13"/>
      <c r="JT12" s="13">
        <v>7.2</v>
      </c>
      <c r="JU12" s="13">
        <v>7.2</v>
      </c>
      <c r="JV12" s="13">
        <v>7.2</v>
      </c>
      <c r="JW12" s="13">
        <v>7.2</v>
      </c>
      <c r="JX12" s="13">
        <v>7.2</v>
      </c>
      <c r="JY12" s="13"/>
      <c r="JZ12" s="13"/>
      <c r="KA12" s="13">
        <v>7.2</v>
      </c>
      <c r="KB12" s="13">
        <v>7.2</v>
      </c>
      <c r="KC12" s="13">
        <v>7.2</v>
      </c>
      <c r="KD12" s="13">
        <v>7.2</v>
      </c>
      <c r="KE12" s="13">
        <v>7.2</v>
      </c>
      <c r="KF12" s="13"/>
      <c r="KG12" s="13"/>
      <c r="KH12" s="13">
        <v>7.2</v>
      </c>
      <c r="KI12" s="13">
        <v>7.2</v>
      </c>
      <c r="KJ12" s="13">
        <v>7.2</v>
      </c>
      <c r="KK12" s="13">
        <v>7.2</v>
      </c>
      <c r="KL12" s="13">
        <v>7.2</v>
      </c>
      <c r="KM12" s="13"/>
      <c r="KN12" s="13"/>
      <c r="KO12" s="13">
        <v>7.2</v>
      </c>
      <c r="KP12" s="13">
        <v>7.2</v>
      </c>
      <c r="KQ12" s="13">
        <v>7.2</v>
      </c>
      <c r="KR12" s="13">
        <v>7.2</v>
      </c>
      <c r="KS12" s="13">
        <v>7.2</v>
      </c>
      <c r="KT12" s="13"/>
      <c r="KU12" s="13"/>
      <c r="KV12" s="13">
        <v>7.2</v>
      </c>
      <c r="KW12" s="13">
        <v>7.2</v>
      </c>
      <c r="KX12" s="13">
        <v>7.2</v>
      </c>
      <c r="KY12" s="13">
        <v>7.2</v>
      </c>
      <c r="KZ12" s="13">
        <v>7.2</v>
      </c>
      <c r="LA12" s="13"/>
      <c r="LB12" s="13"/>
      <c r="LC12" s="13">
        <v>7.2</v>
      </c>
      <c r="LD12" s="13">
        <v>7.2</v>
      </c>
      <c r="LE12" s="13">
        <v>7.2</v>
      </c>
      <c r="LF12" s="13">
        <v>7.2</v>
      </c>
      <c r="LG12" s="13">
        <v>7.2</v>
      </c>
      <c r="LH12" s="13"/>
      <c r="LI12" s="13"/>
      <c r="LJ12" s="13">
        <v>7.2</v>
      </c>
      <c r="LK12" s="13">
        <v>7.2</v>
      </c>
      <c r="LL12" s="13">
        <v>7.2</v>
      </c>
      <c r="LM12" s="13">
        <v>7.2</v>
      </c>
      <c r="LN12" s="13">
        <v>7.2</v>
      </c>
      <c r="LO12" s="13"/>
      <c r="LP12" s="13"/>
      <c r="LQ12" s="13">
        <v>7.2</v>
      </c>
      <c r="LR12" s="13">
        <v>7.2</v>
      </c>
      <c r="LS12" s="13">
        <v>7.2</v>
      </c>
      <c r="LT12" s="13">
        <v>7.2</v>
      </c>
      <c r="LU12" s="13">
        <v>7.2</v>
      </c>
      <c r="LV12" s="13"/>
      <c r="LW12" s="13"/>
      <c r="LX12" s="13">
        <v>7.2</v>
      </c>
      <c r="LY12" s="13">
        <v>7.2</v>
      </c>
      <c r="LZ12" s="13">
        <v>7.2</v>
      </c>
      <c r="MA12" s="13">
        <v>7.2</v>
      </c>
      <c r="MB12" s="13">
        <v>7.2</v>
      </c>
      <c r="MC12" s="13"/>
      <c r="MD12" s="13"/>
      <c r="ME12" s="13">
        <v>7.2</v>
      </c>
      <c r="MF12" s="13">
        <v>7.2</v>
      </c>
      <c r="MG12" s="13">
        <v>7.2</v>
      </c>
      <c r="MH12" s="13">
        <v>7.2</v>
      </c>
      <c r="MI12" s="13">
        <v>7.2</v>
      </c>
      <c r="MJ12" s="13"/>
      <c r="MK12" s="13"/>
      <c r="ML12" s="13">
        <v>7.2</v>
      </c>
      <c r="MM12" s="13">
        <v>7.2</v>
      </c>
      <c r="MN12" s="13">
        <v>7.2</v>
      </c>
      <c r="MO12" s="13">
        <v>7.2</v>
      </c>
      <c r="MP12" s="13">
        <v>7.2</v>
      </c>
      <c r="MQ12" s="13"/>
      <c r="MR12" s="13"/>
      <c r="MS12" s="13">
        <v>7.2</v>
      </c>
      <c r="MT12" s="13">
        <v>7.2</v>
      </c>
      <c r="MU12" s="13">
        <v>7.2</v>
      </c>
      <c r="MV12" s="13">
        <v>7.2</v>
      </c>
      <c r="MW12" s="13">
        <v>7.2</v>
      </c>
      <c r="MX12" s="13"/>
      <c r="MY12" s="13"/>
      <c r="MZ12" s="13">
        <v>7.2</v>
      </c>
      <c r="NA12" s="13">
        <v>7.2</v>
      </c>
      <c r="NB12" s="13">
        <v>7.2</v>
      </c>
      <c r="NC12" s="13">
        <v>7.2</v>
      </c>
      <c r="ND12" s="13">
        <v>7.2</v>
      </c>
      <c r="NE12" s="13"/>
      <c r="NF12" s="13"/>
      <c r="NG12" s="13">
        <v>7.2</v>
      </c>
      <c r="NH12" s="13">
        <v>7.2</v>
      </c>
      <c r="NI12" s="13">
        <v>7.2</v>
      </c>
      <c r="NJ12" s="13">
        <v>7.2</v>
      </c>
      <c r="NK12" s="13">
        <v>7.2</v>
      </c>
      <c r="NL12" s="13"/>
      <c r="NM12" s="13"/>
      <c r="NN12" s="13">
        <v>7.2</v>
      </c>
      <c r="NO12" s="13">
        <v>7.2</v>
      </c>
      <c r="NP12" s="13">
        <v>7.2</v>
      </c>
      <c r="NQ12" s="13">
        <v>7.2</v>
      </c>
      <c r="NR12" s="13">
        <v>7.2</v>
      </c>
      <c r="NS12" s="13"/>
      <c r="NT12" s="13"/>
    </row>
    <row r="13" spans="1:384 16307:16317" s="39" customFormat="1" ht="16.5" customHeight="1" x14ac:dyDescent="0.25">
      <c r="A13" s="2" t="s">
        <v>58</v>
      </c>
      <c r="B13" s="5" t="s">
        <v>0</v>
      </c>
      <c r="C13" s="5" t="s">
        <v>23</v>
      </c>
      <c r="D13" s="6" t="s">
        <v>5</v>
      </c>
      <c r="E13" s="6" t="s">
        <v>6</v>
      </c>
      <c r="F13" s="4" t="s">
        <v>11</v>
      </c>
      <c r="G13" s="13">
        <v>8</v>
      </c>
      <c r="H13" s="13">
        <v>8</v>
      </c>
      <c r="I13" s="13">
        <v>8</v>
      </c>
      <c r="J13" s="13">
        <v>8</v>
      </c>
      <c r="K13" s="13">
        <v>8</v>
      </c>
      <c r="L13" s="13"/>
      <c r="M13" s="13"/>
      <c r="N13" s="13">
        <v>8</v>
      </c>
      <c r="O13" s="13">
        <v>8</v>
      </c>
      <c r="P13" s="13">
        <v>8</v>
      </c>
      <c r="Q13" s="13">
        <v>8</v>
      </c>
      <c r="R13" s="13">
        <v>8</v>
      </c>
      <c r="S13" s="13"/>
      <c r="T13" s="13"/>
      <c r="U13" s="13">
        <v>8</v>
      </c>
      <c r="V13" s="13">
        <v>8</v>
      </c>
      <c r="W13" s="13">
        <v>8</v>
      </c>
      <c r="X13" s="13">
        <v>8</v>
      </c>
      <c r="Y13" s="13">
        <v>8</v>
      </c>
      <c r="Z13" s="13"/>
      <c r="AA13" s="13"/>
      <c r="AB13" s="13">
        <v>8</v>
      </c>
      <c r="AC13" s="13">
        <v>0</v>
      </c>
      <c r="AD13" s="13">
        <v>0</v>
      </c>
      <c r="AE13" s="13">
        <v>0</v>
      </c>
      <c r="AF13" s="13">
        <v>0</v>
      </c>
      <c r="AG13" s="13"/>
      <c r="AH13" s="13"/>
      <c r="AI13" s="13">
        <v>0</v>
      </c>
      <c r="AJ13" s="13">
        <v>8</v>
      </c>
      <c r="AK13" s="13">
        <v>8</v>
      </c>
      <c r="AL13" s="13">
        <v>0</v>
      </c>
      <c r="AM13" s="13">
        <v>0</v>
      </c>
      <c r="AN13" s="13"/>
      <c r="AO13" s="13"/>
      <c r="AP13" s="13">
        <v>8</v>
      </c>
      <c r="AQ13" s="13">
        <v>8</v>
      </c>
      <c r="AR13" s="13">
        <v>8</v>
      </c>
      <c r="AS13" s="13">
        <v>8</v>
      </c>
      <c r="AT13" s="13">
        <v>8</v>
      </c>
      <c r="AU13" s="13"/>
      <c r="AV13" s="13"/>
      <c r="AW13" s="13">
        <v>8</v>
      </c>
      <c r="AX13" s="13">
        <v>8</v>
      </c>
      <c r="AY13" s="13">
        <v>8</v>
      </c>
      <c r="AZ13" s="13">
        <v>8</v>
      </c>
      <c r="BA13" s="13">
        <v>8</v>
      </c>
      <c r="BB13" s="13"/>
      <c r="BC13" s="13"/>
      <c r="BD13" s="13">
        <v>8</v>
      </c>
      <c r="BE13" s="13">
        <v>8</v>
      </c>
      <c r="BF13" s="13">
        <v>8</v>
      </c>
      <c r="BG13" s="13">
        <v>8</v>
      </c>
      <c r="BH13" s="13">
        <v>8</v>
      </c>
      <c r="BI13" s="13"/>
      <c r="BJ13" s="13"/>
      <c r="BK13" s="13">
        <v>8</v>
      </c>
      <c r="BL13" s="13">
        <v>8</v>
      </c>
      <c r="BM13" s="13">
        <v>8</v>
      </c>
      <c r="BN13" s="13">
        <v>8</v>
      </c>
      <c r="BO13" s="13">
        <v>8</v>
      </c>
      <c r="BP13" s="13"/>
      <c r="BQ13" s="13"/>
      <c r="BR13" s="13">
        <v>8</v>
      </c>
      <c r="BS13" s="13">
        <v>8</v>
      </c>
      <c r="BT13" s="13">
        <v>8</v>
      </c>
      <c r="BU13" s="13">
        <v>8</v>
      </c>
      <c r="BV13" s="13">
        <v>8</v>
      </c>
      <c r="BW13" s="13"/>
      <c r="BX13" s="13"/>
      <c r="BY13" s="13">
        <v>8</v>
      </c>
      <c r="BZ13" s="13">
        <v>8</v>
      </c>
      <c r="CA13" s="13">
        <v>8</v>
      </c>
      <c r="CB13" s="13">
        <v>8</v>
      </c>
      <c r="CC13" s="13">
        <v>8</v>
      </c>
      <c r="CD13" s="13"/>
      <c r="CE13" s="13"/>
      <c r="CF13" s="13">
        <v>8</v>
      </c>
      <c r="CG13" s="13">
        <v>8</v>
      </c>
      <c r="CH13" s="13">
        <v>8</v>
      </c>
      <c r="CI13" s="13">
        <v>8</v>
      </c>
      <c r="CJ13" s="13">
        <v>8</v>
      </c>
      <c r="CK13" s="13"/>
      <c r="CL13" s="13"/>
      <c r="CM13" s="13">
        <v>8</v>
      </c>
      <c r="CN13" s="13">
        <v>8</v>
      </c>
      <c r="CO13" s="13">
        <v>8</v>
      </c>
      <c r="CP13" s="13">
        <v>8</v>
      </c>
      <c r="CQ13" s="13">
        <v>8</v>
      </c>
      <c r="CR13" s="13"/>
      <c r="CS13" s="13"/>
      <c r="CT13" s="13">
        <v>8</v>
      </c>
      <c r="CU13" s="13">
        <v>8</v>
      </c>
      <c r="CV13" s="13">
        <v>8</v>
      </c>
      <c r="CW13" s="13">
        <v>8</v>
      </c>
      <c r="CX13" s="13">
        <v>8</v>
      </c>
      <c r="CY13" s="13"/>
      <c r="CZ13" s="13"/>
      <c r="DA13" s="13">
        <v>8</v>
      </c>
      <c r="DB13" s="13">
        <v>8</v>
      </c>
      <c r="DC13" s="13">
        <v>8</v>
      </c>
      <c r="DD13" s="13">
        <v>8</v>
      </c>
      <c r="DE13" s="13">
        <v>8</v>
      </c>
      <c r="DF13" s="13"/>
      <c r="DG13" s="13"/>
      <c r="DH13" s="13">
        <v>8</v>
      </c>
      <c r="DI13" s="13">
        <v>8</v>
      </c>
      <c r="DJ13" s="13">
        <v>8</v>
      </c>
      <c r="DK13" s="13">
        <v>8</v>
      </c>
      <c r="DL13" s="13">
        <v>8</v>
      </c>
      <c r="DM13" s="13"/>
      <c r="DN13" s="13"/>
      <c r="DO13" s="13">
        <v>8</v>
      </c>
      <c r="DP13" s="13">
        <v>8</v>
      </c>
      <c r="DQ13" s="13">
        <v>8</v>
      </c>
      <c r="DR13" s="13">
        <v>8</v>
      </c>
      <c r="DS13" s="13">
        <v>8</v>
      </c>
      <c r="DT13" s="13"/>
      <c r="DU13" s="13"/>
      <c r="DV13" s="13">
        <v>8</v>
      </c>
      <c r="DW13" s="13">
        <v>8</v>
      </c>
      <c r="DX13" s="13">
        <v>8</v>
      </c>
      <c r="DY13" s="13">
        <v>8</v>
      </c>
      <c r="DZ13" s="13">
        <v>8</v>
      </c>
      <c r="EA13" s="13"/>
      <c r="EB13" s="13"/>
      <c r="EC13" s="13">
        <v>0</v>
      </c>
      <c r="ED13" s="13">
        <v>8</v>
      </c>
      <c r="EE13" s="13">
        <v>8</v>
      </c>
      <c r="EF13" s="13">
        <v>8</v>
      </c>
      <c r="EG13" s="13">
        <v>8</v>
      </c>
      <c r="EH13" s="13"/>
      <c r="EI13" s="13"/>
      <c r="EJ13" s="13">
        <v>8</v>
      </c>
      <c r="EK13" s="13">
        <v>8</v>
      </c>
      <c r="EL13" s="13">
        <v>8</v>
      </c>
      <c r="EM13" s="13">
        <v>8</v>
      </c>
      <c r="EN13" s="13">
        <v>8</v>
      </c>
      <c r="EO13" s="13"/>
      <c r="EP13" s="13"/>
      <c r="EQ13" s="13">
        <v>8</v>
      </c>
      <c r="ER13" s="13">
        <v>8</v>
      </c>
      <c r="ES13" s="13">
        <v>8</v>
      </c>
      <c r="ET13" s="13">
        <v>8</v>
      </c>
      <c r="EU13" s="13">
        <v>8</v>
      </c>
      <c r="EV13" s="13"/>
      <c r="EW13" s="13"/>
      <c r="EX13" s="13">
        <v>8</v>
      </c>
      <c r="EY13" s="13">
        <v>8</v>
      </c>
      <c r="EZ13" s="13">
        <v>8</v>
      </c>
      <c r="FA13" s="13">
        <v>8</v>
      </c>
      <c r="FB13" s="13">
        <v>8</v>
      </c>
      <c r="FC13" s="13"/>
      <c r="FD13" s="13"/>
      <c r="FE13" s="13">
        <v>8</v>
      </c>
      <c r="FF13" s="13">
        <v>8</v>
      </c>
      <c r="FG13" s="13">
        <v>8</v>
      </c>
      <c r="FH13" s="13">
        <v>8</v>
      </c>
      <c r="FI13" s="13">
        <v>8</v>
      </c>
      <c r="FJ13" s="13"/>
      <c r="FK13" s="13"/>
      <c r="FL13" s="13">
        <v>8</v>
      </c>
      <c r="FM13" s="13">
        <v>8</v>
      </c>
      <c r="FN13" s="13">
        <v>8</v>
      </c>
      <c r="FO13" s="13">
        <v>0</v>
      </c>
      <c r="FP13" s="13">
        <v>0</v>
      </c>
      <c r="FQ13" s="13"/>
      <c r="FR13" s="13"/>
      <c r="FS13" s="13">
        <v>0</v>
      </c>
      <c r="FT13" s="13">
        <v>0</v>
      </c>
      <c r="FU13" s="13">
        <v>0</v>
      </c>
      <c r="FV13" s="13">
        <v>0</v>
      </c>
      <c r="FW13" s="13">
        <v>0</v>
      </c>
      <c r="FX13" s="13"/>
      <c r="FY13" s="13"/>
      <c r="FZ13" s="13">
        <v>8</v>
      </c>
      <c r="GA13" s="13">
        <v>8</v>
      </c>
      <c r="GB13" s="13">
        <v>8</v>
      </c>
      <c r="GC13" s="13">
        <v>8</v>
      </c>
      <c r="GD13" s="13">
        <v>8</v>
      </c>
      <c r="GE13" s="13"/>
      <c r="GF13" s="13"/>
      <c r="GG13" s="13">
        <v>8</v>
      </c>
      <c r="GH13" s="13">
        <v>8</v>
      </c>
      <c r="GI13" s="13">
        <v>8</v>
      </c>
      <c r="GJ13" s="13">
        <v>8</v>
      </c>
      <c r="GK13" s="13">
        <v>8</v>
      </c>
      <c r="GL13" s="13"/>
      <c r="GM13" s="13"/>
      <c r="GN13" s="13">
        <v>8</v>
      </c>
      <c r="GO13" s="13">
        <v>8</v>
      </c>
      <c r="GP13" s="13">
        <v>8</v>
      </c>
      <c r="GQ13" s="13">
        <v>8</v>
      </c>
      <c r="GR13" s="13">
        <v>8</v>
      </c>
      <c r="GS13" s="13"/>
      <c r="GT13" s="13"/>
      <c r="GU13" s="13">
        <v>8</v>
      </c>
      <c r="GV13" s="13">
        <v>8</v>
      </c>
      <c r="GW13" s="13">
        <v>8</v>
      </c>
      <c r="GX13" s="13">
        <v>8</v>
      </c>
      <c r="GY13" s="13">
        <v>8</v>
      </c>
      <c r="GZ13" s="13"/>
      <c r="HA13" s="13"/>
      <c r="HB13" s="13">
        <v>8</v>
      </c>
      <c r="HC13" s="13">
        <v>8</v>
      </c>
      <c r="HD13" s="13">
        <v>8</v>
      </c>
      <c r="HE13" s="13">
        <v>8</v>
      </c>
      <c r="HF13" s="13">
        <v>8</v>
      </c>
      <c r="HG13" s="13"/>
      <c r="HH13" s="13"/>
      <c r="HI13" s="13">
        <v>8</v>
      </c>
      <c r="HJ13" s="13">
        <v>8</v>
      </c>
      <c r="HK13" s="13">
        <v>8</v>
      </c>
      <c r="HL13" s="13">
        <v>8</v>
      </c>
      <c r="HM13" s="13">
        <v>8</v>
      </c>
      <c r="HN13" s="13"/>
      <c r="HO13" s="13"/>
      <c r="HP13" s="13">
        <v>8</v>
      </c>
      <c r="HQ13" s="13">
        <v>8</v>
      </c>
      <c r="HR13" s="13">
        <v>8</v>
      </c>
      <c r="HS13" s="13">
        <v>8</v>
      </c>
      <c r="HT13" s="13">
        <v>8</v>
      </c>
      <c r="HU13" s="13"/>
      <c r="HV13" s="13"/>
      <c r="HW13" s="13">
        <v>8</v>
      </c>
      <c r="HX13" s="13">
        <v>8</v>
      </c>
      <c r="HY13" s="13">
        <v>8</v>
      </c>
      <c r="HZ13" s="13">
        <v>8</v>
      </c>
      <c r="IA13" s="13">
        <v>8</v>
      </c>
      <c r="IB13" s="13"/>
      <c r="IC13" s="13"/>
      <c r="ID13" s="13">
        <v>8</v>
      </c>
      <c r="IE13" s="13">
        <v>8</v>
      </c>
      <c r="IF13" s="13">
        <v>8</v>
      </c>
      <c r="IG13" s="13">
        <v>8</v>
      </c>
      <c r="IH13" s="13">
        <v>8</v>
      </c>
      <c r="II13" s="13"/>
      <c r="IJ13" s="13"/>
      <c r="IK13" s="13">
        <v>8</v>
      </c>
      <c r="IL13" s="13">
        <v>8</v>
      </c>
      <c r="IM13" s="13">
        <v>8</v>
      </c>
      <c r="IN13" s="13">
        <v>8</v>
      </c>
      <c r="IO13" s="13">
        <v>8</v>
      </c>
      <c r="IP13" s="13"/>
      <c r="IQ13" s="13"/>
      <c r="IR13" s="13">
        <v>8</v>
      </c>
      <c r="IS13" s="13">
        <v>8</v>
      </c>
      <c r="IT13" s="13">
        <v>8</v>
      </c>
      <c r="IU13" s="13">
        <v>8</v>
      </c>
      <c r="IV13" s="13">
        <v>8</v>
      </c>
      <c r="IW13" s="13"/>
      <c r="IX13" s="13"/>
      <c r="IY13" s="13">
        <v>8</v>
      </c>
      <c r="IZ13" s="13">
        <v>8</v>
      </c>
      <c r="JA13" s="13">
        <v>8</v>
      </c>
      <c r="JB13" s="13">
        <v>8</v>
      </c>
      <c r="JC13" s="13">
        <v>8</v>
      </c>
      <c r="JD13" s="13"/>
      <c r="JE13" s="13"/>
      <c r="JF13" s="13">
        <v>8</v>
      </c>
      <c r="JG13" s="13">
        <v>8</v>
      </c>
      <c r="JH13" s="13">
        <v>8</v>
      </c>
      <c r="JI13" s="13">
        <v>8</v>
      </c>
      <c r="JJ13" s="13">
        <v>8</v>
      </c>
      <c r="JK13" s="13"/>
      <c r="JL13" s="13"/>
      <c r="JM13" s="13">
        <v>8</v>
      </c>
      <c r="JN13" s="13">
        <v>8</v>
      </c>
      <c r="JO13" s="13">
        <v>8</v>
      </c>
      <c r="JP13" s="13">
        <v>8</v>
      </c>
      <c r="JQ13" s="13">
        <v>8</v>
      </c>
      <c r="JR13" s="13"/>
      <c r="JS13" s="13"/>
      <c r="JT13" s="13">
        <v>8</v>
      </c>
      <c r="JU13" s="13">
        <v>8</v>
      </c>
      <c r="JV13" s="13">
        <v>8</v>
      </c>
      <c r="JW13" s="13">
        <v>8</v>
      </c>
      <c r="JX13" s="13">
        <v>8</v>
      </c>
      <c r="JY13" s="13"/>
      <c r="JZ13" s="13"/>
      <c r="KA13" s="13">
        <v>8</v>
      </c>
      <c r="KB13" s="13">
        <v>8</v>
      </c>
      <c r="KC13" s="13">
        <v>8</v>
      </c>
      <c r="KD13" s="13">
        <v>8</v>
      </c>
      <c r="KE13" s="13">
        <v>8</v>
      </c>
      <c r="KF13" s="13"/>
      <c r="KG13" s="13"/>
      <c r="KH13" s="13">
        <v>8</v>
      </c>
      <c r="KI13" s="13">
        <v>8</v>
      </c>
      <c r="KJ13" s="13">
        <v>8</v>
      </c>
      <c r="KK13" s="13">
        <v>8</v>
      </c>
      <c r="KL13" s="13">
        <v>8</v>
      </c>
      <c r="KM13" s="13"/>
      <c r="KN13" s="13"/>
      <c r="KO13" s="13">
        <v>8</v>
      </c>
      <c r="KP13" s="13">
        <v>8</v>
      </c>
      <c r="KQ13" s="13">
        <v>8</v>
      </c>
      <c r="KR13" s="13">
        <v>8</v>
      </c>
      <c r="KS13" s="13">
        <v>8</v>
      </c>
      <c r="KT13" s="13"/>
      <c r="KU13" s="13"/>
      <c r="KV13" s="13">
        <v>8</v>
      </c>
      <c r="KW13" s="13">
        <v>8</v>
      </c>
      <c r="KX13" s="13">
        <v>8</v>
      </c>
      <c r="KY13" s="13">
        <v>8</v>
      </c>
      <c r="KZ13" s="13">
        <v>8</v>
      </c>
      <c r="LA13" s="13"/>
      <c r="LB13" s="13"/>
      <c r="LC13" s="13">
        <v>8</v>
      </c>
      <c r="LD13" s="13">
        <v>8</v>
      </c>
      <c r="LE13" s="13">
        <v>8</v>
      </c>
      <c r="LF13" s="13">
        <v>8</v>
      </c>
      <c r="LG13" s="13">
        <v>8</v>
      </c>
      <c r="LH13" s="13"/>
      <c r="LI13" s="13"/>
      <c r="LJ13" s="13">
        <v>8</v>
      </c>
      <c r="LK13" s="13">
        <v>8</v>
      </c>
      <c r="LL13" s="13">
        <v>8</v>
      </c>
      <c r="LM13" s="13">
        <v>8</v>
      </c>
      <c r="LN13" s="13">
        <v>8</v>
      </c>
      <c r="LO13" s="13"/>
      <c r="LP13" s="13"/>
      <c r="LQ13" s="13">
        <v>8</v>
      </c>
      <c r="LR13" s="13">
        <v>8</v>
      </c>
      <c r="LS13" s="13">
        <v>8</v>
      </c>
      <c r="LT13" s="13">
        <v>8</v>
      </c>
      <c r="LU13" s="13">
        <v>8</v>
      </c>
      <c r="LV13" s="13"/>
      <c r="LW13" s="13"/>
      <c r="LX13" s="13">
        <v>8</v>
      </c>
      <c r="LY13" s="13">
        <v>8</v>
      </c>
      <c r="LZ13" s="13">
        <v>8</v>
      </c>
      <c r="MA13" s="13">
        <v>8</v>
      </c>
      <c r="MB13" s="13">
        <v>8</v>
      </c>
      <c r="MC13" s="13"/>
      <c r="MD13" s="13"/>
      <c r="ME13" s="13">
        <v>8</v>
      </c>
      <c r="MF13" s="13">
        <v>8</v>
      </c>
      <c r="MG13" s="13">
        <v>8</v>
      </c>
      <c r="MH13" s="13">
        <v>8</v>
      </c>
      <c r="MI13" s="13">
        <v>8</v>
      </c>
      <c r="MJ13" s="13"/>
      <c r="MK13" s="13"/>
      <c r="ML13" s="13">
        <v>8</v>
      </c>
      <c r="MM13" s="13">
        <v>8</v>
      </c>
      <c r="MN13" s="13">
        <v>8</v>
      </c>
      <c r="MO13" s="13">
        <v>8</v>
      </c>
      <c r="MP13" s="13">
        <v>8</v>
      </c>
      <c r="MQ13" s="13"/>
      <c r="MR13" s="13"/>
      <c r="MS13" s="13">
        <v>8</v>
      </c>
      <c r="MT13" s="13">
        <v>8</v>
      </c>
      <c r="MU13" s="13">
        <v>8</v>
      </c>
      <c r="MV13" s="13">
        <v>8</v>
      </c>
      <c r="MW13" s="13">
        <v>8</v>
      </c>
      <c r="MX13" s="13"/>
      <c r="MY13" s="13"/>
      <c r="MZ13" s="13">
        <v>8</v>
      </c>
      <c r="NA13" s="13">
        <v>8</v>
      </c>
      <c r="NB13" s="13">
        <v>8</v>
      </c>
      <c r="NC13" s="13">
        <v>8</v>
      </c>
      <c r="ND13" s="13">
        <v>8</v>
      </c>
      <c r="NE13" s="13"/>
      <c r="NF13" s="13"/>
      <c r="NG13" s="13">
        <v>8</v>
      </c>
      <c r="NH13" s="13">
        <v>8</v>
      </c>
      <c r="NI13" s="13">
        <v>8</v>
      </c>
      <c r="NJ13" s="13">
        <v>8</v>
      </c>
      <c r="NK13" s="13">
        <v>8</v>
      </c>
      <c r="NL13" s="13"/>
      <c r="NM13" s="13"/>
      <c r="NN13" s="13">
        <v>8</v>
      </c>
      <c r="NO13" s="13">
        <v>8</v>
      </c>
      <c r="NP13" s="13">
        <v>8</v>
      </c>
      <c r="NQ13" s="13">
        <v>8</v>
      </c>
      <c r="NR13" s="13">
        <v>8</v>
      </c>
      <c r="NS13" s="13"/>
      <c r="NT13" s="13"/>
    </row>
    <row r="14" spans="1:384 16307:16317" ht="16.5" customHeight="1" x14ac:dyDescent="0.25">
      <c r="A14" s="2" t="s">
        <v>57</v>
      </c>
      <c r="B14" s="3" t="s">
        <v>20</v>
      </c>
      <c r="C14" s="3" t="s">
        <v>19</v>
      </c>
      <c r="D14" s="4" t="s">
        <v>5</v>
      </c>
      <c r="E14" s="4" t="s">
        <v>6</v>
      </c>
      <c r="F14" s="4" t="s">
        <v>11</v>
      </c>
      <c r="G14" s="13">
        <v>8</v>
      </c>
      <c r="H14" s="13">
        <v>8</v>
      </c>
      <c r="I14" s="13">
        <v>8</v>
      </c>
      <c r="J14" s="13">
        <v>8</v>
      </c>
      <c r="K14" s="13">
        <v>8</v>
      </c>
      <c r="L14" s="13"/>
      <c r="M14" s="13"/>
      <c r="N14" s="13">
        <v>8</v>
      </c>
      <c r="O14" s="13">
        <v>8</v>
      </c>
      <c r="P14" s="13">
        <v>8</v>
      </c>
      <c r="Q14" s="13">
        <v>8</v>
      </c>
      <c r="R14" s="13">
        <v>8</v>
      </c>
      <c r="S14" s="13"/>
      <c r="T14" s="13"/>
      <c r="U14" s="13">
        <v>8</v>
      </c>
      <c r="V14" s="13">
        <v>8</v>
      </c>
      <c r="W14" s="13">
        <v>8</v>
      </c>
      <c r="X14" s="13">
        <v>8</v>
      </c>
      <c r="Y14" s="13">
        <v>8</v>
      </c>
      <c r="Z14" s="13"/>
      <c r="AA14" s="13"/>
      <c r="AB14" s="13">
        <v>8</v>
      </c>
      <c r="AC14" s="13">
        <v>8</v>
      </c>
      <c r="AD14" s="13">
        <v>8</v>
      </c>
      <c r="AE14" s="13">
        <v>0</v>
      </c>
      <c r="AF14" s="13">
        <v>0</v>
      </c>
      <c r="AG14" s="13"/>
      <c r="AH14" s="13"/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/>
      <c r="AO14" s="13"/>
      <c r="AP14" s="13">
        <v>8</v>
      </c>
      <c r="AQ14" s="13">
        <v>8</v>
      </c>
      <c r="AR14" s="13">
        <v>8</v>
      </c>
      <c r="AS14" s="13">
        <v>8</v>
      </c>
      <c r="AT14" s="13">
        <v>8</v>
      </c>
      <c r="AU14" s="13"/>
      <c r="AV14" s="13"/>
      <c r="AW14" s="13">
        <v>8</v>
      </c>
      <c r="AX14" s="13">
        <v>8</v>
      </c>
      <c r="AY14" s="13">
        <v>8</v>
      </c>
      <c r="AZ14" s="13">
        <v>8</v>
      </c>
      <c r="BA14" s="13">
        <v>8</v>
      </c>
      <c r="BB14" s="13"/>
      <c r="BC14" s="13"/>
      <c r="BD14" s="13">
        <v>8</v>
      </c>
      <c r="BE14" s="13">
        <v>8</v>
      </c>
      <c r="BF14" s="13">
        <v>8</v>
      </c>
      <c r="BG14" s="13">
        <v>8</v>
      </c>
      <c r="BH14" s="13">
        <v>8</v>
      </c>
      <c r="BI14" s="13"/>
      <c r="BJ14" s="13"/>
      <c r="BK14" s="13">
        <v>8</v>
      </c>
      <c r="BL14" s="13">
        <v>8</v>
      </c>
      <c r="BM14" s="13">
        <v>8</v>
      </c>
      <c r="BN14" s="13">
        <v>8</v>
      </c>
      <c r="BO14" s="13">
        <v>8</v>
      </c>
      <c r="BP14" s="13"/>
      <c r="BQ14" s="13"/>
      <c r="BR14" s="13">
        <v>8</v>
      </c>
      <c r="BS14" s="13">
        <v>8</v>
      </c>
      <c r="BT14" s="13">
        <v>8</v>
      </c>
      <c r="BU14" s="13">
        <v>8</v>
      </c>
      <c r="BV14" s="13">
        <v>8</v>
      </c>
      <c r="BW14" s="13"/>
      <c r="BX14" s="13"/>
      <c r="BY14" s="13">
        <v>8</v>
      </c>
      <c r="BZ14" s="13">
        <v>8</v>
      </c>
      <c r="CA14" s="13">
        <v>8</v>
      </c>
      <c r="CB14" s="13">
        <v>8</v>
      </c>
      <c r="CC14" s="13">
        <v>8</v>
      </c>
      <c r="CD14" s="13"/>
      <c r="CE14" s="13"/>
      <c r="CF14" s="13">
        <v>8</v>
      </c>
      <c r="CG14" s="13">
        <v>8</v>
      </c>
      <c r="CH14" s="13">
        <v>8</v>
      </c>
      <c r="CI14" s="13">
        <v>8</v>
      </c>
      <c r="CJ14" s="13">
        <v>8</v>
      </c>
      <c r="CK14" s="13"/>
      <c r="CL14" s="13"/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/>
      <c r="CS14" s="13"/>
      <c r="CT14" s="13">
        <v>0</v>
      </c>
      <c r="CU14" s="13">
        <v>8</v>
      </c>
      <c r="CV14" s="13">
        <v>8</v>
      </c>
      <c r="CW14" s="13">
        <v>8</v>
      </c>
      <c r="CX14" s="13">
        <v>8</v>
      </c>
      <c r="CY14" s="13"/>
      <c r="CZ14" s="13"/>
      <c r="DA14" s="13">
        <v>8</v>
      </c>
      <c r="DB14" s="13">
        <v>8</v>
      </c>
      <c r="DC14" s="13">
        <v>8</v>
      </c>
      <c r="DD14" s="13">
        <v>8</v>
      </c>
      <c r="DE14" s="13">
        <v>8</v>
      </c>
      <c r="DF14" s="13"/>
      <c r="DG14" s="13"/>
      <c r="DH14" s="13">
        <v>8</v>
      </c>
      <c r="DI14" s="13">
        <v>8</v>
      </c>
      <c r="DJ14" s="13">
        <v>8</v>
      </c>
      <c r="DK14" s="13">
        <v>8</v>
      </c>
      <c r="DL14" s="13">
        <v>8</v>
      </c>
      <c r="DM14" s="13"/>
      <c r="DN14" s="13"/>
      <c r="DO14" s="13">
        <v>8</v>
      </c>
      <c r="DP14" s="13">
        <v>8</v>
      </c>
      <c r="DQ14" s="13">
        <v>8</v>
      </c>
      <c r="DR14" s="13">
        <v>8</v>
      </c>
      <c r="DS14" s="13">
        <v>8</v>
      </c>
      <c r="DT14" s="13"/>
      <c r="DU14" s="13"/>
      <c r="DV14" s="13">
        <v>8</v>
      </c>
      <c r="DW14" s="13">
        <v>8</v>
      </c>
      <c r="DX14" s="13">
        <v>8</v>
      </c>
      <c r="DY14" s="13">
        <v>8</v>
      </c>
      <c r="DZ14" s="13">
        <v>8</v>
      </c>
      <c r="EA14" s="13"/>
      <c r="EB14" s="13"/>
      <c r="EC14" s="13">
        <v>0</v>
      </c>
      <c r="ED14" s="13">
        <v>8</v>
      </c>
      <c r="EE14" s="13">
        <v>8</v>
      </c>
      <c r="EF14" s="13">
        <v>8</v>
      </c>
      <c r="EG14" s="13">
        <v>8</v>
      </c>
      <c r="EH14" s="13"/>
      <c r="EI14" s="13"/>
      <c r="EJ14" s="13">
        <v>8</v>
      </c>
      <c r="EK14" s="13">
        <v>8</v>
      </c>
      <c r="EL14" s="13">
        <v>8</v>
      </c>
      <c r="EM14" s="13">
        <v>8</v>
      </c>
      <c r="EN14" s="13">
        <v>8</v>
      </c>
      <c r="EO14" s="13"/>
      <c r="EP14" s="13"/>
      <c r="EQ14" s="13">
        <v>0</v>
      </c>
      <c r="ER14" s="13">
        <v>0</v>
      </c>
      <c r="ES14" s="13">
        <v>0</v>
      </c>
      <c r="ET14" s="13">
        <v>8</v>
      </c>
      <c r="EU14" s="13">
        <v>8</v>
      </c>
      <c r="EV14" s="13"/>
      <c r="EW14" s="13"/>
      <c r="EX14" s="13">
        <v>8</v>
      </c>
      <c r="EY14" s="13">
        <v>8</v>
      </c>
      <c r="EZ14" s="13">
        <v>8</v>
      </c>
      <c r="FA14" s="13">
        <v>8</v>
      </c>
      <c r="FB14" s="13">
        <v>8</v>
      </c>
      <c r="FC14" s="13"/>
      <c r="FD14" s="13"/>
      <c r="FE14" s="13">
        <v>0</v>
      </c>
      <c r="FF14" s="13">
        <v>0</v>
      </c>
      <c r="FG14" s="13">
        <v>0</v>
      </c>
      <c r="FH14" s="13">
        <v>0</v>
      </c>
      <c r="FI14" s="13">
        <v>0</v>
      </c>
      <c r="FJ14" s="13"/>
      <c r="FK14" s="13"/>
      <c r="FL14" s="13">
        <v>0</v>
      </c>
      <c r="FM14" s="13">
        <v>0</v>
      </c>
      <c r="FN14" s="13">
        <v>0</v>
      </c>
      <c r="FO14" s="13">
        <v>0</v>
      </c>
      <c r="FP14" s="13">
        <v>0</v>
      </c>
      <c r="FQ14" s="13"/>
      <c r="FR14" s="13"/>
      <c r="FS14" s="13">
        <v>8</v>
      </c>
      <c r="FT14" s="13">
        <v>8</v>
      </c>
      <c r="FU14" s="13">
        <v>8</v>
      </c>
      <c r="FV14" s="13">
        <v>8</v>
      </c>
      <c r="FW14" s="13">
        <v>8</v>
      </c>
      <c r="FX14" s="13"/>
      <c r="FY14" s="13"/>
      <c r="FZ14" s="13">
        <v>8</v>
      </c>
      <c r="GA14" s="13">
        <v>8</v>
      </c>
      <c r="GB14" s="13">
        <v>8</v>
      </c>
      <c r="GC14" s="13">
        <v>8</v>
      </c>
      <c r="GD14" s="13">
        <v>8</v>
      </c>
      <c r="GE14" s="13"/>
      <c r="GF14" s="13"/>
      <c r="GG14" s="13">
        <v>8</v>
      </c>
      <c r="GH14" s="13">
        <v>8</v>
      </c>
      <c r="GI14" s="13">
        <v>8</v>
      </c>
      <c r="GJ14" s="13">
        <v>8</v>
      </c>
      <c r="GK14" s="13">
        <v>8</v>
      </c>
      <c r="GL14" s="13"/>
      <c r="GM14" s="13"/>
      <c r="GN14" s="13">
        <v>8</v>
      </c>
      <c r="GO14" s="13">
        <v>8</v>
      </c>
      <c r="GP14" s="13">
        <v>8</v>
      </c>
      <c r="GQ14" s="13">
        <v>8</v>
      </c>
      <c r="GR14" s="13">
        <v>8</v>
      </c>
      <c r="GS14" s="13"/>
      <c r="GT14" s="13"/>
      <c r="GU14" s="13">
        <v>8</v>
      </c>
      <c r="GV14" s="13">
        <v>8</v>
      </c>
      <c r="GW14" s="13">
        <v>8</v>
      </c>
      <c r="GX14" s="13">
        <v>8</v>
      </c>
      <c r="GY14" s="13">
        <v>8</v>
      </c>
      <c r="GZ14" s="13"/>
      <c r="HA14" s="13"/>
      <c r="HB14" s="13">
        <v>8</v>
      </c>
      <c r="HC14" s="13">
        <v>8</v>
      </c>
      <c r="HD14" s="13">
        <v>8</v>
      </c>
      <c r="HE14" s="13">
        <v>8</v>
      </c>
      <c r="HF14" s="13">
        <v>8</v>
      </c>
      <c r="HG14" s="13"/>
      <c r="HH14" s="13"/>
      <c r="HI14" s="13">
        <v>8</v>
      </c>
      <c r="HJ14" s="13">
        <v>8</v>
      </c>
      <c r="HK14" s="13">
        <v>8</v>
      </c>
      <c r="HL14" s="13">
        <v>8</v>
      </c>
      <c r="HM14" s="13">
        <v>8</v>
      </c>
      <c r="HN14" s="13"/>
      <c r="HO14" s="13"/>
      <c r="HP14" s="13">
        <v>8</v>
      </c>
      <c r="HQ14" s="13">
        <v>8</v>
      </c>
      <c r="HR14" s="13">
        <v>8</v>
      </c>
      <c r="HS14" s="13">
        <v>8</v>
      </c>
      <c r="HT14" s="13">
        <v>8</v>
      </c>
      <c r="HU14" s="13"/>
      <c r="HV14" s="13"/>
      <c r="HW14" s="13">
        <v>8</v>
      </c>
      <c r="HX14" s="13">
        <v>8</v>
      </c>
      <c r="HY14" s="13">
        <v>8</v>
      </c>
      <c r="HZ14" s="13">
        <v>8</v>
      </c>
      <c r="IA14" s="13">
        <v>8</v>
      </c>
      <c r="IB14" s="13"/>
      <c r="IC14" s="13"/>
      <c r="ID14" s="13">
        <v>8</v>
      </c>
      <c r="IE14" s="13">
        <v>8</v>
      </c>
      <c r="IF14" s="13">
        <v>8</v>
      </c>
      <c r="IG14" s="13">
        <v>8</v>
      </c>
      <c r="IH14" s="13">
        <v>8</v>
      </c>
      <c r="II14" s="13"/>
      <c r="IJ14" s="13"/>
      <c r="IK14" s="13">
        <v>8</v>
      </c>
      <c r="IL14" s="13">
        <v>8</v>
      </c>
      <c r="IM14" s="13">
        <v>8</v>
      </c>
      <c r="IN14" s="13">
        <v>8</v>
      </c>
      <c r="IO14" s="13">
        <v>8</v>
      </c>
      <c r="IP14" s="13"/>
      <c r="IQ14" s="13"/>
      <c r="IR14" s="13">
        <v>8</v>
      </c>
      <c r="IS14" s="13">
        <v>8</v>
      </c>
      <c r="IT14" s="13">
        <v>8</v>
      </c>
      <c r="IU14" s="13">
        <v>8</v>
      </c>
      <c r="IV14" s="13">
        <v>8</v>
      </c>
      <c r="IW14" s="13"/>
      <c r="IX14" s="13"/>
      <c r="IY14" s="13">
        <v>8</v>
      </c>
      <c r="IZ14" s="13">
        <v>8</v>
      </c>
      <c r="JA14" s="13">
        <v>8</v>
      </c>
      <c r="JB14" s="13">
        <v>8</v>
      </c>
      <c r="JC14" s="13">
        <v>8</v>
      </c>
      <c r="JD14" s="13"/>
      <c r="JE14" s="13"/>
      <c r="JF14" s="13">
        <v>8</v>
      </c>
      <c r="JG14" s="13">
        <v>8</v>
      </c>
      <c r="JH14" s="13">
        <v>8</v>
      </c>
      <c r="JI14" s="13">
        <v>8</v>
      </c>
      <c r="JJ14" s="13">
        <v>8</v>
      </c>
      <c r="JK14" s="13"/>
      <c r="JL14" s="13"/>
      <c r="JM14" s="13">
        <v>8</v>
      </c>
      <c r="JN14" s="13">
        <v>8</v>
      </c>
      <c r="JO14" s="13">
        <v>8</v>
      </c>
      <c r="JP14" s="13">
        <v>8</v>
      </c>
      <c r="JQ14" s="13">
        <v>8</v>
      </c>
      <c r="JR14" s="13"/>
      <c r="JS14" s="13"/>
      <c r="JT14" s="13">
        <v>8</v>
      </c>
      <c r="JU14" s="13">
        <v>8</v>
      </c>
      <c r="JV14" s="13">
        <v>8</v>
      </c>
      <c r="JW14" s="13">
        <v>8</v>
      </c>
      <c r="JX14" s="13">
        <v>8</v>
      </c>
      <c r="JY14" s="13"/>
      <c r="JZ14" s="13"/>
      <c r="KA14" s="13">
        <v>8</v>
      </c>
      <c r="KB14" s="13">
        <v>8</v>
      </c>
      <c r="KC14" s="13">
        <v>8</v>
      </c>
      <c r="KD14" s="13">
        <v>8</v>
      </c>
      <c r="KE14" s="13">
        <v>8</v>
      </c>
      <c r="KF14" s="13"/>
      <c r="KG14" s="13"/>
      <c r="KH14" s="13">
        <v>8</v>
      </c>
      <c r="KI14" s="13">
        <v>8</v>
      </c>
      <c r="KJ14" s="13">
        <v>8</v>
      </c>
      <c r="KK14" s="13">
        <v>8</v>
      </c>
      <c r="KL14" s="13">
        <v>8</v>
      </c>
      <c r="KM14" s="13"/>
      <c r="KN14" s="13"/>
      <c r="KO14" s="13">
        <v>8</v>
      </c>
      <c r="KP14" s="13">
        <v>8</v>
      </c>
      <c r="KQ14" s="13">
        <v>8</v>
      </c>
      <c r="KR14" s="13">
        <v>8</v>
      </c>
      <c r="KS14" s="13">
        <v>8</v>
      </c>
      <c r="KT14" s="13"/>
      <c r="KU14" s="13"/>
      <c r="KV14" s="13">
        <v>8</v>
      </c>
      <c r="KW14" s="13">
        <v>8</v>
      </c>
      <c r="KX14" s="13">
        <v>8</v>
      </c>
      <c r="KY14" s="13">
        <v>8</v>
      </c>
      <c r="KZ14" s="13">
        <v>8</v>
      </c>
      <c r="LA14" s="13"/>
      <c r="LB14" s="13"/>
      <c r="LC14" s="13">
        <v>8</v>
      </c>
      <c r="LD14" s="13">
        <v>8</v>
      </c>
      <c r="LE14" s="13">
        <v>8</v>
      </c>
      <c r="LF14" s="13">
        <v>8</v>
      </c>
      <c r="LG14" s="13">
        <v>8</v>
      </c>
      <c r="LH14" s="13"/>
      <c r="LI14" s="13"/>
      <c r="LJ14" s="13">
        <v>8</v>
      </c>
      <c r="LK14" s="13">
        <v>8</v>
      </c>
      <c r="LL14" s="13">
        <v>8</v>
      </c>
      <c r="LM14" s="13">
        <v>8</v>
      </c>
      <c r="LN14" s="13">
        <v>8</v>
      </c>
      <c r="LO14" s="13"/>
      <c r="LP14" s="13"/>
      <c r="LQ14" s="13">
        <v>8</v>
      </c>
      <c r="LR14" s="13">
        <v>8</v>
      </c>
      <c r="LS14" s="13">
        <v>8</v>
      </c>
      <c r="LT14" s="13">
        <v>8</v>
      </c>
      <c r="LU14" s="13">
        <v>8</v>
      </c>
      <c r="LV14" s="13"/>
      <c r="LW14" s="13"/>
      <c r="LX14" s="13">
        <v>8</v>
      </c>
      <c r="LY14" s="13">
        <v>8</v>
      </c>
      <c r="LZ14" s="13">
        <v>8</v>
      </c>
      <c r="MA14" s="13">
        <v>8</v>
      </c>
      <c r="MB14" s="13">
        <v>8</v>
      </c>
      <c r="MC14" s="13"/>
      <c r="MD14" s="13"/>
      <c r="ME14" s="13">
        <v>8</v>
      </c>
      <c r="MF14" s="13">
        <v>8</v>
      </c>
      <c r="MG14" s="13">
        <v>8</v>
      </c>
      <c r="MH14" s="13">
        <v>8</v>
      </c>
      <c r="MI14" s="13">
        <v>8</v>
      </c>
      <c r="MJ14" s="13"/>
      <c r="MK14" s="13"/>
      <c r="ML14" s="13">
        <v>8</v>
      </c>
      <c r="MM14" s="13">
        <v>8</v>
      </c>
      <c r="MN14" s="13">
        <v>8</v>
      </c>
      <c r="MO14" s="13">
        <v>8</v>
      </c>
      <c r="MP14" s="13">
        <v>8</v>
      </c>
      <c r="MQ14" s="13"/>
      <c r="MR14" s="13"/>
      <c r="MS14" s="13">
        <v>8</v>
      </c>
      <c r="MT14" s="13">
        <v>8</v>
      </c>
      <c r="MU14" s="13">
        <v>8</v>
      </c>
      <c r="MV14" s="13">
        <v>8</v>
      </c>
      <c r="MW14" s="13">
        <v>8</v>
      </c>
      <c r="MX14" s="13"/>
      <c r="MY14" s="13"/>
      <c r="MZ14" s="13">
        <v>8</v>
      </c>
      <c r="NA14" s="13">
        <v>8</v>
      </c>
      <c r="NB14" s="13">
        <v>8</v>
      </c>
      <c r="NC14" s="13">
        <v>8</v>
      </c>
      <c r="ND14" s="13">
        <v>8</v>
      </c>
      <c r="NE14" s="13"/>
      <c r="NF14" s="13"/>
      <c r="NG14" s="13">
        <v>8</v>
      </c>
      <c r="NH14" s="13">
        <v>8</v>
      </c>
      <c r="NI14" s="13">
        <v>8</v>
      </c>
      <c r="NJ14" s="13">
        <v>8</v>
      </c>
      <c r="NK14" s="13">
        <v>8</v>
      </c>
      <c r="NL14" s="13"/>
      <c r="NM14" s="13"/>
      <c r="NN14" s="13">
        <v>8</v>
      </c>
      <c r="NO14" s="13">
        <v>8</v>
      </c>
      <c r="NP14" s="13">
        <v>8</v>
      </c>
      <c r="NQ14" s="13">
        <v>8</v>
      </c>
      <c r="NR14" s="13">
        <v>8</v>
      </c>
      <c r="NS14" s="13"/>
      <c r="NT14" s="13"/>
    </row>
    <row r="15" spans="1:384 16307:16317" ht="16.5" customHeight="1" x14ac:dyDescent="0.25">
      <c r="A15" s="2" t="s">
        <v>57</v>
      </c>
      <c r="B15" s="3" t="s">
        <v>53</v>
      </c>
      <c r="C15" s="3" t="s">
        <v>54</v>
      </c>
      <c r="D15" s="4" t="s">
        <v>5</v>
      </c>
      <c r="E15" s="4" t="s">
        <v>7</v>
      </c>
      <c r="F15" s="4" t="s">
        <v>32</v>
      </c>
      <c r="G15" s="13">
        <v>8</v>
      </c>
      <c r="H15" s="13">
        <v>8</v>
      </c>
      <c r="I15" s="13">
        <v>8</v>
      </c>
      <c r="J15" s="13">
        <v>8</v>
      </c>
      <c r="K15" s="13">
        <v>8</v>
      </c>
      <c r="L15" s="13"/>
      <c r="M15" s="13"/>
      <c r="N15" s="13">
        <v>8</v>
      </c>
      <c r="O15" s="13">
        <v>8</v>
      </c>
      <c r="P15" s="13">
        <v>8</v>
      </c>
      <c r="Q15" s="13">
        <v>8</v>
      </c>
      <c r="R15" s="13">
        <v>8</v>
      </c>
      <c r="S15" s="13"/>
      <c r="T15" s="13"/>
      <c r="U15" s="13">
        <v>8</v>
      </c>
      <c r="V15" s="13">
        <v>8</v>
      </c>
      <c r="W15" s="13">
        <v>8</v>
      </c>
      <c r="X15" s="13">
        <v>8</v>
      </c>
      <c r="Y15" s="13">
        <v>8</v>
      </c>
      <c r="Z15" s="13"/>
      <c r="AA15" s="13"/>
      <c r="AB15" s="13">
        <v>8</v>
      </c>
      <c r="AC15" s="13">
        <v>8</v>
      </c>
      <c r="AD15" s="13">
        <v>8</v>
      </c>
      <c r="AE15" s="13">
        <v>8</v>
      </c>
      <c r="AF15" s="13">
        <v>0</v>
      </c>
      <c r="AG15" s="13"/>
      <c r="AH15" s="13"/>
      <c r="AI15" s="13">
        <v>8</v>
      </c>
      <c r="AJ15" s="13">
        <v>8</v>
      </c>
      <c r="AK15" s="13">
        <v>8</v>
      </c>
      <c r="AL15" s="13">
        <v>0</v>
      </c>
      <c r="AM15" s="13">
        <v>0</v>
      </c>
      <c r="AN15" s="13"/>
      <c r="AO15" s="13"/>
      <c r="AP15" s="13">
        <v>8</v>
      </c>
      <c r="AQ15" s="13">
        <v>8</v>
      </c>
      <c r="AR15" s="13">
        <v>8</v>
      </c>
      <c r="AS15" s="13">
        <v>8</v>
      </c>
      <c r="AT15" s="13">
        <v>8</v>
      </c>
      <c r="AU15" s="13"/>
      <c r="AV15" s="13"/>
      <c r="AW15" s="13">
        <v>8</v>
      </c>
      <c r="AX15" s="13">
        <v>8</v>
      </c>
      <c r="AY15" s="13">
        <v>8</v>
      </c>
      <c r="AZ15" s="13">
        <v>0</v>
      </c>
      <c r="BA15" s="13">
        <v>0</v>
      </c>
      <c r="BB15" s="13"/>
      <c r="BC15" s="13"/>
      <c r="BD15" s="13">
        <v>8</v>
      </c>
      <c r="BE15" s="13">
        <v>8</v>
      </c>
      <c r="BF15" s="13">
        <v>8</v>
      </c>
      <c r="BG15" s="13">
        <v>8</v>
      </c>
      <c r="BH15" s="13">
        <v>8</v>
      </c>
      <c r="BI15" s="13"/>
      <c r="BJ15" s="13"/>
      <c r="BK15" s="13">
        <v>8</v>
      </c>
      <c r="BL15" s="13">
        <v>0</v>
      </c>
      <c r="BM15" s="13">
        <v>8</v>
      </c>
      <c r="BN15" s="13">
        <v>8</v>
      </c>
      <c r="BO15" s="13">
        <v>8</v>
      </c>
      <c r="BP15" s="13"/>
      <c r="BQ15" s="13"/>
      <c r="BR15" s="13">
        <v>8</v>
      </c>
      <c r="BS15" s="13">
        <v>8</v>
      </c>
      <c r="BT15" s="13">
        <v>8</v>
      </c>
      <c r="BU15" s="13">
        <v>8</v>
      </c>
      <c r="BV15" s="13">
        <v>8</v>
      </c>
      <c r="BW15" s="13"/>
      <c r="BX15" s="13"/>
      <c r="BY15" s="13">
        <v>8</v>
      </c>
      <c r="BZ15" s="13">
        <v>8</v>
      </c>
      <c r="CA15" s="13">
        <v>8</v>
      </c>
      <c r="CB15" s="13">
        <v>8</v>
      </c>
      <c r="CC15" s="13">
        <v>8</v>
      </c>
      <c r="CD15" s="13"/>
      <c r="CE15" s="13"/>
      <c r="CF15" s="13">
        <v>8</v>
      </c>
      <c r="CG15" s="13">
        <v>8</v>
      </c>
      <c r="CH15" s="13">
        <v>8</v>
      </c>
      <c r="CI15" s="13">
        <v>8</v>
      </c>
      <c r="CJ15" s="13">
        <v>8</v>
      </c>
      <c r="CK15" s="13"/>
      <c r="CL15" s="13"/>
      <c r="CM15" s="13">
        <v>8</v>
      </c>
      <c r="CN15" s="13">
        <v>8</v>
      </c>
      <c r="CO15" s="13">
        <v>8</v>
      </c>
      <c r="CP15" s="13">
        <v>8</v>
      </c>
      <c r="CQ15" s="13">
        <v>8</v>
      </c>
      <c r="CR15" s="13"/>
      <c r="CS15" s="13"/>
      <c r="CT15" s="13">
        <v>8</v>
      </c>
      <c r="CU15" s="13">
        <v>8</v>
      </c>
      <c r="CV15" s="13">
        <v>8</v>
      </c>
      <c r="CW15" s="13">
        <v>8</v>
      </c>
      <c r="CX15" s="13">
        <v>8</v>
      </c>
      <c r="CY15" s="13"/>
      <c r="CZ15" s="13"/>
      <c r="DA15" s="13">
        <v>8</v>
      </c>
      <c r="DB15" s="13">
        <v>8</v>
      </c>
      <c r="DC15" s="13">
        <v>8</v>
      </c>
      <c r="DD15" s="13">
        <v>8</v>
      </c>
      <c r="DE15" s="13">
        <v>8</v>
      </c>
      <c r="DF15" s="13"/>
      <c r="DG15" s="13"/>
      <c r="DH15" s="13">
        <v>8</v>
      </c>
      <c r="DI15" s="13">
        <v>8</v>
      </c>
      <c r="DJ15" s="13">
        <v>8</v>
      </c>
      <c r="DK15" s="13">
        <v>8</v>
      </c>
      <c r="DL15" s="13">
        <v>8</v>
      </c>
      <c r="DM15" s="13"/>
      <c r="DN15" s="13"/>
      <c r="DO15" s="13">
        <v>8</v>
      </c>
      <c r="DP15" s="13">
        <v>8</v>
      </c>
      <c r="DQ15" s="13">
        <v>8</v>
      </c>
      <c r="DR15" s="13">
        <v>8</v>
      </c>
      <c r="DS15" s="13">
        <v>8</v>
      </c>
      <c r="DT15" s="13"/>
      <c r="DU15" s="13"/>
      <c r="DV15" s="13">
        <v>8</v>
      </c>
      <c r="DW15" s="13">
        <v>8</v>
      </c>
      <c r="DX15" s="13">
        <v>8</v>
      </c>
      <c r="DY15" s="13">
        <v>8</v>
      </c>
      <c r="DZ15" s="13"/>
      <c r="EA15" s="13"/>
      <c r="EB15" s="13"/>
      <c r="EC15" s="13">
        <v>8</v>
      </c>
      <c r="ED15" s="13">
        <v>0</v>
      </c>
      <c r="EE15" s="13">
        <v>8</v>
      </c>
      <c r="EF15" s="13">
        <v>8</v>
      </c>
      <c r="EG15" s="13">
        <v>8</v>
      </c>
      <c r="EH15" s="13"/>
      <c r="EI15" s="13"/>
      <c r="EJ15" s="13">
        <v>8</v>
      </c>
      <c r="EK15" s="13">
        <v>8</v>
      </c>
      <c r="EL15" s="13"/>
      <c r="EM15" s="13">
        <v>8</v>
      </c>
      <c r="EN15" s="13">
        <v>8</v>
      </c>
      <c r="EO15" s="13"/>
      <c r="EP15" s="13"/>
      <c r="EQ15" s="13">
        <v>8</v>
      </c>
      <c r="ER15" s="13">
        <v>8</v>
      </c>
      <c r="ES15" s="13">
        <v>8</v>
      </c>
      <c r="ET15" s="13">
        <v>8</v>
      </c>
      <c r="EU15" s="13">
        <v>8</v>
      </c>
      <c r="EV15" s="13"/>
      <c r="EW15" s="13"/>
      <c r="EX15" s="13">
        <v>8</v>
      </c>
      <c r="EY15" s="13">
        <v>8</v>
      </c>
      <c r="EZ15" s="13">
        <v>8</v>
      </c>
      <c r="FA15" s="13">
        <v>8</v>
      </c>
      <c r="FB15" s="13">
        <v>8</v>
      </c>
      <c r="FC15" s="13"/>
      <c r="FD15" s="13"/>
      <c r="FE15" s="13">
        <v>8</v>
      </c>
      <c r="FF15" s="13">
        <v>8</v>
      </c>
      <c r="FG15" s="13">
        <v>8</v>
      </c>
      <c r="FH15" s="13">
        <v>8</v>
      </c>
      <c r="FI15" s="13">
        <v>8</v>
      </c>
      <c r="FJ15" s="13"/>
      <c r="FK15" s="13"/>
      <c r="FL15" s="13">
        <v>8</v>
      </c>
      <c r="FM15" s="13">
        <v>8</v>
      </c>
      <c r="FN15" s="13">
        <v>8</v>
      </c>
      <c r="FO15" s="13">
        <v>8</v>
      </c>
      <c r="FP15" s="13">
        <v>8</v>
      </c>
      <c r="FQ15" s="13"/>
      <c r="FR15" s="13"/>
      <c r="FS15" s="13">
        <v>8</v>
      </c>
      <c r="FT15" s="13">
        <v>8</v>
      </c>
      <c r="FU15" s="13">
        <v>8</v>
      </c>
      <c r="FV15" s="13">
        <v>8</v>
      </c>
      <c r="FW15" s="13">
        <v>8</v>
      </c>
      <c r="FX15" s="13"/>
      <c r="FY15" s="13"/>
      <c r="FZ15" s="13">
        <v>8</v>
      </c>
      <c r="GA15" s="13">
        <v>8</v>
      </c>
      <c r="GB15" s="13">
        <v>8</v>
      </c>
      <c r="GC15" s="13">
        <v>8</v>
      </c>
      <c r="GD15" s="13">
        <v>8</v>
      </c>
      <c r="GE15" s="13"/>
      <c r="GF15" s="13"/>
      <c r="GG15" s="13">
        <v>8</v>
      </c>
      <c r="GH15" s="13">
        <v>8</v>
      </c>
      <c r="GI15" s="13">
        <v>8</v>
      </c>
      <c r="GJ15" s="13">
        <v>8</v>
      </c>
      <c r="GK15" s="13">
        <v>8</v>
      </c>
      <c r="GL15" s="13"/>
      <c r="GM15" s="13"/>
      <c r="GN15" s="13">
        <v>8</v>
      </c>
      <c r="GO15" s="13">
        <v>8</v>
      </c>
      <c r="GP15" s="13">
        <v>8</v>
      </c>
      <c r="GQ15" s="13">
        <v>8</v>
      </c>
      <c r="GR15" s="13">
        <v>8</v>
      </c>
      <c r="GS15" s="13"/>
      <c r="GT15" s="13"/>
      <c r="GU15" s="13">
        <v>7.2</v>
      </c>
      <c r="GV15" s="13">
        <v>7.2</v>
      </c>
      <c r="GW15" s="13">
        <v>7.2</v>
      </c>
      <c r="GX15" s="13">
        <v>7.2</v>
      </c>
      <c r="GY15" s="13">
        <v>7.2</v>
      </c>
      <c r="GZ15" s="13"/>
      <c r="HA15" s="13"/>
      <c r="HB15" s="13">
        <v>0</v>
      </c>
      <c r="HC15" s="13">
        <v>0</v>
      </c>
      <c r="HD15" s="13">
        <v>0</v>
      </c>
      <c r="HE15" s="13">
        <v>0</v>
      </c>
      <c r="HF15" s="13">
        <v>0</v>
      </c>
      <c r="HG15" s="13"/>
      <c r="HH15" s="13"/>
      <c r="HI15" s="13">
        <v>0</v>
      </c>
      <c r="HJ15" s="13">
        <v>0</v>
      </c>
      <c r="HK15" s="13">
        <v>0</v>
      </c>
      <c r="HL15" s="13">
        <v>0</v>
      </c>
      <c r="HM15" s="13">
        <v>0</v>
      </c>
      <c r="HN15" s="13"/>
      <c r="HO15" s="13"/>
      <c r="HP15" s="13">
        <v>0</v>
      </c>
      <c r="HQ15" s="13">
        <v>0</v>
      </c>
      <c r="HR15" s="13">
        <v>0</v>
      </c>
      <c r="HS15" s="13">
        <v>0</v>
      </c>
      <c r="HT15" s="13">
        <v>0</v>
      </c>
      <c r="HU15" s="13"/>
      <c r="HV15" s="13"/>
      <c r="HW15" s="13">
        <v>7.2</v>
      </c>
      <c r="HX15" s="13">
        <v>7.2</v>
      </c>
      <c r="HY15" s="13">
        <v>7.2</v>
      </c>
      <c r="HZ15" s="13">
        <v>7.2</v>
      </c>
      <c r="IA15" s="13">
        <v>7.2</v>
      </c>
      <c r="IB15" s="13"/>
      <c r="IC15" s="13"/>
      <c r="ID15" s="13">
        <v>7.2</v>
      </c>
      <c r="IE15" s="13">
        <v>7.2</v>
      </c>
      <c r="IF15" s="13">
        <v>7.2</v>
      </c>
      <c r="IG15" s="13">
        <v>7.2</v>
      </c>
      <c r="IH15" s="13">
        <v>7.2</v>
      </c>
      <c r="II15" s="13"/>
      <c r="IJ15" s="13"/>
      <c r="IK15" s="13">
        <v>7.2</v>
      </c>
      <c r="IL15" s="13">
        <v>7.2</v>
      </c>
      <c r="IM15" s="13">
        <v>7.2</v>
      </c>
      <c r="IN15" s="13">
        <v>7.2</v>
      </c>
      <c r="IO15" s="13">
        <v>7.2</v>
      </c>
      <c r="IP15" s="13"/>
      <c r="IQ15" s="13"/>
      <c r="IR15" s="13">
        <v>7.2</v>
      </c>
      <c r="IS15" s="13">
        <v>7.2</v>
      </c>
      <c r="IT15" s="13">
        <v>7.2</v>
      </c>
      <c r="IU15" s="13">
        <v>7.2</v>
      </c>
      <c r="IV15" s="13">
        <v>7.2</v>
      </c>
      <c r="IW15" s="13"/>
      <c r="IX15" s="13"/>
      <c r="IY15" s="13">
        <v>7.2</v>
      </c>
      <c r="IZ15" s="13">
        <v>7.2</v>
      </c>
      <c r="JA15" s="13">
        <v>7.2</v>
      </c>
      <c r="JB15" s="13">
        <v>7.2</v>
      </c>
      <c r="JC15" s="13">
        <v>7.2</v>
      </c>
      <c r="JD15" s="13"/>
      <c r="JE15" s="13"/>
      <c r="JF15" s="13">
        <v>7.2</v>
      </c>
      <c r="JG15" s="13">
        <v>7.2</v>
      </c>
      <c r="JH15" s="13">
        <v>7.2</v>
      </c>
      <c r="JI15" s="13">
        <v>7.2</v>
      </c>
      <c r="JJ15" s="13">
        <v>7.2</v>
      </c>
      <c r="JK15" s="13"/>
      <c r="JL15" s="13"/>
      <c r="JM15" s="13">
        <v>7.2</v>
      </c>
      <c r="JN15" s="13">
        <v>7.2</v>
      </c>
      <c r="JO15" s="13">
        <v>7.2</v>
      </c>
      <c r="JP15" s="13">
        <v>7.2</v>
      </c>
      <c r="JQ15" s="13">
        <v>7.2</v>
      </c>
      <c r="JR15" s="13"/>
      <c r="JS15" s="13"/>
      <c r="JT15" s="13">
        <v>7.2</v>
      </c>
      <c r="JU15" s="13">
        <v>7.2</v>
      </c>
      <c r="JV15" s="13">
        <v>7.2</v>
      </c>
      <c r="JW15" s="13">
        <v>7.2</v>
      </c>
      <c r="JX15" s="13">
        <v>7.2</v>
      </c>
      <c r="JY15" s="13"/>
      <c r="JZ15" s="13"/>
      <c r="KA15" s="13">
        <v>7.2</v>
      </c>
      <c r="KB15" s="13">
        <v>7.2</v>
      </c>
      <c r="KC15" s="13">
        <v>7.2</v>
      </c>
      <c r="KD15" s="13">
        <v>7.2</v>
      </c>
      <c r="KE15" s="13">
        <v>7.2</v>
      </c>
      <c r="KF15" s="13"/>
      <c r="KG15" s="13"/>
      <c r="KH15" s="13">
        <v>7.2</v>
      </c>
      <c r="KI15" s="13">
        <v>7.2</v>
      </c>
      <c r="KJ15" s="13">
        <v>7.2</v>
      </c>
      <c r="KK15" s="13">
        <v>7.2</v>
      </c>
      <c r="KL15" s="13">
        <v>7.2</v>
      </c>
      <c r="KM15" s="13"/>
      <c r="KN15" s="13"/>
      <c r="KO15" s="13">
        <v>7.2</v>
      </c>
      <c r="KP15" s="13">
        <v>7.2</v>
      </c>
      <c r="KQ15" s="13">
        <v>7.2</v>
      </c>
      <c r="KR15" s="13">
        <v>7.2</v>
      </c>
      <c r="KS15" s="13">
        <v>7.2</v>
      </c>
      <c r="KT15" s="13"/>
      <c r="KU15" s="13"/>
      <c r="KV15" s="13">
        <v>7.2</v>
      </c>
      <c r="KW15" s="13">
        <v>7.2</v>
      </c>
      <c r="KX15" s="13">
        <v>7.2</v>
      </c>
      <c r="KY15" s="13">
        <v>7.2</v>
      </c>
      <c r="KZ15" s="13">
        <v>7.2</v>
      </c>
      <c r="LA15" s="13"/>
      <c r="LB15" s="13"/>
      <c r="LC15" s="13">
        <v>7.2</v>
      </c>
      <c r="LD15" s="13">
        <v>7.2</v>
      </c>
      <c r="LE15" s="13">
        <v>7.2</v>
      </c>
      <c r="LF15" s="13">
        <v>7.2</v>
      </c>
      <c r="LG15" s="13">
        <v>7.2</v>
      </c>
      <c r="LH15" s="13"/>
      <c r="LI15" s="13"/>
      <c r="LJ15" s="13">
        <v>7.2</v>
      </c>
      <c r="LK15" s="13">
        <v>7.2</v>
      </c>
      <c r="LL15" s="13">
        <v>7.2</v>
      </c>
      <c r="LM15" s="13">
        <v>7.2</v>
      </c>
      <c r="LN15" s="13">
        <v>7.2</v>
      </c>
      <c r="LO15" s="13"/>
      <c r="LP15" s="13"/>
      <c r="LQ15" s="13">
        <v>7.2</v>
      </c>
      <c r="LR15" s="13">
        <v>7.2</v>
      </c>
      <c r="LS15" s="13">
        <v>7.2</v>
      </c>
      <c r="LT15" s="13">
        <v>7.2</v>
      </c>
      <c r="LU15" s="13">
        <v>7.2</v>
      </c>
      <c r="LV15" s="13"/>
      <c r="LW15" s="13"/>
      <c r="LX15" s="13">
        <v>7.2</v>
      </c>
      <c r="LY15" s="13">
        <v>7.2</v>
      </c>
      <c r="LZ15" s="13">
        <v>7.2</v>
      </c>
      <c r="MA15" s="13">
        <v>7.2</v>
      </c>
      <c r="MB15" s="13">
        <v>7.2</v>
      </c>
      <c r="MC15" s="13"/>
      <c r="MD15" s="13"/>
      <c r="ME15" s="13">
        <v>7.2</v>
      </c>
      <c r="MF15" s="13">
        <v>7.2</v>
      </c>
      <c r="MG15" s="13">
        <v>7.2</v>
      </c>
      <c r="MH15" s="13">
        <v>7.2</v>
      </c>
      <c r="MI15" s="13">
        <v>7.2</v>
      </c>
      <c r="MJ15" s="13"/>
      <c r="MK15" s="13"/>
      <c r="ML15" s="13">
        <v>7.2</v>
      </c>
      <c r="MM15" s="13">
        <v>7.2</v>
      </c>
      <c r="MN15" s="13">
        <v>7.2</v>
      </c>
      <c r="MO15" s="13">
        <v>7.2</v>
      </c>
      <c r="MP15" s="13">
        <v>7.2</v>
      </c>
      <c r="MQ15" s="13"/>
      <c r="MR15" s="13"/>
      <c r="MS15" s="13">
        <v>7.2</v>
      </c>
      <c r="MT15" s="13">
        <v>7.2</v>
      </c>
      <c r="MU15" s="13">
        <v>7.2</v>
      </c>
      <c r="MV15" s="13">
        <v>7.2</v>
      </c>
      <c r="MW15" s="13">
        <v>7.2</v>
      </c>
      <c r="MX15" s="13"/>
      <c r="MY15" s="13"/>
      <c r="MZ15" s="13">
        <v>7.2</v>
      </c>
      <c r="NA15" s="13">
        <v>7.2</v>
      </c>
      <c r="NB15" s="13">
        <v>7.2</v>
      </c>
      <c r="NC15" s="13">
        <v>7.2</v>
      </c>
      <c r="ND15" s="13">
        <v>7.2</v>
      </c>
      <c r="NE15" s="13"/>
      <c r="NF15" s="13"/>
      <c r="NG15" s="13">
        <v>7.2</v>
      </c>
      <c r="NH15" s="13">
        <v>7.2</v>
      </c>
      <c r="NI15" s="13">
        <v>7.2</v>
      </c>
      <c r="NJ15" s="13">
        <v>7.2</v>
      </c>
      <c r="NK15" s="13">
        <v>7.2</v>
      </c>
      <c r="NL15" s="13"/>
      <c r="NM15" s="13"/>
      <c r="NN15" s="13">
        <v>7.2</v>
      </c>
      <c r="NO15" s="13">
        <v>7.2</v>
      </c>
      <c r="NP15" s="13">
        <v>7.2</v>
      </c>
      <c r="NQ15" s="13">
        <v>7.2</v>
      </c>
      <c r="NR15" s="13">
        <v>7.2</v>
      </c>
      <c r="NS15" s="13"/>
      <c r="NT15" s="13"/>
    </row>
    <row r="16" spans="1:384 16307:16317" ht="16.5" customHeight="1" x14ac:dyDescent="0.25">
      <c r="A16" s="2" t="s">
        <v>57</v>
      </c>
      <c r="B16" s="3" t="s">
        <v>55</v>
      </c>
      <c r="C16" s="3" t="s">
        <v>56</v>
      </c>
      <c r="D16" s="4" t="s">
        <v>5</v>
      </c>
      <c r="E16" s="4" t="s">
        <v>7</v>
      </c>
      <c r="F16" s="4" t="s">
        <v>33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/>
      <c r="M16" s="13"/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/>
      <c r="T16" s="13"/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/>
      <c r="AA16" s="13"/>
      <c r="AB16" s="13">
        <v>8</v>
      </c>
      <c r="AC16" s="13">
        <v>8</v>
      </c>
      <c r="AD16" s="13">
        <v>8</v>
      </c>
      <c r="AE16" s="13">
        <v>8</v>
      </c>
      <c r="AF16" s="13">
        <v>0</v>
      </c>
      <c r="AG16" s="13"/>
      <c r="AH16" s="13"/>
      <c r="AI16" s="13">
        <v>8</v>
      </c>
      <c r="AJ16" s="13">
        <v>8</v>
      </c>
      <c r="AK16" s="13">
        <v>8</v>
      </c>
      <c r="AL16" s="13">
        <v>8</v>
      </c>
      <c r="AM16" s="13">
        <v>0</v>
      </c>
      <c r="AN16" s="13"/>
      <c r="AO16" s="13"/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/>
      <c r="AV16" s="13"/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/>
      <c r="BC16" s="13"/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/>
      <c r="BJ16" s="13"/>
      <c r="BK16" s="13">
        <v>8</v>
      </c>
      <c r="BL16" s="13">
        <v>0</v>
      </c>
      <c r="BM16" s="13">
        <v>8</v>
      </c>
      <c r="BN16" s="13">
        <v>8</v>
      </c>
      <c r="BO16" s="13">
        <v>8</v>
      </c>
      <c r="BP16" s="13"/>
      <c r="BQ16" s="13"/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/>
      <c r="BX16" s="13"/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/>
      <c r="CE16" s="13"/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/>
      <c r="CL16" s="13"/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/>
      <c r="CS16" s="13"/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/>
      <c r="CZ16" s="13"/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/>
      <c r="DG16" s="13"/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/>
      <c r="DN16" s="13"/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/>
      <c r="DU16" s="13"/>
      <c r="DV16" s="13">
        <v>8</v>
      </c>
      <c r="DW16" s="13">
        <v>8</v>
      </c>
      <c r="DX16" s="13">
        <v>8</v>
      </c>
      <c r="DY16" s="13">
        <v>8</v>
      </c>
      <c r="DZ16" s="13"/>
      <c r="EA16" s="13"/>
      <c r="EB16" s="13"/>
      <c r="EC16" s="13">
        <v>8</v>
      </c>
      <c r="ED16" s="13">
        <v>0</v>
      </c>
      <c r="EE16" s="13">
        <v>8</v>
      </c>
      <c r="EF16" s="13">
        <v>8</v>
      </c>
      <c r="EG16" s="13">
        <v>8</v>
      </c>
      <c r="EH16" s="13"/>
      <c r="EI16" s="13"/>
      <c r="EJ16" s="13">
        <v>8</v>
      </c>
      <c r="EK16" s="13">
        <v>8</v>
      </c>
      <c r="EL16" s="13"/>
      <c r="EM16" s="13">
        <v>8</v>
      </c>
      <c r="EN16" s="13">
        <v>8</v>
      </c>
      <c r="EO16" s="13"/>
      <c r="EP16" s="13"/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/>
      <c r="EW16" s="13"/>
      <c r="EX16" s="13">
        <v>8</v>
      </c>
      <c r="EY16" s="13">
        <v>8</v>
      </c>
      <c r="EZ16" s="13">
        <v>8</v>
      </c>
      <c r="FA16" s="13">
        <v>8</v>
      </c>
      <c r="FB16" s="13">
        <v>8</v>
      </c>
      <c r="FC16" s="13"/>
      <c r="FD16" s="13"/>
      <c r="FE16" s="13">
        <v>8</v>
      </c>
      <c r="FF16" s="13">
        <v>8</v>
      </c>
      <c r="FG16" s="13">
        <v>8</v>
      </c>
      <c r="FH16" s="13">
        <v>8</v>
      </c>
      <c r="FI16" s="13">
        <v>8</v>
      </c>
      <c r="FJ16" s="13"/>
      <c r="FK16" s="13"/>
      <c r="FL16" s="13">
        <v>8</v>
      </c>
      <c r="FM16" s="13">
        <v>8</v>
      </c>
      <c r="FN16" s="13">
        <v>8</v>
      </c>
      <c r="FO16" s="13">
        <v>8</v>
      </c>
      <c r="FP16" s="13"/>
      <c r="FQ16" s="13"/>
      <c r="FR16" s="13"/>
      <c r="FS16" s="13">
        <v>8</v>
      </c>
      <c r="FT16" s="13">
        <v>8</v>
      </c>
      <c r="FU16" s="13">
        <v>8</v>
      </c>
      <c r="FV16" s="13">
        <v>8</v>
      </c>
      <c r="FW16" s="13">
        <v>8</v>
      </c>
      <c r="FX16" s="13"/>
      <c r="FY16" s="13"/>
      <c r="FZ16" s="13">
        <v>8</v>
      </c>
      <c r="GA16" s="13">
        <v>8</v>
      </c>
      <c r="GB16" s="13">
        <v>8</v>
      </c>
      <c r="GC16" s="13">
        <v>8</v>
      </c>
      <c r="GD16" s="13">
        <v>8</v>
      </c>
      <c r="GE16" s="13"/>
      <c r="GF16" s="13"/>
      <c r="GG16" s="13">
        <v>8</v>
      </c>
      <c r="GH16" s="13">
        <v>8</v>
      </c>
      <c r="GI16" s="13">
        <v>8</v>
      </c>
      <c r="GJ16" s="13">
        <v>8</v>
      </c>
      <c r="GK16" s="13">
        <v>8</v>
      </c>
      <c r="GL16" s="13"/>
      <c r="GM16" s="13"/>
      <c r="GN16" s="13">
        <v>8</v>
      </c>
      <c r="GO16" s="13">
        <v>8</v>
      </c>
      <c r="GP16" s="13">
        <v>8</v>
      </c>
      <c r="GQ16" s="13">
        <v>8</v>
      </c>
      <c r="GR16" s="13">
        <v>8</v>
      </c>
      <c r="GS16" s="13"/>
      <c r="GT16" s="13"/>
      <c r="GU16" s="13">
        <v>7.2</v>
      </c>
      <c r="GV16" s="13">
        <v>7.2</v>
      </c>
      <c r="GW16" s="13">
        <v>7.2</v>
      </c>
      <c r="GX16" s="13">
        <v>7.2</v>
      </c>
      <c r="GY16" s="13">
        <v>7.2</v>
      </c>
      <c r="GZ16" s="13"/>
      <c r="HA16" s="13"/>
      <c r="HB16" s="13">
        <v>7.2</v>
      </c>
      <c r="HC16" s="13">
        <v>7.2</v>
      </c>
      <c r="HD16" s="13">
        <v>7.2</v>
      </c>
      <c r="HE16" s="13">
        <v>7.2</v>
      </c>
      <c r="HF16" s="13">
        <v>7.2</v>
      </c>
      <c r="HG16" s="13"/>
      <c r="HH16" s="13"/>
      <c r="HI16" s="13">
        <v>7.2</v>
      </c>
      <c r="HJ16" s="13">
        <v>7.2</v>
      </c>
      <c r="HK16" s="13">
        <v>7.2</v>
      </c>
      <c r="HL16" s="13">
        <v>7.2</v>
      </c>
      <c r="HM16" s="13">
        <v>7.2</v>
      </c>
      <c r="HN16" s="13"/>
      <c r="HO16" s="13"/>
      <c r="HP16" s="13">
        <v>7.2</v>
      </c>
      <c r="HQ16" s="13">
        <v>7.2</v>
      </c>
      <c r="HR16" s="13">
        <v>7.2</v>
      </c>
      <c r="HS16" s="13">
        <v>7.2</v>
      </c>
      <c r="HT16" s="13">
        <v>7.2</v>
      </c>
      <c r="HU16" s="13"/>
      <c r="HV16" s="13"/>
      <c r="HW16" s="13">
        <v>7.2</v>
      </c>
      <c r="HX16" s="13">
        <v>7.2</v>
      </c>
      <c r="HY16" s="13">
        <v>7.2</v>
      </c>
      <c r="HZ16" s="13">
        <v>7.2</v>
      </c>
      <c r="IA16" s="13">
        <v>7.2</v>
      </c>
      <c r="IB16" s="13"/>
      <c r="IC16" s="13"/>
      <c r="ID16" s="13">
        <v>7.2</v>
      </c>
      <c r="IE16" s="13">
        <v>7.2</v>
      </c>
      <c r="IF16" s="13">
        <v>7.2</v>
      </c>
      <c r="IG16" s="13">
        <v>7.2</v>
      </c>
      <c r="IH16" s="13">
        <v>7.2</v>
      </c>
      <c r="II16" s="13"/>
      <c r="IJ16" s="13"/>
      <c r="IK16" s="13">
        <v>7.2</v>
      </c>
      <c r="IL16" s="13">
        <v>7.2</v>
      </c>
      <c r="IM16" s="13">
        <v>7.2</v>
      </c>
      <c r="IN16" s="13">
        <v>7.2</v>
      </c>
      <c r="IO16" s="13">
        <v>7.2</v>
      </c>
      <c r="IP16" s="13"/>
      <c r="IQ16" s="13"/>
      <c r="IR16" s="13">
        <v>7.2</v>
      </c>
      <c r="IS16" s="13">
        <v>7.2</v>
      </c>
      <c r="IT16" s="13">
        <v>7.2</v>
      </c>
      <c r="IU16" s="13">
        <v>7.2</v>
      </c>
      <c r="IV16" s="13">
        <v>7.2</v>
      </c>
      <c r="IW16" s="13"/>
      <c r="IX16" s="13"/>
      <c r="IY16" s="13">
        <v>7.2</v>
      </c>
      <c r="IZ16" s="13">
        <v>7.2</v>
      </c>
      <c r="JA16" s="13">
        <v>7.2</v>
      </c>
      <c r="JB16" s="13">
        <v>7.2</v>
      </c>
      <c r="JC16" s="13">
        <v>7.2</v>
      </c>
      <c r="JD16" s="13"/>
      <c r="JE16" s="13"/>
      <c r="JF16" s="13">
        <v>7.2</v>
      </c>
      <c r="JG16" s="13">
        <v>7.2</v>
      </c>
      <c r="JH16" s="13">
        <v>7.2</v>
      </c>
      <c r="JI16" s="13">
        <v>7.2</v>
      </c>
      <c r="JJ16" s="13">
        <v>7.2</v>
      </c>
      <c r="JK16" s="13"/>
      <c r="JL16" s="13"/>
      <c r="JM16" s="13">
        <v>7.2</v>
      </c>
      <c r="JN16" s="13">
        <v>7.2</v>
      </c>
      <c r="JO16" s="13">
        <v>7.2</v>
      </c>
      <c r="JP16" s="13">
        <v>7.2</v>
      </c>
      <c r="JQ16" s="13">
        <v>7.2</v>
      </c>
      <c r="JR16" s="13"/>
      <c r="JS16" s="13"/>
      <c r="JT16" s="13">
        <v>7.2</v>
      </c>
      <c r="JU16" s="13">
        <v>7.2</v>
      </c>
      <c r="JV16" s="13">
        <v>7.2</v>
      </c>
      <c r="JW16" s="13">
        <v>7.2</v>
      </c>
      <c r="JX16" s="13">
        <v>7.2</v>
      </c>
      <c r="JY16" s="13"/>
      <c r="JZ16" s="13"/>
      <c r="KA16" s="13">
        <v>7.2</v>
      </c>
      <c r="KB16" s="13">
        <v>7.2</v>
      </c>
      <c r="KC16" s="13">
        <v>7.2</v>
      </c>
      <c r="KD16" s="13">
        <v>7.2</v>
      </c>
      <c r="KE16" s="13">
        <v>7.2</v>
      </c>
      <c r="KF16" s="13"/>
      <c r="KG16" s="13"/>
      <c r="KH16" s="13">
        <v>7.2</v>
      </c>
      <c r="KI16" s="13">
        <v>7.2</v>
      </c>
      <c r="KJ16" s="13">
        <v>7.2</v>
      </c>
      <c r="KK16" s="13">
        <v>7.2</v>
      </c>
      <c r="KL16" s="13">
        <v>7.2</v>
      </c>
      <c r="KM16" s="13"/>
      <c r="KN16" s="13"/>
      <c r="KO16" s="13">
        <v>7.2</v>
      </c>
      <c r="KP16" s="13">
        <v>7.2</v>
      </c>
      <c r="KQ16" s="13">
        <v>7.2</v>
      </c>
      <c r="KR16" s="13">
        <v>7.2</v>
      </c>
      <c r="KS16" s="13">
        <v>7.2</v>
      </c>
      <c r="KT16" s="13"/>
      <c r="KU16" s="13"/>
      <c r="KV16" s="13">
        <v>7.2</v>
      </c>
      <c r="KW16" s="13">
        <v>7.2</v>
      </c>
      <c r="KX16" s="13">
        <v>7.2</v>
      </c>
      <c r="KY16" s="13">
        <v>7.2</v>
      </c>
      <c r="KZ16" s="13">
        <v>7.2</v>
      </c>
      <c r="LA16" s="13"/>
      <c r="LB16" s="13"/>
      <c r="LC16" s="13">
        <v>7.2</v>
      </c>
      <c r="LD16" s="13">
        <v>7.2</v>
      </c>
      <c r="LE16" s="13">
        <v>7.2</v>
      </c>
      <c r="LF16" s="13">
        <v>7.2</v>
      </c>
      <c r="LG16" s="13">
        <v>7.2</v>
      </c>
      <c r="LH16" s="13"/>
      <c r="LI16" s="13"/>
      <c r="LJ16" s="13">
        <v>7.2</v>
      </c>
      <c r="LK16" s="13">
        <v>7.2</v>
      </c>
      <c r="LL16" s="13">
        <v>7.2</v>
      </c>
      <c r="LM16" s="13">
        <v>7.2</v>
      </c>
      <c r="LN16" s="13">
        <v>7.2</v>
      </c>
      <c r="LO16" s="13"/>
      <c r="LP16" s="13"/>
      <c r="LQ16" s="13">
        <v>7.2</v>
      </c>
      <c r="LR16" s="13">
        <v>7.2</v>
      </c>
      <c r="LS16" s="13">
        <v>7.2</v>
      </c>
      <c r="LT16" s="13">
        <v>7.2</v>
      </c>
      <c r="LU16" s="13">
        <v>7.2</v>
      </c>
      <c r="LV16" s="13"/>
      <c r="LW16" s="13"/>
      <c r="LX16" s="13">
        <v>7.2</v>
      </c>
      <c r="LY16" s="13">
        <v>7.2</v>
      </c>
      <c r="LZ16" s="13">
        <v>7.2</v>
      </c>
      <c r="MA16" s="13">
        <v>7.2</v>
      </c>
      <c r="MB16" s="13">
        <v>7.2</v>
      </c>
      <c r="MC16" s="13"/>
      <c r="MD16" s="13"/>
      <c r="ME16" s="13">
        <v>7.2</v>
      </c>
      <c r="MF16" s="13">
        <v>7.2</v>
      </c>
      <c r="MG16" s="13">
        <v>7.2</v>
      </c>
      <c r="MH16" s="13">
        <v>7.2</v>
      </c>
      <c r="MI16" s="13">
        <v>7.2</v>
      </c>
      <c r="MJ16" s="13"/>
      <c r="MK16" s="13"/>
      <c r="ML16" s="13">
        <v>7.2</v>
      </c>
      <c r="MM16" s="13">
        <v>7.2</v>
      </c>
      <c r="MN16" s="13">
        <v>7.2</v>
      </c>
      <c r="MO16" s="13">
        <v>7.2</v>
      </c>
      <c r="MP16" s="13">
        <v>7.2</v>
      </c>
      <c r="MQ16" s="13"/>
      <c r="MR16" s="13"/>
      <c r="MS16" s="13">
        <v>7.2</v>
      </c>
      <c r="MT16" s="13">
        <v>7.2</v>
      </c>
      <c r="MU16" s="13">
        <v>7.2</v>
      </c>
      <c r="MV16" s="13">
        <v>7.2</v>
      </c>
      <c r="MW16" s="13">
        <v>7.2</v>
      </c>
      <c r="MX16" s="13"/>
      <c r="MY16" s="13"/>
      <c r="MZ16" s="13">
        <v>7.2</v>
      </c>
      <c r="NA16" s="13">
        <v>7.2</v>
      </c>
      <c r="NB16" s="13">
        <v>7.2</v>
      </c>
      <c r="NC16" s="13">
        <v>7.2</v>
      </c>
      <c r="ND16" s="13">
        <v>7.2</v>
      </c>
      <c r="NE16" s="13"/>
      <c r="NF16" s="13"/>
      <c r="NG16" s="13">
        <v>7.2</v>
      </c>
      <c r="NH16" s="13">
        <v>7.2</v>
      </c>
      <c r="NI16" s="13">
        <v>7.2</v>
      </c>
      <c r="NJ16" s="13">
        <v>7.2</v>
      </c>
      <c r="NK16" s="13">
        <v>7.2</v>
      </c>
      <c r="NL16" s="13"/>
      <c r="NM16" s="13"/>
      <c r="NN16" s="13">
        <v>7.2</v>
      </c>
      <c r="NO16" s="13">
        <v>7.2</v>
      </c>
      <c r="NP16" s="13">
        <v>7.2</v>
      </c>
      <c r="NQ16" s="13">
        <v>7.2</v>
      </c>
      <c r="NR16" s="13">
        <v>7.2</v>
      </c>
      <c r="NS16" s="13"/>
      <c r="NT16" s="13"/>
    </row>
    <row r="17" spans="1:384" ht="16.5" customHeight="1" x14ac:dyDescent="0.25">
      <c r="A17" s="2" t="s">
        <v>57</v>
      </c>
      <c r="B17" s="5" t="s">
        <v>22</v>
      </c>
      <c r="C17" s="5" t="s">
        <v>21</v>
      </c>
      <c r="D17" s="6" t="s">
        <v>5</v>
      </c>
      <c r="E17" s="6" t="s">
        <v>6</v>
      </c>
      <c r="F17" s="4" t="s">
        <v>10</v>
      </c>
      <c r="G17" s="13">
        <v>8</v>
      </c>
      <c r="H17" s="13">
        <v>8</v>
      </c>
      <c r="I17" s="13">
        <v>8</v>
      </c>
      <c r="J17" s="13">
        <v>8</v>
      </c>
      <c r="K17" s="13">
        <v>8</v>
      </c>
      <c r="L17" s="13"/>
      <c r="M17" s="13"/>
      <c r="N17" s="13">
        <v>8</v>
      </c>
      <c r="O17" s="13">
        <v>8</v>
      </c>
      <c r="P17" s="13">
        <v>8</v>
      </c>
      <c r="Q17" s="13">
        <v>8</v>
      </c>
      <c r="R17" s="13">
        <v>8</v>
      </c>
      <c r="S17" s="13"/>
      <c r="T17" s="13"/>
      <c r="U17" s="13">
        <v>8</v>
      </c>
      <c r="V17" s="13">
        <v>8</v>
      </c>
      <c r="W17" s="13">
        <v>8</v>
      </c>
      <c r="X17" s="13">
        <v>8</v>
      </c>
      <c r="Y17" s="13">
        <v>0</v>
      </c>
      <c r="Z17" s="13"/>
      <c r="AA17" s="13"/>
      <c r="AB17" s="13">
        <v>8</v>
      </c>
      <c r="AC17" s="13">
        <v>8</v>
      </c>
      <c r="AD17" s="13">
        <v>8</v>
      </c>
      <c r="AE17" s="13">
        <v>0</v>
      </c>
      <c r="AF17" s="13">
        <v>0</v>
      </c>
      <c r="AG17" s="13"/>
      <c r="AH17" s="13"/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/>
      <c r="AO17" s="13"/>
      <c r="AP17" s="13">
        <v>8</v>
      </c>
      <c r="AQ17" s="13">
        <v>8</v>
      </c>
      <c r="AR17" s="13">
        <v>8</v>
      </c>
      <c r="AS17" s="13">
        <v>8</v>
      </c>
      <c r="AT17" s="13">
        <v>8</v>
      </c>
      <c r="AU17" s="13"/>
      <c r="AV17" s="13"/>
      <c r="AW17" s="13">
        <v>8</v>
      </c>
      <c r="AX17" s="13">
        <v>8</v>
      </c>
      <c r="AY17" s="13">
        <v>8</v>
      </c>
      <c r="AZ17" s="13">
        <v>8</v>
      </c>
      <c r="BA17" s="13">
        <v>8</v>
      </c>
      <c r="BB17" s="13"/>
      <c r="BC17" s="13"/>
      <c r="BD17" s="13">
        <v>8</v>
      </c>
      <c r="BE17" s="13">
        <v>8</v>
      </c>
      <c r="BF17" s="13">
        <v>8</v>
      </c>
      <c r="BG17" s="13">
        <v>8</v>
      </c>
      <c r="BH17" s="13">
        <v>8</v>
      </c>
      <c r="BI17" s="13"/>
      <c r="BJ17" s="13"/>
      <c r="BK17" s="13">
        <v>8</v>
      </c>
      <c r="BL17" s="13">
        <v>8</v>
      </c>
      <c r="BM17" s="13">
        <v>8</v>
      </c>
      <c r="BN17" s="13">
        <v>8</v>
      </c>
      <c r="BO17" s="13">
        <v>8</v>
      </c>
      <c r="BP17" s="13"/>
      <c r="BQ17" s="13"/>
      <c r="BR17" s="13">
        <v>8</v>
      </c>
      <c r="BS17" s="13">
        <v>8</v>
      </c>
      <c r="BT17" s="13">
        <v>8</v>
      </c>
      <c r="BU17" s="13">
        <v>8</v>
      </c>
      <c r="BV17" s="13">
        <v>8</v>
      </c>
      <c r="BW17" s="13"/>
      <c r="BX17" s="13"/>
      <c r="BY17" s="13">
        <v>8</v>
      </c>
      <c r="BZ17" s="13">
        <v>8</v>
      </c>
      <c r="CA17" s="13">
        <v>8</v>
      </c>
      <c r="CB17" s="13">
        <v>8</v>
      </c>
      <c r="CC17" s="13">
        <v>8</v>
      </c>
      <c r="CD17" s="13"/>
      <c r="CE17" s="13"/>
      <c r="CF17" s="13">
        <v>8</v>
      </c>
      <c r="CG17" s="13">
        <v>8</v>
      </c>
      <c r="CH17" s="13">
        <v>8</v>
      </c>
      <c r="CI17" s="13">
        <v>8</v>
      </c>
      <c r="CJ17" s="13">
        <v>8</v>
      </c>
      <c r="CK17" s="13"/>
      <c r="CL17" s="13"/>
      <c r="CM17" s="13">
        <v>8</v>
      </c>
      <c r="CN17" s="13">
        <v>8</v>
      </c>
      <c r="CO17" s="13">
        <v>8</v>
      </c>
      <c r="CP17" s="13">
        <v>8</v>
      </c>
      <c r="CQ17" s="13">
        <v>8</v>
      </c>
      <c r="CR17" s="13"/>
      <c r="CS17" s="13"/>
      <c r="CT17" s="13">
        <v>8</v>
      </c>
      <c r="CU17" s="13">
        <v>8</v>
      </c>
      <c r="CV17" s="13">
        <v>8</v>
      </c>
      <c r="CW17" s="13">
        <v>8</v>
      </c>
      <c r="CX17" s="13">
        <v>8</v>
      </c>
      <c r="CY17" s="13"/>
      <c r="CZ17" s="13"/>
      <c r="DA17" s="13">
        <v>8</v>
      </c>
      <c r="DB17" s="13">
        <v>8</v>
      </c>
      <c r="DC17" s="13">
        <v>8</v>
      </c>
      <c r="DD17" s="13">
        <v>8</v>
      </c>
      <c r="DE17" s="13">
        <v>8</v>
      </c>
      <c r="DF17" s="13"/>
      <c r="DG17" s="13"/>
      <c r="DH17" s="13">
        <v>8</v>
      </c>
      <c r="DI17" s="13">
        <v>8</v>
      </c>
      <c r="DJ17" s="13">
        <v>8</v>
      </c>
      <c r="DK17" s="13">
        <v>8</v>
      </c>
      <c r="DL17" s="13">
        <v>8</v>
      </c>
      <c r="DM17" s="13"/>
      <c r="DN17" s="13"/>
      <c r="DO17" s="13">
        <v>8</v>
      </c>
      <c r="DP17" s="13">
        <v>8</v>
      </c>
      <c r="DQ17" s="13">
        <v>8</v>
      </c>
      <c r="DR17" s="13">
        <v>8</v>
      </c>
      <c r="DS17" s="13">
        <v>8</v>
      </c>
      <c r="DT17" s="13"/>
      <c r="DU17" s="13"/>
      <c r="DV17" s="13">
        <v>8</v>
      </c>
      <c r="DW17" s="13">
        <v>8</v>
      </c>
      <c r="DX17" s="13">
        <v>8</v>
      </c>
      <c r="DY17" s="13">
        <v>8</v>
      </c>
      <c r="DZ17" s="13">
        <v>8</v>
      </c>
      <c r="EA17" s="13"/>
      <c r="EB17" s="13"/>
      <c r="EC17" s="13">
        <v>0</v>
      </c>
      <c r="ED17" s="13">
        <v>8</v>
      </c>
      <c r="EE17" s="13">
        <v>8</v>
      </c>
      <c r="EF17" s="13">
        <v>8</v>
      </c>
      <c r="EG17" s="13">
        <v>8</v>
      </c>
      <c r="EH17" s="13"/>
      <c r="EI17" s="13"/>
      <c r="EJ17" s="13">
        <v>8</v>
      </c>
      <c r="EK17" s="13">
        <v>8</v>
      </c>
      <c r="EL17" s="13">
        <v>8</v>
      </c>
      <c r="EM17" s="13">
        <v>8</v>
      </c>
      <c r="EN17" s="13">
        <v>8</v>
      </c>
      <c r="EO17" s="13"/>
      <c r="EP17" s="13"/>
      <c r="EQ17" s="13">
        <v>0</v>
      </c>
      <c r="ER17" s="13">
        <v>8</v>
      </c>
      <c r="ES17" s="13">
        <v>8</v>
      </c>
      <c r="ET17" s="13">
        <v>8</v>
      </c>
      <c r="EU17" s="13">
        <v>8</v>
      </c>
      <c r="EV17" s="13"/>
      <c r="EW17" s="13"/>
      <c r="EX17" s="13">
        <v>8</v>
      </c>
      <c r="EY17" s="13">
        <v>8</v>
      </c>
      <c r="EZ17" s="13">
        <v>8</v>
      </c>
      <c r="FA17" s="13">
        <v>0</v>
      </c>
      <c r="FB17" s="13">
        <v>0</v>
      </c>
      <c r="FC17" s="13"/>
      <c r="FD17" s="13"/>
      <c r="FE17" s="13">
        <v>0</v>
      </c>
      <c r="FF17" s="13">
        <v>0</v>
      </c>
      <c r="FG17" s="13">
        <v>0</v>
      </c>
      <c r="FH17" s="13">
        <v>0</v>
      </c>
      <c r="FI17" s="13">
        <v>0</v>
      </c>
      <c r="FJ17" s="13"/>
      <c r="FK17" s="13"/>
      <c r="FL17" s="13">
        <v>0</v>
      </c>
      <c r="FM17" s="13">
        <v>0</v>
      </c>
      <c r="FN17" s="13">
        <v>0</v>
      </c>
      <c r="FO17" s="13">
        <v>0</v>
      </c>
      <c r="FP17" s="13">
        <v>0</v>
      </c>
      <c r="FQ17" s="13"/>
      <c r="FR17" s="13"/>
      <c r="FS17" s="13">
        <v>0</v>
      </c>
      <c r="FT17" s="13">
        <v>0</v>
      </c>
      <c r="FU17" s="13">
        <v>8</v>
      </c>
      <c r="FV17" s="13">
        <v>8</v>
      </c>
      <c r="FW17" s="13">
        <v>8</v>
      </c>
      <c r="FX17" s="13"/>
      <c r="FY17" s="13"/>
      <c r="FZ17" s="13">
        <v>8</v>
      </c>
      <c r="GA17" s="13">
        <v>8</v>
      </c>
      <c r="GB17" s="13">
        <v>8</v>
      </c>
      <c r="GC17" s="13">
        <v>8</v>
      </c>
      <c r="GD17" s="13">
        <v>8</v>
      </c>
      <c r="GE17" s="13"/>
      <c r="GF17" s="13"/>
      <c r="GG17" s="13">
        <v>8</v>
      </c>
      <c r="GH17" s="13">
        <v>8</v>
      </c>
      <c r="GI17" s="13">
        <v>8</v>
      </c>
      <c r="GJ17" s="13">
        <v>8</v>
      </c>
      <c r="GK17" s="13">
        <v>8</v>
      </c>
      <c r="GL17" s="13"/>
      <c r="GM17" s="13"/>
      <c r="GN17" s="13">
        <v>8</v>
      </c>
      <c r="GO17" s="13">
        <v>8</v>
      </c>
      <c r="GP17" s="13">
        <v>8</v>
      </c>
      <c r="GQ17" s="13">
        <v>8</v>
      </c>
      <c r="GR17" s="13">
        <v>8</v>
      </c>
      <c r="GS17" s="13"/>
      <c r="GT17" s="13"/>
      <c r="GU17" s="13">
        <v>8</v>
      </c>
      <c r="GV17" s="13">
        <v>8</v>
      </c>
      <c r="GW17" s="13">
        <v>8</v>
      </c>
      <c r="GX17" s="13">
        <v>8</v>
      </c>
      <c r="GY17" s="13">
        <v>8</v>
      </c>
      <c r="GZ17" s="13"/>
      <c r="HA17" s="13"/>
      <c r="HB17" s="13">
        <v>8</v>
      </c>
      <c r="HC17" s="13">
        <v>8</v>
      </c>
      <c r="HD17" s="13">
        <v>8</v>
      </c>
      <c r="HE17" s="13">
        <v>8</v>
      </c>
      <c r="HF17" s="13">
        <v>8</v>
      </c>
      <c r="HG17" s="13"/>
      <c r="HH17" s="13"/>
      <c r="HI17" s="13">
        <v>8</v>
      </c>
      <c r="HJ17" s="13">
        <v>8</v>
      </c>
      <c r="HK17" s="13">
        <v>8</v>
      </c>
      <c r="HL17" s="13">
        <v>8</v>
      </c>
      <c r="HM17" s="13">
        <v>8</v>
      </c>
      <c r="HN17" s="13"/>
      <c r="HO17" s="13"/>
      <c r="HP17" s="13">
        <v>8</v>
      </c>
      <c r="HQ17" s="13">
        <v>8</v>
      </c>
      <c r="HR17" s="13">
        <v>8</v>
      </c>
      <c r="HS17" s="13">
        <v>8</v>
      </c>
      <c r="HT17" s="13">
        <v>8</v>
      </c>
      <c r="HU17" s="13"/>
      <c r="HV17" s="13"/>
      <c r="HW17" s="13">
        <v>8</v>
      </c>
      <c r="HX17" s="13">
        <v>8</v>
      </c>
      <c r="HY17" s="13">
        <v>8</v>
      </c>
      <c r="HZ17" s="13">
        <v>8</v>
      </c>
      <c r="IA17" s="13">
        <v>8</v>
      </c>
      <c r="IB17" s="13"/>
      <c r="IC17" s="13"/>
      <c r="ID17" s="13">
        <v>8</v>
      </c>
      <c r="IE17" s="13">
        <v>8</v>
      </c>
      <c r="IF17" s="13">
        <v>8</v>
      </c>
      <c r="IG17" s="13">
        <v>8</v>
      </c>
      <c r="IH17" s="13">
        <v>8</v>
      </c>
      <c r="II17" s="13"/>
      <c r="IJ17" s="13"/>
      <c r="IK17" s="13">
        <v>8</v>
      </c>
      <c r="IL17" s="13">
        <v>8</v>
      </c>
      <c r="IM17" s="13">
        <v>8</v>
      </c>
      <c r="IN17" s="13">
        <v>8</v>
      </c>
      <c r="IO17" s="13">
        <v>8</v>
      </c>
      <c r="IP17" s="13"/>
      <c r="IQ17" s="13"/>
      <c r="IR17" s="13">
        <v>8</v>
      </c>
      <c r="IS17" s="13">
        <v>8</v>
      </c>
      <c r="IT17" s="13">
        <v>8</v>
      </c>
      <c r="IU17" s="13">
        <v>8</v>
      </c>
      <c r="IV17" s="13">
        <v>8</v>
      </c>
      <c r="IW17" s="13"/>
      <c r="IX17" s="13"/>
      <c r="IY17" s="13">
        <v>8</v>
      </c>
      <c r="IZ17" s="13">
        <v>8</v>
      </c>
      <c r="JA17" s="13">
        <v>8</v>
      </c>
      <c r="JB17" s="13">
        <v>8</v>
      </c>
      <c r="JC17" s="13">
        <v>8</v>
      </c>
      <c r="JD17" s="13"/>
      <c r="JE17" s="13"/>
      <c r="JF17" s="13">
        <v>8</v>
      </c>
      <c r="JG17" s="13">
        <v>8</v>
      </c>
      <c r="JH17" s="13">
        <v>8</v>
      </c>
      <c r="JI17" s="13">
        <v>8</v>
      </c>
      <c r="JJ17" s="13">
        <v>8</v>
      </c>
      <c r="JK17" s="13"/>
      <c r="JL17" s="13"/>
      <c r="JM17" s="13">
        <v>8</v>
      </c>
      <c r="JN17" s="13">
        <v>8</v>
      </c>
      <c r="JO17" s="13">
        <v>8</v>
      </c>
      <c r="JP17" s="13">
        <v>8</v>
      </c>
      <c r="JQ17" s="13">
        <v>8</v>
      </c>
      <c r="JR17" s="13"/>
      <c r="JS17" s="13"/>
      <c r="JT17" s="13">
        <v>8</v>
      </c>
      <c r="JU17" s="13">
        <v>8</v>
      </c>
      <c r="JV17" s="13">
        <v>8</v>
      </c>
      <c r="JW17" s="13">
        <v>8</v>
      </c>
      <c r="JX17" s="13">
        <v>8</v>
      </c>
      <c r="JY17" s="13"/>
      <c r="JZ17" s="13"/>
      <c r="KA17" s="13">
        <v>8</v>
      </c>
      <c r="KB17" s="13">
        <v>8</v>
      </c>
      <c r="KC17" s="13">
        <v>8</v>
      </c>
      <c r="KD17" s="13">
        <v>8</v>
      </c>
      <c r="KE17" s="13">
        <v>8</v>
      </c>
      <c r="KF17" s="13"/>
      <c r="KG17" s="13"/>
      <c r="KH17" s="13">
        <v>8</v>
      </c>
      <c r="KI17" s="13">
        <v>8</v>
      </c>
      <c r="KJ17" s="13">
        <v>8</v>
      </c>
      <c r="KK17" s="13">
        <v>8</v>
      </c>
      <c r="KL17" s="13">
        <v>8</v>
      </c>
      <c r="KM17" s="13"/>
      <c r="KN17" s="13"/>
      <c r="KO17" s="13">
        <v>8</v>
      </c>
      <c r="KP17" s="13">
        <v>8</v>
      </c>
      <c r="KQ17" s="13">
        <v>8</v>
      </c>
      <c r="KR17" s="13">
        <v>8</v>
      </c>
      <c r="KS17" s="13">
        <v>8</v>
      </c>
      <c r="KT17" s="13"/>
      <c r="KU17" s="13"/>
      <c r="KV17" s="13">
        <v>8</v>
      </c>
      <c r="KW17" s="13">
        <v>8</v>
      </c>
      <c r="KX17" s="13">
        <v>8</v>
      </c>
      <c r="KY17" s="13">
        <v>8</v>
      </c>
      <c r="KZ17" s="13">
        <v>8</v>
      </c>
      <c r="LA17" s="13"/>
      <c r="LB17" s="13"/>
      <c r="LC17" s="13">
        <v>8</v>
      </c>
      <c r="LD17" s="13">
        <v>8</v>
      </c>
      <c r="LE17" s="13">
        <v>8</v>
      </c>
      <c r="LF17" s="13">
        <v>8</v>
      </c>
      <c r="LG17" s="13">
        <v>8</v>
      </c>
      <c r="LH17" s="13"/>
      <c r="LI17" s="13"/>
      <c r="LJ17" s="13">
        <v>8</v>
      </c>
      <c r="LK17" s="13">
        <v>8</v>
      </c>
      <c r="LL17" s="13">
        <v>8</v>
      </c>
      <c r="LM17" s="13">
        <v>8</v>
      </c>
      <c r="LN17" s="13">
        <v>8</v>
      </c>
      <c r="LO17" s="13"/>
      <c r="LP17" s="13"/>
      <c r="LQ17" s="13">
        <v>8</v>
      </c>
      <c r="LR17" s="13">
        <v>8</v>
      </c>
      <c r="LS17" s="13">
        <v>8</v>
      </c>
      <c r="LT17" s="13">
        <v>8</v>
      </c>
      <c r="LU17" s="13">
        <v>8</v>
      </c>
      <c r="LV17" s="13"/>
      <c r="LW17" s="13"/>
      <c r="LX17" s="13">
        <v>8</v>
      </c>
      <c r="LY17" s="13">
        <v>8</v>
      </c>
      <c r="LZ17" s="13">
        <v>8</v>
      </c>
      <c r="MA17" s="13">
        <v>8</v>
      </c>
      <c r="MB17" s="13">
        <v>8</v>
      </c>
      <c r="MC17" s="13"/>
      <c r="MD17" s="13"/>
      <c r="ME17" s="13">
        <v>8</v>
      </c>
      <c r="MF17" s="13">
        <v>8</v>
      </c>
      <c r="MG17" s="13">
        <v>8</v>
      </c>
      <c r="MH17" s="13">
        <v>8</v>
      </c>
      <c r="MI17" s="13">
        <v>8</v>
      </c>
      <c r="MJ17" s="13"/>
      <c r="MK17" s="13"/>
      <c r="ML17" s="13">
        <v>8</v>
      </c>
      <c r="MM17" s="13">
        <v>8</v>
      </c>
      <c r="MN17" s="13">
        <v>8</v>
      </c>
      <c r="MO17" s="13">
        <v>8</v>
      </c>
      <c r="MP17" s="13">
        <v>8</v>
      </c>
      <c r="MQ17" s="13"/>
      <c r="MR17" s="13"/>
      <c r="MS17" s="13">
        <v>8</v>
      </c>
      <c r="MT17" s="13">
        <v>8</v>
      </c>
      <c r="MU17" s="13">
        <v>8</v>
      </c>
      <c r="MV17" s="13">
        <v>8</v>
      </c>
      <c r="MW17" s="13">
        <v>8</v>
      </c>
      <c r="MX17" s="13"/>
      <c r="MY17" s="13"/>
      <c r="MZ17" s="13">
        <v>8</v>
      </c>
      <c r="NA17" s="13">
        <v>8</v>
      </c>
      <c r="NB17" s="13">
        <v>8</v>
      </c>
      <c r="NC17" s="13">
        <v>8</v>
      </c>
      <c r="ND17" s="13">
        <v>8</v>
      </c>
      <c r="NE17" s="13"/>
      <c r="NF17" s="13"/>
      <c r="NG17" s="13">
        <v>8</v>
      </c>
      <c r="NH17" s="13">
        <v>8</v>
      </c>
      <c r="NI17" s="13">
        <v>8</v>
      </c>
      <c r="NJ17" s="13">
        <v>8</v>
      </c>
      <c r="NK17" s="13">
        <v>8</v>
      </c>
      <c r="NL17" s="13"/>
      <c r="NM17" s="13"/>
      <c r="NN17" s="13">
        <v>8</v>
      </c>
      <c r="NO17" s="13">
        <v>8</v>
      </c>
      <c r="NP17" s="13">
        <v>8</v>
      </c>
      <c r="NQ17" s="13">
        <v>8</v>
      </c>
      <c r="NR17" s="13">
        <v>8</v>
      </c>
      <c r="NS17" s="13"/>
      <c r="NT17" s="13"/>
    </row>
    <row r="18" spans="1:384" ht="17.25" customHeight="1" x14ac:dyDescent="0.25">
      <c r="A18" s="2" t="s">
        <v>57</v>
      </c>
      <c r="B18" s="5" t="s">
        <v>27</v>
      </c>
      <c r="C18" s="5" t="s">
        <v>26</v>
      </c>
      <c r="D18" s="6" t="s">
        <v>5</v>
      </c>
      <c r="E18" s="6" t="s">
        <v>6</v>
      </c>
      <c r="F18" s="4" t="s">
        <v>32</v>
      </c>
      <c r="G18" s="13">
        <v>8</v>
      </c>
      <c r="H18" s="13">
        <v>8</v>
      </c>
      <c r="I18" s="13">
        <v>8</v>
      </c>
      <c r="J18" s="13">
        <v>8</v>
      </c>
      <c r="K18" s="13">
        <v>8</v>
      </c>
      <c r="L18" s="13"/>
      <c r="M18" s="13"/>
      <c r="N18" s="13">
        <v>8</v>
      </c>
      <c r="O18" s="13">
        <v>8</v>
      </c>
      <c r="P18" s="13">
        <v>8</v>
      </c>
      <c r="Q18" s="13">
        <v>8</v>
      </c>
      <c r="R18" s="13">
        <v>8</v>
      </c>
      <c r="S18" s="13"/>
      <c r="T18" s="13"/>
      <c r="U18" s="13">
        <v>8</v>
      </c>
      <c r="V18" s="13">
        <v>8</v>
      </c>
      <c r="W18" s="13">
        <v>8</v>
      </c>
      <c r="X18" s="13">
        <v>0</v>
      </c>
      <c r="Y18" s="13">
        <v>0</v>
      </c>
      <c r="Z18" s="13"/>
      <c r="AA18" s="13"/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/>
      <c r="AH18" s="13"/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/>
      <c r="AO18" s="13"/>
      <c r="AP18" s="13">
        <v>8</v>
      </c>
      <c r="AQ18" s="13">
        <v>8</v>
      </c>
      <c r="AR18" s="13">
        <v>8</v>
      </c>
      <c r="AS18" s="13">
        <v>8</v>
      </c>
      <c r="AT18" s="13">
        <v>8</v>
      </c>
      <c r="AU18" s="13"/>
      <c r="AV18" s="13"/>
      <c r="AW18" s="13">
        <v>8</v>
      </c>
      <c r="AX18" s="13">
        <v>8</v>
      </c>
      <c r="AY18" s="13">
        <v>8</v>
      </c>
      <c r="AZ18" s="13">
        <v>8</v>
      </c>
      <c r="BA18" s="13">
        <v>8</v>
      </c>
      <c r="BB18" s="13"/>
      <c r="BC18" s="13"/>
      <c r="BD18" s="13">
        <v>8</v>
      </c>
      <c r="BE18" s="13">
        <v>8</v>
      </c>
      <c r="BF18" s="13">
        <v>8</v>
      </c>
      <c r="BG18" s="13">
        <v>8</v>
      </c>
      <c r="BH18" s="13">
        <v>8</v>
      </c>
      <c r="BI18" s="13"/>
      <c r="BJ18" s="13"/>
      <c r="BK18" s="13">
        <v>8</v>
      </c>
      <c r="BL18" s="13">
        <v>8</v>
      </c>
      <c r="BM18" s="13">
        <v>8</v>
      </c>
      <c r="BN18" s="13">
        <v>8</v>
      </c>
      <c r="BO18" s="13">
        <v>8</v>
      </c>
      <c r="BP18" s="13"/>
      <c r="BQ18" s="13"/>
      <c r="BR18" s="13">
        <v>8</v>
      </c>
      <c r="BS18" s="13">
        <v>8</v>
      </c>
      <c r="BT18" s="13">
        <v>8</v>
      </c>
      <c r="BU18" s="13">
        <v>8</v>
      </c>
      <c r="BV18" s="13">
        <v>8</v>
      </c>
      <c r="BW18" s="13"/>
      <c r="BX18" s="13"/>
      <c r="BY18" s="13">
        <v>8</v>
      </c>
      <c r="BZ18" s="13">
        <v>8</v>
      </c>
      <c r="CA18" s="13">
        <v>8</v>
      </c>
      <c r="CB18" s="13">
        <v>8</v>
      </c>
      <c r="CC18" s="13">
        <v>8</v>
      </c>
      <c r="CD18" s="13"/>
      <c r="CE18" s="13"/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/>
      <c r="CL18" s="13"/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/>
      <c r="CS18" s="13"/>
      <c r="CT18" s="13">
        <v>8</v>
      </c>
      <c r="CU18" s="13">
        <v>8</v>
      </c>
      <c r="CV18" s="13">
        <v>8</v>
      </c>
      <c r="CW18" s="13">
        <v>8</v>
      </c>
      <c r="CX18" s="13">
        <v>8</v>
      </c>
      <c r="CY18" s="13"/>
      <c r="CZ18" s="13"/>
      <c r="DA18" s="13">
        <v>8</v>
      </c>
      <c r="DB18" s="13">
        <v>8</v>
      </c>
      <c r="DC18" s="13">
        <v>8</v>
      </c>
      <c r="DD18" s="13">
        <v>8</v>
      </c>
      <c r="DE18" s="13">
        <v>8</v>
      </c>
      <c r="DF18" s="13"/>
      <c r="DG18" s="13"/>
      <c r="DH18" s="13">
        <v>0</v>
      </c>
      <c r="DI18" s="13">
        <v>8</v>
      </c>
      <c r="DJ18" s="13">
        <v>8</v>
      </c>
      <c r="DK18" s="13">
        <v>8</v>
      </c>
      <c r="DL18" s="13">
        <v>8</v>
      </c>
      <c r="DM18" s="13"/>
      <c r="DN18" s="13"/>
      <c r="DO18" s="13">
        <v>8</v>
      </c>
      <c r="DP18" s="13">
        <v>8</v>
      </c>
      <c r="DQ18" s="13">
        <v>8</v>
      </c>
      <c r="DR18" s="13">
        <v>8</v>
      </c>
      <c r="DS18" s="13">
        <v>8</v>
      </c>
      <c r="DT18" s="13"/>
      <c r="DU18" s="13"/>
      <c r="DV18" s="13">
        <v>8</v>
      </c>
      <c r="DW18" s="13">
        <v>8</v>
      </c>
      <c r="DX18" s="13">
        <v>8</v>
      </c>
      <c r="DY18" s="13">
        <v>8</v>
      </c>
      <c r="DZ18" s="13">
        <v>8</v>
      </c>
      <c r="EA18" s="13"/>
      <c r="EB18" s="13"/>
      <c r="EC18" s="13">
        <v>0</v>
      </c>
      <c r="ED18" s="13">
        <v>8</v>
      </c>
      <c r="EE18" s="13">
        <v>8</v>
      </c>
      <c r="EF18" s="13">
        <v>8</v>
      </c>
      <c r="EG18" s="13">
        <v>8</v>
      </c>
      <c r="EH18" s="13"/>
      <c r="EI18" s="13"/>
      <c r="EJ18" s="13">
        <v>8</v>
      </c>
      <c r="EK18" s="13">
        <v>8</v>
      </c>
      <c r="EL18" s="13">
        <v>8</v>
      </c>
      <c r="EM18" s="13">
        <v>8</v>
      </c>
      <c r="EN18" s="13">
        <v>8</v>
      </c>
      <c r="EO18" s="13"/>
      <c r="EP18" s="13"/>
      <c r="EQ18" s="13">
        <v>0</v>
      </c>
      <c r="ER18" s="13">
        <v>8</v>
      </c>
      <c r="ES18" s="13">
        <v>8</v>
      </c>
      <c r="ET18" s="13">
        <v>8</v>
      </c>
      <c r="EU18" s="13">
        <v>8</v>
      </c>
      <c r="EV18" s="13"/>
      <c r="EW18" s="13"/>
      <c r="EX18" s="13">
        <v>8</v>
      </c>
      <c r="EY18" s="13">
        <v>8</v>
      </c>
      <c r="EZ18" s="13">
        <v>8</v>
      </c>
      <c r="FA18" s="13">
        <v>8</v>
      </c>
      <c r="FB18" s="13">
        <v>8</v>
      </c>
      <c r="FC18" s="13"/>
      <c r="FD18" s="13"/>
      <c r="FE18" s="13">
        <v>0</v>
      </c>
      <c r="FF18" s="13">
        <v>0</v>
      </c>
      <c r="FG18" s="13">
        <v>0</v>
      </c>
      <c r="FH18" s="13">
        <v>0</v>
      </c>
      <c r="FI18" s="13">
        <v>0</v>
      </c>
      <c r="FJ18" s="13"/>
      <c r="FK18" s="13"/>
      <c r="FL18" s="13">
        <v>0</v>
      </c>
      <c r="FM18" s="13">
        <v>0</v>
      </c>
      <c r="FN18" s="13">
        <v>0</v>
      </c>
      <c r="FO18" s="13">
        <v>0</v>
      </c>
      <c r="FP18" s="13">
        <v>0</v>
      </c>
      <c r="FQ18" s="13"/>
      <c r="FR18" s="13"/>
      <c r="FS18" s="13">
        <v>0</v>
      </c>
      <c r="FT18" s="13">
        <v>0</v>
      </c>
      <c r="FU18" s="13">
        <v>0</v>
      </c>
      <c r="FV18" s="13">
        <v>0</v>
      </c>
      <c r="FW18" s="13">
        <v>0</v>
      </c>
      <c r="FX18" s="13"/>
      <c r="FY18" s="13"/>
      <c r="FZ18" s="13">
        <v>8</v>
      </c>
      <c r="GA18" s="13">
        <v>8</v>
      </c>
      <c r="GB18" s="13">
        <v>8</v>
      </c>
      <c r="GC18" s="13">
        <v>8</v>
      </c>
      <c r="GD18" s="13">
        <v>8</v>
      </c>
      <c r="GE18" s="13"/>
      <c r="GF18" s="13"/>
      <c r="GG18" s="13">
        <v>8</v>
      </c>
      <c r="GH18" s="13">
        <v>8</v>
      </c>
      <c r="GI18" s="13">
        <v>8</v>
      </c>
      <c r="GJ18" s="13">
        <v>8</v>
      </c>
      <c r="GK18" s="13">
        <v>8</v>
      </c>
      <c r="GL18" s="13"/>
      <c r="GM18" s="13"/>
      <c r="GN18" s="13">
        <v>8</v>
      </c>
      <c r="GO18" s="13">
        <v>8</v>
      </c>
      <c r="GP18" s="13">
        <v>8</v>
      </c>
      <c r="GQ18" s="13">
        <v>8</v>
      </c>
      <c r="GR18" s="13">
        <v>8</v>
      </c>
      <c r="GS18" s="13"/>
      <c r="GT18" s="13"/>
      <c r="GU18" s="13">
        <v>0</v>
      </c>
      <c r="GV18" s="13">
        <v>0</v>
      </c>
      <c r="GW18" s="13">
        <v>0</v>
      </c>
      <c r="GX18" s="13">
        <v>0</v>
      </c>
      <c r="GY18" s="13">
        <v>0</v>
      </c>
      <c r="GZ18" s="13"/>
      <c r="HA18" s="13"/>
      <c r="HB18" s="13">
        <v>0</v>
      </c>
      <c r="HC18" s="13">
        <v>0</v>
      </c>
      <c r="HD18" s="13">
        <v>0</v>
      </c>
      <c r="HE18" s="13">
        <v>0</v>
      </c>
      <c r="HF18" s="13">
        <v>0</v>
      </c>
      <c r="HG18" s="13"/>
      <c r="HH18" s="13"/>
      <c r="HI18" s="13">
        <v>0</v>
      </c>
      <c r="HJ18" s="13">
        <v>0</v>
      </c>
      <c r="HK18" s="13">
        <v>0</v>
      </c>
      <c r="HL18" s="13">
        <v>0</v>
      </c>
      <c r="HM18" s="13">
        <v>0</v>
      </c>
      <c r="HN18" s="13"/>
      <c r="HO18" s="13"/>
      <c r="HP18" s="13">
        <v>0</v>
      </c>
      <c r="HQ18" s="13">
        <v>0</v>
      </c>
      <c r="HR18" s="13">
        <v>0</v>
      </c>
      <c r="HS18" s="13">
        <v>0</v>
      </c>
      <c r="HT18" s="13">
        <v>0</v>
      </c>
      <c r="HU18" s="13"/>
      <c r="HV18" s="13"/>
      <c r="HW18" s="13">
        <v>0</v>
      </c>
      <c r="HX18" s="13">
        <v>0</v>
      </c>
      <c r="HY18" s="13">
        <v>0</v>
      </c>
      <c r="HZ18" s="13">
        <v>0</v>
      </c>
      <c r="IA18" s="13">
        <v>0</v>
      </c>
      <c r="IB18" s="13"/>
      <c r="IC18" s="13"/>
      <c r="ID18" s="13">
        <v>8</v>
      </c>
      <c r="IE18" s="13">
        <v>8</v>
      </c>
      <c r="IF18" s="13">
        <v>8</v>
      </c>
      <c r="IG18" s="13">
        <v>8</v>
      </c>
      <c r="IH18" s="13">
        <v>8</v>
      </c>
      <c r="II18" s="13"/>
      <c r="IJ18" s="13"/>
      <c r="IK18" s="13">
        <v>8</v>
      </c>
      <c r="IL18" s="13">
        <v>8</v>
      </c>
      <c r="IM18" s="13">
        <v>8</v>
      </c>
      <c r="IN18" s="13">
        <v>8</v>
      </c>
      <c r="IO18" s="13">
        <v>8</v>
      </c>
      <c r="IP18" s="13"/>
      <c r="IQ18" s="13"/>
      <c r="IR18" s="13">
        <v>8</v>
      </c>
      <c r="IS18" s="13">
        <v>8</v>
      </c>
      <c r="IT18" s="13">
        <v>8</v>
      </c>
      <c r="IU18" s="13">
        <v>8</v>
      </c>
      <c r="IV18" s="13">
        <v>8</v>
      </c>
      <c r="IW18" s="13"/>
      <c r="IX18" s="13"/>
      <c r="IY18" s="13">
        <v>8</v>
      </c>
      <c r="IZ18" s="13">
        <v>8</v>
      </c>
      <c r="JA18" s="13">
        <v>8</v>
      </c>
      <c r="JB18" s="13">
        <v>8</v>
      </c>
      <c r="JC18" s="13">
        <v>8</v>
      </c>
      <c r="JD18" s="13"/>
      <c r="JE18" s="13"/>
      <c r="JF18" s="13">
        <v>8</v>
      </c>
      <c r="JG18" s="13">
        <v>8</v>
      </c>
      <c r="JH18" s="13">
        <v>8</v>
      </c>
      <c r="JI18" s="13">
        <v>8</v>
      </c>
      <c r="JJ18" s="13">
        <v>8</v>
      </c>
      <c r="JK18" s="13"/>
      <c r="JL18" s="13"/>
      <c r="JM18" s="13">
        <v>8</v>
      </c>
      <c r="JN18" s="13">
        <v>8</v>
      </c>
      <c r="JO18" s="13">
        <v>8</v>
      </c>
      <c r="JP18" s="13">
        <v>8</v>
      </c>
      <c r="JQ18" s="13">
        <v>8</v>
      </c>
      <c r="JR18" s="13"/>
      <c r="JS18" s="13"/>
      <c r="JT18" s="13">
        <v>8</v>
      </c>
      <c r="JU18" s="13">
        <v>8</v>
      </c>
      <c r="JV18" s="13">
        <v>8</v>
      </c>
      <c r="JW18" s="13">
        <v>8</v>
      </c>
      <c r="JX18" s="13">
        <v>8</v>
      </c>
      <c r="JY18" s="13"/>
      <c r="JZ18" s="13"/>
      <c r="KA18" s="13">
        <v>8</v>
      </c>
      <c r="KB18" s="13">
        <v>8</v>
      </c>
      <c r="KC18" s="13">
        <v>8</v>
      </c>
      <c r="KD18" s="13">
        <v>8</v>
      </c>
      <c r="KE18" s="13">
        <v>8</v>
      </c>
      <c r="KF18" s="13"/>
      <c r="KG18" s="13"/>
      <c r="KH18" s="13">
        <v>8</v>
      </c>
      <c r="KI18" s="13">
        <v>8</v>
      </c>
      <c r="KJ18" s="13">
        <v>8</v>
      </c>
      <c r="KK18" s="13">
        <v>8</v>
      </c>
      <c r="KL18" s="13">
        <v>8</v>
      </c>
      <c r="KM18" s="13"/>
      <c r="KN18" s="13"/>
      <c r="KO18" s="13">
        <v>8</v>
      </c>
      <c r="KP18" s="13">
        <v>8</v>
      </c>
      <c r="KQ18" s="13">
        <v>8</v>
      </c>
      <c r="KR18" s="13">
        <v>8</v>
      </c>
      <c r="KS18" s="13">
        <v>8</v>
      </c>
      <c r="KT18" s="13"/>
      <c r="KU18" s="13"/>
      <c r="KV18" s="13">
        <v>8</v>
      </c>
      <c r="KW18" s="13">
        <v>8</v>
      </c>
      <c r="KX18" s="13">
        <v>8</v>
      </c>
      <c r="KY18" s="13">
        <v>8</v>
      </c>
      <c r="KZ18" s="13">
        <v>8</v>
      </c>
      <c r="LA18" s="13"/>
      <c r="LB18" s="13"/>
      <c r="LC18" s="13">
        <v>8</v>
      </c>
      <c r="LD18" s="13">
        <v>8</v>
      </c>
      <c r="LE18" s="13">
        <v>8</v>
      </c>
      <c r="LF18" s="13">
        <v>8</v>
      </c>
      <c r="LG18" s="13">
        <v>8</v>
      </c>
      <c r="LH18" s="13"/>
      <c r="LI18" s="13"/>
      <c r="LJ18" s="13">
        <v>8</v>
      </c>
      <c r="LK18" s="13">
        <v>8</v>
      </c>
      <c r="LL18" s="13">
        <v>8</v>
      </c>
      <c r="LM18" s="13">
        <v>8</v>
      </c>
      <c r="LN18" s="13">
        <v>8</v>
      </c>
      <c r="LO18" s="13"/>
      <c r="LP18" s="13"/>
      <c r="LQ18" s="13">
        <v>8</v>
      </c>
      <c r="LR18" s="13">
        <v>8</v>
      </c>
      <c r="LS18" s="13">
        <v>8</v>
      </c>
      <c r="LT18" s="13">
        <v>8</v>
      </c>
      <c r="LU18" s="13">
        <v>8</v>
      </c>
      <c r="LV18" s="13"/>
      <c r="LW18" s="13"/>
      <c r="LX18" s="13">
        <v>8</v>
      </c>
      <c r="LY18" s="13">
        <v>8</v>
      </c>
      <c r="LZ18" s="13">
        <v>8</v>
      </c>
      <c r="MA18" s="13">
        <v>8</v>
      </c>
      <c r="MB18" s="13">
        <v>8</v>
      </c>
      <c r="MC18" s="13"/>
      <c r="MD18" s="13"/>
      <c r="ME18" s="13">
        <v>8</v>
      </c>
      <c r="MF18" s="13">
        <v>8</v>
      </c>
      <c r="MG18" s="13">
        <v>8</v>
      </c>
      <c r="MH18" s="13">
        <v>8</v>
      </c>
      <c r="MI18" s="13">
        <v>8</v>
      </c>
      <c r="MJ18" s="13"/>
      <c r="MK18" s="13"/>
      <c r="ML18" s="13">
        <v>8</v>
      </c>
      <c r="MM18" s="13">
        <v>8</v>
      </c>
      <c r="MN18" s="13">
        <v>8</v>
      </c>
      <c r="MO18" s="13">
        <v>8</v>
      </c>
      <c r="MP18" s="13">
        <v>8</v>
      </c>
      <c r="MQ18" s="13"/>
      <c r="MR18" s="13"/>
      <c r="MS18" s="13">
        <v>8</v>
      </c>
      <c r="MT18" s="13">
        <v>8</v>
      </c>
      <c r="MU18" s="13">
        <v>8</v>
      </c>
      <c r="MV18" s="13">
        <v>8</v>
      </c>
      <c r="MW18" s="13">
        <v>8</v>
      </c>
      <c r="MX18" s="13"/>
      <c r="MY18" s="13"/>
      <c r="MZ18" s="13">
        <v>8</v>
      </c>
      <c r="NA18" s="13">
        <v>8</v>
      </c>
      <c r="NB18" s="13">
        <v>8</v>
      </c>
      <c r="NC18" s="13">
        <v>8</v>
      </c>
      <c r="ND18" s="13">
        <v>8</v>
      </c>
      <c r="NE18" s="13"/>
      <c r="NF18" s="13"/>
      <c r="NG18" s="13">
        <v>8</v>
      </c>
      <c r="NH18" s="13">
        <v>8</v>
      </c>
      <c r="NI18" s="13">
        <v>8</v>
      </c>
      <c r="NJ18" s="13">
        <v>8</v>
      </c>
      <c r="NK18" s="13">
        <v>8</v>
      </c>
      <c r="NL18" s="13"/>
      <c r="NM18" s="13"/>
      <c r="NN18" s="13">
        <v>8</v>
      </c>
      <c r="NO18" s="13">
        <v>8</v>
      </c>
      <c r="NP18" s="13">
        <v>8</v>
      </c>
      <c r="NQ18" s="13">
        <v>8</v>
      </c>
      <c r="NR18" s="13">
        <v>8</v>
      </c>
      <c r="NS18" s="13"/>
      <c r="NT18" s="13"/>
    </row>
    <row r="19" spans="1:384" s="39" customFormat="1" ht="15.75" customHeight="1" x14ac:dyDescent="0.25">
      <c r="A19" s="2" t="s">
        <v>57</v>
      </c>
      <c r="B19" s="76" t="s">
        <v>109</v>
      </c>
      <c r="C19" s="76" t="s">
        <v>110</v>
      </c>
      <c r="D19" s="75" t="s">
        <v>5</v>
      </c>
      <c r="E19" s="75" t="s">
        <v>6</v>
      </c>
      <c r="F19" s="4" t="s">
        <v>33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>
        <v>4</v>
      </c>
      <c r="BS19" s="38">
        <v>4</v>
      </c>
      <c r="BT19" s="38">
        <v>4</v>
      </c>
      <c r="BU19" s="38">
        <v>4</v>
      </c>
      <c r="BV19" s="38">
        <v>4</v>
      </c>
      <c r="BW19" s="38"/>
      <c r="BX19" s="38"/>
      <c r="BY19" s="38">
        <v>4</v>
      </c>
      <c r="BZ19" s="38">
        <v>4</v>
      </c>
      <c r="CA19" s="38">
        <v>4</v>
      </c>
      <c r="CB19" s="38">
        <v>4</v>
      </c>
      <c r="CC19" s="38">
        <v>4</v>
      </c>
      <c r="CD19" s="38"/>
      <c r="CE19" s="38"/>
      <c r="CF19" s="38">
        <v>4</v>
      </c>
      <c r="CG19" s="38">
        <v>4</v>
      </c>
      <c r="CH19" s="38">
        <v>4</v>
      </c>
      <c r="CI19" s="38">
        <v>4</v>
      </c>
      <c r="CJ19" s="38">
        <v>4</v>
      </c>
      <c r="CK19" s="38"/>
      <c r="CL19" s="38"/>
      <c r="CM19" s="38">
        <v>4</v>
      </c>
      <c r="CN19" s="38">
        <v>4</v>
      </c>
      <c r="CO19" s="38">
        <v>4</v>
      </c>
      <c r="CP19" s="38">
        <v>4</v>
      </c>
      <c r="CQ19" s="38">
        <v>4</v>
      </c>
      <c r="CR19" s="38"/>
      <c r="CS19" s="38"/>
      <c r="CT19" s="38">
        <v>6</v>
      </c>
      <c r="CU19" s="38">
        <v>6</v>
      </c>
      <c r="CV19" s="38">
        <v>6</v>
      </c>
      <c r="CW19" s="38">
        <v>6</v>
      </c>
      <c r="CX19" s="38">
        <v>6</v>
      </c>
      <c r="CY19" s="38"/>
      <c r="CZ19" s="38"/>
      <c r="DA19" s="38">
        <v>6</v>
      </c>
      <c r="DB19" s="38">
        <v>6</v>
      </c>
      <c r="DC19" s="38">
        <v>6</v>
      </c>
      <c r="DD19" s="38">
        <v>6</v>
      </c>
      <c r="DE19" s="38">
        <v>6</v>
      </c>
      <c r="DF19" s="38"/>
      <c r="DG19" s="38"/>
      <c r="DH19" s="38">
        <v>6</v>
      </c>
      <c r="DI19" s="38">
        <v>6</v>
      </c>
      <c r="DJ19" s="38">
        <v>6</v>
      </c>
      <c r="DK19" s="38">
        <v>6</v>
      </c>
      <c r="DL19" s="38">
        <v>6</v>
      </c>
      <c r="DM19" s="38"/>
      <c r="DN19" s="38"/>
      <c r="DO19" s="38">
        <v>6</v>
      </c>
      <c r="DP19" s="38">
        <v>6</v>
      </c>
      <c r="DQ19" s="38">
        <v>6</v>
      </c>
      <c r="DR19" s="38">
        <v>6</v>
      </c>
      <c r="DS19" s="38">
        <v>6</v>
      </c>
      <c r="DT19" s="38"/>
      <c r="DU19" s="38"/>
      <c r="DV19" s="13">
        <v>8</v>
      </c>
      <c r="DW19" s="13">
        <v>8</v>
      </c>
      <c r="DX19" s="13">
        <v>8</v>
      </c>
      <c r="DY19" s="13">
        <v>8</v>
      </c>
      <c r="DZ19" s="13">
        <v>8</v>
      </c>
      <c r="EA19" s="38"/>
      <c r="EB19" s="38"/>
      <c r="EC19" s="13">
        <v>0</v>
      </c>
      <c r="ED19" s="13">
        <v>8</v>
      </c>
      <c r="EE19" s="13">
        <v>8</v>
      </c>
      <c r="EF19" s="13">
        <v>8</v>
      </c>
      <c r="EG19" s="13">
        <v>8</v>
      </c>
      <c r="EH19" s="13"/>
      <c r="EI19" s="13"/>
      <c r="EJ19" s="13">
        <v>8</v>
      </c>
      <c r="EK19" s="13">
        <v>8</v>
      </c>
      <c r="EL19" s="13">
        <v>8</v>
      </c>
      <c r="EM19" s="13">
        <v>8</v>
      </c>
      <c r="EN19" s="13">
        <v>8</v>
      </c>
      <c r="EO19" s="13"/>
      <c r="EP19" s="13"/>
      <c r="EQ19" s="13">
        <v>0</v>
      </c>
      <c r="ER19" s="13">
        <v>8</v>
      </c>
      <c r="ES19" s="13">
        <v>8</v>
      </c>
      <c r="ET19" s="13">
        <v>8</v>
      </c>
      <c r="EU19" s="13">
        <v>8</v>
      </c>
      <c r="EV19" s="13"/>
      <c r="EW19" s="13"/>
      <c r="EX19" s="13">
        <v>8</v>
      </c>
      <c r="EY19" s="13">
        <v>8</v>
      </c>
      <c r="EZ19" s="13">
        <v>8</v>
      </c>
      <c r="FA19" s="13">
        <v>8</v>
      </c>
      <c r="FB19" s="13">
        <v>8</v>
      </c>
      <c r="FC19" s="13"/>
      <c r="FD19" s="13"/>
      <c r="FE19" s="13">
        <v>8</v>
      </c>
      <c r="FF19" s="13">
        <v>8</v>
      </c>
      <c r="FG19" s="13">
        <v>8</v>
      </c>
      <c r="FH19" s="13">
        <v>8</v>
      </c>
      <c r="FI19" s="13">
        <v>0</v>
      </c>
      <c r="FJ19" s="13"/>
      <c r="FK19" s="13"/>
      <c r="FL19" s="13">
        <v>8</v>
      </c>
      <c r="FM19" s="13">
        <v>8</v>
      </c>
      <c r="FN19" s="13">
        <v>8</v>
      </c>
      <c r="FO19" s="13">
        <v>8</v>
      </c>
      <c r="FP19" s="13"/>
      <c r="FQ19" s="13"/>
      <c r="FR19" s="13"/>
      <c r="FS19" s="13">
        <v>8</v>
      </c>
      <c r="FT19" s="13">
        <v>8</v>
      </c>
      <c r="FU19" s="13">
        <v>8</v>
      </c>
      <c r="FV19" s="13">
        <v>8</v>
      </c>
      <c r="FW19" s="13">
        <v>8</v>
      </c>
      <c r="FX19" s="13"/>
      <c r="FY19" s="13"/>
      <c r="FZ19" s="13">
        <v>8</v>
      </c>
      <c r="GA19" s="13">
        <v>8</v>
      </c>
      <c r="GB19" s="13">
        <v>8</v>
      </c>
      <c r="GC19" s="13">
        <v>8</v>
      </c>
      <c r="GD19" s="13">
        <v>8</v>
      </c>
      <c r="GE19" s="13"/>
      <c r="GF19" s="13"/>
      <c r="GG19" s="13">
        <v>8</v>
      </c>
      <c r="GH19" s="13">
        <v>8</v>
      </c>
      <c r="GI19" s="13">
        <v>8</v>
      </c>
      <c r="GJ19" s="13">
        <v>8</v>
      </c>
      <c r="GK19" s="13">
        <v>8</v>
      </c>
      <c r="GL19" s="13"/>
      <c r="GM19" s="13"/>
      <c r="GN19" s="13">
        <v>8</v>
      </c>
      <c r="GO19" s="13">
        <v>8</v>
      </c>
      <c r="GP19" s="13">
        <v>8</v>
      </c>
      <c r="GQ19" s="13">
        <v>8</v>
      </c>
      <c r="GR19" s="13">
        <v>8</v>
      </c>
      <c r="GS19" s="13"/>
      <c r="GT19" s="13"/>
      <c r="GU19" s="13">
        <v>0</v>
      </c>
      <c r="GV19" s="13">
        <v>0</v>
      </c>
      <c r="GW19" s="13">
        <v>0</v>
      </c>
      <c r="GX19" s="13">
        <v>0</v>
      </c>
      <c r="GY19" s="13">
        <v>0</v>
      </c>
      <c r="GZ19" s="13"/>
      <c r="HA19" s="13"/>
      <c r="HB19" s="13">
        <v>0</v>
      </c>
      <c r="HC19" s="13">
        <v>0</v>
      </c>
      <c r="HD19" s="13">
        <v>0</v>
      </c>
      <c r="HE19" s="13">
        <v>0</v>
      </c>
      <c r="HF19" s="13">
        <v>0</v>
      </c>
      <c r="HG19" s="13"/>
      <c r="HH19" s="13"/>
      <c r="HI19" s="13">
        <v>0</v>
      </c>
      <c r="HJ19" s="13">
        <v>0</v>
      </c>
      <c r="HK19" s="13">
        <v>0</v>
      </c>
      <c r="HL19" s="13">
        <v>0</v>
      </c>
      <c r="HM19" s="13">
        <v>0</v>
      </c>
      <c r="HN19" s="13"/>
      <c r="HO19" s="13"/>
      <c r="HP19" s="13">
        <v>0</v>
      </c>
      <c r="HQ19" s="13">
        <v>0</v>
      </c>
      <c r="HR19" s="13">
        <v>0</v>
      </c>
      <c r="HS19" s="13">
        <v>0</v>
      </c>
      <c r="HT19" s="13">
        <v>0</v>
      </c>
      <c r="HU19" s="13"/>
      <c r="HV19" s="13"/>
      <c r="HW19" s="13">
        <v>0</v>
      </c>
      <c r="HX19" s="13">
        <v>0</v>
      </c>
      <c r="HY19" s="13">
        <v>0</v>
      </c>
      <c r="HZ19" s="13">
        <v>0</v>
      </c>
      <c r="IA19" s="13">
        <v>0</v>
      </c>
      <c r="IB19" s="13"/>
      <c r="IC19" s="13"/>
      <c r="ID19" s="13">
        <v>8</v>
      </c>
      <c r="IE19" s="13">
        <v>8</v>
      </c>
      <c r="IF19" s="13">
        <v>8</v>
      </c>
      <c r="IG19" s="13">
        <v>8</v>
      </c>
      <c r="IH19" s="13">
        <v>8</v>
      </c>
      <c r="II19" s="13"/>
      <c r="IJ19" s="13"/>
      <c r="IK19" s="13">
        <v>8</v>
      </c>
      <c r="IL19" s="13">
        <v>8</v>
      </c>
      <c r="IM19" s="13">
        <v>8</v>
      </c>
      <c r="IN19" s="13">
        <v>8</v>
      </c>
      <c r="IO19" s="13">
        <v>8</v>
      </c>
      <c r="IP19" s="13"/>
      <c r="IQ19" s="13"/>
      <c r="IR19" s="13">
        <v>8</v>
      </c>
      <c r="IS19" s="13">
        <v>8</v>
      </c>
      <c r="IT19" s="13">
        <v>8</v>
      </c>
      <c r="IU19" s="13">
        <v>8</v>
      </c>
      <c r="IV19" s="13">
        <v>8</v>
      </c>
      <c r="IW19" s="13"/>
      <c r="IX19" s="13"/>
      <c r="IY19" s="13">
        <v>8</v>
      </c>
      <c r="IZ19" s="13">
        <v>8</v>
      </c>
      <c r="JA19" s="13">
        <v>8</v>
      </c>
      <c r="JB19" s="13">
        <v>8</v>
      </c>
      <c r="JC19" s="13">
        <v>8</v>
      </c>
      <c r="JD19" s="13"/>
      <c r="JE19" s="13"/>
      <c r="JF19" s="13">
        <v>8</v>
      </c>
      <c r="JG19" s="13">
        <v>8</v>
      </c>
      <c r="JH19" s="13">
        <v>8</v>
      </c>
      <c r="JI19" s="13">
        <v>8</v>
      </c>
      <c r="JJ19" s="13">
        <v>8</v>
      </c>
      <c r="JK19" s="13"/>
      <c r="JL19" s="13"/>
      <c r="JM19" s="13">
        <v>8</v>
      </c>
      <c r="JN19" s="13">
        <v>8</v>
      </c>
      <c r="JO19" s="13">
        <v>8</v>
      </c>
      <c r="JP19" s="13">
        <v>8</v>
      </c>
      <c r="JQ19" s="13">
        <v>8</v>
      </c>
      <c r="JR19" s="13"/>
      <c r="JS19" s="13"/>
      <c r="JT19" s="13">
        <v>8</v>
      </c>
      <c r="JU19" s="13">
        <v>8</v>
      </c>
      <c r="JV19" s="13">
        <v>8</v>
      </c>
      <c r="JW19" s="13">
        <v>8</v>
      </c>
      <c r="JX19" s="13">
        <v>8</v>
      </c>
      <c r="JY19" s="13"/>
      <c r="JZ19" s="13"/>
      <c r="KA19" s="13">
        <v>8</v>
      </c>
      <c r="KB19" s="13">
        <v>8</v>
      </c>
      <c r="KC19" s="13">
        <v>8</v>
      </c>
      <c r="KD19" s="13">
        <v>8</v>
      </c>
      <c r="KE19" s="13">
        <v>8</v>
      </c>
      <c r="KF19" s="13"/>
      <c r="KG19" s="13"/>
      <c r="KH19" s="13">
        <v>8</v>
      </c>
      <c r="KI19" s="13">
        <v>8</v>
      </c>
      <c r="KJ19" s="13">
        <v>8</v>
      </c>
      <c r="KK19" s="13">
        <v>8</v>
      </c>
      <c r="KL19" s="13">
        <v>8</v>
      </c>
      <c r="KM19" s="13"/>
      <c r="KN19" s="13"/>
      <c r="KO19" s="13">
        <v>8</v>
      </c>
      <c r="KP19" s="13">
        <v>8</v>
      </c>
      <c r="KQ19" s="13">
        <v>8</v>
      </c>
      <c r="KR19" s="13">
        <v>8</v>
      </c>
      <c r="KS19" s="13">
        <v>8</v>
      </c>
      <c r="KT19" s="13"/>
      <c r="KU19" s="13"/>
      <c r="KV19" s="13">
        <v>8</v>
      </c>
      <c r="KW19" s="13">
        <v>8</v>
      </c>
      <c r="KX19" s="13">
        <v>8</v>
      </c>
      <c r="KY19" s="13">
        <v>8</v>
      </c>
      <c r="KZ19" s="13">
        <v>8</v>
      </c>
      <c r="LA19" s="13"/>
      <c r="LB19" s="13"/>
      <c r="LC19" s="13">
        <v>8</v>
      </c>
      <c r="LD19" s="13">
        <v>8</v>
      </c>
      <c r="LE19" s="13">
        <v>8</v>
      </c>
      <c r="LF19" s="13">
        <v>8</v>
      </c>
      <c r="LG19" s="13">
        <v>8</v>
      </c>
      <c r="LH19" s="13"/>
      <c r="LI19" s="13"/>
      <c r="LJ19" s="13">
        <v>8</v>
      </c>
      <c r="LK19" s="13">
        <v>8</v>
      </c>
      <c r="LL19" s="13">
        <v>8</v>
      </c>
      <c r="LM19" s="13">
        <v>8</v>
      </c>
      <c r="LN19" s="13">
        <v>8</v>
      </c>
      <c r="LO19" s="13"/>
      <c r="LP19" s="13"/>
      <c r="LQ19" s="13">
        <v>8</v>
      </c>
      <c r="LR19" s="13">
        <v>8</v>
      </c>
      <c r="LS19" s="13">
        <v>8</v>
      </c>
      <c r="LT19" s="13">
        <v>8</v>
      </c>
      <c r="LU19" s="13">
        <v>8</v>
      </c>
      <c r="LV19" s="13"/>
      <c r="LW19" s="13"/>
      <c r="LX19" s="13">
        <v>8</v>
      </c>
      <c r="LY19" s="13">
        <v>8</v>
      </c>
      <c r="LZ19" s="13">
        <v>8</v>
      </c>
      <c r="MA19" s="13">
        <v>8</v>
      </c>
      <c r="MB19" s="13">
        <v>8</v>
      </c>
      <c r="MC19" s="13"/>
      <c r="MD19" s="13"/>
      <c r="ME19" s="13">
        <v>8</v>
      </c>
      <c r="MF19" s="13">
        <v>8</v>
      </c>
      <c r="MG19" s="13">
        <v>8</v>
      </c>
      <c r="MH19" s="13">
        <v>8</v>
      </c>
      <c r="MI19" s="13">
        <v>8</v>
      </c>
      <c r="MJ19" s="13"/>
      <c r="MK19" s="13"/>
      <c r="ML19" s="13">
        <v>8</v>
      </c>
      <c r="MM19" s="13">
        <v>8</v>
      </c>
      <c r="MN19" s="13">
        <v>8</v>
      </c>
      <c r="MO19" s="13">
        <v>8</v>
      </c>
      <c r="MP19" s="13">
        <v>8</v>
      </c>
      <c r="MQ19" s="13"/>
      <c r="MR19" s="13"/>
      <c r="MS19" s="13">
        <v>8</v>
      </c>
      <c r="MT19" s="13">
        <v>8</v>
      </c>
      <c r="MU19" s="13">
        <v>8</v>
      </c>
      <c r="MV19" s="13">
        <v>8</v>
      </c>
      <c r="MW19" s="13">
        <v>8</v>
      </c>
      <c r="MX19" s="13"/>
      <c r="MY19" s="13"/>
      <c r="MZ19" s="13">
        <v>8</v>
      </c>
      <c r="NA19" s="13">
        <v>8</v>
      </c>
      <c r="NB19" s="13">
        <v>8</v>
      </c>
      <c r="NC19" s="13">
        <v>8</v>
      </c>
      <c r="ND19" s="13">
        <v>8</v>
      </c>
      <c r="NE19" s="13"/>
      <c r="NF19" s="13"/>
      <c r="NG19" s="13">
        <v>8</v>
      </c>
      <c r="NH19" s="13">
        <v>8</v>
      </c>
      <c r="NI19" s="13">
        <v>8</v>
      </c>
      <c r="NJ19" s="13">
        <v>8</v>
      </c>
      <c r="NK19" s="13">
        <v>8</v>
      </c>
      <c r="NL19" s="13"/>
      <c r="NM19" s="13"/>
      <c r="NN19" s="13">
        <v>8</v>
      </c>
      <c r="NO19" s="13">
        <v>8</v>
      </c>
      <c r="NP19" s="13">
        <v>8</v>
      </c>
      <c r="NQ19" s="13">
        <v>8</v>
      </c>
      <c r="NR19" s="13">
        <v>8</v>
      </c>
      <c r="NS19" s="13"/>
      <c r="NT19" s="13"/>
    </row>
    <row r="20" spans="1:384" ht="16.5" customHeight="1" x14ac:dyDescent="0.25">
      <c r="A20" s="2" t="s">
        <v>57</v>
      </c>
      <c r="B20" s="5" t="s">
        <v>25</v>
      </c>
      <c r="C20" s="5" t="s">
        <v>24</v>
      </c>
      <c r="D20" s="6" t="s">
        <v>5</v>
      </c>
      <c r="E20" s="6" t="s">
        <v>6</v>
      </c>
      <c r="F20" s="4" t="s">
        <v>33</v>
      </c>
      <c r="G20" s="13">
        <v>8</v>
      </c>
      <c r="H20" s="13">
        <v>8</v>
      </c>
      <c r="I20" s="13">
        <v>8</v>
      </c>
      <c r="J20" s="13">
        <v>8</v>
      </c>
      <c r="K20" s="13">
        <v>8</v>
      </c>
      <c r="L20" s="13"/>
      <c r="M20" s="13"/>
      <c r="N20" s="13">
        <v>8</v>
      </c>
      <c r="O20" s="13">
        <v>8</v>
      </c>
      <c r="P20" s="13">
        <v>8</v>
      </c>
      <c r="Q20" s="13">
        <v>8</v>
      </c>
      <c r="R20" s="13">
        <v>8</v>
      </c>
      <c r="S20" s="13"/>
      <c r="T20" s="13"/>
      <c r="U20" s="13">
        <v>8</v>
      </c>
      <c r="V20" s="13">
        <v>8</v>
      </c>
      <c r="W20" s="13">
        <v>8</v>
      </c>
      <c r="X20" s="13">
        <v>8</v>
      </c>
      <c r="Y20" s="13">
        <v>8</v>
      </c>
      <c r="Z20" s="13"/>
      <c r="AA20" s="13"/>
      <c r="AB20" s="13">
        <v>8</v>
      </c>
      <c r="AC20" s="13">
        <v>8</v>
      </c>
      <c r="AD20" s="13">
        <v>8</v>
      </c>
      <c r="AE20" s="13">
        <v>0</v>
      </c>
      <c r="AF20" s="13">
        <v>0</v>
      </c>
      <c r="AG20" s="13"/>
      <c r="AH20" s="13"/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/>
      <c r="AO20" s="13"/>
      <c r="AP20" s="13">
        <v>8</v>
      </c>
      <c r="AQ20" s="13">
        <v>8</v>
      </c>
      <c r="AR20" s="13">
        <v>8</v>
      </c>
      <c r="AS20" s="13">
        <v>8</v>
      </c>
      <c r="AT20" s="13">
        <v>8</v>
      </c>
      <c r="AU20" s="13"/>
      <c r="AV20" s="13"/>
      <c r="AW20" s="13">
        <v>8</v>
      </c>
      <c r="AX20" s="13">
        <v>8</v>
      </c>
      <c r="AY20" s="13">
        <v>8</v>
      </c>
      <c r="AZ20" s="13">
        <v>8</v>
      </c>
      <c r="BA20" s="13">
        <v>8</v>
      </c>
      <c r="BB20" s="13"/>
      <c r="BC20" s="13"/>
      <c r="BD20" s="13">
        <v>8</v>
      </c>
      <c r="BE20" s="13">
        <v>8</v>
      </c>
      <c r="BF20" s="13">
        <v>8</v>
      </c>
      <c r="BG20" s="13">
        <v>8</v>
      </c>
      <c r="BH20" s="13">
        <v>8</v>
      </c>
      <c r="BI20" s="13"/>
      <c r="BJ20" s="13"/>
      <c r="BK20" s="13">
        <v>8</v>
      </c>
      <c r="BL20" s="13">
        <v>8</v>
      </c>
      <c r="BM20" s="13">
        <v>8</v>
      </c>
      <c r="BN20" s="13">
        <v>8</v>
      </c>
      <c r="BO20" s="13">
        <v>8</v>
      </c>
      <c r="BP20" s="13"/>
      <c r="BQ20" s="13"/>
      <c r="BR20" s="13">
        <v>8</v>
      </c>
      <c r="BS20" s="13">
        <v>8</v>
      </c>
      <c r="BT20" s="13">
        <v>8</v>
      </c>
      <c r="BU20" s="13">
        <v>8</v>
      </c>
      <c r="BV20" s="13">
        <v>8</v>
      </c>
      <c r="BW20" s="13"/>
      <c r="BX20" s="13"/>
      <c r="BY20" s="13">
        <v>8</v>
      </c>
      <c r="BZ20" s="13">
        <v>8</v>
      </c>
      <c r="CA20" s="13">
        <v>8</v>
      </c>
      <c r="CB20" s="13">
        <v>8</v>
      </c>
      <c r="CC20" s="13">
        <v>8</v>
      </c>
      <c r="CD20" s="13"/>
      <c r="CE20" s="13"/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/>
      <c r="CL20" s="13"/>
      <c r="CM20" s="13">
        <v>8</v>
      </c>
      <c r="CN20" s="13">
        <v>8</v>
      </c>
      <c r="CO20" s="13">
        <v>8</v>
      </c>
      <c r="CP20" s="13">
        <v>8</v>
      </c>
      <c r="CQ20" s="13">
        <v>8</v>
      </c>
      <c r="CR20" s="13"/>
      <c r="CS20" s="13"/>
      <c r="CT20" s="13">
        <v>8</v>
      </c>
      <c r="CU20" s="13">
        <v>8</v>
      </c>
      <c r="CV20" s="13">
        <v>8</v>
      </c>
      <c r="CW20" s="13">
        <v>8</v>
      </c>
      <c r="CX20" s="13">
        <v>8</v>
      </c>
      <c r="CY20" s="13"/>
      <c r="CZ20" s="13"/>
      <c r="DA20" s="13">
        <v>8</v>
      </c>
      <c r="DB20" s="13">
        <v>8</v>
      </c>
      <c r="DC20" s="13">
        <v>8</v>
      </c>
      <c r="DD20" s="13">
        <v>8</v>
      </c>
      <c r="DE20" s="13">
        <v>8</v>
      </c>
      <c r="DF20" s="13"/>
      <c r="DG20" s="13"/>
      <c r="DH20" s="13">
        <v>8</v>
      </c>
      <c r="DI20" s="13">
        <v>8</v>
      </c>
      <c r="DJ20" s="13">
        <v>8</v>
      </c>
      <c r="DK20" s="13">
        <v>8</v>
      </c>
      <c r="DL20" s="13">
        <v>8</v>
      </c>
      <c r="DM20" s="13"/>
      <c r="DN20" s="13"/>
      <c r="DO20" s="13">
        <v>8</v>
      </c>
      <c r="DP20" s="13">
        <v>8</v>
      </c>
      <c r="DQ20" s="13">
        <v>8</v>
      </c>
      <c r="DR20" s="13">
        <v>8</v>
      </c>
      <c r="DS20" s="13">
        <v>8</v>
      </c>
      <c r="DT20" s="13"/>
      <c r="DU20" s="13"/>
      <c r="DV20" s="13">
        <v>0</v>
      </c>
      <c r="DW20" s="13">
        <v>0</v>
      </c>
      <c r="DX20" s="13">
        <v>0</v>
      </c>
      <c r="DY20" s="13">
        <v>0</v>
      </c>
      <c r="DZ20" s="13">
        <v>0</v>
      </c>
      <c r="EA20" s="13"/>
      <c r="EB20" s="13"/>
      <c r="EC20" s="13">
        <v>0</v>
      </c>
      <c r="ED20" s="13">
        <v>8</v>
      </c>
      <c r="EE20" s="13">
        <v>8</v>
      </c>
      <c r="EF20" s="13">
        <v>8</v>
      </c>
      <c r="EG20" s="13">
        <v>8</v>
      </c>
      <c r="EH20" s="13"/>
      <c r="EI20" s="13"/>
      <c r="EJ20" s="13">
        <v>8</v>
      </c>
      <c r="EK20" s="13">
        <v>8</v>
      </c>
      <c r="EL20" s="13">
        <v>8</v>
      </c>
      <c r="EM20" s="13">
        <v>8</v>
      </c>
      <c r="EN20" s="13">
        <v>8</v>
      </c>
      <c r="EO20" s="13"/>
      <c r="EP20" s="13"/>
      <c r="EQ20" s="13">
        <v>0</v>
      </c>
      <c r="ER20" s="13">
        <v>8</v>
      </c>
      <c r="ES20" s="13">
        <v>8</v>
      </c>
      <c r="ET20" s="13">
        <v>8</v>
      </c>
      <c r="EU20" s="13">
        <v>8</v>
      </c>
      <c r="EV20" s="13"/>
      <c r="EW20" s="13"/>
      <c r="EX20" s="13">
        <v>0</v>
      </c>
      <c r="EY20" s="13">
        <v>0</v>
      </c>
      <c r="EZ20" s="13">
        <v>0</v>
      </c>
      <c r="FA20" s="13">
        <v>0</v>
      </c>
      <c r="FB20" s="13">
        <v>0</v>
      </c>
      <c r="FC20" s="13"/>
      <c r="FD20" s="13"/>
      <c r="FE20" s="13">
        <v>8</v>
      </c>
      <c r="FF20" s="13">
        <v>8</v>
      </c>
      <c r="FG20" s="13">
        <v>8</v>
      </c>
      <c r="FH20" s="13">
        <v>8</v>
      </c>
      <c r="FI20" s="13">
        <v>8</v>
      </c>
      <c r="FJ20" s="13"/>
      <c r="FK20" s="13"/>
      <c r="FL20" s="13">
        <v>0</v>
      </c>
      <c r="FM20" s="13">
        <v>0</v>
      </c>
      <c r="FN20" s="13">
        <v>0</v>
      </c>
      <c r="FO20" s="13">
        <v>0</v>
      </c>
      <c r="FP20" s="13"/>
      <c r="FQ20" s="13"/>
      <c r="FR20" s="13"/>
      <c r="FS20" s="13">
        <v>8</v>
      </c>
      <c r="FT20" s="13">
        <v>8</v>
      </c>
      <c r="FU20" s="13">
        <v>8</v>
      </c>
      <c r="FV20" s="13">
        <v>8</v>
      </c>
      <c r="FW20" s="13">
        <v>8</v>
      </c>
      <c r="FX20" s="13"/>
      <c r="FY20" s="13"/>
      <c r="FZ20" s="13">
        <v>8</v>
      </c>
      <c r="GA20" s="13">
        <v>8</v>
      </c>
      <c r="GB20" s="13">
        <v>8</v>
      </c>
      <c r="GC20" s="13">
        <v>8</v>
      </c>
      <c r="GD20" s="13">
        <v>8</v>
      </c>
      <c r="GE20" s="13"/>
      <c r="GF20" s="13"/>
      <c r="GG20" s="13">
        <v>8</v>
      </c>
      <c r="GH20" s="13">
        <v>8</v>
      </c>
      <c r="GI20" s="13">
        <v>8</v>
      </c>
      <c r="GJ20" s="13">
        <v>8</v>
      </c>
      <c r="GK20" s="13">
        <v>8</v>
      </c>
      <c r="GL20" s="13"/>
      <c r="GM20" s="13"/>
      <c r="GN20" s="13">
        <v>8</v>
      </c>
      <c r="GO20" s="13">
        <v>8</v>
      </c>
      <c r="GP20" s="13">
        <v>8</v>
      </c>
      <c r="GQ20" s="13">
        <v>8</v>
      </c>
      <c r="GR20" s="13">
        <v>8</v>
      </c>
      <c r="GS20" s="13"/>
      <c r="GT20" s="13"/>
      <c r="GU20" s="13">
        <v>0</v>
      </c>
      <c r="GV20" s="13">
        <v>0</v>
      </c>
      <c r="GW20" s="13">
        <v>0</v>
      </c>
      <c r="GX20" s="13">
        <v>0</v>
      </c>
      <c r="GY20" s="13">
        <v>0</v>
      </c>
      <c r="GZ20" s="13"/>
      <c r="HA20" s="13"/>
      <c r="HB20" s="13">
        <v>0</v>
      </c>
      <c r="HC20" s="13">
        <v>0</v>
      </c>
      <c r="HD20" s="13">
        <v>0</v>
      </c>
      <c r="HE20" s="13">
        <v>0</v>
      </c>
      <c r="HF20" s="13">
        <v>0</v>
      </c>
      <c r="HG20" s="13"/>
      <c r="HH20" s="13"/>
      <c r="HI20" s="13">
        <v>0</v>
      </c>
      <c r="HJ20" s="13">
        <v>0</v>
      </c>
      <c r="HK20" s="13">
        <v>0</v>
      </c>
      <c r="HL20" s="13">
        <v>0</v>
      </c>
      <c r="HM20" s="13">
        <v>0</v>
      </c>
      <c r="HN20" s="13"/>
      <c r="HO20" s="13"/>
      <c r="HP20" s="13">
        <v>0</v>
      </c>
      <c r="HQ20" s="13">
        <v>0</v>
      </c>
      <c r="HR20" s="13">
        <v>0</v>
      </c>
      <c r="HS20" s="13">
        <v>0</v>
      </c>
      <c r="HT20" s="13">
        <v>0</v>
      </c>
      <c r="HU20" s="13"/>
      <c r="HV20" s="13"/>
      <c r="HW20" s="13">
        <v>0</v>
      </c>
      <c r="HX20" s="13">
        <v>0</v>
      </c>
      <c r="HY20" s="13">
        <v>0</v>
      </c>
      <c r="HZ20" s="13">
        <v>0</v>
      </c>
      <c r="IA20" s="13">
        <v>0</v>
      </c>
      <c r="IB20" s="13"/>
      <c r="IC20" s="13"/>
      <c r="ID20" s="13">
        <v>8</v>
      </c>
      <c r="IE20" s="13">
        <v>8</v>
      </c>
      <c r="IF20" s="13">
        <v>8</v>
      </c>
      <c r="IG20" s="13">
        <v>8</v>
      </c>
      <c r="IH20" s="13">
        <v>8</v>
      </c>
      <c r="II20" s="13"/>
      <c r="IJ20" s="13"/>
      <c r="IK20" s="13">
        <v>8</v>
      </c>
      <c r="IL20" s="13">
        <v>8</v>
      </c>
      <c r="IM20" s="13">
        <v>8</v>
      </c>
      <c r="IN20" s="13">
        <v>8</v>
      </c>
      <c r="IO20" s="13">
        <v>8</v>
      </c>
      <c r="IP20" s="13"/>
      <c r="IQ20" s="13"/>
      <c r="IR20" s="13">
        <v>8</v>
      </c>
      <c r="IS20" s="13">
        <v>8</v>
      </c>
      <c r="IT20" s="13">
        <v>8</v>
      </c>
      <c r="IU20" s="13">
        <v>8</v>
      </c>
      <c r="IV20" s="13">
        <v>8</v>
      </c>
      <c r="IW20" s="13"/>
      <c r="IX20" s="13"/>
      <c r="IY20" s="13">
        <v>8</v>
      </c>
      <c r="IZ20" s="13">
        <v>8</v>
      </c>
      <c r="JA20" s="13">
        <v>8</v>
      </c>
      <c r="JB20" s="13">
        <v>8</v>
      </c>
      <c r="JC20" s="13">
        <v>8</v>
      </c>
      <c r="JD20" s="13"/>
      <c r="JE20" s="13"/>
      <c r="JF20" s="13">
        <v>8</v>
      </c>
      <c r="JG20" s="13">
        <v>8</v>
      </c>
      <c r="JH20" s="13">
        <v>8</v>
      </c>
      <c r="JI20" s="13">
        <v>8</v>
      </c>
      <c r="JJ20" s="13">
        <v>8</v>
      </c>
      <c r="JK20" s="13"/>
      <c r="JL20" s="13"/>
      <c r="JM20" s="13">
        <v>8</v>
      </c>
      <c r="JN20" s="13">
        <v>8</v>
      </c>
      <c r="JO20" s="13">
        <v>8</v>
      </c>
      <c r="JP20" s="13">
        <v>8</v>
      </c>
      <c r="JQ20" s="13">
        <v>8</v>
      </c>
      <c r="JR20" s="13"/>
      <c r="JS20" s="13"/>
      <c r="JT20" s="13">
        <v>8</v>
      </c>
      <c r="JU20" s="13">
        <v>8</v>
      </c>
      <c r="JV20" s="13">
        <v>8</v>
      </c>
      <c r="JW20" s="13">
        <v>8</v>
      </c>
      <c r="JX20" s="13">
        <v>8</v>
      </c>
      <c r="JY20" s="13"/>
      <c r="JZ20" s="13"/>
      <c r="KA20" s="13">
        <v>8</v>
      </c>
      <c r="KB20" s="13">
        <v>8</v>
      </c>
      <c r="KC20" s="13">
        <v>8</v>
      </c>
      <c r="KD20" s="13">
        <v>8</v>
      </c>
      <c r="KE20" s="13">
        <v>8</v>
      </c>
      <c r="KF20" s="13"/>
      <c r="KG20" s="13"/>
      <c r="KH20" s="13">
        <v>8</v>
      </c>
      <c r="KI20" s="13">
        <v>8</v>
      </c>
      <c r="KJ20" s="13">
        <v>8</v>
      </c>
      <c r="KK20" s="13">
        <v>8</v>
      </c>
      <c r="KL20" s="13">
        <v>8</v>
      </c>
      <c r="KM20" s="13"/>
      <c r="KN20" s="13"/>
      <c r="KO20" s="13">
        <v>8</v>
      </c>
      <c r="KP20" s="13">
        <v>8</v>
      </c>
      <c r="KQ20" s="13">
        <v>8</v>
      </c>
      <c r="KR20" s="13">
        <v>8</v>
      </c>
      <c r="KS20" s="13">
        <v>8</v>
      </c>
      <c r="KT20" s="13"/>
      <c r="KU20" s="13"/>
      <c r="KV20" s="13">
        <v>8</v>
      </c>
      <c r="KW20" s="13">
        <v>8</v>
      </c>
      <c r="KX20" s="13">
        <v>8</v>
      </c>
      <c r="KY20" s="13">
        <v>8</v>
      </c>
      <c r="KZ20" s="13">
        <v>8</v>
      </c>
      <c r="LA20" s="13"/>
      <c r="LB20" s="13"/>
      <c r="LC20" s="13">
        <v>8</v>
      </c>
      <c r="LD20" s="13">
        <v>8</v>
      </c>
      <c r="LE20" s="13">
        <v>8</v>
      </c>
      <c r="LF20" s="13">
        <v>8</v>
      </c>
      <c r="LG20" s="13">
        <v>8</v>
      </c>
      <c r="LH20" s="13"/>
      <c r="LI20" s="13"/>
      <c r="LJ20" s="13">
        <v>8</v>
      </c>
      <c r="LK20" s="13">
        <v>8</v>
      </c>
      <c r="LL20" s="13">
        <v>8</v>
      </c>
      <c r="LM20" s="13">
        <v>8</v>
      </c>
      <c r="LN20" s="13">
        <v>8</v>
      </c>
      <c r="LO20" s="13"/>
      <c r="LP20" s="13"/>
      <c r="LQ20" s="13">
        <v>8</v>
      </c>
      <c r="LR20" s="13">
        <v>8</v>
      </c>
      <c r="LS20" s="13">
        <v>8</v>
      </c>
      <c r="LT20" s="13">
        <v>8</v>
      </c>
      <c r="LU20" s="13">
        <v>8</v>
      </c>
      <c r="LV20" s="13"/>
      <c r="LW20" s="13"/>
      <c r="LX20" s="13">
        <v>8</v>
      </c>
      <c r="LY20" s="13">
        <v>8</v>
      </c>
      <c r="LZ20" s="13">
        <v>8</v>
      </c>
      <c r="MA20" s="13">
        <v>8</v>
      </c>
      <c r="MB20" s="13">
        <v>8</v>
      </c>
      <c r="MC20" s="13"/>
      <c r="MD20" s="13"/>
      <c r="ME20" s="13">
        <v>8</v>
      </c>
      <c r="MF20" s="13">
        <v>8</v>
      </c>
      <c r="MG20" s="13">
        <v>8</v>
      </c>
      <c r="MH20" s="13">
        <v>8</v>
      </c>
      <c r="MI20" s="13">
        <v>8</v>
      </c>
      <c r="MJ20" s="13"/>
      <c r="MK20" s="13"/>
      <c r="ML20" s="13">
        <v>8</v>
      </c>
      <c r="MM20" s="13">
        <v>8</v>
      </c>
      <c r="MN20" s="13">
        <v>8</v>
      </c>
      <c r="MO20" s="13">
        <v>8</v>
      </c>
      <c r="MP20" s="13">
        <v>8</v>
      </c>
      <c r="MQ20" s="13"/>
      <c r="MR20" s="13"/>
      <c r="MS20" s="13">
        <v>8</v>
      </c>
      <c r="MT20" s="13">
        <v>8</v>
      </c>
      <c r="MU20" s="13">
        <v>8</v>
      </c>
      <c r="MV20" s="13">
        <v>8</v>
      </c>
      <c r="MW20" s="13">
        <v>8</v>
      </c>
      <c r="MX20" s="13"/>
      <c r="MY20" s="13"/>
      <c r="MZ20" s="13">
        <v>8</v>
      </c>
      <c r="NA20" s="13">
        <v>8</v>
      </c>
      <c r="NB20" s="13">
        <v>8</v>
      </c>
      <c r="NC20" s="13">
        <v>8</v>
      </c>
      <c r="ND20" s="13">
        <v>8</v>
      </c>
      <c r="NE20" s="13"/>
      <c r="NF20" s="13"/>
      <c r="NG20" s="13">
        <v>8</v>
      </c>
      <c r="NH20" s="13">
        <v>8</v>
      </c>
      <c r="NI20" s="13">
        <v>8</v>
      </c>
      <c r="NJ20" s="13">
        <v>8</v>
      </c>
      <c r="NK20" s="13">
        <v>8</v>
      </c>
      <c r="NL20" s="13"/>
      <c r="NM20" s="13"/>
      <c r="NN20" s="13">
        <v>8</v>
      </c>
      <c r="NO20" s="13">
        <v>8</v>
      </c>
      <c r="NP20" s="13">
        <v>8</v>
      </c>
      <c r="NQ20" s="13">
        <v>8</v>
      </c>
      <c r="NR20" s="13">
        <v>8</v>
      </c>
      <c r="NS20" s="13"/>
      <c r="NT20" s="13"/>
    </row>
    <row r="21" spans="1:384" ht="18" customHeight="1" x14ac:dyDescent="0.25">
      <c r="A21" s="2" t="s">
        <v>57</v>
      </c>
      <c r="B21" s="3" t="s">
        <v>98</v>
      </c>
      <c r="C21" s="3" t="s">
        <v>99</v>
      </c>
      <c r="D21" s="4" t="s">
        <v>5</v>
      </c>
      <c r="E21" s="4" t="s">
        <v>7</v>
      </c>
      <c r="F21" s="4" t="s">
        <v>10</v>
      </c>
      <c r="G21" s="13">
        <v>8</v>
      </c>
      <c r="H21" s="13">
        <v>8</v>
      </c>
      <c r="I21" s="13">
        <v>8</v>
      </c>
      <c r="J21" s="13">
        <v>8</v>
      </c>
      <c r="K21" s="13">
        <v>0</v>
      </c>
      <c r="L21" s="13"/>
      <c r="M21" s="13"/>
      <c r="N21" s="13">
        <v>0</v>
      </c>
      <c r="O21" s="13">
        <v>0</v>
      </c>
      <c r="P21" s="13">
        <v>8</v>
      </c>
      <c r="Q21" s="13">
        <v>8</v>
      </c>
      <c r="R21" s="13">
        <v>8</v>
      </c>
      <c r="S21" s="13"/>
      <c r="T21" s="13"/>
      <c r="U21" s="13">
        <v>8</v>
      </c>
      <c r="V21" s="13">
        <v>8</v>
      </c>
      <c r="W21" s="13">
        <v>8</v>
      </c>
      <c r="X21" s="13">
        <v>8</v>
      </c>
      <c r="Y21" s="13">
        <v>8</v>
      </c>
      <c r="Z21" s="13"/>
      <c r="AA21" s="13"/>
      <c r="AB21" s="13">
        <v>8</v>
      </c>
      <c r="AC21" s="13">
        <v>8</v>
      </c>
      <c r="AD21" s="13">
        <v>8</v>
      </c>
      <c r="AE21" s="13">
        <v>8</v>
      </c>
      <c r="AF21" s="13">
        <v>0</v>
      </c>
      <c r="AG21" s="13"/>
      <c r="AH21" s="13"/>
      <c r="AI21" s="13">
        <v>8</v>
      </c>
      <c r="AJ21" s="13">
        <v>8</v>
      </c>
      <c r="AK21" s="13">
        <v>8</v>
      </c>
      <c r="AL21" s="13">
        <v>8</v>
      </c>
      <c r="AM21" s="13">
        <v>0</v>
      </c>
      <c r="AN21" s="13"/>
      <c r="AO21" s="13"/>
      <c r="AP21" s="13">
        <v>8</v>
      </c>
      <c r="AQ21" s="13">
        <v>8</v>
      </c>
      <c r="AR21" s="13">
        <v>8</v>
      </c>
      <c r="AS21" s="13">
        <v>8</v>
      </c>
      <c r="AT21" s="13">
        <v>8</v>
      </c>
      <c r="AU21" s="13"/>
      <c r="AV21" s="13"/>
      <c r="AW21" s="13">
        <v>8</v>
      </c>
      <c r="AX21" s="13">
        <v>8</v>
      </c>
      <c r="AY21" s="13">
        <v>0</v>
      </c>
      <c r="AZ21" s="13">
        <v>0</v>
      </c>
      <c r="BA21" s="13">
        <v>0</v>
      </c>
      <c r="BB21" s="13"/>
      <c r="BC21" s="13"/>
      <c r="BD21" s="13">
        <v>8</v>
      </c>
      <c r="BE21" s="13">
        <v>8</v>
      </c>
      <c r="BF21" s="13">
        <v>8</v>
      </c>
      <c r="BG21" s="13">
        <v>8</v>
      </c>
      <c r="BH21" s="13">
        <v>8</v>
      </c>
      <c r="BI21" s="13"/>
      <c r="BJ21" s="13"/>
      <c r="BK21" s="13">
        <v>8</v>
      </c>
      <c r="BL21" s="13">
        <v>0</v>
      </c>
      <c r="BM21" s="13">
        <v>8</v>
      </c>
      <c r="BN21" s="13">
        <v>8</v>
      </c>
      <c r="BO21" s="13">
        <v>8</v>
      </c>
      <c r="BP21" s="13"/>
      <c r="BQ21" s="13"/>
      <c r="BR21" s="13">
        <v>8</v>
      </c>
      <c r="BS21" s="13">
        <v>8</v>
      </c>
      <c r="BT21" s="13">
        <v>8</v>
      </c>
      <c r="BU21" s="13">
        <v>8</v>
      </c>
      <c r="BV21" s="13">
        <v>8</v>
      </c>
      <c r="BW21" s="13"/>
      <c r="BX21" s="13"/>
      <c r="BY21" s="13">
        <v>8</v>
      </c>
      <c r="BZ21" s="13">
        <v>8</v>
      </c>
      <c r="CA21" s="13">
        <v>8</v>
      </c>
      <c r="CB21" s="13">
        <v>8</v>
      </c>
      <c r="CC21" s="13">
        <v>8</v>
      </c>
      <c r="CD21" s="13"/>
      <c r="CE21" s="13"/>
      <c r="CF21" s="13">
        <v>8</v>
      </c>
      <c r="CG21" s="13">
        <v>8</v>
      </c>
      <c r="CH21" s="13">
        <v>8</v>
      </c>
      <c r="CI21" s="13">
        <v>8</v>
      </c>
      <c r="CJ21" s="13">
        <v>8</v>
      </c>
      <c r="CK21" s="13"/>
      <c r="CL21" s="13"/>
      <c r="CM21" s="13">
        <v>8</v>
      </c>
      <c r="CN21" s="13">
        <v>8</v>
      </c>
      <c r="CO21" s="13">
        <v>8</v>
      </c>
      <c r="CP21" s="13">
        <v>8</v>
      </c>
      <c r="CQ21" s="13">
        <v>8</v>
      </c>
      <c r="CR21" s="13"/>
      <c r="CS21" s="13"/>
      <c r="CT21" s="13">
        <v>8</v>
      </c>
      <c r="CU21" s="13">
        <v>8</v>
      </c>
      <c r="CV21" s="13">
        <v>8</v>
      </c>
      <c r="CW21" s="13">
        <v>8</v>
      </c>
      <c r="CX21" s="13">
        <v>8</v>
      </c>
      <c r="CY21" s="13"/>
      <c r="CZ21" s="13"/>
      <c r="DA21" s="13">
        <v>0</v>
      </c>
      <c r="DB21" s="13">
        <v>8</v>
      </c>
      <c r="DC21" s="13">
        <v>8</v>
      </c>
      <c r="DD21" s="13">
        <v>8</v>
      </c>
      <c r="DE21" s="13">
        <v>8</v>
      </c>
      <c r="DF21" s="13"/>
      <c r="DG21" s="13"/>
      <c r="DH21" s="13">
        <v>8</v>
      </c>
      <c r="DI21" s="13">
        <v>8</v>
      </c>
      <c r="DJ21" s="13">
        <v>8</v>
      </c>
      <c r="DK21" s="13">
        <v>8</v>
      </c>
      <c r="DL21" s="13">
        <v>8</v>
      </c>
      <c r="DM21" s="13"/>
      <c r="DN21" s="13"/>
      <c r="DO21" s="13">
        <v>8</v>
      </c>
      <c r="DP21" s="13">
        <v>0</v>
      </c>
      <c r="DQ21" s="13">
        <v>0</v>
      </c>
      <c r="DR21" s="13">
        <v>8</v>
      </c>
      <c r="DS21" s="13">
        <v>8</v>
      </c>
      <c r="DT21" s="13"/>
      <c r="DU21" s="13"/>
      <c r="DV21" s="13">
        <v>8</v>
      </c>
      <c r="DW21" s="13">
        <v>8</v>
      </c>
      <c r="DX21" s="13">
        <v>8</v>
      </c>
      <c r="DY21" s="13">
        <v>8</v>
      </c>
      <c r="DZ21" s="13">
        <v>0</v>
      </c>
      <c r="EA21" s="13"/>
      <c r="EB21" s="13"/>
      <c r="EC21" s="13">
        <v>0</v>
      </c>
      <c r="ED21" s="13">
        <v>0</v>
      </c>
      <c r="EE21" s="13">
        <v>8</v>
      </c>
      <c r="EF21" s="13">
        <v>8</v>
      </c>
      <c r="EG21" s="13">
        <v>8</v>
      </c>
      <c r="EH21" s="13"/>
      <c r="EI21" s="13"/>
      <c r="EJ21" s="13">
        <v>8</v>
      </c>
      <c r="EK21" s="13">
        <v>8</v>
      </c>
      <c r="EL21" s="13">
        <v>0</v>
      </c>
      <c r="EM21" s="13">
        <v>8</v>
      </c>
      <c r="EN21" s="13">
        <v>8</v>
      </c>
      <c r="EO21" s="13"/>
      <c r="EP21" s="13"/>
      <c r="EQ21" s="13">
        <v>8</v>
      </c>
      <c r="ER21" s="13">
        <v>8</v>
      </c>
      <c r="ES21" s="13">
        <v>8</v>
      </c>
      <c r="ET21" s="13">
        <v>8</v>
      </c>
      <c r="EU21" s="13">
        <v>8</v>
      </c>
      <c r="EV21" s="13"/>
      <c r="EW21" s="13"/>
      <c r="EX21" s="13">
        <v>8</v>
      </c>
      <c r="EY21" s="13">
        <v>8</v>
      </c>
      <c r="EZ21" s="13">
        <v>8</v>
      </c>
      <c r="FA21" s="13">
        <v>8</v>
      </c>
      <c r="FB21" s="13">
        <v>8</v>
      </c>
      <c r="FC21" s="13"/>
      <c r="FD21" s="13"/>
      <c r="FE21" s="13">
        <v>8</v>
      </c>
      <c r="FF21" s="13">
        <v>8</v>
      </c>
      <c r="FG21" s="13">
        <v>8</v>
      </c>
      <c r="FH21" s="13">
        <v>8</v>
      </c>
      <c r="FI21" s="13">
        <v>8</v>
      </c>
      <c r="FJ21" s="13"/>
      <c r="FK21" s="13"/>
      <c r="FL21" s="13">
        <v>8</v>
      </c>
      <c r="FM21" s="13">
        <v>8</v>
      </c>
      <c r="FN21" s="13">
        <v>8</v>
      </c>
      <c r="FO21" s="13">
        <v>8</v>
      </c>
      <c r="FP21" s="13">
        <v>0</v>
      </c>
      <c r="FQ21" s="13"/>
      <c r="FR21" s="13"/>
      <c r="FS21" s="13">
        <v>0</v>
      </c>
      <c r="FT21" s="13">
        <v>8</v>
      </c>
      <c r="FU21" s="13">
        <v>8</v>
      </c>
      <c r="FV21" s="13">
        <v>8</v>
      </c>
      <c r="FW21" s="13">
        <v>8</v>
      </c>
      <c r="FX21" s="13"/>
      <c r="FY21" s="13"/>
      <c r="FZ21" s="13">
        <v>8</v>
      </c>
      <c r="GA21" s="13">
        <v>8</v>
      </c>
      <c r="GB21" s="13">
        <v>8</v>
      </c>
      <c r="GC21" s="13">
        <v>8</v>
      </c>
      <c r="GD21" s="13">
        <v>8</v>
      </c>
      <c r="GE21" s="13"/>
      <c r="GF21" s="13"/>
      <c r="GG21" s="13">
        <v>8</v>
      </c>
      <c r="GH21" s="13">
        <v>8</v>
      </c>
      <c r="GI21" s="13">
        <v>8</v>
      </c>
      <c r="GJ21" s="13">
        <v>8</v>
      </c>
      <c r="GK21" s="13">
        <v>8</v>
      </c>
      <c r="GL21" s="13"/>
      <c r="GM21" s="13"/>
      <c r="GN21" s="13">
        <v>8</v>
      </c>
      <c r="GO21" s="13">
        <v>8</v>
      </c>
      <c r="GP21" s="13">
        <v>8</v>
      </c>
      <c r="GQ21" s="13">
        <v>8</v>
      </c>
      <c r="GR21" s="13">
        <v>8</v>
      </c>
      <c r="GS21" s="13"/>
      <c r="GT21" s="13"/>
      <c r="GU21" s="13">
        <v>8</v>
      </c>
      <c r="GV21" s="13">
        <v>8</v>
      </c>
      <c r="GW21" s="13">
        <v>8</v>
      </c>
      <c r="GX21" s="13">
        <v>8</v>
      </c>
      <c r="GY21" s="13">
        <v>8</v>
      </c>
      <c r="GZ21" s="13"/>
      <c r="HA21" s="13"/>
      <c r="HB21" s="13">
        <v>8</v>
      </c>
      <c r="HC21" s="13">
        <v>8</v>
      </c>
      <c r="HD21" s="13">
        <v>8</v>
      </c>
      <c r="HE21" s="13">
        <v>8</v>
      </c>
      <c r="HF21" s="13">
        <v>8</v>
      </c>
      <c r="HG21" s="13"/>
      <c r="HH21" s="13"/>
      <c r="HI21" s="13">
        <v>8</v>
      </c>
      <c r="HJ21" s="13">
        <v>8</v>
      </c>
      <c r="HK21" s="13">
        <v>8</v>
      </c>
      <c r="HL21" s="13">
        <v>8</v>
      </c>
      <c r="HM21" s="13">
        <v>8</v>
      </c>
      <c r="HN21" s="13"/>
      <c r="HO21" s="13"/>
      <c r="HP21" s="13">
        <v>8</v>
      </c>
      <c r="HQ21" s="13">
        <v>8</v>
      </c>
      <c r="HR21" s="13">
        <v>8</v>
      </c>
      <c r="HS21" s="13">
        <v>8</v>
      </c>
      <c r="HT21" s="13">
        <v>8</v>
      </c>
      <c r="HU21" s="13"/>
      <c r="HV21" s="13"/>
      <c r="HW21" s="13">
        <v>8</v>
      </c>
      <c r="HX21" s="13">
        <v>8</v>
      </c>
      <c r="HY21" s="13">
        <v>8</v>
      </c>
      <c r="HZ21" s="13">
        <v>8</v>
      </c>
      <c r="IA21" s="13">
        <v>8</v>
      </c>
      <c r="IB21" s="13"/>
      <c r="IC21" s="13"/>
      <c r="ID21" s="13">
        <v>8</v>
      </c>
      <c r="IE21" s="13">
        <v>8</v>
      </c>
      <c r="IF21" s="13">
        <v>8</v>
      </c>
      <c r="IG21" s="13">
        <v>8</v>
      </c>
      <c r="IH21" s="13">
        <v>8</v>
      </c>
      <c r="II21" s="13"/>
      <c r="IJ21" s="13"/>
      <c r="IK21" s="13">
        <v>8</v>
      </c>
      <c r="IL21" s="13">
        <v>8</v>
      </c>
      <c r="IM21" s="13">
        <v>8</v>
      </c>
      <c r="IN21" s="13">
        <v>8</v>
      </c>
      <c r="IO21" s="13">
        <v>8</v>
      </c>
      <c r="IP21" s="13"/>
      <c r="IQ21" s="13"/>
      <c r="IR21" s="13">
        <v>8</v>
      </c>
      <c r="IS21" s="13">
        <v>8</v>
      </c>
      <c r="IT21" s="13">
        <v>8</v>
      </c>
      <c r="IU21" s="13">
        <v>8</v>
      </c>
      <c r="IV21" s="13">
        <v>8</v>
      </c>
      <c r="IW21" s="13"/>
      <c r="IX21" s="13"/>
      <c r="IY21" s="13">
        <v>8</v>
      </c>
      <c r="IZ21" s="13">
        <v>8</v>
      </c>
      <c r="JA21" s="13">
        <v>8</v>
      </c>
      <c r="JB21" s="13">
        <v>8</v>
      </c>
      <c r="JC21" s="13">
        <v>8</v>
      </c>
      <c r="JD21" s="13"/>
      <c r="JE21" s="13"/>
      <c r="JF21" s="13">
        <v>8</v>
      </c>
      <c r="JG21" s="13">
        <v>8</v>
      </c>
      <c r="JH21" s="13">
        <v>8</v>
      </c>
      <c r="JI21" s="13">
        <v>8</v>
      </c>
      <c r="JJ21" s="13">
        <v>8</v>
      </c>
      <c r="JK21" s="13"/>
      <c r="JL21" s="13"/>
      <c r="JM21" s="13">
        <v>8</v>
      </c>
      <c r="JN21" s="13">
        <v>8</v>
      </c>
      <c r="JO21" s="13">
        <v>8</v>
      </c>
      <c r="JP21" s="13">
        <v>8</v>
      </c>
      <c r="JQ21" s="13">
        <v>8</v>
      </c>
      <c r="JR21" s="13"/>
      <c r="JS21" s="13"/>
      <c r="JT21" s="13">
        <v>8</v>
      </c>
      <c r="JU21" s="13">
        <v>8</v>
      </c>
      <c r="JV21" s="13">
        <v>8</v>
      </c>
      <c r="JW21" s="13">
        <v>8</v>
      </c>
      <c r="JX21" s="13">
        <v>8</v>
      </c>
      <c r="JY21" s="13"/>
      <c r="JZ21" s="13"/>
      <c r="KA21" s="13">
        <v>8</v>
      </c>
      <c r="KB21" s="13">
        <v>8</v>
      </c>
      <c r="KC21" s="13">
        <v>8</v>
      </c>
      <c r="KD21" s="13">
        <v>8</v>
      </c>
      <c r="KE21" s="13">
        <v>8</v>
      </c>
      <c r="KF21" s="13"/>
      <c r="KG21" s="13"/>
      <c r="KH21" s="13">
        <v>8</v>
      </c>
      <c r="KI21" s="13">
        <v>8</v>
      </c>
      <c r="KJ21" s="13">
        <v>8</v>
      </c>
      <c r="KK21" s="13">
        <v>8</v>
      </c>
      <c r="KL21" s="13">
        <v>8</v>
      </c>
      <c r="KM21" s="13"/>
      <c r="KN21" s="13"/>
      <c r="KO21" s="13">
        <v>8</v>
      </c>
      <c r="KP21" s="13">
        <v>8</v>
      </c>
      <c r="KQ21" s="13">
        <v>8</v>
      </c>
      <c r="KR21" s="13">
        <v>8</v>
      </c>
      <c r="KS21" s="13">
        <v>8</v>
      </c>
      <c r="KT21" s="13"/>
      <c r="KU21" s="13"/>
      <c r="KV21" s="13">
        <v>8</v>
      </c>
      <c r="KW21" s="13">
        <v>8</v>
      </c>
      <c r="KX21" s="13">
        <v>8</v>
      </c>
      <c r="KY21" s="13">
        <v>8</v>
      </c>
      <c r="KZ21" s="13">
        <v>8</v>
      </c>
      <c r="LA21" s="13"/>
      <c r="LB21" s="13"/>
      <c r="LC21" s="13">
        <v>8</v>
      </c>
      <c r="LD21" s="13">
        <v>8</v>
      </c>
      <c r="LE21" s="13">
        <v>8</v>
      </c>
      <c r="LF21" s="13">
        <v>8</v>
      </c>
      <c r="LG21" s="13">
        <v>8</v>
      </c>
      <c r="LH21" s="13"/>
      <c r="LI21" s="13"/>
      <c r="LJ21" s="13">
        <v>8</v>
      </c>
      <c r="LK21" s="13">
        <v>8</v>
      </c>
      <c r="LL21" s="13">
        <v>8</v>
      </c>
      <c r="LM21" s="13">
        <v>8</v>
      </c>
      <c r="LN21" s="13">
        <v>8</v>
      </c>
      <c r="LO21" s="13"/>
      <c r="LP21" s="13"/>
      <c r="LQ21" s="13">
        <v>8</v>
      </c>
      <c r="LR21" s="13">
        <v>8</v>
      </c>
      <c r="LS21" s="13">
        <v>8</v>
      </c>
      <c r="LT21" s="13">
        <v>8</v>
      </c>
      <c r="LU21" s="13">
        <v>8</v>
      </c>
      <c r="LV21" s="13"/>
      <c r="LW21" s="13"/>
      <c r="LX21" s="13">
        <v>8</v>
      </c>
      <c r="LY21" s="13">
        <v>8</v>
      </c>
      <c r="LZ21" s="13">
        <v>8</v>
      </c>
      <c r="MA21" s="13">
        <v>8</v>
      </c>
      <c r="MB21" s="13">
        <v>8</v>
      </c>
      <c r="MC21" s="13"/>
      <c r="MD21" s="13"/>
      <c r="ME21" s="13">
        <v>8</v>
      </c>
      <c r="MF21" s="13">
        <v>8</v>
      </c>
      <c r="MG21" s="13">
        <v>8</v>
      </c>
      <c r="MH21" s="13">
        <v>8</v>
      </c>
      <c r="MI21" s="13">
        <v>8</v>
      </c>
      <c r="MJ21" s="13"/>
      <c r="MK21" s="13"/>
      <c r="ML21" s="13">
        <v>8</v>
      </c>
      <c r="MM21" s="13">
        <v>8</v>
      </c>
      <c r="MN21" s="13">
        <v>8</v>
      </c>
      <c r="MO21" s="13">
        <v>8</v>
      </c>
      <c r="MP21" s="13">
        <v>8</v>
      </c>
      <c r="MQ21" s="13"/>
      <c r="MR21" s="13"/>
      <c r="MS21" s="13">
        <v>8</v>
      </c>
      <c r="MT21" s="13">
        <v>8</v>
      </c>
      <c r="MU21" s="13">
        <v>8</v>
      </c>
      <c r="MV21" s="13">
        <v>8</v>
      </c>
      <c r="MW21" s="13">
        <v>8</v>
      </c>
      <c r="MX21" s="13"/>
      <c r="MY21" s="13"/>
      <c r="MZ21" s="13">
        <v>8</v>
      </c>
      <c r="NA21" s="13">
        <v>8</v>
      </c>
      <c r="NB21" s="13">
        <v>8</v>
      </c>
      <c r="NC21" s="13">
        <v>8</v>
      </c>
      <c r="ND21" s="13">
        <v>8</v>
      </c>
      <c r="NE21" s="13"/>
      <c r="NF21" s="13"/>
      <c r="NG21" s="13">
        <v>8</v>
      </c>
      <c r="NH21" s="13">
        <v>8</v>
      </c>
      <c r="NI21" s="13">
        <v>8</v>
      </c>
      <c r="NJ21" s="13">
        <v>8</v>
      </c>
      <c r="NK21" s="13">
        <v>8</v>
      </c>
      <c r="NL21" s="13"/>
      <c r="NM21" s="13"/>
      <c r="NN21" s="13">
        <v>8</v>
      </c>
      <c r="NO21" s="13">
        <v>8</v>
      </c>
      <c r="NP21" s="13">
        <v>8</v>
      </c>
      <c r="NQ21" s="13">
        <v>8</v>
      </c>
      <c r="NR21" s="13">
        <v>8</v>
      </c>
      <c r="NS21" s="13"/>
      <c r="NT21" s="13"/>
    </row>
    <row r="22" spans="1:384" ht="14.25" customHeight="1" x14ac:dyDescent="0.25">
      <c r="A22" s="2" t="s">
        <v>57</v>
      </c>
      <c r="B22" s="5" t="s">
        <v>29</v>
      </c>
      <c r="C22" s="5" t="s">
        <v>28</v>
      </c>
      <c r="D22" s="6" t="s">
        <v>5</v>
      </c>
      <c r="E22" s="6" t="s">
        <v>6</v>
      </c>
      <c r="F22" s="4" t="s">
        <v>12</v>
      </c>
      <c r="G22" s="13">
        <v>8</v>
      </c>
      <c r="H22" s="13">
        <v>8</v>
      </c>
      <c r="I22" s="13">
        <v>8</v>
      </c>
      <c r="J22" s="13">
        <v>8</v>
      </c>
      <c r="K22" s="13">
        <v>8</v>
      </c>
      <c r="L22" s="13"/>
      <c r="M22" s="13"/>
      <c r="N22" s="13">
        <v>8</v>
      </c>
      <c r="O22" s="13">
        <v>8</v>
      </c>
      <c r="P22" s="13">
        <v>8</v>
      </c>
      <c r="Q22" s="13">
        <v>8</v>
      </c>
      <c r="R22" s="13">
        <v>8</v>
      </c>
      <c r="S22" s="13"/>
      <c r="T22" s="13"/>
      <c r="U22" s="13">
        <v>8</v>
      </c>
      <c r="V22" s="13">
        <v>8</v>
      </c>
      <c r="W22" s="13">
        <v>8</v>
      </c>
      <c r="X22" s="13">
        <v>8</v>
      </c>
      <c r="Y22" s="13">
        <v>8</v>
      </c>
      <c r="Z22" s="13"/>
      <c r="AA22" s="13"/>
      <c r="AB22" s="13">
        <v>8</v>
      </c>
      <c r="AC22" s="13">
        <v>8</v>
      </c>
      <c r="AD22" s="13">
        <v>8</v>
      </c>
      <c r="AE22" s="13">
        <v>0</v>
      </c>
      <c r="AF22" s="13">
        <v>0</v>
      </c>
      <c r="AG22" s="13"/>
      <c r="AH22" s="13"/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/>
      <c r="AO22" s="13"/>
      <c r="AP22" s="13">
        <v>8</v>
      </c>
      <c r="AQ22" s="13">
        <v>8</v>
      </c>
      <c r="AR22" s="13">
        <v>8</v>
      </c>
      <c r="AS22" s="13">
        <v>8</v>
      </c>
      <c r="AT22" s="13">
        <v>8</v>
      </c>
      <c r="AU22" s="13"/>
      <c r="AV22" s="13"/>
      <c r="AW22" s="13">
        <v>8</v>
      </c>
      <c r="AX22" s="13">
        <v>8</v>
      </c>
      <c r="AY22" s="13">
        <v>8</v>
      </c>
      <c r="AZ22" s="13">
        <v>8</v>
      </c>
      <c r="BA22" s="13">
        <v>8</v>
      </c>
      <c r="BB22" s="13"/>
      <c r="BC22" s="13"/>
      <c r="BD22" s="13">
        <v>8</v>
      </c>
      <c r="BE22" s="13">
        <v>8</v>
      </c>
      <c r="BF22" s="13">
        <v>8</v>
      </c>
      <c r="BG22" s="13">
        <v>8</v>
      </c>
      <c r="BH22" s="13">
        <v>8</v>
      </c>
      <c r="BI22" s="13"/>
      <c r="BJ22" s="13"/>
      <c r="BK22" s="13">
        <v>8</v>
      </c>
      <c r="BL22" s="13">
        <v>8</v>
      </c>
      <c r="BM22" s="13">
        <v>8</v>
      </c>
      <c r="BN22" s="13">
        <v>8</v>
      </c>
      <c r="BO22" s="13">
        <v>8</v>
      </c>
      <c r="BP22" s="13"/>
      <c r="BQ22" s="13"/>
      <c r="BR22" s="13">
        <v>8</v>
      </c>
      <c r="BS22" s="13">
        <v>8</v>
      </c>
      <c r="BT22" s="13">
        <v>8</v>
      </c>
      <c r="BU22" s="13">
        <v>8</v>
      </c>
      <c r="BV22" s="13">
        <v>8</v>
      </c>
      <c r="BW22" s="13"/>
      <c r="BX22" s="13"/>
      <c r="BY22" s="13">
        <v>8</v>
      </c>
      <c r="BZ22" s="13">
        <v>8</v>
      </c>
      <c r="CA22" s="13">
        <v>8</v>
      </c>
      <c r="CB22" s="13">
        <v>8</v>
      </c>
      <c r="CC22" s="13">
        <v>4</v>
      </c>
      <c r="CD22" s="13"/>
      <c r="CE22" s="13"/>
      <c r="CF22" s="13">
        <v>8</v>
      </c>
      <c r="CG22" s="13">
        <v>8</v>
      </c>
      <c r="CH22" s="13">
        <v>8</v>
      </c>
      <c r="CI22" s="13">
        <v>8</v>
      </c>
      <c r="CJ22" s="13">
        <v>8</v>
      </c>
      <c r="CK22" s="13"/>
      <c r="CL22" s="13"/>
      <c r="CM22" s="13">
        <v>8</v>
      </c>
      <c r="CN22" s="13">
        <v>8</v>
      </c>
      <c r="CO22" s="13">
        <v>8</v>
      </c>
      <c r="CP22" s="13">
        <v>8</v>
      </c>
      <c r="CQ22" s="13">
        <v>8</v>
      </c>
      <c r="CR22" s="13"/>
      <c r="CS22" s="13"/>
      <c r="CT22" s="13">
        <v>8</v>
      </c>
      <c r="CU22" s="13">
        <v>8</v>
      </c>
      <c r="CV22" s="13">
        <v>8</v>
      </c>
      <c r="CW22" s="13">
        <v>8</v>
      </c>
      <c r="CX22" s="13">
        <v>8</v>
      </c>
      <c r="CY22" s="13"/>
      <c r="CZ22" s="13"/>
      <c r="DA22" s="13"/>
      <c r="DB22" s="13">
        <v>8</v>
      </c>
      <c r="DC22" s="13">
        <v>8</v>
      </c>
      <c r="DD22" s="13">
        <v>8</v>
      </c>
      <c r="DE22" s="13">
        <v>8</v>
      </c>
      <c r="DF22" s="13"/>
      <c r="DG22" s="13"/>
      <c r="DH22" s="13">
        <v>8</v>
      </c>
      <c r="DI22" s="13">
        <v>8</v>
      </c>
      <c r="DJ22" s="13">
        <v>8</v>
      </c>
      <c r="DK22" s="13">
        <v>8</v>
      </c>
      <c r="DL22" s="13">
        <v>8</v>
      </c>
      <c r="DM22" s="13"/>
      <c r="DN22" s="13"/>
      <c r="DO22" s="13">
        <v>8</v>
      </c>
      <c r="DP22" s="13">
        <v>8</v>
      </c>
      <c r="DQ22" s="13">
        <v>4</v>
      </c>
      <c r="DR22" s="13">
        <v>8</v>
      </c>
      <c r="DS22" s="13">
        <v>8</v>
      </c>
      <c r="DT22" s="13"/>
      <c r="DU22" s="13"/>
      <c r="DV22" s="13">
        <v>8</v>
      </c>
      <c r="DW22" s="13">
        <v>8</v>
      </c>
      <c r="DX22" s="13">
        <v>8</v>
      </c>
      <c r="DY22" s="13">
        <v>8</v>
      </c>
      <c r="DZ22" s="13">
        <v>0</v>
      </c>
      <c r="EA22" s="13"/>
      <c r="EB22" s="13"/>
      <c r="EC22" s="13">
        <v>0</v>
      </c>
      <c r="ED22" s="13">
        <v>8</v>
      </c>
      <c r="EE22" s="13">
        <v>8</v>
      </c>
      <c r="EF22" s="13">
        <v>8</v>
      </c>
      <c r="EG22" s="13">
        <v>8</v>
      </c>
      <c r="EH22" s="13"/>
      <c r="EI22" s="13"/>
      <c r="EJ22" s="13">
        <v>8</v>
      </c>
      <c r="EK22" s="13">
        <v>8</v>
      </c>
      <c r="EL22" s="13">
        <v>4</v>
      </c>
      <c r="EM22" s="13">
        <v>8</v>
      </c>
      <c r="EN22" s="13">
        <v>8</v>
      </c>
      <c r="EO22" s="13"/>
      <c r="EP22" s="13"/>
      <c r="EQ22" s="13">
        <v>8</v>
      </c>
      <c r="ER22" s="13">
        <v>8</v>
      </c>
      <c r="ES22" s="13">
        <v>4</v>
      </c>
      <c r="ET22" s="13">
        <v>8</v>
      </c>
      <c r="EU22" s="13">
        <v>8</v>
      </c>
      <c r="EV22" s="13"/>
      <c r="EW22" s="13"/>
      <c r="EX22" s="13">
        <v>8</v>
      </c>
      <c r="EY22" s="13">
        <v>8</v>
      </c>
      <c r="EZ22" s="13">
        <v>4</v>
      </c>
      <c r="FA22" s="13">
        <v>8</v>
      </c>
      <c r="FB22" s="13">
        <v>0</v>
      </c>
      <c r="FC22" s="13"/>
      <c r="FD22" s="13"/>
      <c r="FE22" s="13">
        <v>8</v>
      </c>
      <c r="FF22" s="13">
        <v>8</v>
      </c>
      <c r="FG22" s="13">
        <v>4</v>
      </c>
      <c r="FH22" s="13">
        <v>8</v>
      </c>
      <c r="FI22" s="13">
        <v>0</v>
      </c>
      <c r="FJ22" s="13"/>
      <c r="FK22" s="13"/>
      <c r="FL22" s="13">
        <v>8</v>
      </c>
      <c r="FM22" s="13">
        <v>8</v>
      </c>
      <c r="FN22" s="13">
        <v>8</v>
      </c>
      <c r="FO22" s="13">
        <v>0</v>
      </c>
      <c r="FP22" s="13">
        <v>0</v>
      </c>
      <c r="FQ22" s="13"/>
      <c r="FR22" s="13"/>
      <c r="FS22" s="13">
        <v>0</v>
      </c>
      <c r="FT22" s="13">
        <v>0</v>
      </c>
      <c r="FU22" s="13">
        <v>0</v>
      </c>
      <c r="FV22" s="13">
        <v>0</v>
      </c>
      <c r="FW22" s="13">
        <v>0</v>
      </c>
      <c r="FX22" s="13"/>
      <c r="FY22" s="13"/>
      <c r="FZ22" s="13">
        <v>8</v>
      </c>
      <c r="GA22" s="13">
        <v>8</v>
      </c>
      <c r="GB22" s="13">
        <v>4</v>
      </c>
      <c r="GC22" s="13">
        <v>8</v>
      </c>
      <c r="GD22" s="13">
        <v>8</v>
      </c>
      <c r="GE22" s="13"/>
      <c r="GF22" s="13"/>
      <c r="GG22" s="13">
        <v>8</v>
      </c>
      <c r="GH22" s="13">
        <v>8</v>
      </c>
      <c r="GI22" s="13">
        <v>8</v>
      </c>
      <c r="GJ22" s="13">
        <v>8</v>
      </c>
      <c r="GK22" s="13">
        <v>8</v>
      </c>
      <c r="GL22" s="13"/>
      <c r="GM22" s="13"/>
      <c r="GN22" s="13">
        <v>8</v>
      </c>
      <c r="GO22" s="13">
        <v>8</v>
      </c>
      <c r="GP22" s="13">
        <v>8</v>
      </c>
      <c r="GQ22" s="13">
        <v>8</v>
      </c>
      <c r="GR22" s="13">
        <v>8</v>
      </c>
      <c r="GS22" s="13"/>
      <c r="GT22" s="13"/>
      <c r="GU22" s="13">
        <v>8</v>
      </c>
      <c r="GV22" s="13">
        <v>8</v>
      </c>
      <c r="GW22" s="13">
        <v>8</v>
      </c>
      <c r="GX22" s="13">
        <v>8</v>
      </c>
      <c r="GY22" s="13">
        <v>8</v>
      </c>
      <c r="GZ22" s="13"/>
      <c r="HA22" s="13"/>
      <c r="HB22" s="13">
        <v>8</v>
      </c>
      <c r="HC22" s="13">
        <v>8</v>
      </c>
      <c r="HD22" s="13">
        <v>8</v>
      </c>
      <c r="HE22" s="13">
        <v>8</v>
      </c>
      <c r="HF22" s="13">
        <v>8</v>
      </c>
      <c r="HG22" s="13"/>
      <c r="HH22" s="13"/>
      <c r="HI22" s="13">
        <v>8</v>
      </c>
      <c r="HJ22" s="13">
        <v>8</v>
      </c>
      <c r="HK22" s="13">
        <v>8</v>
      </c>
      <c r="HL22" s="13">
        <v>8</v>
      </c>
      <c r="HM22" s="13">
        <v>8</v>
      </c>
      <c r="HN22" s="13"/>
      <c r="HO22" s="13"/>
      <c r="HP22" s="13">
        <v>8</v>
      </c>
      <c r="HQ22" s="13">
        <v>8</v>
      </c>
      <c r="HR22" s="13">
        <v>8</v>
      </c>
      <c r="HS22" s="13">
        <v>8</v>
      </c>
      <c r="HT22" s="13">
        <v>8</v>
      </c>
      <c r="HU22" s="13"/>
      <c r="HV22" s="13"/>
      <c r="HW22" s="13">
        <v>8</v>
      </c>
      <c r="HX22" s="13">
        <v>8</v>
      </c>
      <c r="HY22" s="13">
        <v>8</v>
      </c>
      <c r="HZ22" s="13">
        <v>8</v>
      </c>
      <c r="IA22" s="13">
        <v>8</v>
      </c>
      <c r="IB22" s="13"/>
      <c r="IC22" s="13"/>
      <c r="ID22" s="13">
        <v>8</v>
      </c>
      <c r="IE22" s="13">
        <v>8</v>
      </c>
      <c r="IF22" s="13">
        <v>8</v>
      </c>
      <c r="IG22" s="13">
        <v>8</v>
      </c>
      <c r="IH22" s="13">
        <v>8</v>
      </c>
      <c r="II22" s="13"/>
      <c r="IJ22" s="13"/>
      <c r="IK22" s="13">
        <v>8</v>
      </c>
      <c r="IL22" s="13">
        <v>8</v>
      </c>
      <c r="IM22" s="13">
        <v>8</v>
      </c>
      <c r="IN22" s="13">
        <v>8</v>
      </c>
      <c r="IO22" s="13">
        <v>8</v>
      </c>
      <c r="IP22" s="13"/>
      <c r="IQ22" s="13"/>
      <c r="IR22" s="13">
        <v>8</v>
      </c>
      <c r="IS22" s="13">
        <v>8</v>
      </c>
      <c r="IT22" s="13">
        <v>8</v>
      </c>
      <c r="IU22" s="13">
        <v>8</v>
      </c>
      <c r="IV22" s="13">
        <v>8</v>
      </c>
      <c r="IW22" s="13"/>
      <c r="IX22" s="13"/>
      <c r="IY22" s="13">
        <v>8</v>
      </c>
      <c r="IZ22" s="13">
        <v>8</v>
      </c>
      <c r="JA22" s="13">
        <v>8</v>
      </c>
      <c r="JB22" s="13">
        <v>8</v>
      </c>
      <c r="JC22" s="13">
        <v>8</v>
      </c>
      <c r="JD22" s="13"/>
      <c r="JE22" s="13"/>
      <c r="JF22" s="13">
        <v>8</v>
      </c>
      <c r="JG22" s="13">
        <v>8</v>
      </c>
      <c r="JH22" s="13">
        <v>8</v>
      </c>
      <c r="JI22" s="13">
        <v>8</v>
      </c>
      <c r="JJ22" s="13">
        <v>8</v>
      </c>
      <c r="JK22" s="13"/>
      <c r="JL22" s="13"/>
      <c r="JM22" s="13">
        <v>8</v>
      </c>
      <c r="JN22" s="13">
        <v>8</v>
      </c>
      <c r="JO22" s="13">
        <v>8</v>
      </c>
      <c r="JP22" s="13">
        <v>8</v>
      </c>
      <c r="JQ22" s="13">
        <v>8</v>
      </c>
      <c r="JR22" s="13"/>
      <c r="JS22" s="13"/>
      <c r="JT22" s="13">
        <v>8</v>
      </c>
      <c r="JU22" s="13">
        <v>8</v>
      </c>
      <c r="JV22" s="13">
        <v>8</v>
      </c>
      <c r="JW22" s="13">
        <v>8</v>
      </c>
      <c r="JX22" s="13">
        <v>8</v>
      </c>
      <c r="JY22" s="13"/>
      <c r="JZ22" s="13"/>
      <c r="KA22" s="13">
        <v>8</v>
      </c>
      <c r="KB22" s="13">
        <v>8</v>
      </c>
      <c r="KC22" s="13">
        <v>8</v>
      </c>
      <c r="KD22" s="13">
        <v>8</v>
      </c>
      <c r="KE22" s="13">
        <v>8</v>
      </c>
      <c r="KF22" s="13"/>
      <c r="KG22" s="13"/>
      <c r="KH22" s="13">
        <v>8</v>
      </c>
      <c r="KI22" s="13">
        <v>8</v>
      </c>
      <c r="KJ22" s="13">
        <v>8</v>
      </c>
      <c r="KK22" s="13">
        <v>8</v>
      </c>
      <c r="KL22" s="13">
        <v>8</v>
      </c>
      <c r="KM22" s="13"/>
      <c r="KN22" s="13"/>
      <c r="KO22" s="13">
        <v>8</v>
      </c>
      <c r="KP22" s="13">
        <v>8</v>
      </c>
      <c r="KQ22" s="13">
        <v>8</v>
      </c>
      <c r="KR22" s="13">
        <v>8</v>
      </c>
      <c r="KS22" s="13">
        <v>8</v>
      </c>
      <c r="KT22" s="13"/>
      <c r="KU22" s="13"/>
      <c r="KV22" s="13">
        <v>8</v>
      </c>
      <c r="KW22" s="13">
        <v>8</v>
      </c>
      <c r="KX22" s="13">
        <v>8</v>
      </c>
      <c r="KY22" s="13">
        <v>8</v>
      </c>
      <c r="KZ22" s="13">
        <v>8</v>
      </c>
      <c r="LA22" s="13"/>
      <c r="LB22" s="13"/>
      <c r="LC22" s="13">
        <v>8</v>
      </c>
      <c r="LD22" s="13">
        <v>8</v>
      </c>
      <c r="LE22" s="13">
        <v>8</v>
      </c>
      <c r="LF22" s="13">
        <v>8</v>
      </c>
      <c r="LG22" s="13">
        <v>8</v>
      </c>
      <c r="LH22" s="13"/>
      <c r="LI22" s="13"/>
      <c r="LJ22" s="13">
        <v>8</v>
      </c>
      <c r="LK22" s="13">
        <v>8</v>
      </c>
      <c r="LL22" s="13">
        <v>8</v>
      </c>
      <c r="LM22" s="13">
        <v>8</v>
      </c>
      <c r="LN22" s="13">
        <v>8</v>
      </c>
      <c r="LO22" s="13"/>
      <c r="LP22" s="13"/>
      <c r="LQ22" s="13">
        <v>8</v>
      </c>
      <c r="LR22" s="13">
        <v>8</v>
      </c>
      <c r="LS22" s="13">
        <v>8</v>
      </c>
      <c r="LT22" s="13">
        <v>8</v>
      </c>
      <c r="LU22" s="13">
        <v>8</v>
      </c>
      <c r="LV22" s="13"/>
      <c r="LW22" s="13"/>
      <c r="LX22" s="13">
        <v>8</v>
      </c>
      <c r="LY22" s="13">
        <v>8</v>
      </c>
      <c r="LZ22" s="13">
        <v>8</v>
      </c>
      <c r="MA22" s="13">
        <v>8</v>
      </c>
      <c r="MB22" s="13">
        <v>8</v>
      </c>
      <c r="MC22" s="13"/>
      <c r="MD22" s="13"/>
      <c r="ME22" s="13">
        <v>8</v>
      </c>
      <c r="MF22" s="13">
        <v>8</v>
      </c>
      <c r="MG22" s="13">
        <v>8</v>
      </c>
      <c r="MH22" s="13">
        <v>8</v>
      </c>
      <c r="MI22" s="13">
        <v>8</v>
      </c>
      <c r="MJ22" s="13"/>
      <c r="MK22" s="13"/>
      <c r="ML22" s="13">
        <v>8</v>
      </c>
      <c r="MM22" s="13">
        <v>8</v>
      </c>
      <c r="MN22" s="13">
        <v>8</v>
      </c>
      <c r="MO22" s="13">
        <v>8</v>
      </c>
      <c r="MP22" s="13">
        <v>8</v>
      </c>
      <c r="MQ22" s="13"/>
      <c r="MR22" s="13"/>
      <c r="MS22" s="13">
        <v>8</v>
      </c>
      <c r="MT22" s="13">
        <v>8</v>
      </c>
      <c r="MU22" s="13">
        <v>8</v>
      </c>
      <c r="MV22" s="13">
        <v>8</v>
      </c>
      <c r="MW22" s="13">
        <v>8</v>
      </c>
      <c r="MX22" s="13"/>
      <c r="MY22" s="13"/>
      <c r="MZ22" s="13">
        <v>8</v>
      </c>
      <c r="NA22" s="13">
        <v>8</v>
      </c>
      <c r="NB22" s="13">
        <v>8</v>
      </c>
      <c r="NC22" s="13">
        <v>8</v>
      </c>
      <c r="ND22" s="13">
        <v>8</v>
      </c>
      <c r="NE22" s="13"/>
      <c r="NF22" s="13"/>
      <c r="NG22" s="13">
        <v>8</v>
      </c>
      <c r="NH22" s="13">
        <v>8</v>
      </c>
      <c r="NI22" s="13">
        <v>8</v>
      </c>
      <c r="NJ22" s="13">
        <v>8</v>
      </c>
      <c r="NK22" s="13">
        <v>8</v>
      </c>
      <c r="NL22" s="13"/>
      <c r="NM22" s="13"/>
      <c r="NN22" s="13">
        <v>8</v>
      </c>
      <c r="NO22" s="13">
        <v>8</v>
      </c>
      <c r="NP22" s="13">
        <v>8</v>
      </c>
      <c r="NQ22" s="13">
        <v>8</v>
      </c>
      <c r="NR22" s="13">
        <v>8</v>
      </c>
      <c r="NS22" s="13"/>
      <c r="NT22" s="13"/>
    </row>
    <row r="23" spans="1:384" x14ac:dyDescent="0.25">
      <c r="A23" s="7" t="s">
        <v>61</v>
      </c>
      <c r="B23" s="7" t="s">
        <v>111</v>
      </c>
      <c r="C23" s="7" t="s">
        <v>112</v>
      </c>
      <c r="D23" s="6" t="s">
        <v>5</v>
      </c>
      <c r="E23" s="6" t="s">
        <v>113</v>
      </c>
      <c r="F23" s="6" t="s">
        <v>114</v>
      </c>
      <c r="G23" s="13">
        <v>8</v>
      </c>
      <c r="H23" s="13">
        <v>8</v>
      </c>
      <c r="I23" s="13">
        <v>8</v>
      </c>
      <c r="J23" s="13">
        <v>8</v>
      </c>
      <c r="K23" s="13">
        <v>8</v>
      </c>
      <c r="L23" s="13"/>
      <c r="M23" s="13"/>
      <c r="N23" s="13">
        <v>8</v>
      </c>
      <c r="O23" s="13">
        <v>8</v>
      </c>
      <c r="P23" s="13">
        <v>8</v>
      </c>
      <c r="Q23" s="13">
        <v>8</v>
      </c>
      <c r="R23" s="13">
        <v>8</v>
      </c>
      <c r="S23" s="13"/>
      <c r="T23" s="13"/>
      <c r="U23" s="13">
        <v>8</v>
      </c>
      <c r="V23" s="13">
        <v>8</v>
      </c>
      <c r="W23" s="13">
        <v>8</v>
      </c>
      <c r="X23" s="13">
        <v>8</v>
      </c>
      <c r="Y23" s="13">
        <v>8</v>
      </c>
      <c r="Z23" s="13"/>
      <c r="AA23" s="13"/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/>
      <c r="AH23" s="13"/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/>
      <c r="AO23" s="13"/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/>
      <c r="AV23" s="13"/>
      <c r="AW23" s="13">
        <v>8</v>
      </c>
      <c r="AX23" s="13">
        <v>8</v>
      </c>
      <c r="AY23" s="13">
        <v>8</v>
      </c>
      <c r="AZ23" s="13">
        <v>8</v>
      </c>
      <c r="BA23" s="13">
        <v>8</v>
      </c>
      <c r="BB23" s="13"/>
      <c r="BC23" s="13"/>
      <c r="BD23" s="13">
        <v>8</v>
      </c>
      <c r="BE23" s="13">
        <v>8</v>
      </c>
      <c r="BF23" s="13">
        <v>8</v>
      </c>
      <c r="BG23" s="13">
        <v>8</v>
      </c>
      <c r="BH23" s="13">
        <v>8</v>
      </c>
      <c r="BI23" s="13"/>
      <c r="BJ23" s="13"/>
      <c r="BK23" s="13">
        <v>8</v>
      </c>
      <c r="BL23" s="13">
        <v>8</v>
      </c>
      <c r="BM23" s="13">
        <v>8</v>
      </c>
      <c r="BN23" s="13">
        <v>8</v>
      </c>
      <c r="BO23" s="13">
        <v>8</v>
      </c>
      <c r="BP23" s="13"/>
      <c r="BQ23" s="13"/>
      <c r="BR23" s="13">
        <v>8</v>
      </c>
      <c r="BS23" s="13">
        <v>8</v>
      </c>
      <c r="BT23" s="13">
        <v>8</v>
      </c>
      <c r="BU23" s="13">
        <v>8</v>
      </c>
      <c r="BV23" s="13">
        <v>8</v>
      </c>
      <c r="BW23" s="13"/>
      <c r="BX23" s="13"/>
      <c r="BY23" s="13">
        <v>8</v>
      </c>
      <c r="BZ23" s="13">
        <v>8</v>
      </c>
      <c r="CA23" s="13">
        <v>8</v>
      </c>
      <c r="CB23" s="13">
        <v>8</v>
      </c>
      <c r="CC23" s="13">
        <v>8</v>
      </c>
      <c r="CD23" s="13"/>
      <c r="CE23" s="13"/>
      <c r="CF23" s="13">
        <v>8</v>
      </c>
      <c r="CG23" s="13">
        <v>8</v>
      </c>
      <c r="CH23" s="13">
        <v>8</v>
      </c>
      <c r="CI23" s="13">
        <v>8</v>
      </c>
      <c r="CJ23" s="13">
        <v>8</v>
      </c>
      <c r="CK23" s="13"/>
      <c r="CL23" s="13"/>
      <c r="CM23" s="13">
        <v>8</v>
      </c>
      <c r="CN23" s="13">
        <v>8</v>
      </c>
      <c r="CO23" s="13">
        <v>8</v>
      </c>
      <c r="CP23" s="13">
        <v>8</v>
      </c>
      <c r="CQ23" s="13">
        <v>8</v>
      </c>
      <c r="CR23" s="13"/>
      <c r="CS23" s="13"/>
      <c r="CT23" s="13">
        <v>8</v>
      </c>
      <c r="CU23" s="13">
        <v>8</v>
      </c>
      <c r="CV23" s="13">
        <v>8</v>
      </c>
      <c r="CW23" s="13">
        <v>8</v>
      </c>
      <c r="CX23" s="13">
        <v>8</v>
      </c>
      <c r="CY23" s="13"/>
      <c r="CZ23" s="13"/>
      <c r="DA23" s="13">
        <v>8</v>
      </c>
      <c r="DB23" s="13">
        <v>8</v>
      </c>
      <c r="DC23" s="13">
        <v>8</v>
      </c>
      <c r="DD23" s="13">
        <v>8</v>
      </c>
      <c r="DE23" s="13">
        <v>8</v>
      </c>
      <c r="DF23" s="13"/>
      <c r="DG23" s="13"/>
      <c r="DH23" s="13">
        <v>8</v>
      </c>
      <c r="DI23" s="13">
        <v>8</v>
      </c>
      <c r="DJ23" s="13">
        <v>8</v>
      </c>
      <c r="DK23" s="13">
        <v>8</v>
      </c>
      <c r="DL23" s="13">
        <v>8</v>
      </c>
      <c r="DM23" s="13"/>
      <c r="DN23" s="13"/>
      <c r="DO23" s="13">
        <v>8</v>
      </c>
      <c r="DP23" s="13">
        <v>8</v>
      </c>
      <c r="DQ23" s="13">
        <v>8</v>
      </c>
      <c r="DR23" s="13">
        <v>8</v>
      </c>
      <c r="DS23" s="13">
        <v>8</v>
      </c>
      <c r="DT23" s="13"/>
      <c r="DU23" s="13"/>
      <c r="DV23" s="13">
        <v>8</v>
      </c>
      <c r="DW23" s="13">
        <v>8</v>
      </c>
      <c r="DX23" s="13">
        <v>8</v>
      </c>
      <c r="DY23" s="13">
        <v>8</v>
      </c>
      <c r="DZ23" s="13">
        <v>8</v>
      </c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HW23" s="13">
        <v>8</v>
      </c>
      <c r="HX23" s="13">
        <v>8</v>
      </c>
      <c r="HY23" s="13">
        <v>8</v>
      </c>
      <c r="HZ23" s="13">
        <v>8</v>
      </c>
      <c r="IA23" s="13">
        <v>8</v>
      </c>
      <c r="IB23" s="13"/>
      <c r="IC23" s="13"/>
      <c r="ID23" s="13">
        <v>8</v>
      </c>
      <c r="IE23" s="13">
        <v>8</v>
      </c>
      <c r="IF23" s="13">
        <v>8</v>
      </c>
      <c r="IG23" s="13">
        <v>8</v>
      </c>
      <c r="IH23" s="13">
        <v>8</v>
      </c>
      <c r="II23" s="13"/>
      <c r="IJ23" s="13"/>
      <c r="IK23" s="13">
        <v>8</v>
      </c>
      <c r="IL23" s="13">
        <v>8</v>
      </c>
      <c r="IM23" s="13">
        <v>8</v>
      </c>
      <c r="IN23" s="13">
        <v>8</v>
      </c>
      <c r="IO23" s="13">
        <v>8</v>
      </c>
      <c r="IP23" s="13"/>
      <c r="IQ23" s="13"/>
      <c r="IR23" s="13">
        <v>8</v>
      </c>
      <c r="IS23" s="13">
        <v>8</v>
      </c>
      <c r="IT23" s="13">
        <v>8</v>
      </c>
      <c r="IU23" s="13">
        <v>8</v>
      </c>
      <c r="IV23" s="13">
        <v>8</v>
      </c>
      <c r="IW23" s="13"/>
      <c r="IX23" s="13"/>
      <c r="IY23" s="13">
        <v>8</v>
      </c>
      <c r="IZ23" s="13">
        <v>8</v>
      </c>
      <c r="JA23" s="13">
        <v>8</v>
      </c>
      <c r="JB23" s="13">
        <v>8</v>
      </c>
      <c r="JC23" s="13">
        <v>8</v>
      </c>
      <c r="JD23" s="13"/>
      <c r="JE23" s="13"/>
      <c r="JF23" s="13">
        <v>8</v>
      </c>
      <c r="JG23" s="13">
        <v>8</v>
      </c>
      <c r="JH23" s="13">
        <v>8</v>
      </c>
      <c r="JI23" s="13">
        <v>8</v>
      </c>
      <c r="JJ23" s="13">
        <v>8</v>
      </c>
      <c r="JK23" s="13"/>
      <c r="JL23" s="13"/>
      <c r="JM23" s="13">
        <v>8</v>
      </c>
      <c r="JN23" s="13">
        <v>8</v>
      </c>
      <c r="JO23" s="13">
        <v>8</v>
      </c>
      <c r="JP23" s="13">
        <v>8</v>
      </c>
      <c r="JQ23" s="13">
        <v>8</v>
      </c>
      <c r="JR23" s="13"/>
      <c r="JS23" s="13"/>
      <c r="JT23" s="13">
        <v>8</v>
      </c>
      <c r="JU23" s="13">
        <v>8</v>
      </c>
      <c r="JV23" s="13">
        <v>8</v>
      </c>
      <c r="JW23" s="13">
        <v>8</v>
      </c>
      <c r="JX23" s="13">
        <v>8</v>
      </c>
      <c r="JY23" s="13"/>
      <c r="JZ23" s="13"/>
      <c r="KA23" s="13">
        <v>8</v>
      </c>
      <c r="KB23" s="13">
        <v>8</v>
      </c>
      <c r="KC23" s="13">
        <v>8</v>
      </c>
      <c r="KD23" s="13">
        <v>8</v>
      </c>
      <c r="KE23" s="13">
        <v>8</v>
      </c>
      <c r="KF23" s="13"/>
      <c r="KG23" s="13"/>
      <c r="KH23" s="13">
        <v>8</v>
      </c>
      <c r="KI23" s="13">
        <v>8</v>
      </c>
      <c r="KJ23" s="13">
        <v>8</v>
      </c>
      <c r="KK23" s="13">
        <v>8</v>
      </c>
      <c r="KL23" s="13">
        <v>8</v>
      </c>
      <c r="KM23" s="13"/>
      <c r="KN23" s="13"/>
      <c r="KO23" s="13">
        <v>8</v>
      </c>
      <c r="KP23" s="13">
        <v>8</v>
      </c>
      <c r="KQ23" s="13">
        <v>8</v>
      </c>
      <c r="KR23" s="13">
        <v>8</v>
      </c>
      <c r="KS23" s="13">
        <v>8</v>
      </c>
      <c r="KT23" s="13"/>
      <c r="KU23" s="13"/>
      <c r="KV23" s="13">
        <v>8</v>
      </c>
      <c r="KW23" s="13">
        <v>8</v>
      </c>
      <c r="KX23" s="13">
        <v>8</v>
      </c>
      <c r="KY23" s="13">
        <v>8</v>
      </c>
      <c r="KZ23" s="13">
        <v>8</v>
      </c>
      <c r="LA23" s="13"/>
      <c r="LB23" s="13"/>
      <c r="LC23" s="13">
        <v>8</v>
      </c>
      <c r="LD23" s="13">
        <v>8</v>
      </c>
      <c r="LE23" s="13">
        <v>8</v>
      </c>
      <c r="LF23" s="13">
        <v>8</v>
      </c>
      <c r="LG23" s="13">
        <v>8</v>
      </c>
      <c r="LH23" s="13"/>
      <c r="LI23" s="13"/>
      <c r="LJ23" s="13">
        <v>8</v>
      </c>
      <c r="LK23" s="13">
        <v>8</v>
      </c>
      <c r="LL23" s="13">
        <v>8</v>
      </c>
      <c r="LM23" s="13">
        <v>8</v>
      </c>
      <c r="LN23" s="13">
        <v>8</v>
      </c>
      <c r="LO23" s="13"/>
      <c r="LP23" s="13"/>
      <c r="LQ23" s="13">
        <v>8</v>
      </c>
      <c r="LR23" s="13">
        <v>8</v>
      </c>
      <c r="LS23" s="13">
        <v>8</v>
      </c>
      <c r="LT23" s="13">
        <v>8</v>
      </c>
      <c r="LU23" s="13">
        <v>8</v>
      </c>
      <c r="LV23" s="13"/>
      <c r="LW23" s="13"/>
      <c r="LX23" s="13">
        <v>8</v>
      </c>
      <c r="LY23" s="13">
        <v>8</v>
      </c>
      <c r="LZ23" s="13">
        <v>8</v>
      </c>
      <c r="MA23" s="13">
        <v>8</v>
      </c>
      <c r="MB23" s="13">
        <v>8</v>
      </c>
      <c r="MC23" s="13"/>
      <c r="MD23" s="13"/>
      <c r="ME23" s="13">
        <v>8</v>
      </c>
      <c r="MF23" s="13">
        <v>8</v>
      </c>
      <c r="MG23" s="13">
        <v>8</v>
      </c>
      <c r="MH23" s="13">
        <v>8</v>
      </c>
      <c r="MI23" s="13">
        <v>8</v>
      </c>
      <c r="MJ23" s="13"/>
      <c r="MK23" s="13"/>
      <c r="ML23" s="13">
        <v>8</v>
      </c>
      <c r="MM23" s="13">
        <v>8</v>
      </c>
      <c r="MN23" s="13">
        <v>8</v>
      </c>
      <c r="MO23" s="13">
        <v>8</v>
      </c>
      <c r="MP23" s="13">
        <v>8</v>
      </c>
      <c r="MQ23" s="13"/>
      <c r="MR23" s="13"/>
      <c r="MS23" s="13">
        <v>8</v>
      </c>
      <c r="MT23" s="13">
        <v>8</v>
      </c>
      <c r="MU23" s="13">
        <v>8</v>
      </c>
      <c r="MV23" s="13">
        <v>8</v>
      </c>
      <c r="MW23" s="13">
        <v>8</v>
      </c>
      <c r="MX23" s="13"/>
      <c r="MY23" s="13"/>
      <c r="MZ23" s="13">
        <v>8</v>
      </c>
      <c r="NA23" s="13">
        <v>8</v>
      </c>
      <c r="NB23" s="13">
        <v>8</v>
      </c>
      <c r="NC23" s="13">
        <v>8</v>
      </c>
      <c r="ND23" s="13">
        <v>8</v>
      </c>
      <c r="NE23" s="13"/>
      <c r="NF23" s="13"/>
      <c r="NG23" s="13">
        <v>8</v>
      </c>
      <c r="NH23" s="13">
        <v>8</v>
      </c>
      <c r="NI23" s="13">
        <v>8</v>
      </c>
      <c r="NJ23" s="13">
        <v>8</v>
      </c>
      <c r="NK23" s="13">
        <v>8</v>
      </c>
      <c r="NL23" s="13"/>
      <c r="NM23" s="13"/>
      <c r="NN23" s="13">
        <v>8</v>
      </c>
      <c r="NO23" s="13">
        <v>8</v>
      </c>
      <c r="NP23" s="13">
        <v>8</v>
      </c>
      <c r="NQ23" s="13">
        <v>8</v>
      </c>
      <c r="NR23" s="13">
        <v>8</v>
      </c>
      <c r="NS23" s="13"/>
      <c r="NT23" s="13"/>
    </row>
    <row r="24" spans="1:384" ht="14.25" customHeight="1" x14ac:dyDescent="0.25">
      <c r="A24" s="7" t="s">
        <v>61</v>
      </c>
      <c r="B24" s="5" t="s">
        <v>42</v>
      </c>
      <c r="C24" s="5" t="s">
        <v>43</v>
      </c>
      <c r="D24" s="6" t="s">
        <v>44</v>
      </c>
      <c r="E24" s="6" t="s">
        <v>8</v>
      </c>
      <c r="F24" s="6" t="s">
        <v>41</v>
      </c>
      <c r="G24" s="13">
        <v>8</v>
      </c>
      <c r="H24" s="13">
        <v>8</v>
      </c>
      <c r="I24" s="13">
        <v>8</v>
      </c>
      <c r="J24" s="13">
        <v>8</v>
      </c>
      <c r="K24" s="13">
        <v>8</v>
      </c>
      <c r="L24" s="13"/>
      <c r="M24" s="13"/>
      <c r="N24" s="13">
        <v>8</v>
      </c>
      <c r="O24" s="13">
        <v>8</v>
      </c>
      <c r="P24" s="13">
        <v>8</v>
      </c>
      <c r="Q24" s="13">
        <v>8</v>
      </c>
      <c r="R24" s="13">
        <v>8</v>
      </c>
      <c r="S24" s="13"/>
      <c r="T24" s="13"/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/>
      <c r="AA24" s="13"/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/>
      <c r="AH24" s="13"/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/>
      <c r="AO24" s="13"/>
      <c r="AP24" s="13">
        <v>8</v>
      </c>
      <c r="AQ24" s="13">
        <v>8</v>
      </c>
      <c r="AR24" s="13">
        <v>8</v>
      </c>
      <c r="AS24" s="13">
        <v>8</v>
      </c>
      <c r="AT24" s="13">
        <v>8</v>
      </c>
      <c r="AU24" s="13"/>
      <c r="AV24" s="13"/>
      <c r="AW24" s="13">
        <v>8</v>
      </c>
      <c r="AX24" s="13">
        <v>8</v>
      </c>
      <c r="AY24" s="13">
        <v>8</v>
      </c>
      <c r="AZ24" s="13">
        <v>8</v>
      </c>
      <c r="BA24" s="13">
        <v>8</v>
      </c>
      <c r="BB24" s="13"/>
      <c r="BC24" s="13"/>
      <c r="BD24" s="13">
        <v>8</v>
      </c>
      <c r="BE24" s="13">
        <v>8</v>
      </c>
      <c r="BF24" s="13">
        <v>8</v>
      </c>
      <c r="BG24" s="13">
        <v>8</v>
      </c>
      <c r="BH24" s="13">
        <v>8</v>
      </c>
      <c r="BI24" s="13"/>
      <c r="BJ24" s="13"/>
      <c r="BK24" s="13">
        <v>8</v>
      </c>
      <c r="BL24" s="13">
        <v>8</v>
      </c>
      <c r="BM24" s="13">
        <v>8</v>
      </c>
      <c r="BN24" s="13">
        <v>8</v>
      </c>
      <c r="BO24" s="13">
        <v>8</v>
      </c>
      <c r="BP24" s="13"/>
      <c r="BQ24" s="13"/>
      <c r="BR24" s="13">
        <v>8</v>
      </c>
      <c r="BS24" s="13">
        <v>8</v>
      </c>
      <c r="BT24" s="13">
        <v>8</v>
      </c>
      <c r="BU24" s="13">
        <v>8</v>
      </c>
      <c r="BV24" s="13">
        <v>8</v>
      </c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HW24" s="13">
        <v>8</v>
      </c>
      <c r="HX24" s="13">
        <v>8</v>
      </c>
      <c r="HY24" s="13">
        <v>8</v>
      </c>
      <c r="HZ24" s="13">
        <v>8</v>
      </c>
      <c r="IA24" s="13">
        <v>8</v>
      </c>
      <c r="IB24" s="13"/>
      <c r="IC24" s="13"/>
      <c r="ID24" s="13">
        <v>8</v>
      </c>
      <c r="IE24" s="13">
        <v>8</v>
      </c>
      <c r="IF24" s="13">
        <v>8</v>
      </c>
      <c r="IG24" s="13">
        <v>8</v>
      </c>
      <c r="IH24" s="13">
        <v>8</v>
      </c>
      <c r="II24" s="13"/>
      <c r="IJ24" s="13"/>
      <c r="IK24" s="13">
        <v>8</v>
      </c>
      <c r="IL24" s="13">
        <v>8</v>
      </c>
      <c r="IM24" s="13">
        <v>8</v>
      </c>
      <c r="IN24" s="13">
        <v>8</v>
      </c>
      <c r="IO24" s="13">
        <v>8</v>
      </c>
      <c r="IP24" s="13"/>
      <c r="IQ24" s="13"/>
      <c r="IR24" s="13">
        <v>8</v>
      </c>
      <c r="IS24" s="13">
        <v>8</v>
      </c>
      <c r="IT24" s="13">
        <v>8</v>
      </c>
      <c r="IU24" s="13">
        <v>8</v>
      </c>
      <c r="IV24" s="13">
        <v>8</v>
      </c>
      <c r="IW24" s="13"/>
      <c r="IX24" s="13"/>
      <c r="IY24" s="13">
        <v>8</v>
      </c>
      <c r="IZ24" s="13">
        <v>8</v>
      </c>
      <c r="JA24" s="13">
        <v>8</v>
      </c>
      <c r="JB24" s="13">
        <v>8</v>
      </c>
      <c r="JC24" s="13">
        <v>8</v>
      </c>
      <c r="JD24" s="13"/>
      <c r="JE24" s="13"/>
      <c r="JF24" s="13">
        <v>8</v>
      </c>
      <c r="JG24" s="13">
        <v>8</v>
      </c>
      <c r="JH24" s="13">
        <v>8</v>
      </c>
      <c r="JI24" s="13">
        <v>8</v>
      </c>
      <c r="JJ24" s="13">
        <v>8</v>
      </c>
      <c r="JK24" s="13"/>
      <c r="JL24" s="13"/>
      <c r="JM24" s="13">
        <v>8</v>
      </c>
      <c r="JN24" s="13">
        <v>8</v>
      </c>
      <c r="JO24" s="13">
        <v>8</v>
      </c>
      <c r="JP24" s="13">
        <v>8</v>
      </c>
      <c r="JQ24" s="13">
        <v>8</v>
      </c>
      <c r="JR24" s="13"/>
      <c r="JS24" s="13"/>
      <c r="JT24" s="13">
        <v>8</v>
      </c>
      <c r="JU24" s="13">
        <v>8</v>
      </c>
      <c r="JV24" s="13">
        <v>8</v>
      </c>
      <c r="JW24" s="13">
        <v>8</v>
      </c>
      <c r="JX24" s="13">
        <v>8</v>
      </c>
      <c r="JY24" s="13"/>
      <c r="JZ24" s="13"/>
      <c r="KA24" s="13">
        <v>8</v>
      </c>
      <c r="KB24" s="13">
        <v>8</v>
      </c>
      <c r="KC24" s="13">
        <v>8</v>
      </c>
      <c r="KD24" s="13">
        <v>8</v>
      </c>
      <c r="KE24" s="13">
        <v>8</v>
      </c>
      <c r="KF24" s="13"/>
      <c r="KG24" s="13"/>
      <c r="KH24" s="13">
        <v>8</v>
      </c>
      <c r="KI24" s="13">
        <v>8</v>
      </c>
      <c r="KJ24" s="13">
        <v>8</v>
      </c>
      <c r="KK24" s="13">
        <v>8</v>
      </c>
      <c r="KL24" s="13">
        <v>8</v>
      </c>
      <c r="KM24" s="13"/>
      <c r="KN24" s="13"/>
      <c r="KO24" s="13">
        <v>8</v>
      </c>
      <c r="KP24" s="13">
        <v>8</v>
      </c>
      <c r="KQ24" s="13">
        <v>8</v>
      </c>
      <c r="KR24" s="13">
        <v>8</v>
      </c>
      <c r="KS24" s="13">
        <v>8</v>
      </c>
      <c r="KT24" s="13"/>
      <c r="KU24" s="13"/>
      <c r="KV24" s="13">
        <v>8</v>
      </c>
      <c r="KW24" s="13">
        <v>8</v>
      </c>
      <c r="KX24" s="13">
        <v>8</v>
      </c>
      <c r="KY24" s="13">
        <v>8</v>
      </c>
      <c r="KZ24" s="13">
        <v>8</v>
      </c>
      <c r="LA24" s="13"/>
      <c r="LB24" s="13"/>
      <c r="LC24" s="13">
        <v>8</v>
      </c>
      <c r="LD24" s="13">
        <v>8</v>
      </c>
      <c r="LE24" s="13">
        <v>8</v>
      </c>
      <c r="LF24" s="13">
        <v>8</v>
      </c>
      <c r="LG24" s="13">
        <v>8</v>
      </c>
      <c r="LH24" s="13"/>
      <c r="LI24" s="13"/>
      <c r="LJ24" s="13">
        <v>8</v>
      </c>
      <c r="LK24" s="13">
        <v>8</v>
      </c>
      <c r="LL24" s="13">
        <v>8</v>
      </c>
      <c r="LM24" s="13">
        <v>8</v>
      </c>
      <c r="LN24" s="13">
        <v>8</v>
      </c>
      <c r="LO24" s="13"/>
      <c r="LP24" s="13"/>
      <c r="LQ24" s="13">
        <v>8</v>
      </c>
      <c r="LR24" s="13">
        <v>8</v>
      </c>
      <c r="LS24" s="13">
        <v>8</v>
      </c>
      <c r="LT24" s="13">
        <v>8</v>
      </c>
      <c r="LU24" s="13">
        <v>8</v>
      </c>
      <c r="LV24" s="13"/>
      <c r="LW24" s="13"/>
      <c r="LX24" s="13">
        <v>8</v>
      </c>
      <c r="LY24" s="13">
        <v>8</v>
      </c>
      <c r="LZ24" s="13">
        <v>8</v>
      </c>
      <c r="MA24" s="13">
        <v>8</v>
      </c>
      <c r="MB24" s="13">
        <v>8</v>
      </c>
      <c r="MC24" s="13"/>
      <c r="MD24" s="13"/>
      <c r="ME24" s="13">
        <v>8</v>
      </c>
      <c r="MF24" s="13">
        <v>8</v>
      </c>
      <c r="MG24" s="13">
        <v>8</v>
      </c>
      <c r="MH24" s="13">
        <v>8</v>
      </c>
      <c r="MI24" s="13">
        <v>8</v>
      </c>
      <c r="MJ24" s="13"/>
      <c r="MK24" s="13"/>
      <c r="ML24" s="13">
        <v>8</v>
      </c>
      <c r="MM24" s="13">
        <v>8</v>
      </c>
      <c r="MN24" s="13">
        <v>8</v>
      </c>
      <c r="MO24" s="13">
        <v>8</v>
      </c>
      <c r="MP24" s="13">
        <v>8</v>
      </c>
      <c r="MQ24" s="13"/>
      <c r="MR24" s="13"/>
      <c r="MS24" s="13">
        <v>8</v>
      </c>
      <c r="MT24" s="13">
        <v>8</v>
      </c>
      <c r="MU24" s="13">
        <v>8</v>
      </c>
      <c r="MV24" s="13">
        <v>8</v>
      </c>
      <c r="MW24" s="13">
        <v>8</v>
      </c>
      <c r="MX24" s="13"/>
      <c r="MY24" s="13"/>
      <c r="MZ24" s="13">
        <v>8</v>
      </c>
      <c r="NA24" s="13">
        <v>8</v>
      </c>
      <c r="NB24" s="13">
        <v>8</v>
      </c>
      <c r="NC24" s="13">
        <v>8</v>
      </c>
      <c r="ND24" s="13">
        <v>8</v>
      </c>
      <c r="NE24" s="13"/>
      <c r="NF24" s="13"/>
      <c r="NG24" s="13">
        <v>8</v>
      </c>
      <c r="NH24" s="13">
        <v>8</v>
      </c>
      <c r="NI24" s="13">
        <v>8</v>
      </c>
      <c r="NJ24" s="13">
        <v>8</v>
      </c>
      <c r="NK24" s="13">
        <v>8</v>
      </c>
      <c r="NL24" s="13"/>
      <c r="NM24" s="13"/>
      <c r="NN24" s="13">
        <v>8</v>
      </c>
      <c r="NO24" s="13">
        <v>8</v>
      </c>
      <c r="NP24" s="13">
        <v>8</v>
      </c>
      <c r="NQ24" s="13">
        <v>8</v>
      </c>
      <c r="NR24" s="13">
        <v>8</v>
      </c>
      <c r="NS24" s="13"/>
      <c r="NT24" s="13"/>
    </row>
    <row r="25" spans="1:384" ht="14.25" customHeight="1" x14ac:dyDescent="0.25">
      <c r="A25" s="7" t="s">
        <v>61</v>
      </c>
      <c r="B25" s="5" t="s">
        <v>45</v>
      </c>
      <c r="C25" s="5" t="s">
        <v>46</v>
      </c>
      <c r="D25" s="6" t="s">
        <v>5</v>
      </c>
      <c r="E25" s="6" t="s">
        <v>6</v>
      </c>
      <c r="F25" s="6" t="s">
        <v>47</v>
      </c>
      <c r="G25" s="13">
        <v>8</v>
      </c>
      <c r="H25" s="13">
        <v>8</v>
      </c>
      <c r="I25" s="13">
        <v>8</v>
      </c>
      <c r="J25" s="13">
        <v>8</v>
      </c>
      <c r="K25" s="13">
        <v>8</v>
      </c>
      <c r="L25" s="13"/>
      <c r="M25" s="13"/>
      <c r="N25" s="13">
        <v>8</v>
      </c>
      <c r="O25" s="13">
        <v>8</v>
      </c>
      <c r="P25" s="13">
        <v>8</v>
      </c>
      <c r="Q25" s="13">
        <v>8</v>
      </c>
      <c r="R25" s="13">
        <v>8</v>
      </c>
      <c r="S25" s="13"/>
      <c r="T25" s="13"/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/>
      <c r="AA25" s="13"/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/>
      <c r="AH25" s="13"/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/>
      <c r="AO25" s="13"/>
      <c r="AP25" s="13">
        <v>8</v>
      </c>
      <c r="AQ25" s="13">
        <v>8</v>
      </c>
      <c r="AR25" s="13">
        <v>8</v>
      </c>
      <c r="AS25" s="13">
        <v>8</v>
      </c>
      <c r="AT25" s="13">
        <v>8</v>
      </c>
      <c r="AU25" s="13"/>
      <c r="AV25" s="13"/>
      <c r="AW25" s="13">
        <v>8</v>
      </c>
      <c r="AX25" s="13">
        <v>8</v>
      </c>
      <c r="AY25" s="13">
        <v>8</v>
      </c>
      <c r="AZ25" s="13">
        <v>0</v>
      </c>
      <c r="BA25" s="13">
        <v>8</v>
      </c>
      <c r="BB25" s="13"/>
      <c r="BC25" s="13"/>
      <c r="BD25" s="13">
        <v>8</v>
      </c>
      <c r="BE25" s="13">
        <v>8</v>
      </c>
      <c r="BF25" s="13">
        <v>8</v>
      </c>
      <c r="BG25" s="13">
        <v>8</v>
      </c>
      <c r="BH25" s="13">
        <v>8</v>
      </c>
      <c r="BI25" s="13"/>
      <c r="BJ25" s="13"/>
      <c r="BK25" s="13">
        <v>8</v>
      </c>
      <c r="BL25" s="13">
        <v>8</v>
      </c>
      <c r="BM25" s="13">
        <v>8</v>
      </c>
      <c r="BN25" s="13">
        <v>8</v>
      </c>
      <c r="BO25" s="13">
        <v>8</v>
      </c>
      <c r="BP25" s="13"/>
      <c r="BQ25" s="13"/>
      <c r="BR25" s="13">
        <v>8</v>
      </c>
      <c r="BS25" s="13">
        <v>8</v>
      </c>
      <c r="BT25" s="13">
        <v>8</v>
      </c>
      <c r="BU25" s="13">
        <v>8</v>
      </c>
      <c r="BV25" s="13">
        <v>8</v>
      </c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>
        <v>0</v>
      </c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>
        <v>0</v>
      </c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HW25" s="13">
        <v>8</v>
      </c>
      <c r="HX25" s="13">
        <v>8</v>
      </c>
      <c r="HY25" s="13">
        <v>8</v>
      </c>
      <c r="HZ25" s="13">
        <v>8</v>
      </c>
      <c r="IA25" s="13">
        <v>8</v>
      </c>
      <c r="IB25" s="13"/>
      <c r="IC25" s="13"/>
      <c r="ID25" s="13">
        <v>8</v>
      </c>
      <c r="IE25" s="13">
        <v>8</v>
      </c>
      <c r="IF25" s="13">
        <v>8</v>
      </c>
      <c r="IG25" s="13">
        <v>8</v>
      </c>
      <c r="IH25" s="13">
        <v>8</v>
      </c>
      <c r="II25" s="13"/>
      <c r="IJ25" s="13"/>
      <c r="IK25" s="13">
        <v>8</v>
      </c>
      <c r="IL25" s="13">
        <v>8</v>
      </c>
      <c r="IM25" s="13">
        <v>8</v>
      </c>
      <c r="IN25" s="13">
        <v>8</v>
      </c>
      <c r="IO25" s="13">
        <v>8</v>
      </c>
      <c r="IP25" s="13"/>
      <c r="IQ25" s="13"/>
      <c r="IR25" s="13">
        <v>8</v>
      </c>
      <c r="IS25" s="13">
        <v>8</v>
      </c>
      <c r="IT25" s="13">
        <v>8</v>
      </c>
      <c r="IU25" s="13">
        <v>8</v>
      </c>
      <c r="IV25" s="13">
        <v>8</v>
      </c>
      <c r="IW25" s="13"/>
      <c r="IX25" s="13"/>
      <c r="IY25" s="13">
        <v>8</v>
      </c>
      <c r="IZ25" s="13">
        <v>8</v>
      </c>
      <c r="JA25" s="13">
        <v>8</v>
      </c>
      <c r="JB25" s="13">
        <v>8</v>
      </c>
      <c r="JC25" s="13">
        <v>8</v>
      </c>
      <c r="JD25" s="13"/>
      <c r="JE25" s="13"/>
      <c r="JF25" s="13">
        <v>8</v>
      </c>
      <c r="JG25" s="13">
        <v>8</v>
      </c>
      <c r="JH25" s="13">
        <v>8</v>
      </c>
      <c r="JI25" s="13">
        <v>8</v>
      </c>
      <c r="JJ25" s="13">
        <v>8</v>
      </c>
      <c r="JK25" s="13"/>
      <c r="JL25" s="13"/>
      <c r="JM25" s="13">
        <v>8</v>
      </c>
      <c r="JN25" s="13">
        <v>8</v>
      </c>
      <c r="JO25" s="13">
        <v>8</v>
      </c>
      <c r="JP25" s="13">
        <v>8</v>
      </c>
      <c r="JQ25" s="13">
        <v>8</v>
      </c>
      <c r="JR25" s="13"/>
      <c r="JS25" s="13"/>
      <c r="JT25" s="13">
        <v>8</v>
      </c>
      <c r="JU25" s="13">
        <v>8</v>
      </c>
      <c r="JV25" s="13">
        <v>8</v>
      </c>
      <c r="JW25" s="13">
        <v>8</v>
      </c>
      <c r="JX25" s="13">
        <v>8</v>
      </c>
      <c r="JY25" s="13"/>
      <c r="JZ25" s="13"/>
      <c r="KA25" s="13">
        <v>8</v>
      </c>
      <c r="KB25" s="13">
        <v>8</v>
      </c>
      <c r="KC25" s="13">
        <v>8</v>
      </c>
      <c r="KD25" s="13">
        <v>8</v>
      </c>
      <c r="KE25" s="13">
        <v>8</v>
      </c>
      <c r="KF25" s="13"/>
      <c r="KG25" s="13"/>
      <c r="KH25" s="13">
        <v>8</v>
      </c>
      <c r="KI25" s="13">
        <v>8</v>
      </c>
      <c r="KJ25" s="13">
        <v>8</v>
      </c>
      <c r="KK25" s="13">
        <v>8</v>
      </c>
      <c r="KL25" s="13">
        <v>8</v>
      </c>
      <c r="KM25" s="13"/>
      <c r="KN25" s="13"/>
      <c r="KO25" s="13">
        <v>8</v>
      </c>
      <c r="KP25" s="13">
        <v>8</v>
      </c>
      <c r="KQ25" s="13">
        <v>8</v>
      </c>
      <c r="KR25" s="13">
        <v>8</v>
      </c>
      <c r="KS25" s="13">
        <v>8</v>
      </c>
      <c r="KT25" s="13"/>
      <c r="KU25" s="13"/>
      <c r="KV25" s="13">
        <v>8</v>
      </c>
      <c r="KW25" s="13">
        <v>8</v>
      </c>
      <c r="KX25" s="13">
        <v>8</v>
      </c>
      <c r="KY25" s="13">
        <v>8</v>
      </c>
      <c r="KZ25" s="13">
        <v>8</v>
      </c>
      <c r="LA25" s="13"/>
      <c r="LB25" s="13"/>
      <c r="LC25" s="13">
        <v>8</v>
      </c>
      <c r="LD25" s="13">
        <v>8</v>
      </c>
      <c r="LE25" s="13">
        <v>8</v>
      </c>
      <c r="LF25" s="13">
        <v>8</v>
      </c>
      <c r="LG25" s="13">
        <v>8</v>
      </c>
      <c r="LH25" s="13"/>
      <c r="LI25" s="13"/>
      <c r="LJ25" s="13">
        <v>8</v>
      </c>
      <c r="LK25" s="13">
        <v>8</v>
      </c>
      <c r="LL25" s="13">
        <v>8</v>
      </c>
      <c r="LM25" s="13">
        <v>8</v>
      </c>
      <c r="LN25" s="13">
        <v>8</v>
      </c>
      <c r="LO25" s="13"/>
      <c r="LP25" s="13"/>
      <c r="LQ25" s="13">
        <v>8</v>
      </c>
      <c r="LR25" s="13">
        <v>8</v>
      </c>
      <c r="LS25" s="13">
        <v>8</v>
      </c>
      <c r="LT25" s="13">
        <v>8</v>
      </c>
      <c r="LU25" s="13">
        <v>8</v>
      </c>
      <c r="LV25" s="13"/>
      <c r="LW25" s="13"/>
      <c r="LX25" s="13">
        <v>8</v>
      </c>
      <c r="LY25" s="13">
        <v>8</v>
      </c>
      <c r="LZ25" s="13">
        <v>8</v>
      </c>
      <c r="MA25" s="13">
        <v>8</v>
      </c>
      <c r="MB25" s="13">
        <v>8</v>
      </c>
      <c r="MC25" s="13"/>
      <c r="MD25" s="13"/>
      <c r="ME25" s="13">
        <v>8</v>
      </c>
      <c r="MF25" s="13">
        <v>8</v>
      </c>
      <c r="MG25" s="13">
        <v>8</v>
      </c>
      <c r="MH25" s="13">
        <v>8</v>
      </c>
      <c r="MI25" s="13">
        <v>8</v>
      </c>
      <c r="MJ25" s="13"/>
      <c r="MK25" s="13"/>
      <c r="ML25" s="13">
        <v>8</v>
      </c>
      <c r="MM25" s="13">
        <v>8</v>
      </c>
      <c r="MN25" s="13">
        <v>8</v>
      </c>
      <c r="MO25" s="13">
        <v>8</v>
      </c>
      <c r="MP25" s="13">
        <v>8</v>
      </c>
      <c r="MQ25" s="13"/>
      <c r="MR25" s="13"/>
      <c r="MS25" s="13">
        <v>8</v>
      </c>
      <c r="MT25" s="13">
        <v>8</v>
      </c>
      <c r="MU25" s="13">
        <v>8</v>
      </c>
      <c r="MV25" s="13">
        <v>8</v>
      </c>
      <c r="MW25" s="13">
        <v>8</v>
      </c>
      <c r="MX25" s="13"/>
      <c r="MY25" s="13"/>
      <c r="MZ25" s="13">
        <v>8</v>
      </c>
      <c r="NA25" s="13">
        <v>8</v>
      </c>
      <c r="NB25" s="13">
        <v>8</v>
      </c>
      <c r="NC25" s="13">
        <v>8</v>
      </c>
      <c r="ND25" s="13">
        <v>8</v>
      </c>
      <c r="NE25" s="13"/>
      <c r="NF25" s="13"/>
      <c r="NG25" s="13">
        <v>8</v>
      </c>
      <c r="NH25" s="13">
        <v>8</v>
      </c>
      <c r="NI25" s="13">
        <v>8</v>
      </c>
      <c r="NJ25" s="13">
        <v>8</v>
      </c>
      <c r="NK25" s="13">
        <v>8</v>
      </c>
      <c r="NL25" s="13"/>
      <c r="NM25" s="13"/>
      <c r="NN25" s="13">
        <v>8</v>
      </c>
      <c r="NO25" s="13">
        <v>8</v>
      </c>
      <c r="NP25" s="13">
        <v>8</v>
      </c>
      <c r="NQ25" s="13">
        <v>8</v>
      </c>
      <c r="NR25" s="13">
        <v>8</v>
      </c>
      <c r="NS25" s="13"/>
      <c r="NT25" s="13"/>
    </row>
    <row r="26" spans="1:384" ht="14.25" customHeight="1" x14ac:dyDescent="0.25">
      <c r="A26" s="7" t="s">
        <v>61</v>
      </c>
      <c r="B26" s="5" t="s">
        <v>36</v>
      </c>
      <c r="C26" s="5" t="s">
        <v>37</v>
      </c>
      <c r="D26" s="6" t="s">
        <v>5</v>
      </c>
      <c r="E26" s="6" t="s">
        <v>6</v>
      </c>
      <c r="F26" s="6" t="s">
        <v>38</v>
      </c>
      <c r="G26" s="13">
        <v>8</v>
      </c>
      <c r="H26" s="13">
        <v>8</v>
      </c>
      <c r="I26" s="13">
        <v>8</v>
      </c>
      <c r="J26" s="13">
        <v>8</v>
      </c>
      <c r="K26" s="13">
        <v>8</v>
      </c>
      <c r="L26" s="13"/>
      <c r="M26" s="13"/>
      <c r="N26" s="13">
        <v>8</v>
      </c>
      <c r="O26" s="13">
        <v>8</v>
      </c>
      <c r="P26" s="13">
        <v>8</v>
      </c>
      <c r="Q26" s="13">
        <v>8</v>
      </c>
      <c r="R26" s="13">
        <v>8</v>
      </c>
      <c r="S26" s="13"/>
      <c r="T26" s="13"/>
      <c r="U26" s="13">
        <v>8</v>
      </c>
      <c r="V26" s="13">
        <v>8</v>
      </c>
      <c r="W26" s="13">
        <v>8</v>
      </c>
      <c r="X26" s="13">
        <v>8</v>
      </c>
      <c r="Y26" s="13">
        <v>8</v>
      </c>
      <c r="Z26" s="13"/>
      <c r="AA26" s="13"/>
      <c r="AB26" s="13">
        <v>8</v>
      </c>
      <c r="AC26" s="13">
        <v>8</v>
      </c>
      <c r="AD26" s="13">
        <v>8</v>
      </c>
      <c r="AE26" s="13">
        <v>0</v>
      </c>
      <c r="AF26" s="13">
        <v>0</v>
      </c>
      <c r="AG26" s="13"/>
      <c r="AH26" s="13"/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/>
      <c r="AO26" s="13"/>
      <c r="AP26" s="13">
        <v>8</v>
      </c>
      <c r="AQ26" s="13">
        <v>8</v>
      </c>
      <c r="AR26" s="13">
        <v>8</v>
      </c>
      <c r="AS26" s="13">
        <v>8</v>
      </c>
      <c r="AT26" s="13">
        <v>8</v>
      </c>
      <c r="AU26" s="13"/>
      <c r="AV26" s="13"/>
      <c r="AW26" s="13">
        <v>8</v>
      </c>
      <c r="AX26" s="13">
        <v>8</v>
      </c>
      <c r="AY26" s="13">
        <v>8</v>
      </c>
      <c r="AZ26" s="13">
        <v>8</v>
      </c>
      <c r="BA26" s="13">
        <v>8</v>
      </c>
      <c r="BB26" s="13"/>
      <c r="BC26" s="13"/>
      <c r="BD26" s="13">
        <v>8</v>
      </c>
      <c r="BE26" s="13">
        <v>8</v>
      </c>
      <c r="BF26" s="13">
        <v>8</v>
      </c>
      <c r="BG26" s="13">
        <v>8</v>
      </c>
      <c r="BH26" s="13">
        <v>8</v>
      </c>
      <c r="BI26" s="13"/>
      <c r="BJ26" s="13"/>
      <c r="BK26" s="13">
        <v>8</v>
      </c>
      <c r="BL26" s="13">
        <v>8</v>
      </c>
      <c r="BM26" s="13">
        <v>8</v>
      </c>
      <c r="BN26" s="13">
        <v>8</v>
      </c>
      <c r="BO26" s="13">
        <v>8</v>
      </c>
      <c r="BP26" s="13"/>
      <c r="BQ26" s="13"/>
      <c r="BR26" s="13">
        <v>8</v>
      </c>
      <c r="BS26" s="13">
        <v>8</v>
      </c>
      <c r="BT26" s="13">
        <v>8</v>
      </c>
      <c r="BU26" s="13">
        <v>8</v>
      </c>
      <c r="BV26" s="13">
        <v>8</v>
      </c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>
        <v>0</v>
      </c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>
        <v>0</v>
      </c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HW26" s="13">
        <v>8</v>
      </c>
      <c r="HX26" s="13">
        <v>8</v>
      </c>
      <c r="HY26" s="13">
        <v>8</v>
      </c>
      <c r="HZ26" s="13">
        <v>8</v>
      </c>
      <c r="IA26" s="13">
        <v>8</v>
      </c>
      <c r="IB26" s="13"/>
      <c r="IC26" s="13"/>
      <c r="ID26" s="13">
        <v>8</v>
      </c>
      <c r="IE26" s="13">
        <v>8</v>
      </c>
      <c r="IF26" s="13">
        <v>8</v>
      </c>
      <c r="IG26" s="13">
        <v>8</v>
      </c>
      <c r="IH26" s="13">
        <v>8</v>
      </c>
      <c r="II26" s="13"/>
      <c r="IJ26" s="13"/>
      <c r="IK26" s="13">
        <v>8</v>
      </c>
      <c r="IL26" s="13">
        <v>8</v>
      </c>
      <c r="IM26" s="13">
        <v>8</v>
      </c>
      <c r="IN26" s="13">
        <v>8</v>
      </c>
      <c r="IO26" s="13">
        <v>8</v>
      </c>
      <c r="IP26" s="13"/>
      <c r="IQ26" s="13"/>
      <c r="IR26" s="13">
        <v>8</v>
      </c>
      <c r="IS26" s="13">
        <v>8</v>
      </c>
      <c r="IT26" s="13">
        <v>8</v>
      </c>
      <c r="IU26" s="13">
        <v>8</v>
      </c>
      <c r="IV26" s="13">
        <v>8</v>
      </c>
      <c r="IW26" s="13"/>
      <c r="IX26" s="13"/>
      <c r="IY26" s="13">
        <v>8</v>
      </c>
      <c r="IZ26" s="13">
        <v>8</v>
      </c>
      <c r="JA26" s="13">
        <v>8</v>
      </c>
      <c r="JB26" s="13">
        <v>8</v>
      </c>
      <c r="JC26" s="13">
        <v>8</v>
      </c>
      <c r="JD26" s="13"/>
      <c r="JE26" s="13"/>
      <c r="JF26" s="13">
        <v>8</v>
      </c>
      <c r="JG26" s="13">
        <v>8</v>
      </c>
      <c r="JH26" s="13">
        <v>8</v>
      </c>
      <c r="JI26" s="13">
        <v>8</v>
      </c>
      <c r="JJ26" s="13">
        <v>8</v>
      </c>
      <c r="JK26" s="13"/>
      <c r="JL26" s="13"/>
      <c r="JM26" s="13">
        <v>8</v>
      </c>
      <c r="JN26" s="13">
        <v>8</v>
      </c>
      <c r="JO26" s="13">
        <v>8</v>
      </c>
      <c r="JP26" s="13">
        <v>8</v>
      </c>
      <c r="JQ26" s="13">
        <v>8</v>
      </c>
      <c r="JR26" s="13"/>
      <c r="JS26" s="13"/>
      <c r="JT26" s="13">
        <v>8</v>
      </c>
      <c r="JU26" s="13">
        <v>8</v>
      </c>
      <c r="JV26" s="13">
        <v>8</v>
      </c>
      <c r="JW26" s="13">
        <v>8</v>
      </c>
      <c r="JX26" s="13">
        <v>8</v>
      </c>
      <c r="JY26" s="13"/>
      <c r="JZ26" s="13"/>
      <c r="KA26" s="13">
        <v>8</v>
      </c>
      <c r="KB26" s="13">
        <v>8</v>
      </c>
      <c r="KC26" s="13">
        <v>8</v>
      </c>
      <c r="KD26" s="13">
        <v>8</v>
      </c>
      <c r="KE26" s="13">
        <v>8</v>
      </c>
      <c r="KF26" s="13"/>
      <c r="KG26" s="13"/>
      <c r="KH26" s="13">
        <v>8</v>
      </c>
      <c r="KI26" s="13">
        <v>8</v>
      </c>
      <c r="KJ26" s="13">
        <v>8</v>
      </c>
      <c r="KK26" s="13">
        <v>8</v>
      </c>
      <c r="KL26" s="13">
        <v>8</v>
      </c>
      <c r="KM26" s="13"/>
      <c r="KN26" s="13"/>
      <c r="KO26" s="13">
        <v>8</v>
      </c>
      <c r="KP26" s="13">
        <v>8</v>
      </c>
      <c r="KQ26" s="13">
        <v>8</v>
      </c>
      <c r="KR26" s="13">
        <v>8</v>
      </c>
      <c r="KS26" s="13">
        <v>8</v>
      </c>
      <c r="KT26" s="13"/>
      <c r="KU26" s="13"/>
      <c r="KV26" s="13">
        <v>8</v>
      </c>
      <c r="KW26" s="13">
        <v>8</v>
      </c>
      <c r="KX26" s="13">
        <v>8</v>
      </c>
      <c r="KY26" s="13">
        <v>8</v>
      </c>
      <c r="KZ26" s="13">
        <v>8</v>
      </c>
      <c r="LA26" s="13"/>
      <c r="LB26" s="13"/>
      <c r="LC26" s="13">
        <v>8</v>
      </c>
      <c r="LD26" s="13">
        <v>8</v>
      </c>
      <c r="LE26" s="13">
        <v>8</v>
      </c>
      <c r="LF26" s="13">
        <v>8</v>
      </c>
      <c r="LG26" s="13">
        <v>8</v>
      </c>
      <c r="LH26" s="13"/>
      <c r="LI26" s="13"/>
      <c r="LJ26" s="13">
        <v>8</v>
      </c>
      <c r="LK26" s="13">
        <v>8</v>
      </c>
      <c r="LL26" s="13">
        <v>8</v>
      </c>
      <c r="LM26" s="13">
        <v>8</v>
      </c>
      <c r="LN26" s="13">
        <v>8</v>
      </c>
      <c r="LO26" s="13"/>
      <c r="LP26" s="13"/>
      <c r="LQ26" s="13">
        <v>8</v>
      </c>
      <c r="LR26" s="13">
        <v>8</v>
      </c>
      <c r="LS26" s="13">
        <v>8</v>
      </c>
      <c r="LT26" s="13">
        <v>8</v>
      </c>
      <c r="LU26" s="13">
        <v>8</v>
      </c>
      <c r="LV26" s="13"/>
      <c r="LW26" s="13"/>
      <c r="LX26" s="13">
        <v>8</v>
      </c>
      <c r="LY26" s="13">
        <v>8</v>
      </c>
      <c r="LZ26" s="13">
        <v>8</v>
      </c>
      <c r="MA26" s="13">
        <v>8</v>
      </c>
      <c r="MB26" s="13">
        <v>8</v>
      </c>
      <c r="MC26" s="13"/>
      <c r="MD26" s="13"/>
      <c r="ME26" s="13">
        <v>8</v>
      </c>
      <c r="MF26" s="13">
        <v>8</v>
      </c>
      <c r="MG26" s="13">
        <v>8</v>
      </c>
      <c r="MH26" s="13">
        <v>8</v>
      </c>
      <c r="MI26" s="13">
        <v>8</v>
      </c>
      <c r="MJ26" s="13"/>
      <c r="MK26" s="13"/>
      <c r="ML26" s="13">
        <v>8</v>
      </c>
      <c r="MM26" s="13">
        <v>8</v>
      </c>
      <c r="MN26" s="13">
        <v>8</v>
      </c>
      <c r="MO26" s="13">
        <v>8</v>
      </c>
      <c r="MP26" s="13">
        <v>8</v>
      </c>
      <c r="MQ26" s="13"/>
      <c r="MR26" s="13"/>
      <c r="MS26" s="13">
        <v>8</v>
      </c>
      <c r="MT26" s="13">
        <v>8</v>
      </c>
      <c r="MU26" s="13">
        <v>8</v>
      </c>
      <c r="MV26" s="13">
        <v>8</v>
      </c>
      <c r="MW26" s="13">
        <v>8</v>
      </c>
      <c r="MX26" s="13"/>
      <c r="MY26" s="13"/>
      <c r="MZ26" s="13">
        <v>8</v>
      </c>
      <c r="NA26" s="13">
        <v>8</v>
      </c>
      <c r="NB26" s="13">
        <v>8</v>
      </c>
      <c r="NC26" s="13">
        <v>8</v>
      </c>
      <c r="ND26" s="13">
        <v>8</v>
      </c>
      <c r="NE26" s="13"/>
      <c r="NF26" s="13"/>
      <c r="NG26" s="13">
        <v>8</v>
      </c>
      <c r="NH26" s="13">
        <v>8</v>
      </c>
      <c r="NI26" s="13">
        <v>8</v>
      </c>
      <c r="NJ26" s="13">
        <v>8</v>
      </c>
      <c r="NK26" s="13">
        <v>8</v>
      </c>
      <c r="NL26" s="13"/>
      <c r="NM26" s="13"/>
      <c r="NN26" s="13">
        <v>8</v>
      </c>
      <c r="NO26" s="13">
        <v>8</v>
      </c>
      <c r="NP26" s="13">
        <v>8</v>
      </c>
      <c r="NQ26" s="13">
        <v>8</v>
      </c>
      <c r="NR26" s="13">
        <v>8</v>
      </c>
      <c r="NS26" s="13"/>
      <c r="NT26" s="13"/>
    </row>
    <row r="27" spans="1:384" ht="14.25" customHeight="1" x14ac:dyDescent="0.25">
      <c r="A27" s="7" t="s">
        <v>61</v>
      </c>
      <c r="B27" s="5" t="s">
        <v>39</v>
      </c>
      <c r="C27" s="5" t="s">
        <v>40</v>
      </c>
      <c r="D27" s="6" t="s">
        <v>5</v>
      </c>
      <c r="E27" s="6" t="s">
        <v>6</v>
      </c>
      <c r="F27" s="6" t="s">
        <v>41</v>
      </c>
      <c r="G27" s="13">
        <v>8</v>
      </c>
      <c r="H27" s="13">
        <v>8</v>
      </c>
      <c r="I27" s="13">
        <v>8</v>
      </c>
      <c r="J27" s="13">
        <v>8</v>
      </c>
      <c r="K27" s="13">
        <v>8</v>
      </c>
      <c r="L27" s="13"/>
      <c r="M27" s="13"/>
      <c r="N27" s="13">
        <v>8</v>
      </c>
      <c r="O27" s="13">
        <v>8</v>
      </c>
      <c r="P27" s="13">
        <v>8</v>
      </c>
      <c r="Q27" s="13">
        <v>8</v>
      </c>
      <c r="R27" s="13">
        <v>8</v>
      </c>
      <c r="S27" s="13"/>
      <c r="T27" s="13"/>
      <c r="U27" s="13">
        <v>8</v>
      </c>
      <c r="V27" s="13">
        <v>8</v>
      </c>
      <c r="W27" s="13">
        <v>8</v>
      </c>
      <c r="X27" s="13">
        <v>8</v>
      </c>
      <c r="Y27" s="13">
        <v>8</v>
      </c>
      <c r="Z27" s="13"/>
      <c r="AA27" s="13"/>
      <c r="AB27" s="13">
        <v>8</v>
      </c>
      <c r="AC27" s="13">
        <v>8</v>
      </c>
      <c r="AD27" s="13">
        <v>8</v>
      </c>
      <c r="AE27" s="13">
        <v>0</v>
      </c>
      <c r="AF27" s="13">
        <v>0</v>
      </c>
      <c r="AG27" s="13"/>
      <c r="AH27" s="13"/>
      <c r="AI27" s="13">
        <v>8</v>
      </c>
      <c r="AJ27" s="13">
        <v>8</v>
      </c>
      <c r="AK27" s="13">
        <v>8</v>
      </c>
      <c r="AL27" s="13">
        <v>8</v>
      </c>
      <c r="AM27" s="13">
        <v>0</v>
      </c>
      <c r="AN27" s="13"/>
      <c r="AO27" s="13"/>
      <c r="AP27" s="13">
        <v>8</v>
      </c>
      <c r="AQ27" s="13">
        <v>8</v>
      </c>
      <c r="AR27" s="13">
        <v>8</v>
      </c>
      <c r="AS27" s="13">
        <v>8</v>
      </c>
      <c r="AT27" s="13">
        <v>8</v>
      </c>
      <c r="AU27" s="13"/>
      <c r="AV27" s="13"/>
      <c r="AW27" s="13">
        <v>8</v>
      </c>
      <c r="AX27" s="13">
        <v>8</v>
      </c>
      <c r="AY27" s="13">
        <v>8</v>
      </c>
      <c r="AZ27" s="13">
        <v>8</v>
      </c>
      <c r="BA27" s="13">
        <v>8</v>
      </c>
      <c r="BB27" s="13"/>
      <c r="BC27" s="13"/>
      <c r="BD27" s="13">
        <v>8</v>
      </c>
      <c r="BE27" s="13">
        <v>8</v>
      </c>
      <c r="BF27" s="13">
        <v>8</v>
      </c>
      <c r="BG27" s="13">
        <v>8</v>
      </c>
      <c r="BH27" s="13">
        <v>8</v>
      </c>
      <c r="BI27" s="13"/>
      <c r="BJ27" s="13"/>
      <c r="BK27" s="13">
        <v>8</v>
      </c>
      <c r="BL27" s="13">
        <v>8</v>
      </c>
      <c r="BM27" s="13">
        <v>8</v>
      </c>
      <c r="BN27" s="13">
        <v>8</v>
      </c>
      <c r="BO27" s="13">
        <v>8</v>
      </c>
      <c r="BP27" s="13"/>
      <c r="BQ27" s="13"/>
      <c r="BR27" s="13">
        <v>8</v>
      </c>
      <c r="BS27" s="13">
        <v>8</v>
      </c>
      <c r="BT27" s="13">
        <v>0</v>
      </c>
      <c r="BU27" s="13">
        <v>0</v>
      </c>
      <c r="BV27" s="13">
        <v>0</v>
      </c>
      <c r="BW27" s="13"/>
      <c r="BX27" s="13"/>
      <c r="BY27" s="13">
        <v>0</v>
      </c>
      <c r="BZ27" s="13">
        <v>8</v>
      </c>
      <c r="CA27" s="13">
        <v>8</v>
      </c>
      <c r="CB27" s="13">
        <v>8</v>
      </c>
      <c r="CC27" s="13">
        <v>8</v>
      </c>
      <c r="CD27" s="13"/>
      <c r="CE27" s="13"/>
      <c r="CF27" s="13">
        <v>8</v>
      </c>
      <c r="CG27" s="13">
        <v>8</v>
      </c>
      <c r="CH27" s="13">
        <v>8</v>
      </c>
      <c r="CI27" s="13">
        <v>8</v>
      </c>
      <c r="CJ27" s="13">
        <v>8</v>
      </c>
      <c r="CK27" s="13"/>
      <c r="CL27" s="13"/>
      <c r="CM27" s="13">
        <v>0</v>
      </c>
      <c r="CN27" s="13">
        <v>0</v>
      </c>
      <c r="CO27" s="13">
        <v>0</v>
      </c>
      <c r="CP27" s="13">
        <v>0</v>
      </c>
      <c r="CQ27" s="13">
        <v>0</v>
      </c>
      <c r="CR27" s="13"/>
      <c r="CS27" s="13"/>
      <c r="CT27" s="13">
        <v>8</v>
      </c>
      <c r="CU27" s="13">
        <v>8</v>
      </c>
      <c r="CV27" s="13">
        <v>8</v>
      </c>
      <c r="CW27" s="13">
        <v>8</v>
      </c>
      <c r="CX27" s="13">
        <v>8</v>
      </c>
      <c r="CY27" s="13"/>
      <c r="CZ27" s="13"/>
      <c r="DA27" s="13">
        <v>8</v>
      </c>
      <c r="DB27" s="13">
        <v>8</v>
      </c>
      <c r="DC27" s="13">
        <v>8</v>
      </c>
      <c r="DD27" s="13">
        <v>8</v>
      </c>
      <c r="DE27" s="13">
        <v>8</v>
      </c>
      <c r="DF27" s="13"/>
      <c r="DG27" s="13"/>
      <c r="DH27" s="13">
        <v>8</v>
      </c>
      <c r="DI27" s="13">
        <v>8</v>
      </c>
      <c r="DJ27" s="13">
        <v>8</v>
      </c>
      <c r="DK27" s="13">
        <v>8</v>
      </c>
      <c r="DL27" s="13">
        <v>8</v>
      </c>
      <c r="DM27" s="13"/>
      <c r="DN27" s="13"/>
      <c r="DO27" s="13">
        <v>8</v>
      </c>
      <c r="DP27" s="13">
        <v>8</v>
      </c>
      <c r="DQ27" s="13">
        <v>8</v>
      </c>
      <c r="DR27" s="13">
        <v>8</v>
      </c>
      <c r="DS27" s="13">
        <v>8</v>
      </c>
      <c r="DT27" s="13"/>
      <c r="DU27" s="13"/>
      <c r="DV27" s="13">
        <v>8</v>
      </c>
      <c r="DW27" s="13">
        <v>8</v>
      </c>
      <c r="DX27" s="13">
        <v>8</v>
      </c>
      <c r="DY27" s="13">
        <v>8</v>
      </c>
      <c r="DZ27" s="13">
        <v>8</v>
      </c>
      <c r="EA27" s="13"/>
      <c r="EB27" s="13"/>
      <c r="EC27" s="13">
        <v>0</v>
      </c>
      <c r="ED27" s="13">
        <v>8</v>
      </c>
      <c r="EE27" s="13">
        <v>8</v>
      </c>
      <c r="EF27" s="13">
        <v>8</v>
      </c>
      <c r="EG27" s="13">
        <v>8</v>
      </c>
      <c r="EH27" s="13"/>
      <c r="EI27" s="13"/>
      <c r="EJ27" s="13">
        <v>0</v>
      </c>
      <c r="EK27" s="13">
        <v>0</v>
      </c>
      <c r="EL27" s="13">
        <v>0</v>
      </c>
      <c r="EM27" s="13">
        <v>0</v>
      </c>
      <c r="EN27" s="13">
        <v>0</v>
      </c>
      <c r="EO27" s="13"/>
      <c r="EP27" s="13"/>
      <c r="EQ27" s="13">
        <v>0</v>
      </c>
      <c r="ER27" s="13">
        <v>0</v>
      </c>
      <c r="ES27" s="13">
        <v>0</v>
      </c>
      <c r="ET27" s="13">
        <v>0</v>
      </c>
      <c r="EU27" s="13">
        <v>0</v>
      </c>
      <c r="EV27" s="13"/>
      <c r="EW27" s="13"/>
      <c r="EX27" s="13">
        <v>0</v>
      </c>
      <c r="EY27" s="13">
        <v>8</v>
      </c>
      <c r="EZ27" s="13">
        <v>8</v>
      </c>
      <c r="FA27" s="13">
        <v>8</v>
      </c>
      <c r="FB27" s="13">
        <v>8</v>
      </c>
      <c r="FC27" s="13"/>
      <c r="FD27" s="13"/>
      <c r="FE27" s="13">
        <v>8</v>
      </c>
      <c r="FF27" s="13">
        <v>8</v>
      </c>
      <c r="FG27" s="13">
        <v>8</v>
      </c>
      <c r="FH27" s="13">
        <v>8</v>
      </c>
      <c r="FI27" s="13">
        <v>8</v>
      </c>
      <c r="FJ27" s="13"/>
      <c r="FK27" s="13"/>
      <c r="FL27" s="13">
        <v>0</v>
      </c>
      <c r="FM27" s="13">
        <v>0</v>
      </c>
      <c r="FN27" s="13">
        <v>0</v>
      </c>
      <c r="FO27" s="13">
        <v>0</v>
      </c>
      <c r="FP27" s="13">
        <v>0</v>
      </c>
      <c r="FQ27" s="13"/>
      <c r="FR27" s="13"/>
      <c r="FS27" s="13">
        <v>0</v>
      </c>
      <c r="FT27" s="13">
        <v>8</v>
      </c>
      <c r="FU27" s="13">
        <v>8</v>
      </c>
      <c r="FV27" s="13">
        <v>8</v>
      </c>
      <c r="FW27" s="13">
        <v>8</v>
      </c>
      <c r="FX27" s="13"/>
      <c r="FY27" s="13"/>
      <c r="FZ27" s="13">
        <v>8</v>
      </c>
      <c r="GA27" s="13">
        <v>8</v>
      </c>
      <c r="GB27" s="13">
        <v>8</v>
      </c>
      <c r="GC27" s="13">
        <v>8</v>
      </c>
      <c r="GD27" s="13">
        <v>8</v>
      </c>
      <c r="GE27" s="13"/>
      <c r="GF27" s="13"/>
      <c r="HW27" s="13">
        <v>8</v>
      </c>
      <c r="HX27" s="13">
        <v>8</v>
      </c>
      <c r="HY27" s="13">
        <v>8</v>
      </c>
      <c r="HZ27" s="13">
        <v>8</v>
      </c>
      <c r="IA27" s="13">
        <v>8</v>
      </c>
      <c r="IB27" s="13"/>
      <c r="IC27" s="13"/>
      <c r="ID27" s="13">
        <v>8</v>
      </c>
      <c r="IE27" s="13">
        <v>8</v>
      </c>
      <c r="IF27" s="13">
        <v>8</v>
      </c>
      <c r="IG27" s="13">
        <v>8</v>
      </c>
      <c r="IH27" s="13">
        <v>8</v>
      </c>
      <c r="II27" s="13"/>
      <c r="IJ27" s="13"/>
      <c r="IK27" s="13">
        <v>8</v>
      </c>
      <c r="IL27" s="13">
        <v>8</v>
      </c>
      <c r="IM27" s="13">
        <v>8</v>
      </c>
      <c r="IN27" s="13">
        <v>8</v>
      </c>
      <c r="IO27" s="13">
        <v>8</v>
      </c>
      <c r="IP27" s="13"/>
      <c r="IQ27" s="13"/>
      <c r="IR27" s="13">
        <v>8</v>
      </c>
      <c r="IS27" s="13">
        <v>8</v>
      </c>
      <c r="IT27" s="13">
        <v>8</v>
      </c>
      <c r="IU27" s="13">
        <v>8</v>
      </c>
      <c r="IV27" s="13">
        <v>8</v>
      </c>
      <c r="IW27" s="13"/>
      <c r="IX27" s="13"/>
      <c r="IY27" s="13">
        <v>8</v>
      </c>
      <c r="IZ27" s="13">
        <v>8</v>
      </c>
      <c r="JA27" s="13">
        <v>8</v>
      </c>
      <c r="JB27" s="13">
        <v>8</v>
      </c>
      <c r="JC27" s="13">
        <v>8</v>
      </c>
      <c r="JD27" s="13"/>
      <c r="JE27" s="13"/>
      <c r="JF27" s="13">
        <v>8</v>
      </c>
      <c r="JG27" s="13">
        <v>8</v>
      </c>
      <c r="JH27" s="13">
        <v>8</v>
      </c>
      <c r="JI27" s="13">
        <v>8</v>
      </c>
      <c r="JJ27" s="13">
        <v>8</v>
      </c>
      <c r="JK27" s="13"/>
      <c r="JL27" s="13"/>
      <c r="JM27" s="13">
        <v>8</v>
      </c>
      <c r="JN27" s="13">
        <v>8</v>
      </c>
      <c r="JO27" s="13">
        <v>8</v>
      </c>
      <c r="JP27" s="13">
        <v>8</v>
      </c>
      <c r="JQ27" s="13">
        <v>8</v>
      </c>
      <c r="JR27" s="13"/>
      <c r="JS27" s="13"/>
      <c r="JT27" s="13">
        <v>8</v>
      </c>
      <c r="JU27" s="13">
        <v>8</v>
      </c>
      <c r="JV27" s="13">
        <v>8</v>
      </c>
      <c r="JW27" s="13">
        <v>8</v>
      </c>
      <c r="JX27" s="13">
        <v>8</v>
      </c>
      <c r="JY27" s="13"/>
      <c r="JZ27" s="13"/>
      <c r="KA27" s="13">
        <v>8</v>
      </c>
      <c r="KB27" s="13">
        <v>8</v>
      </c>
      <c r="KC27" s="13">
        <v>8</v>
      </c>
      <c r="KD27" s="13">
        <v>8</v>
      </c>
      <c r="KE27" s="13">
        <v>8</v>
      </c>
      <c r="KF27" s="13"/>
      <c r="KG27" s="13"/>
      <c r="KH27" s="13">
        <v>8</v>
      </c>
      <c r="KI27" s="13">
        <v>8</v>
      </c>
      <c r="KJ27" s="13">
        <v>8</v>
      </c>
      <c r="KK27" s="13">
        <v>8</v>
      </c>
      <c r="KL27" s="13">
        <v>8</v>
      </c>
      <c r="KM27" s="13"/>
      <c r="KN27" s="13"/>
      <c r="KO27" s="13">
        <v>8</v>
      </c>
      <c r="KP27" s="13">
        <v>8</v>
      </c>
      <c r="KQ27" s="13">
        <v>8</v>
      </c>
      <c r="KR27" s="13">
        <v>8</v>
      </c>
      <c r="KS27" s="13">
        <v>8</v>
      </c>
      <c r="KT27" s="13"/>
      <c r="KU27" s="13"/>
      <c r="KV27" s="13">
        <v>8</v>
      </c>
      <c r="KW27" s="13">
        <v>8</v>
      </c>
      <c r="KX27" s="13">
        <v>8</v>
      </c>
      <c r="KY27" s="13">
        <v>8</v>
      </c>
      <c r="KZ27" s="13">
        <v>8</v>
      </c>
      <c r="LA27" s="13"/>
      <c r="LB27" s="13"/>
      <c r="LC27" s="13">
        <v>8</v>
      </c>
      <c r="LD27" s="13">
        <v>8</v>
      </c>
      <c r="LE27" s="13">
        <v>8</v>
      </c>
      <c r="LF27" s="13">
        <v>8</v>
      </c>
      <c r="LG27" s="13">
        <v>8</v>
      </c>
      <c r="LH27" s="13"/>
      <c r="LI27" s="13"/>
      <c r="LJ27" s="13">
        <v>8</v>
      </c>
      <c r="LK27" s="13">
        <v>8</v>
      </c>
      <c r="LL27" s="13">
        <v>8</v>
      </c>
      <c r="LM27" s="13">
        <v>8</v>
      </c>
      <c r="LN27" s="13">
        <v>8</v>
      </c>
      <c r="LO27" s="13"/>
      <c r="LP27" s="13"/>
      <c r="LQ27" s="13">
        <v>8</v>
      </c>
      <c r="LR27" s="13">
        <v>8</v>
      </c>
      <c r="LS27" s="13">
        <v>8</v>
      </c>
      <c r="LT27" s="13">
        <v>8</v>
      </c>
      <c r="LU27" s="13">
        <v>8</v>
      </c>
      <c r="LV27" s="13"/>
      <c r="LW27" s="13"/>
      <c r="LX27" s="13">
        <v>8</v>
      </c>
      <c r="LY27" s="13">
        <v>8</v>
      </c>
      <c r="LZ27" s="13">
        <v>8</v>
      </c>
      <c r="MA27" s="13">
        <v>8</v>
      </c>
      <c r="MB27" s="13">
        <v>8</v>
      </c>
      <c r="MC27" s="13"/>
      <c r="MD27" s="13"/>
      <c r="ME27" s="13">
        <v>8</v>
      </c>
      <c r="MF27" s="13">
        <v>8</v>
      </c>
      <c r="MG27" s="13">
        <v>8</v>
      </c>
      <c r="MH27" s="13">
        <v>8</v>
      </c>
      <c r="MI27" s="13">
        <v>8</v>
      </c>
      <c r="MJ27" s="13"/>
      <c r="MK27" s="13"/>
      <c r="ML27" s="13">
        <v>8</v>
      </c>
      <c r="MM27" s="13">
        <v>8</v>
      </c>
      <c r="MN27" s="13">
        <v>8</v>
      </c>
      <c r="MO27" s="13">
        <v>8</v>
      </c>
      <c r="MP27" s="13">
        <v>8</v>
      </c>
      <c r="MQ27" s="13"/>
      <c r="MR27" s="13"/>
      <c r="MS27" s="13">
        <v>8</v>
      </c>
      <c r="MT27" s="13">
        <v>8</v>
      </c>
      <c r="MU27" s="13">
        <v>8</v>
      </c>
      <c r="MV27" s="13">
        <v>8</v>
      </c>
      <c r="MW27" s="13">
        <v>8</v>
      </c>
      <c r="MX27" s="13"/>
      <c r="MY27" s="13"/>
      <c r="MZ27" s="13">
        <v>8</v>
      </c>
      <c r="NA27" s="13">
        <v>8</v>
      </c>
      <c r="NB27" s="13">
        <v>8</v>
      </c>
      <c r="NC27" s="13">
        <v>8</v>
      </c>
      <c r="ND27" s="13">
        <v>8</v>
      </c>
      <c r="NE27" s="13"/>
      <c r="NF27" s="13"/>
      <c r="NG27" s="13">
        <v>8</v>
      </c>
      <c r="NH27" s="13">
        <v>8</v>
      </c>
      <c r="NI27" s="13">
        <v>8</v>
      </c>
      <c r="NJ27" s="13">
        <v>8</v>
      </c>
      <c r="NK27" s="13">
        <v>8</v>
      </c>
      <c r="NL27" s="13"/>
      <c r="NM27" s="13"/>
      <c r="NN27" s="13">
        <v>8</v>
      </c>
      <c r="NO27" s="13">
        <v>8</v>
      </c>
      <c r="NP27" s="13">
        <v>8</v>
      </c>
      <c r="NQ27" s="13">
        <v>8</v>
      </c>
      <c r="NR27" s="13">
        <v>8</v>
      </c>
      <c r="NS27" s="13"/>
      <c r="NT27" s="13"/>
    </row>
    <row r="28" spans="1:384" ht="15.75" customHeight="1" x14ac:dyDescent="0.25">
      <c r="A28" s="7" t="s">
        <v>61</v>
      </c>
      <c r="B28" s="5" t="s">
        <v>48</v>
      </c>
      <c r="C28" s="5" t="s">
        <v>49</v>
      </c>
      <c r="D28" s="6" t="s">
        <v>5</v>
      </c>
      <c r="E28" s="6" t="s">
        <v>6</v>
      </c>
      <c r="F28" s="6" t="s">
        <v>50</v>
      </c>
      <c r="G28" s="13">
        <v>8</v>
      </c>
      <c r="H28" s="13">
        <v>8</v>
      </c>
      <c r="I28" s="13">
        <v>8</v>
      </c>
      <c r="J28" s="13">
        <v>8</v>
      </c>
      <c r="K28" s="13">
        <v>8</v>
      </c>
      <c r="L28" s="13"/>
      <c r="M28" s="13"/>
      <c r="N28" s="13">
        <v>8</v>
      </c>
      <c r="O28" s="13">
        <v>8</v>
      </c>
      <c r="P28" s="13">
        <v>8</v>
      </c>
      <c r="Q28" s="13">
        <v>8</v>
      </c>
      <c r="R28" s="13">
        <v>8</v>
      </c>
      <c r="S28" s="13"/>
      <c r="T28" s="13"/>
      <c r="U28" s="13">
        <v>8</v>
      </c>
      <c r="V28" s="13">
        <v>8</v>
      </c>
      <c r="W28" s="13">
        <v>8</v>
      </c>
      <c r="X28" s="13">
        <v>8</v>
      </c>
      <c r="Y28" s="13">
        <v>8</v>
      </c>
      <c r="Z28" s="13"/>
      <c r="AA28" s="13"/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/>
      <c r="AH28" s="13"/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/>
      <c r="AO28" s="13"/>
      <c r="AP28" s="13">
        <v>8</v>
      </c>
      <c r="AQ28" s="13">
        <v>8</v>
      </c>
      <c r="AR28" s="13">
        <v>8</v>
      </c>
      <c r="AS28" s="13">
        <v>8</v>
      </c>
      <c r="AT28" s="13">
        <v>8</v>
      </c>
      <c r="AU28" s="13"/>
      <c r="AV28" s="13"/>
      <c r="AW28" s="13">
        <v>8</v>
      </c>
      <c r="AX28" s="13">
        <v>8</v>
      </c>
      <c r="AY28" s="13">
        <v>8</v>
      </c>
      <c r="AZ28" s="13">
        <v>8</v>
      </c>
      <c r="BA28" s="13">
        <v>8</v>
      </c>
      <c r="BB28" s="13"/>
      <c r="BC28" s="13"/>
      <c r="BD28" s="13">
        <v>8</v>
      </c>
      <c r="BE28" s="13">
        <v>8</v>
      </c>
      <c r="BF28" s="13">
        <v>8</v>
      </c>
      <c r="BG28" s="13">
        <v>8</v>
      </c>
      <c r="BH28" s="13">
        <v>8</v>
      </c>
      <c r="BI28" s="13"/>
      <c r="BJ28" s="13"/>
      <c r="BK28" s="13">
        <v>8</v>
      </c>
      <c r="BL28" s="13">
        <v>8</v>
      </c>
      <c r="BM28" s="13">
        <v>8</v>
      </c>
      <c r="BN28" s="13">
        <v>8</v>
      </c>
      <c r="BO28" s="13">
        <v>8</v>
      </c>
      <c r="BP28" s="13"/>
      <c r="BQ28" s="13"/>
      <c r="BR28" s="13">
        <v>8</v>
      </c>
      <c r="BS28" s="13">
        <v>8</v>
      </c>
      <c r="BT28" s="13">
        <v>8</v>
      </c>
      <c r="BU28" s="13">
        <v>8</v>
      </c>
      <c r="BV28" s="13">
        <v>8</v>
      </c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>
        <v>0</v>
      </c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>
        <v>0</v>
      </c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HW28" s="13">
        <v>8</v>
      </c>
      <c r="HX28" s="13">
        <v>8</v>
      </c>
      <c r="HY28" s="13">
        <v>8</v>
      </c>
      <c r="HZ28" s="13">
        <v>8</v>
      </c>
      <c r="IA28" s="13">
        <v>8</v>
      </c>
      <c r="IB28" s="13"/>
      <c r="IC28" s="13"/>
      <c r="ID28" s="13">
        <v>8</v>
      </c>
      <c r="IE28" s="13">
        <v>8</v>
      </c>
      <c r="IF28" s="13">
        <v>8</v>
      </c>
      <c r="IG28" s="13">
        <v>8</v>
      </c>
      <c r="IH28" s="13">
        <v>8</v>
      </c>
      <c r="II28" s="13"/>
      <c r="IJ28" s="13"/>
      <c r="IK28" s="13">
        <v>8</v>
      </c>
      <c r="IL28" s="13">
        <v>8</v>
      </c>
      <c r="IM28" s="13">
        <v>8</v>
      </c>
      <c r="IN28" s="13">
        <v>8</v>
      </c>
      <c r="IO28" s="13">
        <v>8</v>
      </c>
      <c r="IP28" s="13"/>
      <c r="IQ28" s="13"/>
      <c r="IR28" s="13">
        <v>8</v>
      </c>
      <c r="IS28" s="13">
        <v>8</v>
      </c>
      <c r="IT28" s="13">
        <v>8</v>
      </c>
      <c r="IU28" s="13">
        <v>8</v>
      </c>
      <c r="IV28" s="13">
        <v>8</v>
      </c>
      <c r="IW28" s="13"/>
      <c r="IX28" s="13"/>
      <c r="IY28" s="13">
        <v>8</v>
      </c>
      <c r="IZ28" s="13">
        <v>8</v>
      </c>
      <c r="JA28" s="13">
        <v>8</v>
      </c>
      <c r="JB28" s="13">
        <v>8</v>
      </c>
      <c r="JC28" s="13">
        <v>8</v>
      </c>
      <c r="JD28" s="13"/>
      <c r="JE28" s="13"/>
      <c r="JF28" s="13">
        <v>8</v>
      </c>
      <c r="JG28" s="13">
        <v>8</v>
      </c>
      <c r="JH28" s="13">
        <v>8</v>
      </c>
      <c r="JI28" s="13">
        <v>8</v>
      </c>
      <c r="JJ28" s="13">
        <v>8</v>
      </c>
      <c r="JK28" s="13"/>
      <c r="JL28" s="13"/>
      <c r="JM28" s="13">
        <v>8</v>
      </c>
      <c r="JN28" s="13">
        <v>8</v>
      </c>
      <c r="JO28" s="13">
        <v>8</v>
      </c>
      <c r="JP28" s="13">
        <v>8</v>
      </c>
      <c r="JQ28" s="13">
        <v>8</v>
      </c>
      <c r="JR28" s="13"/>
      <c r="JS28" s="13"/>
      <c r="JT28" s="13">
        <v>8</v>
      </c>
      <c r="JU28" s="13">
        <v>8</v>
      </c>
      <c r="JV28" s="13">
        <v>8</v>
      </c>
      <c r="JW28" s="13">
        <v>8</v>
      </c>
      <c r="JX28" s="13">
        <v>8</v>
      </c>
      <c r="JY28" s="13"/>
      <c r="JZ28" s="13"/>
      <c r="KA28" s="13">
        <v>8</v>
      </c>
      <c r="KB28" s="13">
        <v>8</v>
      </c>
      <c r="KC28" s="13">
        <v>8</v>
      </c>
      <c r="KD28" s="13">
        <v>8</v>
      </c>
      <c r="KE28" s="13">
        <v>8</v>
      </c>
      <c r="KF28" s="13"/>
      <c r="KG28" s="13"/>
      <c r="KH28" s="13">
        <v>8</v>
      </c>
      <c r="KI28" s="13">
        <v>8</v>
      </c>
      <c r="KJ28" s="13">
        <v>8</v>
      </c>
      <c r="KK28" s="13">
        <v>8</v>
      </c>
      <c r="KL28" s="13">
        <v>8</v>
      </c>
      <c r="KM28" s="13"/>
      <c r="KN28" s="13"/>
      <c r="KO28" s="13">
        <v>8</v>
      </c>
      <c r="KP28" s="13">
        <v>8</v>
      </c>
      <c r="KQ28" s="13">
        <v>8</v>
      </c>
      <c r="KR28" s="13">
        <v>8</v>
      </c>
      <c r="KS28" s="13">
        <v>8</v>
      </c>
      <c r="KT28" s="13"/>
      <c r="KU28" s="13"/>
      <c r="KV28" s="13">
        <v>8</v>
      </c>
      <c r="KW28" s="13">
        <v>8</v>
      </c>
      <c r="KX28" s="13">
        <v>8</v>
      </c>
      <c r="KY28" s="13">
        <v>8</v>
      </c>
      <c r="KZ28" s="13">
        <v>8</v>
      </c>
      <c r="LA28" s="13"/>
      <c r="LB28" s="13"/>
      <c r="LC28" s="13">
        <v>8</v>
      </c>
      <c r="LD28" s="13">
        <v>8</v>
      </c>
      <c r="LE28" s="13">
        <v>8</v>
      </c>
      <c r="LF28" s="13">
        <v>8</v>
      </c>
      <c r="LG28" s="13">
        <v>8</v>
      </c>
      <c r="LH28" s="13"/>
      <c r="LI28" s="13"/>
      <c r="LJ28" s="13">
        <v>8</v>
      </c>
      <c r="LK28" s="13">
        <v>8</v>
      </c>
      <c r="LL28" s="13">
        <v>8</v>
      </c>
      <c r="LM28" s="13">
        <v>8</v>
      </c>
      <c r="LN28" s="13">
        <v>8</v>
      </c>
      <c r="LO28" s="13"/>
      <c r="LP28" s="13"/>
      <c r="LQ28" s="13">
        <v>8</v>
      </c>
      <c r="LR28" s="13">
        <v>8</v>
      </c>
      <c r="LS28" s="13">
        <v>8</v>
      </c>
      <c r="LT28" s="13">
        <v>8</v>
      </c>
      <c r="LU28" s="13">
        <v>8</v>
      </c>
      <c r="LV28" s="13"/>
      <c r="LW28" s="13"/>
      <c r="LX28" s="13">
        <v>8</v>
      </c>
      <c r="LY28" s="13">
        <v>8</v>
      </c>
      <c r="LZ28" s="13">
        <v>8</v>
      </c>
      <c r="MA28" s="13">
        <v>8</v>
      </c>
      <c r="MB28" s="13">
        <v>8</v>
      </c>
      <c r="MC28" s="13"/>
      <c r="MD28" s="13"/>
      <c r="ME28" s="13">
        <v>8</v>
      </c>
      <c r="MF28" s="13">
        <v>8</v>
      </c>
      <c r="MG28" s="13">
        <v>8</v>
      </c>
      <c r="MH28" s="13">
        <v>8</v>
      </c>
      <c r="MI28" s="13">
        <v>8</v>
      </c>
      <c r="MJ28" s="13"/>
      <c r="MK28" s="13"/>
      <c r="ML28" s="13">
        <v>8</v>
      </c>
      <c r="MM28" s="13">
        <v>8</v>
      </c>
      <c r="MN28" s="13">
        <v>8</v>
      </c>
      <c r="MO28" s="13">
        <v>8</v>
      </c>
      <c r="MP28" s="13">
        <v>8</v>
      </c>
      <c r="MQ28" s="13"/>
      <c r="MR28" s="13"/>
      <c r="MS28" s="13">
        <v>8</v>
      </c>
      <c r="MT28" s="13">
        <v>8</v>
      </c>
      <c r="MU28" s="13">
        <v>8</v>
      </c>
      <c r="MV28" s="13">
        <v>8</v>
      </c>
      <c r="MW28" s="13">
        <v>8</v>
      </c>
      <c r="MX28" s="13"/>
      <c r="MY28" s="13"/>
      <c r="MZ28" s="13">
        <v>8</v>
      </c>
      <c r="NA28" s="13">
        <v>8</v>
      </c>
      <c r="NB28" s="13">
        <v>8</v>
      </c>
      <c r="NC28" s="13">
        <v>8</v>
      </c>
      <c r="ND28" s="13">
        <v>8</v>
      </c>
      <c r="NE28" s="13"/>
      <c r="NF28" s="13"/>
      <c r="NG28" s="13">
        <v>8</v>
      </c>
      <c r="NH28" s="13">
        <v>8</v>
      </c>
      <c r="NI28" s="13">
        <v>8</v>
      </c>
      <c r="NJ28" s="13">
        <v>8</v>
      </c>
      <c r="NK28" s="13">
        <v>8</v>
      </c>
      <c r="NL28" s="13"/>
      <c r="NM28" s="13"/>
      <c r="NN28" s="13">
        <v>8</v>
      </c>
      <c r="NO28" s="13">
        <v>8</v>
      </c>
      <c r="NP28" s="13">
        <v>8</v>
      </c>
      <c r="NQ28" s="13">
        <v>8</v>
      </c>
      <c r="NR28" s="13">
        <v>8</v>
      </c>
      <c r="NS28" s="13"/>
      <c r="NT28" s="13"/>
    </row>
    <row r="29" spans="1:384" ht="13.5" customHeight="1" x14ac:dyDescent="0.25">
      <c r="A29" s="7" t="s">
        <v>61</v>
      </c>
      <c r="B29" s="5" t="s">
        <v>51</v>
      </c>
      <c r="C29" s="5" t="s">
        <v>52</v>
      </c>
      <c r="D29" s="6" t="s">
        <v>5</v>
      </c>
      <c r="E29" s="6" t="s">
        <v>6</v>
      </c>
      <c r="F29" s="6" t="s">
        <v>62</v>
      </c>
      <c r="G29" s="13">
        <v>8</v>
      </c>
      <c r="H29" s="13">
        <v>8</v>
      </c>
      <c r="I29" s="13">
        <v>8</v>
      </c>
      <c r="J29" s="13">
        <v>8</v>
      </c>
      <c r="K29" s="13">
        <v>8</v>
      </c>
      <c r="L29" s="13"/>
      <c r="M29" s="13"/>
      <c r="N29" s="13">
        <v>8</v>
      </c>
      <c r="O29" s="13">
        <v>8</v>
      </c>
      <c r="P29" s="13">
        <v>8</v>
      </c>
      <c r="Q29" s="13">
        <v>8</v>
      </c>
      <c r="R29" s="13">
        <v>8</v>
      </c>
      <c r="S29" s="13"/>
      <c r="T29" s="13"/>
      <c r="U29" s="13">
        <v>8</v>
      </c>
      <c r="V29" s="13">
        <v>8</v>
      </c>
      <c r="W29" s="13">
        <v>8</v>
      </c>
      <c r="X29" s="13">
        <v>8</v>
      </c>
      <c r="Y29" s="13">
        <v>8</v>
      </c>
      <c r="Z29" s="13"/>
      <c r="AA29" s="13"/>
      <c r="AB29" s="13">
        <v>8</v>
      </c>
      <c r="AC29" s="13">
        <v>8</v>
      </c>
      <c r="AD29" s="13">
        <v>8</v>
      </c>
      <c r="AE29" s="13">
        <v>0</v>
      </c>
      <c r="AF29" s="13">
        <v>0</v>
      </c>
      <c r="AG29" s="13"/>
      <c r="AH29" s="13"/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/>
      <c r="AO29" s="13"/>
      <c r="AP29" s="13">
        <v>8</v>
      </c>
      <c r="AQ29" s="13">
        <v>8</v>
      </c>
      <c r="AR29" s="13">
        <v>8</v>
      </c>
      <c r="AS29" s="13">
        <v>8</v>
      </c>
      <c r="AT29" s="13">
        <v>8</v>
      </c>
      <c r="AU29" s="13"/>
      <c r="AV29" s="13"/>
      <c r="AW29" s="13">
        <v>8</v>
      </c>
      <c r="AX29" s="13">
        <v>8</v>
      </c>
      <c r="AY29" s="13">
        <v>8</v>
      </c>
      <c r="AZ29" s="13">
        <v>8</v>
      </c>
      <c r="BA29" s="13">
        <v>8</v>
      </c>
      <c r="BB29" s="13"/>
      <c r="BC29" s="13"/>
      <c r="BD29" s="13">
        <v>8</v>
      </c>
      <c r="BE29" s="13">
        <v>8</v>
      </c>
      <c r="BF29" s="13">
        <v>8</v>
      </c>
      <c r="BG29" s="13">
        <v>8</v>
      </c>
      <c r="BH29" s="13">
        <v>8</v>
      </c>
      <c r="BI29" s="13"/>
      <c r="BJ29" s="13"/>
      <c r="BK29" s="13">
        <v>8</v>
      </c>
      <c r="BL29" s="13">
        <v>8</v>
      </c>
      <c r="BM29" s="13">
        <v>8</v>
      </c>
      <c r="BN29" s="13">
        <v>8</v>
      </c>
      <c r="BO29" s="13">
        <v>8</v>
      </c>
      <c r="BP29" s="13"/>
      <c r="BQ29" s="13"/>
      <c r="BR29" s="13">
        <v>8</v>
      </c>
      <c r="BS29" s="13">
        <v>8</v>
      </c>
      <c r="BT29" s="13">
        <v>8</v>
      </c>
      <c r="BU29" s="13">
        <v>8</v>
      </c>
      <c r="BV29" s="13">
        <v>8</v>
      </c>
      <c r="BW29" s="13"/>
      <c r="BX29" s="13"/>
      <c r="BY29" s="13">
        <v>8</v>
      </c>
      <c r="BZ29" s="13">
        <v>8</v>
      </c>
      <c r="CA29" s="13">
        <v>8</v>
      </c>
      <c r="CB29" s="13">
        <v>8</v>
      </c>
      <c r="CC29" s="13">
        <v>8</v>
      </c>
      <c r="CD29" s="13"/>
      <c r="CE29" s="13"/>
      <c r="CF29" s="13">
        <v>8</v>
      </c>
      <c r="CG29" s="13">
        <v>8</v>
      </c>
      <c r="CH29" s="13">
        <v>8</v>
      </c>
      <c r="CI29" s="13">
        <v>8</v>
      </c>
      <c r="CJ29" s="13">
        <v>8</v>
      </c>
      <c r="CK29" s="13"/>
      <c r="CL29" s="13"/>
      <c r="CM29" s="13">
        <v>8</v>
      </c>
      <c r="CN29" s="13">
        <v>8</v>
      </c>
      <c r="CO29" s="13">
        <v>8</v>
      </c>
      <c r="CP29" s="13">
        <v>8</v>
      </c>
      <c r="CQ29" s="13">
        <v>8</v>
      </c>
      <c r="CR29" s="13"/>
      <c r="CS29" s="13"/>
      <c r="CT29" s="13">
        <v>8</v>
      </c>
      <c r="CU29" s="13">
        <v>8</v>
      </c>
      <c r="CV29" s="13">
        <v>8</v>
      </c>
      <c r="CW29" s="13">
        <v>8</v>
      </c>
      <c r="CX29" s="13">
        <v>8</v>
      </c>
      <c r="CY29" s="13"/>
      <c r="CZ29" s="13"/>
      <c r="DA29" s="13">
        <v>8</v>
      </c>
      <c r="DB29" s="13">
        <v>8</v>
      </c>
      <c r="DC29" s="13">
        <v>8</v>
      </c>
      <c r="DD29" s="13">
        <v>8</v>
      </c>
      <c r="DE29" s="13">
        <v>8</v>
      </c>
      <c r="DF29" s="13"/>
      <c r="DG29" s="13"/>
      <c r="DH29" s="13">
        <v>8</v>
      </c>
      <c r="DI29" s="13">
        <v>8</v>
      </c>
      <c r="DJ29" s="13">
        <v>8</v>
      </c>
      <c r="DK29" s="13">
        <v>8</v>
      </c>
      <c r="DL29" s="13">
        <v>8</v>
      </c>
      <c r="DM29" s="13"/>
      <c r="DN29" s="13"/>
      <c r="DO29" s="13">
        <v>8</v>
      </c>
      <c r="DP29" s="13">
        <v>8</v>
      </c>
      <c r="DQ29" s="13">
        <v>8</v>
      </c>
      <c r="DR29" s="13">
        <v>8</v>
      </c>
      <c r="DS29" s="13">
        <v>8</v>
      </c>
      <c r="DT29" s="13"/>
      <c r="DU29" s="13"/>
      <c r="DV29" s="13">
        <v>8</v>
      </c>
      <c r="DW29" s="13">
        <v>8</v>
      </c>
      <c r="DX29" s="13">
        <v>8</v>
      </c>
      <c r="DY29" s="13">
        <v>8</v>
      </c>
      <c r="DZ29" s="13">
        <v>8</v>
      </c>
      <c r="EA29" s="13"/>
      <c r="EB29" s="13"/>
      <c r="EC29" s="13">
        <v>0</v>
      </c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>
        <v>0</v>
      </c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</row>
    <row r="30" spans="1:384" x14ac:dyDescent="0.25">
      <c r="A30" s="7" t="s">
        <v>61</v>
      </c>
      <c r="B30" s="5" t="s">
        <v>14</v>
      </c>
      <c r="C30" s="5" t="s">
        <v>30</v>
      </c>
      <c r="D30" s="6" t="s">
        <v>5</v>
      </c>
      <c r="E30" s="6" t="s">
        <v>7</v>
      </c>
      <c r="F30" s="6" t="s">
        <v>152</v>
      </c>
    </row>
    <row r="31" spans="1:384" x14ac:dyDescent="0.25">
      <c r="B31" t="s">
        <v>74</v>
      </c>
    </row>
    <row r="33" spans="2:2" x14ac:dyDescent="0.25">
      <c r="B33" t="s">
        <v>77</v>
      </c>
    </row>
  </sheetData>
  <autoFilter ref="A3:FD29">
    <filterColumn colId="5">
      <customFilters>
        <customFilter operator="notEqual" val=" "/>
      </customFilters>
    </filterColumn>
    <sortState ref="A4:FD31">
      <sortCondition sortBy="cellColor" ref="A3:A31" dxfId="563"/>
    </sortState>
  </autoFilter>
  <mergeCells count="27">
    <mergeCell ref="G2:T2"/>
    <mergeCell ref="U2:AH2"/>
    <mergeCell ref="AI2:AV2"/>
    <mergeCell ref="AW2:BJ2"/>
    <mergeCell ref="EQ2:FD2"/>
    <mergeCell ref="BK2:BX2"/>
    <mergeCell ref="BY2:CL2"/>
    <mergeCell ref="CM2:CZ2"/>
    <mergeCell ref="DA2:DN2"/>
    <mergeCell ref="DO2:EB2"/>
    <mergeCell ref="EC2:EP2"/>
    <mergeCell ref="FE2:FR2"/>
    <mergeCell ref="FS2:GF2"/>
    <mergeCell ref="GG2:GT2"/>
    <mergeCell ref="GU2:HH2"/>
    <mergeCell ref="HI2:HV2"/>
    <mergeCell ref="HW2:IJ2"/>
    <mergeCell ref="IK2:IX2"/>
    <mergeCell ref="IY2:JL2"/>
    <mergeCell ref="JM2:JZ2"/>
    <mergeCell ref="KA2:KN2"/>
    <mergeCell ref="NG2:NT2"/>
    <mergeCell ref="KO2:LB2"/>
    <mergeCell ref="LC2:LP2"/>
    <mergeCell ref="LQ2:MD2"/>
    <mergeCell ref="ME2:MR2"/>
    <mergeCell ref="MS2:NF2"/>
  </mergeCells>
  <conditionalFormatting sqref="A12:A13 B11:B14 C11:C13 A24:F29 D12:F13 C19:F19 A4:F4 A6:F11 A14:F18 A19 A20:F22">
    <cfRule type="expression" dxfId="562" priority="816" stopIfTrue="1">
      <formula>$A4="white"</formula>
    </cfRule>
    <cfRule type="expression" dxfId="561" priority="817" stopIfTrue="1">
      <formula>$A4="green"</formula>
    </cfRule>
    <cfRule type="expression" dxfId="560" priority="818" stopIfTrue="1">
      <formula>$A4="orange"</formula>
    </cfRule>
  </conditionalFormatting>
  <conditionalFormatting sqref="G21:CE21 CK21:CL21 G4:DN4 CR21:DN21 G17:EB17 G9:EB9 G7:K7 G6:DN6 G19:EB20 G18:DN18 G8:DN8 G10:DN16 G22:DN22 G24:FD29">
    <cfRule type="expression" dxfId="559" priority="819" stopIfTrue="1">
      <formula>MOD(G$3-$G$3,7)&gt;4</formula>
    </cfRule>
    <cfRule type="expression" dxfId="558" priority="820" stopIfTrue="1">
      <formula>G4&lt;8</formula>
    </cfRule>
  </conditionalFormatting>
  <conditionalFormatting sqref="A23:F23">
    <cfRule type="expression" dxfId="557" priority="808" stopIfTrue="1">
      <formula>$A23="white"</formula>
    </cfRule>
    <cfRule type="expression" dxfId="556" priority="809" stopIfTrue="1">
      <formula>$A23="green"</formula>
    </cfRule>
    <cfRule type="expression" dxfId="555" priority="810" stopIfTrue="1">
      <formula>$A23="orange"</formula>
    </cfRule>
  </conditionalFormatting>
  <conditionalFormatting sqref="G23:FD23">
    <cfRule type="expression" dxfId="554" priority="811" stopIfTrue="1">
      <formula>MOD(G$3-$G$3,7)&gt;4</formula>
    </cfRule>
    <cfRule type="expression" dxfId="553" priority="812" stopIfTrue="1">
      <formula>G23&lt;8</formula>
    </cfRule>
  </conditionalFormatting>
  <conditionalFormatting sqref="B19">
    <cfRule type="expression" dxfId="552" priority="805" stopIfTrue="1">
      <formula>$A19="white"</formula>
    </cfRule>
    <cfRule type="expression" dxfId="551" priority="806" stopIfTrue="1">
      <formula>$A19="green"</formula>
    </cfRule>
    <cfRule type="expression" dxfId="550" priority="807" stopIfTrue="1">
      <formula>$A19="orange"</formula>
    </cfRule>
  </conditionalFormatting>
  <conditionalFormatting sqref="CM21:CQ21">
    <cfRule type="expression" dxfId="549" priority="803" stopIfTrue="1">
      <formula>MOD(CM$3-$G$3,7)&gt;4</formula>
    </cfRule>
    <cfRule type="expression" dxfId="548" priority="804" stopIfTrue="1">
      <formula>CM21&lt;8</formula>
    </cfRule>
  </conditionalFormatting>
  <conditionalFormatting sqref="EC17:FD17">
    <cfRule type="expression" dxfId="547" priority="767" stopIfTrue="1">
      <formula>MOD(EC$3-$G$3,7)&gt;4</formula>
    </cfRule>
    <cfRule type="expression" dxfId="546" priority="768" stopIfTrue="1">
      <formula>EC17&lt;8</formula>
    </cfRule>
  </conditionalFormatting>
  <conditionalFormatting sqref="FE17:GF17">
    <cfRule type="expression" dxfId="545" priority="765" stopIfTrue="1">
      <formula>MOD(FE$3-$G$3,7)&gt;4</formula>
    </cfRule>
    <cfRule type="expression" dxfId="544" priority="766" stopIfTrue="1">
      <formula>FE17&lt;8</formula>
    </cfRule>
  </conditionalFormatting>
  <conditionalFormatting sqref="GG17:HH17">
    <cfRule type="expression" dxfId="543" priority="763" stopIfTrue="1">
      <formula>MOD(GG$3-$G$3,7)&gt;4</formula>
    </cfRule>
    <cfRule type="expression" dxfId="542" priority="764" stopIfTrue="1">
      <formula>GG17&lt;8</formula>
    </cfRule>
  </conditionalFormatting>
  <conditionalFormatting sqref="EC9:FD9">
    <cfRule type="expression" dxfId="541" priority="785" stopIfTrue="1">
      <formula>MOD(EC$3-$G$3,7)&gt;4</formula>
    </cfRule>
    <cfRule type="expression" dxfId="540" priority="786" stopIfTrue="1">
      <formula>EC9&lt;8</formula>
    </cfRule>
  </conditionalFormatting>
  <conditionalFormatting sqref="FE9:GF9">
    <cfRule type="expression" dxfId="539" priority="783" stopIfTrue="1">
      <formula>MOD(FE$3-$G$3,7)&gt;4</formula>
    </cfRule>
    <cfRule type="expression" dxfId="538" priority="784" stopIfTrue="1">
      <formula>FE9&lt;8</formula>
    </cfRule>
  </conditionalFormatting>
  <conditionalFormatting sqref="GG9:NT9">
    <cfRule type="expression" dxfId="537" priority="781" stopIfTrue="1">
      <formula>MOD(GG$3-$G$3,7)&gt;4</formula>
    </cfRule>
    <cfRule type="expression" dxfId="536" priority="782" stopIfTrue="1">
      <formula>GG9&lt;8</formula>
    </cfRule>
  </conditionalFormatting>
  <conditionalFormatting sqref="EC20:FD20">
    <cfRule type="expression" dxfId="535" priority="755" stopIfTrue="1">
      <formula>MOD(EC$3-$G$3,7)&gt;4</formula>
    </cfRule>
    <cfRule type="expression" dxfId="534" priority="756" stopIfTrue="1">
      <formula>EC20&lt;8</formula>
    </cfRule>
  </conditionalFormatting>
  <conditionalFormatting sqref="FE20:GF20">
    <cfRule type="expression" dxfId="533" priority="753" stopIfTrue="1">
      <formula>MOD(FE$3-$G$3,7)&gt;4</formula>
    </cfRule>
    <cfRule type="expression" dxfId="532" priority="754" stopIfTrue="1">
      <formula>FE20&lt;8</formula>
    </cfRule>
  </conditionalFormatting>
  <conditionalFormatting sqref="GG20:GT20 GZ20:HA20 HG20:HH20">
    <cfRule type="expression" dxfId="531" priority="751" stopIfTrue="1">
      <formula>MOD(GG$3-$G$3,7)&gt;4</formula>
    </cfRule>
    <cfRule type="expression" dxfId="530" priority="752" stopIfTrue="1">
      <formula>GG20&lt;8</formula>
    </cfRule>
  </conditionalFormatting>
  <conditionalFormatting sqref="FQ22:GF22">
    <cfRule type="expression" dxfId="529" priority="729" stopIfTrue="1">
      <formula>MOD(FQ$3-$G$3,7)&gt;4</formula>
    </cfRule>
    <cfRule type="expression" dxfId="528" priority="730" stopIfTrue="1">
      <formula>FQ22&lt;8</formula>
    </cfRule>
  </conditionalFormatting>
  <conditionalFormatting sqref="GG22:HH22">
    <cfRule type="expression" dxfId="527" priority="727" stopIfTrue="1">
      <formula>MOD(GG$3-$G$3,7)&gt;4</formula>
    </cfRule>
    <cfRule type="expression" dxfId="526" priority="728" stopIfTrue="1">
      <formula>GG22&lt;8</formula>
    </cfRule>
  </conditionalFormatting>
  <conditionalFormatting sqref="EC19:FD19">
    <cfRule type="expression" dxfId="525" priority="725" stopIfTrue="1">
      <formula>MOD(EC$3-$G$3,7)&gt;4</formula>
    </cfRule>
    <cfRule type="expression" dxfId="524" priority="726" stopIfTrue="1">
      <formula>EC19&lt;8</formula>
    </cfRule>
  </conditionalFormatting>
  <conditionalFormatting sqref="FE19:GF19">
    <cfRule type="expression" dxfId="523" priority="723" stopIfTrue="1">
      <formula>MOD(FE$3-$G$3,7)&gt;4</formula>
    </cfRule>
    <cfRule type="expression" dxfId="522" priority="724" stopIfTrue="1">
      <formula>FE19&lt;8</formula>
    </cfRule>
  </conditionalFormatting>
  <conditionalFormatting sqref="GG19:GT19 GZ19:HA19 GU18:GY20 HG19:HH19">
    <cfRule type="expression" dxfId="521" priority="721" stopIfTrue="1">
      <formula>MOD(GG$3-$G$3,7)&gt;4</formula>
    </cfRule>
    <cfRule type="expression" dxfId="520" priority="722" stopIfTrue="1">
      <formula>GG18&lt;8</formula>
    </cfRule>
  </conditionalFormatting>
  <conditionalFormatting sqref="HU20:HV20 HP22:HV22">
    <cfRule type="expression" dxfId="519" priority="661" stopIfTrue="1">
      <formula>MOD(HP$3-$G$3,7)&gt;4</formula>
    </cfRule>
    <cfRule type="expression" dxfId="518" priority="662" stopIfTrue="1">
      <formula>HP20&lt;8</formula>
    </cfRule>
  </conditionalFormatting>
  <conditionalFormatting sqref="HP17:HV17">
    <cfRule type="expression" dxfId="517" priority="669" stopIfTrue="1">
      <formula>MOD(HP$3-$G$3,7)&gt;4</formula>
    </cfRule>
    <cfRule type="expression" dxfId="516" priority="670" stopIfTrue="1">
      <formula>HP17&lt;8</formula>
    </cfRule>
  </conditionalFormatting>
  <conditionalFormatting sqref="HI17:HO17">
    <cfRule type="expression" dxfId="515" priority="689" stopIfTrue="1">
      <formula>MOD(HI$3-$G$3,7)&gt;4</formula>
    </cfRule>
    <cfRule type="expression" dxfId="514" priority="690" stopIfTrue="1">
      <formula>HI17&lt;8</formula>
    </cfRule>
  </conditionalFormatting>
  <conditionalFormatting sqref="HN19:HO19">
    <cfRule type="expression" dxfId="513" priority="685" stopIfTrue="1">
      <formula>MOD(HN$3-$G$3,7)&gt;4</formula>
    </cfRule>
    <cfRule type="expression" dxfId="512" priority="686" stopIfTrue="1">
      <formula>HN19&lt;8</formula>
    </cfRule>
  </conditionalFormatting>
  <conditionalFormatting sqref="HN20:HO20 HI22:HO22">
    <cfRule type="expression" dxfId="511" priority="683" stopIfTrue="1">
      <formula>MOD(HI$3-$G$3,7)&gt;4</formula>
    </cfRule>
    <cfRule type="expression" dxfId="510" priority="684" stopIfTrue="1">
      <formula>HI20&lt;8</formula>
    </cfRule>
  </conditionalFormatting>
  <conditionalFormatting sqref="HU19:HV19">
    <cfRule type="expression" dxfId="509" priority="663" stopIfTrue="1">
      <formula>MOD(HU$3-$G$3,7)&gt;4</formula>
    </cfRule>
    <cfRule type="expression" dxfId="508" priority="664" stopIfTrue="1">
      <formula>HU19&lt;8</formula>
    </cfRule>
  </conditionalFormatting>
  <conditionalFormatting sqref="CF21:CJ21">
    <cfRule type="expression" dxfId="507" priority="659" stopIfTrue="1">
      <formula>MOD(CF$3-$G$3,7)&gt;4</formula>
    </cfRule>
    <cfRule type="expression" dxfId="506" priority="660" stopIfTrue="1">
      <formula>CF21&lt;8</formula>
    </cfRule>
  </conditionalFormatting>
  <conditionalFormatting sqref="BC7:CD7">
    <cfRule type="expression" dxfId="505" priority="640" stopIfTrue="1">
      <formula>MOD(BC$3-$G$3,7)&gt;4</formula>
    </cfRule>
    <cfRule type="expression" dxfId="504" priority="641" stopIfTrue="1">
      <formula>BC7&lt;8</formula>
    </cfRule>
  </conditionalFormatting>
  <conditionalFormatting sqref="CE7:DF7">
    <cfRule type="expression" dxfId="503" priority="638" stopIfTrue="1">
      <formula>MOD(CE$3-$G$3,7)&gt;4</formula>
    </cfRule>
    <cfRule type="expression" dxfId="502" priority="639" stopIfTrue="1">
      <formula>CE7&lt;8</formula>
    </cfRule>
  </conditionalFormatting>
  <conditionalFormatting sqref="DG7:DN7">
    <cfRule type="expression" dxfId="501" priority="636" stopIfTrue="1">
      <formula>MOD(DG$3-$G$3,7)&gt;4</formula>
    </cfRule>
    <cfRule type="expression" dxfId="500" priority="637" stopIfTrue="1">
      <formula>DG7&lt;8</formula>
    </cfRule>
  </conditionalFormatting>
  <conditionalFormatting sqref="XCK7:XCO7 L7:BB7">
    <cfRule type="expression" dxfId="499" priority="642" stopIfTrue="1">
      <formula>MOD(L$3-$G$3,7)&gt;4</formula>
    </cfRule>
    <cfRule type="expression" dxfId="498" priority="643" stopIfTrue="1">
      <formula>L7&lt;8</formula>
    </cfRule>
  </conditionalFormatting>
  <conditionalFormatting sqref="XCE7:XCJ7">
    <cfRule type="expression" dxfId="497" priority="629" stopIfTrue="1">
      <formula>$A7="white"</formula>
    </cfRule>
    <cfRule type="expression" dxfId="496" priority="630" stopIfTrue="1">
      <formula>$A7="green"</formula>
    </cfRule>
    <cfRule type="expression" dxfId="495" priority="631" stopIfTrue="1">
      <formula>$A7="orange"</formula>
    </cfRule>
  </conditionalFormatting>
  <conditionalFormatting sqref="A5:F5">
    <cfRule type="expression" dxfId="494" priority="626" stopIfTrue="1">
      <formula>$A5="white"</formula>
    </cfRule>
    <cfRule type="expression" dxfId="493" priority="627" stopIfTrue="1">
      <formula>$A5="green"</formula>
    </cfRule>
    <cfRule type="expression" dxfId="492" priority="628" stopIfTrue="1">
      <formula>$A5="orange"</formula>
    </cfRule>
  </conditionalFormatting>
  <conditionalFormatting sqref="G5:K5">
    <cfRule type="expression" dxfId="491" priority="624" stopIfTrue="1">
      <formula>MOD(G$3-$G$3,7)&gt;4</formula>
    </cfRule>
    <cfRule type="expression" dxfId="490" priority="625" stopIfTrue="1">
      <formula>G5&lt;8</formula>
    </cfRule>
  </conditionalFormatting>
  <conditionalFormatting sqref="L5:CD5">
    <cfRule type="expression" dxfId="489" priority="622" stopIfTrue="1">
      <formula>MOD(L$3-$G$3,7)&gt;4</formula>
    </cfRule>
    <cfRule type="expression" dxfId="488" priority="623" stopIfTrue="1">
      <formula>L5&lt;8</formula>
    </cfRule>
  </conditionalFormatting>
  <conditionalFormatting sqref="CE5:DF5">
    <cfRule type="expression" dxfId="487" priority="620" stopIfTrue="1">
      <formula>MOD(CE$3-$G$3,7)&gt;4</formula>
    </cfRule>
    <cfRule type="expression" dxfId="486" priority="621" stopIfTrue="1">
      <formula>CE5&lt;8</formula>
    </cfRule>
  </conditionalFormatting>
  <conditionalFormatting sqref="DG5:DN5">
    <cfRule type="expression" dxfId="485" priority="618" stopIfTrue="1">
      <formula>MOD(DG$3-$G$3,7)&gt;4</formula>
    </cfRule>
    <cfRule type="expression" dxfId="484" priority="619" stopIfTrue="1">
      <formula>DG5&lt;8</formula>
    </cfRule>
  </conditionalFormatting>
  <conditionalFormatting sqref="A30:F30">
    <cfRule type="expression" dxfId="483" priority="599" stopIfTrue="1">
      <formula>$A30="white"</formula>
    </cfRule>
    <cfRule type="expression" dxfId="482" priority="600" stopIfTrue="1">
      <formula>$A30="green"</formula>
    </cfRule>
    <cfRule type="expression" dxfId="481" priority="601" stopIfTrue="1">
      <formula>$A30="orange"</formula>
    </cfRule>
  </conditionalFormatting>
  <conditionalFormatting sqref="DO4:FD4">
    <cfRule type="expression" dxfId="480" priority="597" stopIfTrue="1">
      <formula>MOD(DO$3-$G$3,7)&gt;4</formula>
    </cfRule>
    <cfRule type="expression" dxfId="479" priority="598" stopIfTrue="1">
      <formula>DO4&lt;8</formula>
    </cfRule>
  </conditionalFormatting>
  <conditionalFormatting sqref="FE4:GF4">
    <cfRule type="expression" dxfId="478" priority="595" stopIfTrue="1">
      <formula>MOD(FE$3-$G$3,7)&gt;4</formula>
    </cfRule>
    <cfRule type="expression" dxfId="477" priority="596" stopIfTrue="1">
      <formula>FE4&lt;8</formula>
    </cfRule>
  </conditionalFormatting>
  <conditionalFormatting sqref="GG4:HH4">
    <cfRule type="expression" dxfId="476" priority="593" stopIfTrue="1">
      <formula>MOD(GG$3-$G$3,7)&gt;4</formula>
    </cfRule>
    <cfRule type="expression" dxfId="475" priority="594" stopIfTrue="1">
      <formula>GG4&lt;8</formula>
    </cfRule>
  </conditionalFormatting>
  <conditionalFormatting sqref="HI4:HO4">
    <cfRule type="expression" dxfId="474" priority="591" stopIfTrue="1">
      <formula>MOD(HI$3-$G$3,7)&gt;4</formula>
    </cfRule>
    <cfRule type="expression" dxfId="473" priority="592" stopIfTrue="1">
      <formula>HI4&lt;8</formula>
    </cfRule>
  </conditionalFormatting>
  <conditionalFormatting sqref="HP4:HV4">
    <cfRule type="expression" dxfId="472" priority="589" stopIfTrue="1">
      <formula>MOD(HP$3-$G$3,7)&gt;4</formula>
    </cfRule>
    <cfRule type="expression" dxfId="471" priority="590" stopIfTrue="1">
      <formula>HP4&lt;8</formula>
    </cfRule>
  </conditionalFormatting>
  <conditionalFormatting sqref="DO14:FD14">
    <cfRule type="expression" dxfId="470" priority="587" stopIfTrue="1">
      <formula>MOD(DO$3-$G$3,7)&gt;4</formula>
    </cfRule>
    <cfRule type="expression" dxfId="469" priority="588" stopIfTrue="1">
      <formula>DO14&lt;8</formula>
    </cfRule>
  </conditionalFormatting>
  <conditionalFormatting sqref="FE14:GF14">
    <cfRule type="expression" dxfId="468" priority="585" stopIfTrue="1">
      <formula>MOD(FE$3-$G$3,7)&gt;4</formula>
    </cfRule>
    <cfRule type="expression" dxfId="467" priority="586" stopIfTrue="1">
      <formula>FE14&lt;8</formula>
    </cfRule>
  </conditionalFormatting>
  <conditionalFormatting sqref="GG14:HH14">
    <cfRule type="expression" dxfId="466" priority="583" stopIfTrue="1">
      <formula>MOD(GG$3-$G$3,7)&gt;4</formula>
    </cfRule>
    <cfRule type="expression" dxfId="465" priority="584" stopIfTrue="1">
      <formula>GG14&lt;8</formula>
    </cfRule>
  </conditionalFormatting>
  <conditionalFormatting sqref="HI14:HO14">
    <cfRule type="expression" dxfId="464" priority="581" stopIfTrue="1">
      <formula>MOD(HI$3-$G$3,7)&gt;4</formula>
    </cfRule>
    <cfRule type="expression" dxfId="463" priority="582" stopIfTrue="1">
      <formula>HI14&lt;8</formula>
    </cfRule>
  </conditionalFormatting>
  <conditionalFormatting sqref="HP14:HV14">
    <cfRule type="expression" dxfId="462" priority="579" stopIfTrue="1">
      <formula>MOD(HP$3-$G$3,7)&gt;4</formula>
    </cfRule>
    <cfRule type="expression" dxfId="461" priority="580" stopIfTrue="1">
      <formula>HP14&lt;8</formula>
    </cfRule>
  </conditionalFormatting>
  <conditionalFormatting sqref="DO5:EC5 EE5:EH5">
    <cfRule type="expression" dxfId="460" priority="577" stopIfTrue="1">
      <formula>MOD(DO$3-$G$3,7)&gt;4</formula>
    </cfRule>
    <cfRule type="expression" dxfId="459" priority="578" stopIfTrue="1">
      <formula>DO5&lt;8</formula>
    </cfRule>
  </conditionalFormatting>
  <conditionalFormatting sqref="EI5:EO5">
    <cfRule type="expression" dxfId="458" priority="575" stopIfTrue="1">
      <formula>MOD(EI$3-$G$3,7)&gt;4</formula>
    </cfRule>
    <cfRule type="expression" dxfId="457" priority="576" stopIfTrue="1">
      <formula>EI5&lt;8</formula>
    </cfRule>
  </conditionalFormatting>
  <conditionalFormatting sqref="EP5:EV5">
    <cfRule type="expression" dxfId="456" priority="573" stopIfTrue="1">
      <formula>MOD(EP$3-$G$3,7)&gt;4</formula>
    </cfRule>
    <cfRule type="expression" dxfId="455" priority="574" stopIfTrue="1">
      <formula>EP5&lt;8</formula>
    </cfRule>
  </conditionalFormatting>
  <conditionalFormatting sqref="EW5:FD5">
    <cfRule type="expression" dxfId="454" priority="571" stopIfTrue="1">
      <formula>MOD(EW$3-$G$3,7)&gt;4</formula>
    </cfRule>
    <cfRule type="expression" dxfId="453" priority="572" stopIfTrue="1">
      <formula>EW5&lt;8</formula>
    </cfRule>
  </conditionalFormatting>
  <conditionalFormatting sqref="FE5:GF5">
    <cfRule type="expression" dxfId="452" priority="569" stopIfTrue="1">
      <formula>MOD(FE$3-$G$3,7)&gt;4</formula>
    </cfRule>
    <cfRule type="expression" dxfId="451" priority="570" stopIfTrue="1">
      <formula>FE5&lt;8</formula>
    </cfRule>
  </conditionalFormatting>
  <conditionalFormatting sqref="GG5:HH5">
    <cfRule type="expression" dxfId="450" priority="567" stopIfTrue="1">
      <formula>MOD(GG$3-$G$3,7)&gt;4</formula>
    </cfRule>
    <cfRule type="expression" dxfId="449" priority="568" stopIfTrue="1">
      <formula>GG5&lt;8</formula>
    </cfRule>
  </conditionalFormatting>
  <conditionalFormatting sqref="HI5:HO5">
    <cfRule type="expression" dxfId="448" priority="565" stopIfTrue="1">
      <formula>MOD(HI$3-$G$3,7)&gt;4</formula>
    </cfRule>
    <cfRule type="expression" dxfId="447" priority="566" stopIfTrue="1">
      <formula>HI5&lt;8</formula>
    </cfRule>
  </conditionalFormatting>
  <conditionalFormatting sqref="HP5:HV5">
    <cfRule type="expression" dxfId="446" priority="563" stopIfTrue="1">
      <formula>MOD(HP$3-$G$3,7)&gt;4</formula>
    </cfRule>
    <cfRule type="expression" dxfId="445" priority="564" stopIfTrue="1">
      <formula>HP5&lt;8</formula>
    </cfRule>
  </conditionalFormatting>
  <conditionalFormatting sqref="ED5">
    <cfRule type="expression" dxfId="444" priority="561" stopIfTrue="1">
      <formula>MOD(ED$3-$G$3,7)&gt;4</formula>
    </cfRule>
    <cfRule type="expression" dxfId="443" priority="562" stopIfTrue="1">
      <formula>ED5&lt;8</formula>
    </cfRule>
  </conditionalFormatting>
  <conditionalFormatting sqref="DO6:EB6">
    <cfRule type="expression" dxfId="442" priority="559" stopIfTrue="1">
      <formula>MOD(DO$3-$G$3,7)&gt;4</formula>
    </cfRule>
    <cfRule type="expression" dxfId="441" priority="560" stopIfTrue="1">
      <formula>DO6&lt;8</formula>
    </cfRule>
  </conditionalFormatting>
  <conditionalFormatting sqref="EC6 EE6:FD6">
    <cfRule type="expression" dxfId="440" priority="557" stopIfTrue="1">
      <formula>MOD(EC$3-$G$3,7)&gt;4</formula>
    </cfRule>
    <cfRule type="expression" dxfId="439" priority="558" stopIfTrue="1">
      <formula>EC6&lt;8</formula>
    </cfRule>
  </conditionalFormatting>
  <conditionalFormatting sqref="FE6:GF6">
    <cfRule type="expression" dxfId="438" priority="555" stopIfTrue="1">
      <formula>MOD(FE$3-$G$3,7)&gt;4</formula>
    </cfRule>
    <cfRule type="expression" dxfId="437" priority="556" stopIfTrue="1">
      <formula>FE6&lt;8</formula>
    </cfRule>
  </conditionalFormatting>
  <conditionalFormatting sqref="GG6:HH6">
    <cfRule type="expression" dxfId="436" priority="553" stopIfTrue="1">
      <formula>MOD(GG$3-$G$3,7)&gt;4</formula>
    </cfRule>
    <cfRule type="expression" dxfId="435" priority="554" stopIfTrue="1">
      <formula>GG6&lt;8</formula>
    </cfRule>
  </conditionalFormatting>
  <conditionalFormatting sqref="HI6:HO6">
    <cfRule type="expression" dxfId="434" priority="551" stopIfTrue="1">
      <formula>MOD(HI$3-$G$3,7)&gt;4</formula>
    </cfRule>
    <cfRule type="expression" dxfId="433" priority="552" stopIfTrue="1">
      <formula>HI6&lt;8</formula>
    </cfRule>
  </conditionalFormatting>
  <conditionalFormatting sqref="HP6:HV6">
    <cfRule type="expression" dxfId="432" priority="549" stopIfTrue="1">
      <formula>MOD(HP$3-$G$3,7)&gt;4</formula>
    </cfRule>
    <cfRule type="expression" dxfId="431" priority="550" stopIfTrue="1">
      <formula>HP6&lt;8</formula>
    </cfRule>
  </conditionalFormatting>
  <conditionalFormatting sqref="ED6">
    <cfRule type="expression" dxfId="430" priority="547" stopIfTrue="1">
      <formula>MOD(ED$3-$G$3,7)&gt;4</formula>
    </cfRule>
    <cfRule type="expression" dxfId="429" priority="548" stopIfTrue="1">
      <formula>ED6&lt;8</formula>
    </cfRule>
  </conditionalFormatting>
  <conditionalFormatting sqref="DO15:EB15">
    <cfRule type="expression" dxfId="428" priority="545" stopIfTrue="1">
      <formula>MOD(DO$3-$G$3,7)&gt;4</formula>
    </cfRule>
    <cfRule type="expression" dxfId="427" priority="546" stopIfTrue="1">
      <formula>DO15&lt;8</formula>
    </cfRule>
  </conditionalFormatting>
  <conditionalFormatting sqref="EC15 EE15:FD15">
    <cfRule type="expression" dxfId="426" priority="543" stopIfTrue="1">
      <formula>MOD(EC$3-$G$3,7)&gt;4</formula>
    </cfRule>
    <cfRule type="expression" dxfId="425" priority="544" stopIfTrue="1">
      <formula>EC15&lt;8</formula>
    </cfRule>
  </conditionalFormatting>
  <conditionalFormatting sqref="FE15:GF15">
    <cfRule type="expression" dxfId="424" priority="541" stopIfTrue="1">
      <formula>MOD(FE$3-$G$3,7)&gt;4</formula>
    </cfRule>
    <cfRule type="expression" dxfId="423" priority="542" stopIfTrue="1">
      <formula>FE15&lt;8</formula>
    </cfRule>
  </conditionalFormatting>
  <conditionalFormatting sqref="GG15:GT15">
    <cfRule type="expression" dxfId="422" priority="539" stopIfTrue="1">
      <formula>MOD(GG$3-$G$3,7)&gt;4</formula>
    </cfRule>
    <cfRule type="expression" dxfId="421" priority="540" stopIfTrue="1">
      <formula>GG15&lt;8</formula>
    </cfRule>
  </conditionalFormatting>
  <conditionalFormatting sqref="ED15">
    <cfRule type="expression" dxfId="420" priority="533" stopIfTrue="1">
      <formula>MOD(ED$3-$G$3,7)&gt;4</formula>
    </cfRule>
    <cfRule type="expression" dxfId="419" priority="534" stopIfTrue="1">
      <formula>ED15&lt;8</formula>
    </cfRule>
  </conditionalFormatting>
  <conditionalFormatting sqref="DO16:EB16">
    <cfRule type="expression" dxfId="418" priority="531" stopIfTrue="1">
      <formula>MOD(DO$3-$G$3,7)&gt;4</formula>
    </cfRule>
    <cfRule type="expression" dxfId="417" priority="532" stopIfTrue="1">
      <formula>DO16&lt;8</formula>
    </cfRule>
  </conditionalFormatting>
  <conditionalFormatting sqref="EC16 EE16:FD16">
    <cfRule type="expression" dxfId="416" priority="529" stopIfTrue="1">
      <formula>MOD(EC$3-$G$3,7)&gt;4</formula>
    </cfRule>
    <cfRule type="expression" dxfId="415" priority="530" stopIfTrue="1">
      <formula>EC16&lt;8</formula>
    </cfRule>
  </conditionalFormatting>
  <conditionalFormatting sqref="FE16:GF16">
    <cfRule type="expression" dxfId="414" priority="527" stopIfTrue="1">
      <formula>MOD(FE$3-$G$3,7)&gt;4</formula>
    </cfRule>
    <cfRule type="expression" dxfId="413" priority="528" stopIfTrue="1">
      <formula>FE16&lt;8</formula>
    </cfRule>
  </conditionalFormatting>
  <conditionalFormatting sqref="GG16:GT16">
    <cfRule type="expression" dxfId="412" priority="525" stopIfTrue="1">
      <formula>MOD(GG$3-$G$3,7)&gt;4</formula>
    </cfRule>
    <cfRule type="expression" dxfId="411" priority="526" stopIfTrue="1">
      <formula>GG16&lt;8</formula>
    </cfRule>
  </conditionalFormatting>
  <conditionalFormatting sqref="ED16">
    <cfRule type="expression" dxfId="410" priority="519" stopIfTrue="1">
      <formula>MOD(ED$3-$G$3,7)&gt;4</formula>
    </cfRule>
    <cfRule type="expression" dxfId="409" priority="520" stopIfTrue="1">
      <formula>ED16&lt;8</formula>
    </cfRule>
  </conditionalFormatting>
  <conditionalFormatting sqref="DO18:FD18">
    <cfRule type="expression" dxfId="408" priority="517" stopIfTrue="1">
      <formula>MOD(DO$3-$G$3,7)&gt;4</formula>
    </cfRule>
    <cfRule type="expression" dxfId="407" priority="518" stopIfTrue="1">
      <formula>DO18&lt;8</formula>
    </cfRule>
  </conditionalFormatting>
  <conditionalFormatting sqref="FX18:GF18">
    <cfRule type="expression" dxfId="406" priority="515" stopIfTrue="1">
      <formula>MOD(FX$3-$G$3,7)&gt;4</formula>
    </cfRule>
    <cfRule type="expression" dxfId="405" priority="516" stopIfTrue="1">
      <formula>FX18&lt;8</formula>
    </cfRule>
  </conditionalFormatting>
  <conditionalFormatting sqref="GG18:GT18 GZ18:HH18 HB19:HF20">
    <cfRule type="expression" dxfId="404" priority="513" stopIfTrue="1">
      <formula>MOD(GG$3-$G$3,7)&gt;4</formula>
    </cfRule>
    <cfRule type="expression" dxfId="403" priority="514" stopIfTrue="1">
      <formula>GG18&lt;8</formula>
    </cfRule>
  </conditionalFormatting>
  <conditionalFormatting sqref="FE18:FW18">
    <cfRule type="expression" dxfId="402" priority="511" stopIfTrue="1">
      <formula>MOD(FE$3-$G$3,7)&gt;4</formula>
    </cfRule>
    <cfRule type="expression" dxfId="401" priority="512" stopIfTrue="1">
      <formula>FE18&lt;8</formula>
    </cfRule>
  </conditionalFormatting>
  <conditionalFormatting sqref="HI18:HO18 HI19:HM20">
    <cfRule type="expression" dxfId="400" priority="509" stopIfTrue="1">
      <formula>MOD(HI$3-$G$3,7)&gt;4</formula>
    </cfRule>
    <cfRule type="expression" dxfId="399" priority="510" stopIfTrue="1">
      <formula>HI18&lt;8</formula>
    </cfRule>
  </conditionalFormatting>
  <conditionalFormatting sqref="HU18:HV18">
    <cfRule type="expression" dxfId="398" priority="507" stopIfTrue="1">
      <formula>MOD(HU$3-$G$3,7)&gt;4</formula>
    </cfRule>
    <cfRule type="expression" dxfId="397" priority="508" stopIfTrue="1">
      <formula>HU18&lt;8</formula>
    </cfRule>
  </conditionalFormatting>
  <conditionalFormatting sqref="DO7:EC7">
    <cfRule type="expression" dxfId="396" priority="505" stopIfTrue="1">
      <formula>MOD(DO$3-$G$3,7)&gt;4</formula>
    </cfRule>
    <cfRule type="expression" dxfId="395" priority="506" stopIfTrue="1">
      <formula>DO7&lt;8</formula>
    </cfRule>
  </conditionalFormatting>
  <conditionalFormatting sqref="ED7:FD7">
    <cfRule type="expression" dxfId="394" priority="503" stopIfTrue="1">
      <formula>MOD(ED$3-$G$3,7)&gt;4</formula>
    </cfRule>
    <cfRule type="expression" dxfId="393" priority="504" stopIfTrue="1">
      <formula>ED7&lt;8</formula>
    </cfRule>
  </conditionalFormatting>
  <conditionalFormatting sqref="FE7:GF7">
    <cfRule type="expression" dxfId="392" priority="501" stopIfTrue="1">
      <formula>MOD(FE$3-$G$3,7)&gt;4</formula>
    </cfRule>
    <cfRule type="expression" dxfId="391" priority="502" stopIfTrue="1">
      <formula>FE7&lt;8</formula>
    </cfRule>
  </conditionalFormatting>
  <conditionalFormatting sqref="GG7:GT7">
    <cfRule type="expression" dxfId="390" priority="499" stopIfTrue="1">
      <formula>MOD(GG$3-$G$3,7)&gt;4</formula>
    </cfRule>
    <cfRule type="expression" dxfId="389" priority="500" stopIfTrue="1">
      <formula>GG7&lt;8</formula>
    </cfRule>
  </conditionalFormatting>
  <conditionalFormatting sqref="DO8:EB8">
    <cfRule type="expression" dxfId="388" priority="493" stopIfTrue="1">
      <formula>MOD(DO$3-$G$3,7)&gt;4</formula>
    </cfRule>
    <cfRule type="expression" dxfId="387" priority="494" stopIfTrue="1">
      <formula>DO8&lt;8</formula>
    </cfRule>
  </conditionalFormatting>
  <conditionalFormatting sqref="EC8:FD8">
    <cfRule type="expression" dxfId="386" priority="491" stopIfTrue="1">
      <formula>MOD(EC$3-$G$3,7)&gt;4</formula>
    </cfRule>
    <cfRule type="expression" dxfId="385" priority="492" stopIfTrue="1">
      <formula>EC8&lt;8</formula>
    </cfRule>
  </conditionalFormatting>
  <conditionalFormatting sqref="FE8:GF8">
    <cfRule type="expression" dxfId="384" priority="489" stopIfTrue="1">
      <formula>MOD(FE$3-$G$3,7)&gt;4</formula>
    </cfRule>
    <cfRule type="expression" dxfId="383" priority="490" stopIfTrue="1">
      <formula>FE8&lt;8</formula>
    </cfRule>
  </conditionalFormatting>
  <conditionalFormatting sqref="GG8:GT8">
    <cfRule type="expression" dxfId="382" priority="487" stopIfTrue="1">
      <formula>MOD(GG$3-$G$3,7)&gt;4</formula>
    </cfRule>
    <cfRule type="expression" dxfId="381" priority="488" stopIfTrue="1">
      <formula>GG8&lt;8</formula>
    </cfRule>
  </conditionalFormatting>
  <conditionalFormatting sqref="DO21:EB21">
    <cfRule type="expression" dxfId="380" priority="481" stopIfTrue="1">
      <formula>MOD(DO$3-$G$3,7)&gt;4</formula>
    </cfRule>
    <cfRule type="expression" dxfId="379" priority="482" stopIfTrue="1">
      <formula>DO21&lt;8</formula>
    </cfRule>
  </conditionalFormatting>
  <conditionalFormatting sqref="EC21:EK21 EM21:FD21">
    <cfRule type="expression" dxfId="378" priority="479" stopIfTrue="1">
      <formula>MOD(EC$3-$G$3,7)&gt;4</formula>
    </cfRule>
    <cfRule type="expression" dxfId="377" priority="480" stopIfTrue="1">
      <formula>EC21&lt;8</formula>
    </cfRule>
  </conditionalFormatting>
  <conditionalFormatting sqref="FE21:FO21 FQ21:GF21">
    <cfRule type="expression" dxfId="376" priority="477" stopIfTrue="1">
      <formula>MOD(FE$3-$G$3,7)&gt;4</formula>
    </cfRule>
    <cfRule type="expression" dxfId="375" priority="478" stopIfTrue="1">
      <formula>FE21&lt;8</formula>
    </cfRule>
  </conditionalFormatting>
  <conditionalFormatting sqref="GG21:HH21">
    <cfRule type="expression" dxfId="374" priority="475" stopIfTrue="1">
      <formula>MOD(GG$3-$G$3,7)&gt;4</formula>
    </cfRule>
    <cfRule type="expression" dxfId="373" priority="476" stopIfTrue="1">
      <formula>GG21&lt;8</formula>
    </cfRule>
  </conditionalFormatting>
  <conditionalFormatting sqref="HI21:HO21">
    <cfRule type="expression" dxfId="372" priority="473" stopIfTrue="1">
      <formula>MOD(HI$3-$G$3,7)&gt;4</formula>
    </cfRule>
    <cfRule type="expression" dxfId="371" priority="474" stopIfTrue="1">
      <formula>HI21&lt;8</formula>
    </cfRule>
  </conditionalFormatting>
  <conditionalFormatting sqref="HP21:HV21">
    <cfRule type="expression" dxfId="370" priority="471" stopIfTrue="1">
      <formula>MOD(HP$3-$G$3,7)&gt;4</formula>
    </cfRule>
    <cfRule type="expression" dxfId="369" priority="472" stopIfTrue="1">
      <formula>HP21&lt;8</formula>
    </cfRule>
  </conditionalFormatting>
  <conditionalFormatting sqref="EL21">
    <cfRule type="expression" dxfId="368" priority="469" stopIfTrue="1">
      <formula>MOD(EL$3-$G$3,7)&gt;4</formula>
    </cfRule>
    <cfRule type="expression" dxfId="367" priority="470" stopIfTrue="1">
      <formula>EL21&lt;8</formula>
    </cfRule>
  </conditionalFormatting>
  <conditionalFormatting sqref="FP21">
    <cfRule type="expression" dxfId="366" priority="467" stopIfTrue="1">
      <formula>MOD(FP$3-$G$3,7)&gt;4</formula>
    </cfRule>
    <cfRule type="expression" dxfId="365" priority="468" stopIfTrue="1">
      <formula>FP21&lt;8</formula>
    </cfRule>
  </conditionalFormatting>
  <conditionalFormatting sqref="DO10:EB10">
    <cfRule type="expression" dxfId="364" priority="465" stopIfTrue="1">
      <formula>MOD(DO$3-$G$3,7)&gt;4</formula>
    </cfRule>
    <cfRule type="expression" dxfId="363" priority="466" stopIfTrue="1">
      <formula>DO10&lt;8</formula>
    </cfRule>
  </conditionalFormatting>
  <conditionalFormatting sqref="EC10:EK10 EM10:FD10">
    <cfRule type="expression" dxfId="362" priority="463" stopIfTrue="1">
      <formula>MOD(EC$3-$G$3,7)&gt;4</formula>
    </cfRule>
    <cfRule type="expression" dxfId="361" priority="464" stopIfTrue="1">
      <formula>EC10&lt;8</formula>
    </cfRule>
  </conditionalFormatting>
  <conditionalFormatting sqref="FE10:FO10 FQ10:GF10">
    <cfRule type="expression" dxfId="360" priority="461" stopIfTrue="1">
      <formula>MOD(FE$3-$G$3,7)&gt;4</formula>
    </cfRule>
    <cfRule type="expression" dxfId="359" priority="462" stopIfTrue="1">
      <formula>FE10&lt;8</formula>
    </cfRule>
  </conditionalFormatting>
  <conditionalFormatting sqref="GG10:GT10">
    <cfRule type="expression" dxfId="358" priority="459" stopIfTrue="1">
      <formula>MOD(GG$3-$G$3,7)&gt;4</formula>
    </cfRule>
    <cfRule type="expression" dxfId="357" priority="460" stopIfTrue="1">
      <formula>GG10&lt;8</formula>
    </cfRule>
  </conditionalFormatting>
  <conditionalFormatting sqref="EL10">
    <cfRule type="expression" dxfId="356" priority="453" stopIfTrue="1">
      <formula>MOD(EL$3-$G$3,7)&gt;4</formula>
    </cfRule>
    <cfRule type="expression" dxfId="355" priority="454" stopIfTrue="1">
      <formula>EL10&lt;8</formula>
    </cfRule>
  </conditionalFormatting>
  <conditionalFormatting sqref="FP10">
    <cfRule type="expression" dxfId="354" priority="451" stopIfTrue="1">
      <formula>MOD(FP$3-$G$3,7)&gt;4</formula>
    </cfRule>
    <cfRule type="expression" dxfId="353" priority="452" stopIfTrue="1">
      <formula>FP10&lt;8</formula>
    </cfRule>
  </conditionalFormatting>
  <conditionalFormatting sqref="DO11:EB11">
    <cfRule type="expression" dxfId="352" priority="449" stopIfTrue="1">
      <formula>MOD(DO$3-$G$3,7)&gt;4</formula>
    </cfRule>
    <cfRule type="expression" dxfId="351" priority="450" stopIfTrue="1">
      <formula>DO11&lt;8</formula>
    </cfRule>
  </conditionalFormatting>
  <conditionalFormatting sqref="EC11:EK11 EM11:FD11">
    <cfRule type="expression" dxfId="350" priority="447" stopIfTrue="1">
      <formula>MOD(EC$3-$G$3,7)&gt;4</formula>
    </cfRule>
    <cfRule type="expression" dxfId="349" priority="448" stopIfTrue="1">
      <formula>EC11&lt;8</formula>
    </cfRule>
  </conditionalFormatting>
  <conditionalFormatting sqref="FE11:FO11 FQ11:GF11">
    <cfRule type="expression" dxfId="348" priority="445" stopIfTrue="1">
      <formula>MOD(FE$3-$G$3,7)&gt;4</formula>
    </cfRule>
    <cfRule type="expression" dxfId="347" priority="446" stopIfTrue="1">
      <formula>FE11&lt;8</formula>
    </cfRule>
  </conditionalFormatting>
  <conditionalFormatting sqref="GG11:GT11">
    <cfRule type="expression" dxfId="346" priority="443" stopIfTrue="1">
      <formula>MOD(GG$3-$G$3,7)&gt;4</formula>
    </cfRule>
    <cfRule type="expression" dxfId="345" priority="444" stopIfTrue="1">
      <formula>GG11&lt;8</formula>
    </cfRule>
  </conditionalFormatting>
  <conditionalFormatting sqref="EL11">
    <cfRule type="expression" dxfId="344" priority="437" stopIfTrue="1">
      <formula>MOD(EL$3-$G$3,7)&gt;4</formula>
    </cfRule>
    <cfRule type="expression" dxfId="343" priority="438" stopIfTrue="1">
      <formula>EL11&lt;8</formula>
    </cfRule>
  </conditionalFormatting>
  <conditionalFormatting sqref="FP11">
    <cfRule type="expression" dxfId="342" priority="435" stopIfTrue="1">
      <formula>MOD(FP$3-$G$3,7)&gt;4</formula>
    </cfRule>
    <cfRule type="expression" dxfId="341" priority="436" stopIfTrue="1">
      <formula>FP11&lt;8</formula>
    </cfRule>
  </conditionalFormatting>
  <conditionalFormatting sqref="DO12:EB12">
    <cfRule type="expression" dxfId="340" priority="433" stopIfTrue="1">
      <formula>MOD(DO$3-$G$3,7)&gt;4</formula>
    </cfRule>
    <cfRule type="expression" dxfId="339" priority="434" stopIfTrue="1">
      <formula>DO12&lt;8</formula>
    </cfRule>
  </conditionalFormatting>
  <conditionalFormatting sqref="EC12:EK12 EM12:FD12">
    <cfRule type="expression" dxfId="338" priority="431" stopIfTrue="1">
      <formula>MOD(EC$3-$G$3,7)&gt;4</formula>
    </cfRule>
    <cfRule type="expression" dxfId="337" priority="432" stopIfTrue="1">
      <formula>EC12&lt;8</formula>
    </cfRule>
  </conditionalFormatting>
  <conditionalFormatting sqref="FE12:FO12 FQ12:GF12">
    <cfRule type="expression" dxfId="336" priority="429" stopIfTrue="1">
      <formula>MOD(FE$3-$G$3,7)&gt;4</formula>
    </cfRule>
    <cfRule type="expression" dxfId="335" priority="430" stopIfTrue="1">
      <formula>FE12&lt;8</formula>
    </cfRule>
  </conditionalFormatting>
  <conditionalFormatting sqref="GG12:GT12">
    <cfRule type="expression" dxfId="334" priority="427" stopIfTrue="1">
      <formula>MOD(GG$3-$G$3,7)&gt;4</formula>
    </cfRule>
    <cfRule type="expression" dxfId="333" priority="428" stopIfTrue="1">
      <formula>GG12&lt;8</formula>
    </cfRule>
  </conditionalFormatting>
  <conditionalFormatting sqref="EL12">
    <cfRule type="expression" dxfId="332" priority="421" stopIfTrue="1">
      <formula>MOD(EL$3-$G$3,7)&gt;4</formula>
    </cfRule>
    <cfRule type="expression" dxfId="331" priority="422" stopIfTrue="1">
      <formula>EL12&lt;8</formula>
    </cfRule>
  </conditionalFormatting>
  <conditionalFormatting sqref="FP12">
    <cfRule type="expression" dxfId="330" priority="419" stopIfTrue="1">
      <formula>MOD(FP$3-$G$3,7)&gt;4</formula>
    </cfRule>
    <cfRule type="expression" dxfId="329" priority="420" stopIfTrue="1">
      <formula>FP12&lt;8</formula>
    </cfRule>
  </conditionalFormatting>
  <conditionalFormatting sqref="DO13:FD13">
    <cfRule type="expression" dxfId="328" priority="417" stopIfTrue="1">
      <formula>MOD(DO$3-$G$3,7)&gt;4</formula>
    </cfRule>
    <cfRule type="expression" dxfId="327" priority="418" stopIfTrue="1">
      <formula>DO13&lt;8</formula>
    </cfRule>
  </conditionalFormatting>
  <conditionalFormatting sqref="FE13:FN13 FQ13:FR13 FX13:GF13">
    <cfRule type="expression" dxfId="326" priority="415" stopIfTrue="1">
      <formula>MOD(FE$3-$G$3,7)&gt;4</formula>
    </cfRule>
    <cfRule type="expression" dxfId="325" priority="416" stopIfTrue="1">
      <formula>FE13&lt;8</formula>
    </cfRule>
  </conditionalFormatting>
  <conditionalFormatting sqref="GG13:HH13">
    <cfRule type="expression" dxfId="324" priority="413" stopIfTrue="1">
      <formula>MOD(GG$3-$G$3,7)&gt;4</formula>
    </cfRule>
    <cfRule type="expression" dxfId="323" priority="414" stopIfTrue="1">
      <formula>GG13&lt;8</formula>
    </cfRule>
  </conditionalFormatting>
  <conditionalFormatting sqref="HP13:HV13">
    <cfRule type="expression" dxfId="322" priority="409" stopIfTrue="1">
      <formula>MOD(HP$3-$G$3,7)&gt;4</formula>
    </cfRule>
    <cfRule type="expression" dxfId="321" priority="410" stopIfTrue="1">
      <formula>HP13&lt;8</formula>
    </cfRule>
  </conditionalFormatting>
  <conditionalFormatting sqref="HI13:HO13">
    <cfRule type="expression" dxfId="320" priority="411" stopIfTrue="1">
      <formula>MOD(HI$3-$G$3,7)&gt;4</formula>
    </cfRule>
    <cfRule type="expression" dxfId="319" priority="412" stopIfTrue="1">
      <formula>HI13&lt;8</formula>
    </cfRule>
  </conditionalFormatting>
  <conditionalFormatting sqref="FP13">
    <cfRule type="expression" dxfId="318" priority="407" stopIfTrue="1">
      <formula>MOD(FP$3-$G$3,7)&gt;4</formula>
    </cfRule>
    <cfRule type="expression" dxfId="317" priority="408" stopIfTrue="1">
      <formula>FP13&lt;8</formula>
    </cfRule>
  </conditionalFormatting>
  <conditionalFormatting sqref="FO13">
    <cfRule type="expression" dxfId="316" priority="405" stopIfTrue="1">
      <formula>MOD(FO$3-$G$3,7)&gt;4</formula>
    </cfRule>
    <cfRule type="expression" dxfId="315" priority="406" stopIfTrue="1">
      <formula>FO13&lt;8</formula>
    </cfRule>
  </conditionalFormatting>
  <conditionalFormatting sqref="FS13">
    <cfRule type="expression" dxfId="314" priority="403" stopIfTrue="1">
      <formula>MOD(FS$3-$G$3,7)&gt;4</formula>
    </cfRule>
    <cfRule type="expression" dxfId="313" priority="404" stopIfTrue="1">
      <formula>FS13&lt;8</formula>
    </cfRule>
  </conditionalFormatting>
  <conditionalFormatting sqref="FT13">
    <cfRule type="expression" dxfId="312" priority="401" stopIfTrue="1">
      <formula>MOD(FT$3-$G$3,7)&gt;4</formula>
    </cfRule>
    <cfRule type="expression" dxfId="311" priority="402" stopIfTrue="1">
      <formula>FT13&lt;8</formula>
    </cfRule>
  </conditionalFormatting>
  <conditionalFormatting sqref="FU13">
    <cfRule type="expression" dxfId="310" priority="399" stopIfTrue="1">
      <formula>MOD(FU$3-$G$3,7)&gt;4</formula>
    </cfRule>
    <cfRule type="expression" dxfId="309" priority="400" stopIfTrue="1">
      <formula>FU13&lt;8</formula>
    </cfRule>
  </conditionalFormatting>
  <conditionalFormatting sqref="FV13">
    <cfRule type="expression" dxfId="308" priority="397" stopIfTrue="1">
      <formula>MOD(FV$3-$G$3,7)&gt;4</formula>
    </cfRule>
    <cfRule type="expression" dxfId="307" priority="398" stopIfTrue="1">
      <formula>FV13&lt;8</formula>
    </cfRule>
  </conditionalFormatting>
  <conditionalFormatting sqref="FW13">
    <cfRule type="expression" dxfId="306" priority="395" stopIfTrue="1">
      <formula>MOD(FW$3-$G$3,7)&gt;4</formula>
    </cfRule>
    <cfRule type="expression" dxfId="305" priority="396" stopIfTrue="1">
      <formula>FW13&lt;8</formula>
    </cfRule>
  </conditionalFormatting>
  <conditionalFormatting sqref="DO22:FD22">
    <cfRule type="expression" dxfId="304" priority="385" stopIfTrue="1">
      <formula>MOD(DO$3-$G$3,7)&gt;4</formula>
    </cfRule>
    <cfRule type="expression" dxfId="303" priority="386" stopIfTrue="1">
      <formula>DO22&lt;8</formula>
    </cfRule>
  </conditionalFormatting>
  <conditionalFormatting sqref="FE22:FP22">
    <cfRule type="expression" dxfId="302" priority="383" stopIfTrue="1">
      <formula>MOD(FE$3-$G$3,7)&gt;4</formula>
    </cfRule>
    <cfRule type="expression" dxfId="301" priority="384" stopIfTrue="1">
      <formula>FE22&lt;8</formula>
    </cfRule>
  </conditionalFormatting>
  <conditionalFormatting sqref="HW4:NF6 HW13:NF14 HW17:NF17 HW21:NF28 IB18:NF20">
    <cfRule type="expression" dxfId="300" priority="381" stopIfTrue="1">
      <formula>MOD(HW$3-$G$3,7)&gt;4</formula>
    </cfRule>
    <cfRule type="expression" dxfId="299" priority="382" stopIfTrue="1">
      <formula>HW4&lt;8</formula>
    </cfRule>
  </conditionalFormatting>
  <conditionalFormatting sqref="NG4:NT6 NG13:NT14 NG17:NT28">
    <cfRule type="expression" dxfId="298" priority="379" stopIfTrue="1">
      <formula>MOD(NG$3-$G$3,7)&gt;4</formula>
    </cfRule>
    <cfRule type="expression" dxfId="297" priority="380" stopIfTrue="1">
      <formula>NG4&lt;8</formula>
    </cfRule>
  </conditionalFormatting>
  <conditionalFormatting sqref="GU7:HH7">
    <cfRule type="expression" dxfId="296" priority="329" stopIfTrue="1">
      <formula>MOD(GU$3-$G$3,7)&gt;4</formula>
    </cfRule>
    <cfRule type="expression" dxfId="295" priority="330" stopIfTrue="1">
      <formula>GU7&lt;8</formula>
    </cfRule>
  </conditionalFormatting>
  <conditionalFormatting sqref="HN7:HO7">
    <cfRule type="expression" dxfId="294" priority="327" stopIfTrue="1">
      <formula>MOD(HN$3-$G$3,7)&gt;4</formula>
    </cfRule>
    <cfRule type="expression" dxfId="293" priority="328" stopIfTrue="1">
      <formula>HN7&lt;8</formula>
    </cfRule>
  </conditionalFormatting>
  <conditionalFormatting sqref="HI7:HM7">
    <cfRule type="expression" dxfId="292" priority="319" stopIfTrue="1">
      <formula>MOD(HI$3-$G$3,7)&gt;4</formula>
    </cfRule>
    <cfRule type="expression" dxfId="291" priority="320" stopIfTrue="1">
      <formula>HI7&lt;8</formula>
    </cfRule>
  </conditionalFormatting>
  <conditionalFormatting sqref="GU8:HH8">
    <cfRule type="expression" dxfId="290" priority="271" stopIfTrue="1">
      <formula>MOD(GU$3-$G$3,7)&gt;4</formula>
    </cfRule>
    <cfRule type="expression" dxfId="289" priority="272" stopIfTrue="1">
      <formula>GU8&lt;8</formula>
    </cfRule>
  </conditionalFormatting>
  <conditionalFormatting sqref="HI8:HO8">
    <cfRule type="expression" dxfId="288" priority="269" stopIfTrue="1">
      <formula>MOD(HI$3-$G$3,7)&gt;4</formula>
    </cfRule>
    <cfRule type="expression" dxfId="287" priority="270" stopIfTrue="1">
      <formula>HI8&lt;8</formula>
    </cfRule>
  </conditionalFormatting>
  <conditionalFormatting sqref="HP8:HV8">
    <cfRule type="expression" dxfId="286" priority="267" stopIfTrue="1">
      <formula>MOD(HP$3-$G$3,7)&gt;4</formula>
    </cfRule>
    <cfRule type="expression" dxfId="285" priority="268" stopIfTrue="1">
      <formula>HP8&lt;8</formula>
    </cfRule>
  </conditionalFormatting>
  <conditionalFormatting sqref="HW8:NF8">
    <cfRule type="expression" dxfId="284" priority="265" stopIfTrue="1">
      <formula>MOD(HW$3-$G$3,7)&gt;4</formula>
    </cfRule>
    <cfRule type="expression" dxfId="283" priority="266" stopIfTrue="1">
      <formula>HW8&lt;8</formula>
    </cfRule>
  </conditionalFormatting>
  <conditionalFormatting sqref="NG8:NT8">
    <cfRule type="expression" dxfId="282" priority="263" stopIfTrue="1">
      <formula>MOD(NG$3-$G$3,7)&gt;4</formula>
    </cfRule>
    <cfRule type="expression" dxfId="281" priority="264" stopIfTrue="1">
      <formula>NG8&lt;8</formula>
    </cfRule>
  </conditionalFormatting>
  <conditionalFormatting sqref="GU10:HH10">
    <cfRule type="expression" dxfId="280" priority="261" stopIfTrue="1">
      <formula>MOD(GU$3-$G$3,7)&gt;4</formula>
    </cfRule>
    <cfRule type="expression" dxfId="279" priority="262" stopIfTrue="1">
      <formula>GU10&lt;8</formula>
    </cfRule>
  </conditionalFormatting>
  <conditionalFormatting sqref="HN10:HO10">
    <cfRule type="expression" dxfId="278" priority="259" stopIfTrue="1">
      <formula>MOD(HN$3-$G$3,7)&gt;4</formula>
    </cfRule>
    <cfRule type="expression" dxfId="277" priority="260" stopIfTrue="1">
      <formula>HN10&lt;8</formula>
    </cfRule>
  </conditionalFormatting>
  <conditionalFormatting sqref="HU10:HV10">
    <cfRule type="expression" dxfId="276" priority="257" stopIfTrue="1">
      <formula>MOD(HU$3-$G$3,7)&gt;4</formula>
    </cfRule>
    <cfRule type="expression" dxfId="275" priority="258" stopIfTrue="1">
      <formula>HU10&lt;8</formula>
    </cfRule>
  </conditionalFormatting>
  <conditionalFormatting sqref="IB10:IC10 II10:IJ10 IP10:IQ10 IW10:IX10 JD10:JE10 JK10:JL10 JR10:JS10 JY10:JZ10 KF10:KG10 KM10:KN10 KT10:KU10 LA10:LB10 LH10:LI10 LO10:LP10 LV10:LW10 MC10:MD10 MJ10:MK10 MQ10:MR10 MX10:MY10 NE10:NF10">
    <cfRule type="expression" dxfId="274" priority="255" stopIfTrue="1">
      <formula>MOD(IB$3-$G$3,7)&gt;4</formula>
    </cfRule>
    <cfRule type="expression" dxfId="273" priority="256" stopIfTrue="1">
      <formula>IB10&lt;8</formula>
    </cfRule>
  </conditionalFormatting>
  <conditionalFormatting sqref="NL10:NM10 NS10:NT10">
    <cfRule type="expression" dxfId="272" priority="253" stopIfTrue="1">
      <formula>MOD(NL$3-$G$3,7)&gt;4</formula>
    </cfRule>
    <cfRule type="expression" dxfId="271" priority="254" stopIfTrue="1">
      <formula>NL10&lt;8</formula>
    </cfRule>
  </conditionalFormatting>
  <conditionalFormatting sqref="HI10:HM10">
    <cfRule type="expression" dxfId="270" priority="251" stopIfTrue="1">
      <formula>MOD(HI$3-$G$3,7)&gt;4</formula>
    </cfRule>
    <cfRule type="expression" dxfId="269" priority="252" stopIfTrue="1">
      <formula>HI10&lt;8</formula>
    </cfRule>
  </conditionalFormatting>
  <conditionalFormatting sqref="HP10:HT10">
    <cfRule type="expression" dxfId="268" priority="249" stopIfTrue="1">
      <formula>MOD(HP$3-$G$3,7)&gt;4</formula>
    </cfRule>
    <cfRule type="expression" dxfId="267" priority="250" stopIfTrue="1">
      <formula>HP10&lt;8</formula>
    </cfRule>
  </conditionalFormatting>
  <conditionalFormatting sqref="HW10:IA10">
    <cfRule type="expression" dxfId="266" priority="247" stopIfTrue="1">
      <formula>MOD(HW$3-$G$3,7)&gt;4</formula>
    </cfRule>
    <cfRule type="expression" dxfId="265" priority="248" stopIfTrue="1">
      <formula>HW10&lt;8</formula>
    </cfRule>
  </conditionalFormatting>
  <conditionalFormatting sqref="ID10:IH10">
    <cfRule type="expression" dxfId="264" priority="245" stopIfTrue="1">
      <formula>MOD(ID$3-$G$3,7)&gt;4</formula>
    </cfRule>
    <cfRule type="expression" dxfId="263" priority="246" stopIfTrue="1">
      <formula>ID10&lt;8</formula>
    </cfRule>
  </conditionalFormatting>
  <conditionalFormatting sqref="IK10:IO10">
    <cfRule type="expression" dxfId="262" priority="243" stopIfTrue="1">
      <formula>MOD(IK$3-$G$3,7)&gt;4</formula>
    </cfRule>
    <cfRule type="expression" dxfId="261" priority="244" stopIfTrue="1">
      <formula>IK10&lt;8</formula>
    </cfRule>
  </conditionalFormatting>
  <conditionalFormatting sqref="IR10:IV10">
    <cfRule type="expression" dxfId="260" priority="241" stopIfTrue="1">
      <formula>MOD(IR$3-$G$3,7)&gt;4</formula>
    </cfRule>
    <cfRule type="expression" dxfId="259" priority="242" stopIfTrue="1">
      <formula>IR10&lt;8</formula>
    </cfRule>
  </conditionalFormatting>
  <conditionalFormatting sqref="IY10:JC10">
    <cfRule type="expression" dxfId="258" priority="239" stopIfTrue="1">
      <formula>MOD(IY$3-$G$3,7)&gt;4</formula>
    </cfRule>
    <cfRule type="expression" dxfId="257" priority="240" stopIfTrue="1">
      <formula>IY10&lt;8</formula>
    </cfRule>
  </conditionalFormatting>
  <conditionalFormatting sqref="JF10:JJ10">
    <cfRule type="expression" dxfId="256" priority="237" stopIfTrue="1">
      <formula>MOD(JF$3-$G$3,7)&gt;4</formula>
    </cfRule>
    <cfRule type="expression" dxfId="255" priority="238" stopIfTrue="1">
      <formula>JF10&lt;8</formula>
    </cfRule>
  </conditionalFormatting>
  <conditionalFormatting sqref="JM10:JQ10">
    <cfRule type="expression" dxfId="254" priority="235" stopIfTrue="1">
      <formula>MOD(JM$3-$G$3,7)&gt;4</formula>
    </cfRule>
    <cfRule type="expression" dxfId="253" priority="236" stopIfTrue="1">
      <formula>JM10&lt;8</formula>
    </cfRule>
  </conditionalFormatting>
  <conditionalFormatting sqref="JT10:JX10">
    <cfRule type="expression" dxfId="252" priority="233" stopIfTrue="1">
      <formula>MOD(JT$3-$G$3,7)&gt;4</formula>
    </cfRule>
    <cfRule type="expression" dxfId="251" priority="234" stopIfTrue="1">
      <formula>JT10&lt;8</formula>
    </cfRule>
  </conditionalFormatting>
  <conditionalFormatting sqref="KA10:KE10">
    <cfRule type="expression" dxfId="250" priority="231" stopIfTrue="1">
      <formula>MOD(KA$3-$G$3,7)&gt;4</formula>
    </cfRule>
    <cfRule type="expression" dxfId="249" priority="232" stopIfTrue="1">
      <formula>KA10&lt;8</formula>
    </cfRule>
  </conditionalFormatting>
  <conditionalFormatting sqref="KH10:KL10">
    <cfRule type="expression" dxfId="248" priority="229" stopIfTrue="1">
      <formula>MOD(KH$3-$G$3,7)&gt;4</formula>
    </cfRule>
    <cfRule type="expression" dxfId="247" priority="230" stopIfTrue="1">
      <formula>KH10&lt;8</formula>
    </cfRule>
  </conditionalFormatting>
  <conditionalFormatting sqref="KO10:KS10">
    <cfRule type="expression" dxfId="246" priority="227" stopIfTrue="1">
      <formula>MOD(KO$3-$G$3,7)&gt;4</formula>
    </cfRule>
    <cfRule type="expression" dxfId="245" priority="228" stopIfTrue="1">
      <formula>KO10&lt;8</formula>
    </cfRule>
  </conditionalFormatting>
  <conditionalFormatting sqref="KV10:KZ10">
    <cfRule type="expression" dxfId="244" priority="225" stopIfTrue="1">
      <formula>MOD(KV$3-$G$3,7)&gt;4</formula>
    </cfRule>
    <cfRule type="expression" dxfId="243" priority="226" stopIfTrue="1">
      <formula>KV10&lt;8</formula>
    </cfRule>
  </conditionalFormatting>
  <conditionalFormatting sqref="LC10:LG10">
    <cfRule type="expression" dxfId="242" priority="223" stopIfTrue="1">
      <formula>MOD(LC$3-$G$3,7)&gt;4</formula>
    </cfRule>
    <cfRule type="expression" dxfId="241" priority="224" stopIfTrue="1">
      <formula>LC10&lt;8</formula>
    </cfRule>
  </conditionalFormatting>
  <conditionalFormatting sqref="LJ10:LN10">
    <cfRule type="expression" dxfId="240" priority="221" stopIfTrue="1">
      <formula>MOD(LJ$3-$G$3,7)&gt;4</formula>
    </cfRule>
    <cfRule type="expression" dxfId="239" priority="222" stopIfTrue="1">
      <formula>LJ10&lt;8</formula>
    </cfRule>
  </conditionalFormatting>
  <conditionalFormatting sqref="LQ10:LU10">
    <cfRule type="expression" dxfId="238" priority="219" stopIfTrue="1">
      <formula>MOD(LQ$3-$G$3,7)&gt;4</formula>
    </cfRule>
    <cfRule type="expression" dxfId="237" priority="220" stopIfTrue="1">
      <formula>LQ10&lt;8</formula>
    </cfRule>
  </conditionalFormatting>
  <conditionalFormatting sqref="LX10:MB10">
    <cfRule type="expression" dxfId="236" priority="217" stopIfTrue="1">
      <formula>MOD(LX$3-$G$3,7)&gt;4</formula>
    </cfRule>
    <cfRule type="expression" dxfId="235" priority="218" stopIfTrue="1">
      <formula>LX10&lt;8</formula>
    </cfRule>
  </conditionalFormatting>
  <conditionalFormatting sqref="ME10:MI10">
    <cfRule type="expression" dxfId="234" priority="215" stopIfTrue="1">
      <formula>MOD(ME$3-$G$3,7)&gt;4</formula>
    </cfRule>
    <cfRule type="expression" dxfId="233" priority="216" stopIfTrue="1">
      <formula>ME10&lt;8</formula>
    </cfRule>
  </conditionalFormatting>
  <conditionalFormatting sqref="ML10:MP10">
    <cfRule type="expression" dxfId="232" priority="213" stopIfTrue="1">
      <formula>MOD(ML$3-$G$3,7)&gt;4</formula>
    </cfRule>
    <cfRule type="expression" dxfId="231" priority="214" stopIfTrue="1">
      <formula>ML10&lt;8</formula>
    </cfRule>
  </conditionalFormatting>
  <conditionalFormatting sqref="MS10:MW10">
    <cfRule type="expression" dxfId="230" priority="211" stopIfTrue="1">
      <formula>MOD(MS$3-$G$3,7)&gt;4</formula>
    </cfRule>
    <cfRule type="expression" dxfId="229" priority="212" stopIfTrue="1">
      <formula>MS10&lt;8</formula>
    </cfRule>
  </conditionalFormatting>
  <conditionalFormatting sqref="MZ10:ND10">
    <cfRule type="expression" dxfId="228" priority="209" stopIfTrue="1">
      <formula>MOD(MZ$3-$G$3,7)&gt;4</formula>
    </cfRule>
    <cfRule type="expression" dxfId="227" priority="210" stopIfTrue="1">
      <formula>MZ10&lt;8</formula>
    </cfRule>
  </conditionalFormatting>
  <conditionalFormatting sqref="NG10:NK10">
    <cfRule type="expression" dxfId="226" priority="207" stopIfTrue="1">
      <formula>MOD(NG$3-$G$3,7)&gt;4</formula>
    </cfRule>
    <cfRule type="expression" dxfId="225" priority="208" stopIfTrue="1">
      <formula>NG10&lt;8</formula>
    </cfRule>
  </conditionalFormatting>
  <conditionalFormatting sqref="NN10:NR10">
    <cfRule type="expression" dxfId="224" priority="205" stopIfTrue="1">
      <formula>MOD(NN$3-$G$3,7)&gt;4</formula>
    </cfRule>
    <cfRule type="expression" dxfId="223" priority="206" stopIfTrue="1">
      <formula>NN10&lt;8</formula>
    </cfRule>
  </conditionalFormatting>
  <conditionalFormatting sqref="GU11:HH11">
    <cfRule type="expression" dxfId="222" priority="203" stopIfTrue="1">
      <formula>MOD(GU$3-$G$3,7)&gt;4</formula>
    </cfRule>
    <cfRule type="expression" dxfId="221" priority="204" stopIfTrue="1">
      <formula>GU11&lt;8</formula>
    </cfRule>
  </conditionalFormatting>
  <conditionalFormatting sqref="HN11:HO11">
    <cfRule type="expression" dxfId="220" priority="201" stopIfTrue="1">
      <formula>MOD(HN$3-$G$3,7)&gt;4</formula>
    </cfRule>
    <cfRule type="expression" dxfId="219" priority="202" stopIfTrue="1">
      <formula>HN11&lt;8</formula>
    </cfRule>
  </conditionalFormatting>
  <conditionalFormatting sqref="HU11:HV11">
    <cfRule type="expression" dxfId="218" priority="199" stopIfTrue="1">
      <formula>MOD(HU$3-$G$3,7)&gt;4</formula>
    </cfRule>
    <cfRule type="expression" dxfId="217" priority="200" stopIfTrue="1">
      <formula>HU11&lt;8</formula>
    </cfRule>
  </conditionalFormatting>
  <conditionalFormatting sqref="IB11:IC11 II11:IJ11 IP11:IQ11 IW11:IX11 JD11:JE11 JK11:JL11 JR11:JS11 JY11:JZ11 KF11:KG11 KM11:KN11 KT11:KU11 LA11:LB11 LH11:LI11 LO11:LP11 LV11:LW11 MC11:MD11 MJ11:MK11 MQ11:MR11 MX11:MY11 NE11:NF11">
    <cfRule type="expression" dxfId="216" priority="197" stopIfTrue="1">
      <formula>MOD(IB$3-$G$3,7)&gt;4</formula>
    </cfRule>
    <cfRule type="expression" dxfId="215" priority="198" stopIfTrue="1">
      <formula>IB11&lt;8</formula>
    </cfRule>
  </conditionalFormatting>
  <conditionalFormatting sqref="NL11:NM11 NS11:NT11">
    <cfRule type="expression" dxfId="214" priority="195" stopIfTrue="1">
      <formula>MOD(NL$3-$G$3,7)&gt;4</formula>
    </cfRule>
    <cfRule type="expression" dxfId="213" priority="196" stopIfTrue="1">
      <formula>NL11&lt;8</formula>
    </cfRule>
  </conditionalFormatting>
  <conditionalFormatting sqref="HI11:HM11">
    <cfRule type="expression" dxfId="212" priority="193" stopIfTrue="1">
      <formula>MOD(HI$3-$G$3,7)&gt;4</formula>
    </cfRule>
    <cfRule type="expression" dxfId="211" priority="194" stopIfTrue="1">
      <formula>HI11&lt;8</formula>
    </cfRule>
  </conditionalFormatting>
  <conditionalFormatting sqref="HP11:HT11">
    <cfRule type="expression" dxfId="210" priority="191" stopIfTrue="1">
      <formula>MOD(HP$3-$G$3,7)&gt;4</formula>
    </cfRule>
    <cfRule type="expression" dxfId="209" priority="192" stopIfTrue="1">
      <formula>HP11&lt;8</formula>
    </cfRule>
  </conditionalFormatting>
  <conditionalFormatting sqref="HW11:IA11">
    <cfRule type="expression" dxfId="208" priority="189" stopIfTrue="1">
      <formula>MOD(HW$3-$G$3,7)&gt;4</formula>
    </cfRule>
    <cfRule type="expression" dxfId="207" priority="190" stopIfTrue="1">
      <formula>HW11&lt;8</formula>
    </cfRule>
  </conditionalFormatting>
  <conditionalFormatting sqref="ID11:IH11">
    <cfRule type="expression" dxfId="206" priority="187" stopIfTrue="1">
      <formula>MOD(ID$3-$G$3,7)&gt;4</formula>
    </cfRule>
    <cfRule type="expression" dxfId="205" priority="188" stopIfTrue="1">
      <formula>ID11&lt;8</formula>
    </cfRule>
  </conditionalFormatting>
  <conditionalFormatting sqref="IK11:IO11">
    <cfRule type="expression" dxfId="204" priority="185" stopIfTrue="1">
      <formula>MOD(IK$3-$G$3,7)&gt;4</formula>
    </cfRule>
    <cfRule type="expression" dxfId="203" priority="186" stopIfTrue="1">
      <formula>IK11&lt;8</formula>
    </cfRule>
  </conditionalFormatting>
  <conditionalFormatting sqref="IR11:IV11">
    <cfRule type="expression" dxfId="202" priority="183" stopIfTrue="1">
      <formula>MOD(IR$3-$G$3,7)&gt;4</formula>
    </cfRule>
    <cfRule type="expression" dxfId="201" priority="184" stopIfTrue="1">
      <formula>IR11&lt;8</formula>
    </cfRule>
  </conditionalFormatting>
  <conditionalFormatting sqref="IY11:JC11">
    <cfRule type="expression" dxfId="200" priority="181" stopIfTrue="1">
      <formula>MOD(IY$3-$G$3,7)&gt;4</formula>
    </cfRule>
    <cfRule type="expression" dxfId="199" priority="182" stopIfTrue="1">
      <formula>IY11&lt;8</formula>
    </cfRule>
  </conditionalFormatting>
  <conditionalFormatting sqref="JF11:JJ11">
    <cfRule type="expression" dxfId="198" priority="179" stopIfTrue="1">
      <formula>MOD(JF$3-$G$3,7)&gt;4</formula>
    </cfRule>
    <cfRule type="expression" dxfId="197" priority="180" stopIfTrue="1">
      <formula>JF11&lt;8</formula>
    </cfRule>
  </conditionalFormatting>
  <conditionalFormatting sqref="JM11:JQ11">
    <cfRule type="expression" dxfId="196" priority="177" stopIfTrue="1">
      <formula>MOD(JM$3-$G$3,7)&gt;4</formula>
    </cfRule>
    <cfRule type="expression" dxfId="195" priority="178" stopIfTrue="1">
      <formula>JM11&lt;8</formula>
    </cfRule>
  </conditionalFormatting>
  <conditionalFormatting sqref="JT11:JX11">
    <cfRule type="expression" dxfId="194" priority="175" stopIfTrue="1">
      <formula>MOD(JT$3-$G$3,7)&gt;4</formula>
    </cfRule>
    <cfRule type="expression" dxfId="193" priority="176" stopIfTrue="1">
      <formula>JT11&lt;8</formula>
    </cfRule>
  </conditionalFormatting>
  <conditionalFormatting sqref="KA11:KE11">
    <cfRule type="expression" dxfId="192" priority="173" stopIfTrue="1">
      <formula>MOD(KA$3-$G$3,7)&gt;4</formula>
    </cfRule>
    <cfRule type="expression" dxfId="191" priority="174" stopIfTrue="1">
      <formula>KA11&lt;8</formula>
    </cfRule>
  </conditionalFormatting>
  <conditionalFormatting sqref="KH11:KL11">
    <cfRule type="expression" dxfId="190" priority="171" stopIfTrue="1">
      <formula>MOD(KH$3-$G$3,7)&gt;4</formula>
    </cfRule>
    <cfRule type="expression" dxfId="189" priority="172" stopIfTrue="1">
      <formula>KH11&lt;8</formula>
    </cfRule>
  </conditionalFormatting>
  <conditionalFormatting sqref="KO11:KS11">
    <cfRule type="expression" dxfId="188" priority="169" stopIfTrue="1">
      <formula>MOD(KO$3-$G$3,7)&gt;4</formula>
    </cfRule>
    <cfRule type="expression" dxfId="187" priority="170" stopIfTrue="1">
      <formula>KO11&lt;8</formula>
    </cfRule>
  </conditionalFormatting>
  <conditionalFormatting sqref="KV11:KZ11">
    <cfRule type="expression" dxfId="186" priority="167" stopIfTrue="1">
      <formula>MOD(KV$3-$G$3,7)&gt;4</formula>
    </cfRule>
    <cfRule type="expression" dxfId="185" priority="168" stopIfTrue="1">
      <formula>KV11&lt;8</formula>
    </cfRule>
  </conditionalFormatting>
  <conditionalFormatting sqref="LC11:LG11">
    <cfRule type="expression" dxfId="184" priority="165" stopIfTrue="1">
      <formula>MOD(LC$3-$G$3,7)&gt;4</formula>
    </cfRule>
    <cfRule type="expression" dxfId="183" priority="166" stopIfTrue="1">
      <formula>LC11&lt;8</formula>
    </cfRule>
  </conditionalFormatting>
  <conditionalFormatting sqref="LJ11:LN11">
    <cfRule type="expression" dxfId="182" priority="163" stopIfTrue="1">
      <formula>MOD(LJ$3-$G$3,7)&gt;4</formula>
    </cfRule>
    <cfRule type="expression" dxfId="181" priority="164" stopIfTrue="1">
      <formula>LJ11&lt;8</formula>
    </cfRule>
  </conditionalFormatting>
  <conditionalFormatting sqref="LQ11:LU11">
    <cfRule type="expression" dxfId="180" priority="161" stopIfTrue="1">
      <formula>MOD(LQ$3-$G$3,7)&gt;4</formula>
    </cfRule>
    <cfRule type="expression" dxfId="179" priority="162" stopIfTrue="1">
      <formula>LQ11&lt;8</formula>
    </cfRule>
  </conditionalFormatting>
  <conditionalFormatting sqref="LX11:MB11">
    <cfRule type="expression" dxfId="178" priority="159" stopIfTrue="1">
      <formula>MOD(LX$3-$G$3,7)&gt;4</formula>
    </cfRule>
    <cfRule type="expression" dxfId="177" priority="160" stopIfTrue="1">
      <formula>LX11&lt;8</formula>
    </cfRule>
  </conditionalFormatting>
  <conditionalFormatting sqref="ME11:MI11">
    <cfRule type="expression" dxfId="176" priority="157" stopIfTrue="1">
      <formula>MOD(ME$3-$G$3,7)&gt;4</formula>
    </cfRule>
    <cfRule type="expression" dxfId="175" priority="158" stopIfTrue="1">
      <formula>ME11&lt;8</formula>
    </cfRule>
  </conditionalFormatting>
  <conditionalFormatting sqref="ML11:MP11">
    <cfRule type="expression" dxfId="174" priority="155" stopIfTrue="1">
      <formula>MOD(ML$3-$G$3,7)&gt;4</formula>
    </cfRule>
    <cfRule type="expression" dxfId="173" priority="156" stopIfTrue="1">
      <formula>ML11&lt;8</formula>
    </cfRule>
  </conditionalFormatting>
  <conditionalFormatting sqref="MS11:MW11">
    <cfRule type="expression" dxfId="172" priority="153" stopIfTrue="1">
      <formula>MOD(MS$3-$G$3,7)&gt;4</formula>
    </cfRule>
    <cfRule type="expression" dxfId="171" priority="154" stopIfTrue="1">
      <formula>MS11&lt;8</formula>
    </cfRule>
  </conditionalFormatting>
  <conditionalFormatting sqref="MZ11:ND11">
    <cfRule type="expression" dxfId="170" priority="151" stopIfTrue="1">
      <formula>MOD(MZ$3-$G$3,7)&gt;4</formula>
    </cfRule>
    <cfRule type="expression" dxfId="169" priority="152" stopIfTrue="1">
      <formula>MZ11&lt;8</formula>
    </cfRule>
  </conditionalFormatting>
  <conditionalFormatting sqref="NG11:NK11">
    <cfRule type="expression" dxfId="168" priority="149" stopIfTrue="1">
      <formula>MOD(NG$3-$G$3,7)&gt;4</formula>
    </cfRule>
    <cfRule type="expression" dxfId="167" priority="150" stopIfTrue="1">
      <formula>NG11&lt;8</formula>
    </cfRule>
  </conditionalFormatting>
  <conditionalFormatting sqref="NN11:NR11">
    <cfRule type="expression" dxfId="166" priority="147" stopIfTrue="1">
      <formula>MOD(NN$3-$G$3,7)&gt;4</formula>
    </cfRule>
    <cfRule type="expression" dxfId="165" priority="148" stopIfTrue="1">
      <formula>NN11&lt;8</formula>
    </cfRule>
  </conditionalFormatting>
  <conditionalFormatting sqref="GU12:HH12">
    <cfRule type="expression" dxfId="164" priority="145" stopIfTrue="1">
      <formula>MOD(GU$3-$G$3,7)&gt;4</formula>
    </cfRule>
    <cfRule type="expression" dxfId="163" priority="146" stopIfTrue="1">
      <formula>GU12&lt;8</formula>
    </cfRule>
  </conditionalFormatting>
  <conditionalFormatting sqref="HN12:HO12">
    <cfRule type="expression" dxfId="162" priority="143" stopIfTrue="1">
      <formula>MOD(HN$3-$G$3,7)&gt;4</formula>
    </cfRule>
    <cfRule type="expression" dxfId="161" priority="144" stopIfTrue="1">
      <formula>HN12&lt;8</formula>
    </cfRule>
  </conditionalFormatting>
  <conditionalFormatting sqref="HU12:HV12">
    <cfRule type="expression" dxfId="160" priority="141" stopIfTrue="1">
      <formula>MOD(HU$3-$G$3,7)&gt;4</formula>
    </cfRule>
    <cfRule type="expression" dxfId="159" priority="142" stopIfTrue="1">
      <formula>HU12&lt;8</formula>
    </cfRule>
  </conditionalFormatting>
  <conditionalFormatting sqref="IB12:IC12 II12:IJ12 IP12:IQ12 IW12:IX12 JD12:JE12 JK12:JL12 JR12:JS12 JY12:JZ12 KF12:KG12 KM12:KN12 KT12:KU12 LA12:LB12 LH12:LI12 LO12:LP12 LV12:LW12 MC12:MD12 MJ12:MK12 MQ12:MR12 MX12:MY12 NE12:NF12">
    <cfRule type="expression" dxfId="158" priority="139" stopIfTrue="1">
      <formula>MOD(IB$3-$G$3,7)&gt;4</formula>
    </cfRule>
    <cfRule type="expression" dxfId="157" priority="140" stopIfTrue="1">
      <formula>IB12&lt;8</formula>
    </cfRule>
  </conditionalFormatting>
  <conditionalFormatting sqref="NL12:NM12 NS12:NT12">
    <cfRule type="expression" dxfId="156" priority="137" stopIfTrue="1">
      <formula>MOD(NL$3-$G$3,7)&gt;4</formula>
    </cfRule>
    <cfRule type="expression" dxfId="155" priority="138" stopIfTrue="1">
      <formula>NL12&lt;8</formula>
    </cfRule>
  </conditionalFormatting>
  <conditionalFormatting sqref="HI12:HM12">
    <cfRule type="expression" dxfId="154" priority="135" stopIfTrue="1">
      <formula>MOD(HI$3-$G$3,7)&gt;4</formula>
    </cfRule>
    <cfRule type="expression" dxfId="153" priority="136" stopIfTrue="1">
      <formula>HI12&lt;8</formula>
    </cfRule>
  </conditionalFormatting>
  <conditionalFormatting sqref="HP12:HT12">
    <cfRule type="expression" dxfId="152" priority="133" stopIfTrue="1">
      <formula>MOD(HP$3-$G$3,7)&gt;4</formula>
    </cfRule>
    <cfRule type="expression" dxfId="151" priority="134" stopIfTrue="1">
      <formula>HP12&lt;8</formula>
    </cfRule>
  </conditionalFormatting>
  <conditionalFormatting sqref="HW12:IA12">
    <cfRule type="expression" dxfId="150" priority="131" stopIfTrue="1">
      <formula>MOD(HW$3-$G$3,7)&gt;4</formula>
    </cfRule>
    <cfRule type="expression" dxfId="149" priority="132" stopIfTrue="1">
      <formula>HW12&lt;8</formula>
    </cfRule>
  </conditionalFormatting>
  <conditionalFormatting sqref="ID12:IH12">
    <cfRule type="expression" dxfId="148" priority="129" stopIfTrue="1">
      <formula>MOD(ID$3-$G$3,7)&gt;4</formula>
    </cfRule>
    <cfRule type="expression" dxfId="147" priority="130" stopIfTrue="1">
      <formula>ID12&lt;8</formula>
    </cfRule>
  </conditionalFormatting>
  <conditionalFormatting sqref="IK12:IO12">
    <cfRule type="expression" dxfId="146" priority="127" stopIfTrue="1">
      <formula>MOD(IK$3-$G$3,7)&gt;4</formula>
    </cfRule>
    <cfRule type="expression" dxfId="145" priority="128" stopIfTrue="1">
      <formula>IK12&lt;8</formula>
    </cfRule>
  </conditionalFormatting>
  <conditionalFormatting sqref="IR12:IV12">
    <cfRule type="expression" dxfId="144" priority="125" stopIfTrue="1">
      <formula>MOD(IR$3-$G$3,7)&gt;4</formula>
    </cfRule>
    <cfRule type="expression" dxfId="143" priority="126" stopIfTrue="1">
      <formula>IR12&lt;8</formula>
    </cfRule>
  </conditionalFormatting>
  <conditionalFormatting sqref="IY12:JC12">
    <cfRule type="expression" dxfId="142" priority="123" stopIfTrue="1">
      <formula>MOD(IY$3-$G$3,7)&gt;4</formula>
    </cfRule>
    <cfRule type="expression" dxfId="141" priority="124" stopIfTrue="1">
      <formula>IY12&lt;8</formula>
    </cfRule>
  </conditionalFormatting>
  <conditionalFormatting sqref="JF12:JJ12">
    <cfRule type="expression" dxfId="140" priority="121" stopIfTrue="1">
      <formula>MOD(JF$3-$G$3,7)&gt;4</formula>
    </cfRule>
    <cfRule type="expression" dxfId="139" priority="122" stopIfTrue="1">
      <formula>JF12&lt;8</formula>
    </cfRule>
  </conditionalFormatting>
  <conditionalFormatting sqref="JM12:JQ12">
    <cfRule type="expression" dxfId="138" priority="119" stopIfTrue="1">
      <formula>MOD(JM$3-$G$3,7)&gt;4</formula>
    </cfRule>
    <cfRule type="expression" dxfId="137" priority="120" stopIfTrue="1">
      <formula>JM12&lt;8</formula>
    </cfRule>
  </conditionalFormatting>
  <conditionalFormatting sqref="JT12:JX12">
    <cfRule type="expression" dxfId="136" priority="117" stopIfTrue="1">
      <formula>MOD(JT$3-$G$3,7)&gt;4</formula>
    </cfRule>
    <cfRule type="expression" dxfId="135" priority="118" stopIfTrue="1">
      <formula>JT12&lt;8</formula>
    </cfRule>
  </conditionalFormatting>
  <conditionalFormatting sqref="KA12:KE12">
    <cfRule type="expression" dxfId="134" priority="115" stopIfTrue="1">
      <formula>MOD(KA$3-$G$3,7)&gt;4</formula>
    </cfRule>
    <cfRule type="expression" dxfId="133" priority="116" stopIfTrue="1">
      <formula>KA12&lt;8</formula>
    </cfRule>
  </conditionalFormatting>
  <conditionalFormatting sqref="KH12:KL12">
    <cfRule type="expression" dxfId="132" priority="113" stopIfTrue="1">
      <formula>MOD(KH$3-$G$3,7)&gt;4</formula>
    </cfRule>
    <cfRule type="expression" dxfId="131" priority="114" stopIfTrue="1">
      <formula>KH12&lt;8</formula>
    </cfRule>
  </conditionalFormatting>
  <conditionalFormatting sqref="KO12:KS12">
    <cfRule type="expression" dxfId="130" priority="111" stopIfTrue="1">
      <formula>MOD(KO$3-$G$3,7)&gt;4</formula>
    </cfRule>
    <cfRule type="expression" dxfId="129" priority="112" stopIfTrue="1">
      <formula>KO12&lt;8</formula>
    </cfRule>
  </conditionalFormatting>
  <conditionalFormatting sqref="KV12:KZ12">
    <cfRule type="expression" dxfId="128" priority="109" stopIfTrue="1">
      <formula>MOD(KV$3-$G$3,7)&gt;4</formula>
    </cfRule>
    <cfRule type="expression" dxfId="127" priority="110" stopIfTrue="1">
      <formula>KV12&lt;8</formula>
    </cfRule>
  </conditionalFormatting>
  <conditionalFormatting sqref="LC12:LG12">
    <cfRule type="expression" dxfId="126" priority="107" stopIfTrue="1">
      <formula>MOD(LC$3-$G$3,7)&gt;4</formula>
    </cfRule>
    <cfRule type="expression" dxfId="125" priority="108" stopIfTrue="1">
      <formula>LC12&lt;8</formula>
    </cfRule>
  </conditionalFormatting>
  <conditionalFormatting sqref="LJ12:LN12">
    <cfRule type="expression" dxfId="124" priority="105" stopIfTrue="1">
      <formula>MOD(LJ$3-$G$3,7)&gt;4</formula>
    </cfRule>
    <cfRule type="expression" dxfId="123" priority="106" stopIfTrue="1">
      <formula>LJ12&lt;8</formula>
    </cfRule>
  </conditionalFormatting>
  <conditionalFormatting sqref="LQ12:LU12">
    <cfRule type="expression" dxfId="122" priority="103" stopIfTrue="1">
      <formula>MOD(LQ$3-$G$3,7)&gt;4</formula>
    </cfRule>
    <cfRule type="expression" dxfId="121" priority="104" stopIfTrue="1">
      <formula>LQ12&lt;8</formula>
    </cfRule>
  </conditionalFormatting>
  <conditionalFormatting sqref="LX12:MB12">
    <cfRule type="expression" dxfId="120" priority="101" stopIfTrue="1">
      <formula>MOD(LX$3-$G$3,7)&gt;4</formula>
    </cfRule>
    <cfRule type="expression" dxfId="119" priority="102" stopIfTrue="1">
      <formula>LX12&lt;8</formula>
    </cfRule>
  </conditionalFormatting>
  <conditionalFormatting sqref="ME12:MI12">
    <cfRule type="expression" dxfId="118" priority="99" stopIfTrue="1">
      <formula>MOD(ME$3-$G$3,7)&gt;4</formula>
    </cfRule>
    <cfRule type="expression" dxfId="117" priority="100" stopIfTrue="1">
      <formula>ME12&lt;8</formula>
    </cfRule>
  </conditionalFormatting>
  <conditionalFormatting sqref="ML12:MP12">
    <cfRule type="expression" dxfId="116" priority="97" stopIfTrue="1">
      <formula>MOD(ML$3-$G$3,7)&gt;4</formula>
    </cfRule>
    <cfRule type="expression" dxfId="115" priority="98" stopIfTrue="1">
      <formula>ML12&lt;8</formula>
    </cfRule>
  </conditionalFormatting>
  <conditionalFormatting sqref="MS12:MW12">
    <cfRule type="expression" dxfId="114" priority="95" stopIfTrue="1">
      <formula>MOD(MS$3-$G$3,7)&gt;4</formula>
    </cfRule>
    <cfRule type="expression" dxfId="113" priority="96" stopIfTrue="1">
      <formula>MS12&lt;8</formula>
    </cfRule>
  </conditionalFormatting>
  <conditionalFormatting sqref="MZ12:ND12">
    <cfRule type="expression" dxfId="112" priority="93" stopIfTrue="1">
      <formula>MOD(MZ$3-$G$3,7)&gt;4</formula>
    </cfRule>
    <cfRule type="expression" dxfId="111" priority="94" stopIfTrue="1">
      <formula>MZ12&lt;8</formula>
    </cfRule>
  </conditionalFormatting>
  <conditionalFormatting sqref="NG12:NK12">
    <cfRule type="expression" dxfId="110" priority="91" stopIfTrue="1">
      <formula>MOD(NG$3-$G$3,7)&gt;4</formula>
    </cfRule>
    <cfRule type="expression" dxfId="109" priority="92" stopIfTrue="1">
      <formula>NG12&lt;8</formula>
    </cfRule>
  </conditionalFormatting>
  <conditionalFormatting sqref="NN12:NR12">
    <cfRule type="expression" dxfId="108" priority="89" stopIfTrue="1">
      <formula>MOD(NN$3-$G$3,7)&gt;4</formula>
    </cfRule>
    <cfRule type="expression" dxfId="107" priority="90" stopIfTrue="1">
      <formula>NN12&lt;8</formula>
    </cfRule>
  </conditionalFormatting>
  <conditionalFormatting sqref="GU15:HH16">
    <cfRule type="expression" dxfId="106" priority="87" stopIfTrue="1">
      <formula>MOD(GU$3-$G$3,7)&gt;4</formula>
    </cfRule>
    <cfRule type="expression" dxfId="105" priority="88" stopIfTrue="1">
      <formula>GU15&lt;8</formula>
    </cfRule>
  </conditionalFormatting>
  <conditionalFormatting sqref="HN15:HO16">
    <cfRule type="expression" dxfId="104" priority="85" stopIfTrue="1">
      <formula>MOD(HN$3-$G$3,7)&gt;4</formula>
    </cfRule>
    <cfRule type="expression" dxfId="103" priority="86" stopIfTrue="1">
      <formula>HN15&lt;8</formula>
    </cfRule>
  </conditionalFormatting>
  <conditionalFormatting sqref="HU15:HV16">
    <cfRule type="expression" dxfId="102" priority="83" stopIfTrue="1">
      <formula>MOD(HU$3-$G$3,7)&gt;4</formula>
    </cfRule>
    <cfRule type="expression" dxfId="101" priority="84" stopIfTrue="1">
      <formula>HU15&lt;8</formula>
    </cfRule>
  </conditionalFormatting>
  <conditionalFormatting sqref="IB15:IC16 II15:IJ16 IP15:IQ16 IW15:IX16 JD15:JE16 JK15:JL16 JR15:JS16 JY15:JZ16 KF15:KG16 KM15:KN16 KT15:KU16 LA15:LB16 LH15:LI16 LO15:LP16 LV15:LW16 MC15:MD16 MJ15:MK16 MQ15:MR16 MX15:MY16 NE15:NF16">
    <cfRule type="expression" dxfId="100" priority="81" stopIfTrue="1">
      <formula>MOD(IB$3-$G$3,7)&gt;4</formula>
    </cfRule>
    <cfRule type="expression" dxfId="99" priority="82" stopIfTrue="1">
      <formula>IB15&lt;8</formula>
    </cfRule>
  </conditionalFormatting>
  <conditionalFormatting sqref="NL15:NM16 NS15:NT16">
    <cfRule type="expression" dxfId="98" priority="79" stopIfTrue="1">
      <formula>MOD(NL$3-$G$3,7)&gt;4</formula>
    </cfRule>
    <cfRule type="expression" dxfId="97" priority="80" stopIfTrue="1">
      <formula>NL15&lt;8</formula>
    </cfRule>
  </conditionalFormatting>
  <conditionalFormatting sqref="HI15:HM16">
    <cfRule type="expression" dxfId="96" priority="77" stopIfTrue="1">
      <formula>MOD(HI$3-$G$3,7)&gt;4</formula>
    </cfRule>
    <cfRule type="expression" dxfId="95" priority="78" stopIfTrue="1">
      <formula>HI15&lt;8</formula>
    </cfRule>
  </conditionalFormatting>
  <conditionalFormatting sqref="HP15:HT16">
    <cfRule type="expression" dxfId="94" priority="75" stopIfTrue="1">
      <formula>MOD(HP$3-$G$3,7)&gt;4</formula>
    </cfRule>
    <cfRule type="expression" dxfId="93" priority="76" stopIfTrue="1">
      <formula>HP15&lt;8</formula>
    </cfRule>
  </conditionalFormatting>
  <conditionalFormatting sqref="HW15:IA16">
    <cfRule type="expression" dxfId="92" priority="73" stopIfTrue="1">
      <formula>MOD(HW$3-$G$3,7)&gt;4</formula>
    </cfRule>
    <cfRule type="expression" dxfId="91" priority="74" stopIfTrue="1">
      <formula>HW15&lt;8</formula>
    </cfRule>
  </conditionalFormatting>
  <conditionalFormatting sqref="ID15:IH16">
    <cfRule type="expression" dxfId="90" priority="71" stopIfTrue="1">
      <formula>MOD(ID$3-$G$3,7)&gt;4</formula>
    </cfRule>
    <cfRule type="expression" dxfId="89" priority="72" stopIfTrue="1">
      <formula>ID15&lt;8</formula>
    </cfRule>
  </conditionalFormatting>
  <conditionalFormatting sqref="IK15:IO16">
    <cfRule type="expression" dxfId="88" priority="69" stopIfTrue="1">
      <formula>MOD(IK$3-$G$3,7)&gt;4</formula>
    </cfRule>
    <cfRule type="expression" dxfId="87" priority="70" stopIfTrue="1">
      <formula>IK15&lt;8</formula>
    </cfRule>
  </conditionalFormatting>
  <conditionalFormatting sqref="IR15:IV16">
    <cfRule type="expression" dxfId="86" priority="67" stopIfTrue="1">
      <formula>MOD(IR$3-$G$3,7)&gt;4</formula>
    </cfRule>
    <cfRule type="expression" dxfId="85" priority="68" stopIfTrue="1">
      <formula>IR15&lt;8</formula>
    </cfRule>
  </conditionalFormatting>
  <conditionalFormatting sqref="IY15:JC16">
    <cfRule type="expression" dxfId="84" priority="65" stopIfTrue="1">
      <formula>MOD(IY$3-$G$3,7)&gt;4</formula>
    </cfRule>
    <cfRule type="expression" dxfId="83" priority="66" stopIfTrue="1">
      <formula>IY15&lt;8</formula>
    </cfRule>
  </conditionalFormatting>
  <conditionalFormatting sqref="JF15:JJ16">
    <cfRule type="expression" dxfId="82" priority="63" stopIfTrue="1">
      <formula>MOD(JF$3-$G$3,7)&gt;4</formula>
    </cfRule>
    <cfRule type="expression" dxfId="81" priority="64" stopIfTrue="1">
      <formula>JF15&lt;8</formula>
    </cfRule>
  </conditionalFormatting>
  <conditionalFormatting sqref="JM15:JQ16">
    <cfRule type="expression" dxfId="80" priority="61" stopIfTrue="1">
      <formula>MOD(JM$3-$G$3,7)&gt;4</formula>
    </cfRule>
    <cfRule type="expression" dxfId="79" priority="62" stopIfTrue="1">
      <formula>JM15&lt;8</formula>
    </cfRule>
  </conditionalFormatting>
  <conditionalFormatting sqref="JT15:JX16">
    <cfRule type="expression" dxfId="78" priority="59" stopIfTrue="1">
      <formula>MOD(JT$3-$G$3,7)&gt;4</formula>
    </cfRule>
    <cfRule type="expression" dxfId="77" priority="60" stopIfTrue="1">
      <formula>JT15&lt;8</formula>
    </cfRule>
  </conditionalFormatting>
  <conditionalFormatting sqref="KA15:KE16">
    <cfRule type="expression" dxfId="76" priority="57" stopIfTrue="1">
      <formula>MOD(KA$3-$G$3,7)&gt;4</formula>
    </cfRule>
    <cfRule type="expression" dxfId="75" priority="58" stopIfTrue="1">
      <formula>KA15&lt;8</formula>
    </cfRule>
  </conditionalFormatting>
  <conditionalFormatting sqref="KH15:KL16">
    <cfRule type="expression" dxfId="74" priority="55" stopIfTrue="1">
      <formula>MOD(KH$3-$G$3,7)&gt;4</formula>
    </cfRule>
    <cfRule type="expression" dxfId="73" priority="56" stopIfTrue="1">
      <formula>KH15&lt;8</formula>
    </cfRule>
  </conditionalFormatting>
  <conditionalFormatting sqref="KO15:KS16">
    <cfRule type="expression" dxfId="72" priority="53" stopIfTrue="1">
      <formula>MOD(KO$3-$G$3,7)&gt;4</formula>
    </cfRule>
    <cfRule type="expression" dxfId="71" priority="54" stopIfTrue="1">
      <formula>KO15&lt;8</formula>
    </cfRule>
  </conditionalFormatting>
  <conditionalFormatting sqref="KV15:KZ16">
    <cfRule type="expression" dxfId="70" priority="51" stopIfTrue="1">
      <formula>MOD(KV$3-$G$3,7)&gt;4</formula>
    </cfRule>
    <cfRule type="expression" dxfId="69" priority="52" stopIfTrue="1">
      <formula>KV15&lt;8</formula>
    </cfRule>
  </conditionalFormatting>
  <conditionalFormatting sqref="LC15:LG16">
    <cfRule type="expression" dxfId="68" priority="49" stopIfTrue="1">
      <formula>MOD(LC$3-$G$3,7)&gt;4</formula>
    </cfRule>
    <cfRule type="expression" dxfId="67" priority="50" stopIfTrue="1">
      <formula>LC15&lt;8</formula>
    </cfRule>
  </conditionalFormatting>
  <conditionalFormatting sqref="LJ15:LN16">
    <cfRule type="expression" dxfId="66" priority="47" stopIfTrue="1">
      <formula>MOD(LJ$3-$G$3,7)&gt;4</formula>
    </cfRule>
    <cfRule type="expression" dxfId="65" priority="48" stopIfTrue="1">
      <formula>LJ15&lt;8</formula>
    </cfRule>
  </conditionalFormatting>
  <conditionalFormatting sqref="LQ15:LU16">
    <cfRule type="expression" dxfId="64" priority="45" stopIfTrue="1">
      <formula>MOD(LQ$3-$G$3,7)&gt;4</formula>
    </cfRule>
    <cfRule type="expression" dxfId="63" priority="46" stopIfTrue="1">
      <formula>LQ15&lt;8</formula>
    </cfRule>
  </conditionalFormatting>
  <conditionalFormatting sqref="LX15:MB16">
    <cfRule type="expression" dxfId="62" priority="43" stopIfTrue="1">
      <formula>MOD(LX$3-$G$3,7)&gt;4</formula>
    </cfRule>
    <cfRule type="expression" dxfId="61" priority="44" stopIfTrue="1">
      <formula>LX15&lt;8</formula>
    </cfRule>
  </conditionalFormatting>
  <conditionalFormatting sqref="ME15:MI16">
    <cfRule type="expression" dxfId="60" priority="41" stopIfTrue="1">
      <formula>MOD(ME$3-$G$3,7)&gt;4</formula>
    </cfRule>
    <cfRule type="expression" dxfId="59" priority="42" stopIfTrue="1">
      <formula>ME15&lt;8</formula>
    </cfRule>
  </conditionalFormatting>
  <conditionalFormatting sqref="ML15:MP16">
    <cfRule type="expression" dxfId="58" priority="39" stopIfTrue="1">
      <formula>MOD(ML$3-$G$3,7)&gt;4</formula>
    </cfRule>
    <cfRule type="expression" dxfId="57" priority="40" stopIfTrue="1">
      <formula>ML15&lt;8</formula>
    </cfRule>
  </conditionalFormatting>
  <conditionalFormatting sqref="MS15:MW16">
    <cfRule type="expression" dxfId="56" priority="37" stopIfTrue="1">
      <formula>MOD(MS$3-$G$3,7)&gt;4</formula>
    </cfRule>
    <cfRule type="expression" dxfId="55" priority="38" stopIfTrue="1">
      <formula>MS15&lt;8</formula>
    </cfRule>
  </conditionalFormatting>
  <conditionalFormatting sqref="MZ15:ND16">
    <cfRule type="expression" dxfId="54" priority="35" stopIfTrue="1">
      <formula>MOD(MZ$3-$G$3,7)&gt;4</formula>
    </cfRule>
    <cfRule type="expression" dxfId="53" priority="36" stopIfTrue="1">
      <formula>MZ15&lt;8</formula>
    </cfRule>
  </conditionalFormatting>
  <conditionalFormatting sqref="NG15:NK16">
    <cfRule type="expression" dxfId="52" priority="33" stopIfTrue="1">
      <formula>MOD(NG$3-$G$3,7)&gt;4</formula>
    </cfRule>
    <cfRule type="expression" dxfId="51" priority="34" stopIfTrue="1">
      <formula>NG15&lt;8</formula>
    </cfRule>
  </conditionalFormatting>
  <conditionalFormatting sqref="NN15:NR16">
    <cfRule type="expression" dxfId="50" priority="31" stopIfTrue="1">
      <formula>MOD(NN$3-$G$3,7)&gt;4</formula>
    </cfRule>
    <cfRule type="expression" dxfId="49" priority="32" stopIfTrue="1">
      <formula>NN15&lt;8</formula>
    </cfRule>
  </conditionalFormatting>
  <conditionalFormatting sqref="HU7:HV7">
    <cfRule type="expression" dxfId="48" priority="29" stopIfTrue="1">
      <formula>MOD(HU$3-$G$3,7)&gt;4</formula>
    </cfRule>
    <cfRule type="expression" dxfId="47" priority="30" stopIfTrue="1">
      <formula>HU7&lt;8</formula>
    </cfRule>
  </conditionalFormatting>
  <conditionalFormatting sqref="IB7:NF7">
    <cfRule type="expression" dxfId="46" priority="27" stopIfTrue="1">
      <formula>MOD(IB$3-$G$3,7)&gt;4</formula>
    </cfRule>
    <cfRule type="expression" dxfId="45" priority="28" stopIfTrue="1">
      <formula>IB7&lt;8</formula>
    </cfRule>
  </conditionalFormatting>
  <conditionalFormatting sqref="NG7:NT7">
    <cfRule type="expression" dxfId="44" priority="25" stopIfTrue="1">
      <formula>MOD(NG$3-$G$3,7)&gt;4</formula>
    </cfRule>
    <cfRule type="expression" dxfId="43" priority="26" stopIfTrue="1">
      <formula>NG7&lt;8</formula>
    </cfRule>
  </conditionalFormatting>
  <conditionalFormatting sqref="HP7:HT7">
    <cfRule type="expression" dxfId="42" priority="23" stopIfTrue="1">
      <formula>MOD(HP$3-$G$3,7)&gt;4</formula>
    </cfRule>
    <cfRule type="expression" dxfId="41" priority="24" stopIfTrue="1">
      <formula>HP7&lt;8</formula>
    </cfRule>
  </conditionalFormatting>
  <conditionalFormatting sqref="HW7:IA7">
    <cfRule type="expression" dxfId="40" priority="21" stopIfTrue="1">
      <formula>MOD(HW$3-$G$3,7)&gt;4</formula>
    </cfRule>
    <cfRule type="expression" dxfId="39" priority="22" stopIfTrue="1">
      <formula>HW7&lt;8</formula>
    </cfRule>
  </conditionalFormatting>
  <conditionalFormatting sqref="HP18:HT18">
    <cfRule type="expression" dxfId="38" priority="19" stopIfTrue="1">
      <formula>MOD(HP$3-$G$3,7)&gt;4</formula>
    </cfRule>
    <cfRule type="expression" dxfId="37" priority="20" stopIfTrue="1">
      <formula>HP18&lt;8</formula>
    </cfRule>
  </conditionalFormatting>
  <conditionalFormatting sqref="HW18:IA18">
    <cfRule type="expression" dxfId="36" priority="17" stopIfTrue="1">
      <formula>MOD(HW$3-$G$3,7)&gt;4</formula>
    </cfRule>
    <cfRule type="expression" dxfId="35" priority="18" stopIfTrue="1">
      <formula>HW18&lt;8</formula>
    </cfRule>
  </conditionalFormatting>
  <conditionalFormatting sqref="HP19:HT19">
    <cfRule type="expression" dxfId="34" priority="15" stopIfTrue="1">
      <formula>MOD(HP$3-$G$3,7)&gt;4</formula>
    </cfRule>
    <cfRule type="expression" dxfId="33" priority="16" stopIfTrue="1">
      <formula>HP19&lt;8</formula>
    </cfRule>
  </conditionalFormatting>
  <conditionalFormatting sqref="HP20:HT20">
    <cfRule type="expression" dxfId="32" priority="13" stopIfTrue="1">
      <formula>MOD(HP$3-$G$3,7)&gt;4</formula>
    </cfRule>
    <cfRule type="expression" dxfId="31" priority="14" stopIfTrue="1">
      <formula>HP20&lt;8</formula>
    </cfRule>
  </conditionalFormatting>
  <conditionalFormatting sqref="HW19:IA19">
    <cfRule type="expression" dxfId="30" priority="11" stopIfTrue="1">
      <formula>MOD(HW$3-$G$3,7)&gt;4</formula>
    </cfRule>
    <cfRule type="expression" dxfId="29" priority="12" stopIfTrue="1">
      <formula>HW19&lt;8</formula>
    </cfRule>
  </conditionalFormatting>
  <conditionalFormatting sqref="HW20:IA20">
    <cfRule type="expression" dxfId="28" priority="9" stopIfTrue="1">
      <formula>MOD(HW$3-$G$3,7)&gt;4</formula>
    </cfRule>
    <cfRule type="expression" dxfId="27" priority="10" stopIfTrue="1">
      <formula>HW20&lt;8</formula>
    </cfRule>
  </conditionalFormatting>
  <conditionalFormatting sqref="FE27:FK27">
    <cfRule type="expression" dxfId="7" priority="7" stopIfTrue="1">
      <formula>MOD(FE$3-$G$3,7)&gt;4</formula>
    </cfRule>
    <cfRule type="expression" dxfId="6" priority="8" stopIfTrue="1">
      <formula>FE27&lt;8</formula>
    </cfRule>
  </conditionalFormatting>
  <conditionalFormatting sqref="FL27:FR27">
    <cfRule type="expression" dxfId="5" priority="5" stopIfTrue="1">
      <formula>MOD(FL$3-$G$3,7)&gt;4</formula>
    </cfRule>
    <cfRule type="expression" dxfId="4" priority="6" stopIfTrue="1">
      <formula>FL27&lt;8</formula>
    </cfRule>
  </conditionalFormatting>
  <conditionalFormatting sqref="FS27:FY27">
    <cfRule type="expression" dxfId="3" priority="3" stopIfTrue="1">
      <formula>MOD(FS$3-$G$3,7)&gt;4</formula>
    </cfRule>
    <cfRule type="expression" dxfId="2" priority="4" stopIfTrue="1">
      <formula>FS27&lt;8</formula>
    </cfRule>
  </conditionalFormatting>
  <conditionalFormatting sqref="FZ27:GF27">
    <cfRule type="expression" dxfId="1" priority="1" stopIfTrue="1">
      <formula>MOD(FZ$3-$G$3,7)&gt;4</formula>
    </cfRule>
    <cfRule type="expression" dxfId="0" priority="2" stopIfTrue="1">
      <formula>FZ27&lt;8</formula>
    </cfRule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4" zoomScaleNormal="100" workbookViewId="0">
      <selection activeCell="A12" sqref="A12:XFD12"/>
    </sheetView>
  </sheetViews>
  <sheetFormatPr baseColWidth="10" defaultColWidth="9.140625" defaultRowHeight="15" x14ac:dyDescent="0.25"/>
  <cols>
    <col min="2" max="2" width="15.140625" customWidth="1"/>
    <col min="3" max="3" width="11.42578125" bestFit="1" customWidth="1"/>
    <col min="4" max="4" width="48.85546875" bestFit="1" customWidth="1"/>
    <col min="5" max="5" width="15" customWidth="1"/>
    <col min="6" max="6" width="37" bestFit="1" customWidth="1"/>
    <col min="7" max="7" width="11.5703125" customWidth="1"/>
    <col min="8" max="9" width="11.5703125" style="41" customWidth="1"/>
    <col min="10" max="10" width="14.85546875" bestFit="1" customWidth="1"/>
  </cols>
  <sheetData>
    <row r="1" spans="1:10" x14ac:dyDescent="0.25">
      <c r="A1" s="54" t="s">
        <v>81</v>
      </c>
      <c r="B1" s="54" t="s">
        <v>82</v>
      </c>
      <c r="C1" s="54" t="s">
        <v>129</v>
      </c>
      <c r="D1" s="55" t="s">
        <v>84</v>
      </c>
      <c r="E1" s="54" t="s">
        <v>141</v>
      </c>
      <c r="F1" s="55" t="s">
        <v>89</v>
      </c>
      <c r="G1" s="54" t="s">
        <v>92</v>
      </c>
      <c r="H1" s="54" t="s">
        <v>93</v>
      </c>
      <c r="I1" s="54" t="s">
        <v>94</v>
      </c>
    </row>
    <row r="2" spans="1:10" x14ac:dyDescent="0.25">
      <c r="A2" s="42">
        <v>2</v>
      </c>
      <c r="B2" s="42" t="s">
        <v>137</v>
      </c>
      <c r="C2" s="42"/>
      <c r="D2" s="56" t="s">
        <v>103</v>
      </c>
      <c r="E2" s="67" t="s">
        <v>130</v>
      </c>
      <c r="F2" s="57"/>
      <c r="G2" s="58">
        <f t="shared" ref="G2:G15" si="0">SUM(H2:I2)</f>
        <v>20</v>
      </c>
      <c r="H2" s="59">
        <v>11</v>
      </c>
      <c r="I2" s="59">
        <v>9</v>
      </c>
    </row>
    <row r="3" spans="1:10" s="49" customFormat="1" x14ac:dyDescent="0.25">
      <c r="A3" s="60"/>
      <c r="B3" s="60" t="s">
        <v>137</v>
      </c>
      <c r="C3" s="60"/>
      <c r="D3" s="61" t="s">
        <v>135</v>
      </c>
      <c r="E3" s="68"/>
      <c r="F3" s="62" t="s">
        <v>139</v>
      </c>
      <c r="G3" s="58">
        <f t="shared" si="0"/>
        <v>25</v>
      </c>
      <c r="H3" s="59">
        <v>3</v>
      </c>
      <c r="I3" s="59">
        <v>22</v>
      </c>
    </row>
    <row r="4" spans="1:10" x14ac:dyDescent="0.25">
      <c r="A4" s="69"/>
      <c r="B4" s="69" t="s">
        <v>140</v>
      </c>
      <c r="C4" s="69"/>
      <c r="D4" s="56" t="s">
        <v>131</v>
      </c>
      <c r="E4" s="67" t="s">
        <v>130</v>
      </c>
      <c r="F4" s="57"/>
      <c r="G4" s="58">
        <f t="shared" ref="G4" si="1">SUM(H4:I4)</f>
        <v>35</v>
      </c>
      <c r="H4" s="59">
        <v>14</v>
      </c>
      <c r="I4" s="59">
        <v>21</v>
      </c>
    </row>
    <row r="5" spans="1:10" x14ac:dyDescent="0.25">
      <c r="A5" s="69"/>
      <c r="B5" s="69" t="s">
        <v>137</v>
      </c>
      <c r="C5" s="69" t="s">
        <v>148</v>
      </c>
      <c r="D5" s="56" t="s">
        <v>153</v>
      </c>
      <c r="E5" s="67" t="s">
        <v>148</v>
      </c>
      <c r="F5" s="57"/>
      <c r="G5" s="58">
        <f t="shared" ref="G5" si="2">SUM(H5:I5)</f>
        <v>10</v>
      </c>
      <c r="H5" s="59">
        <v>6</v>
      </c>
      <c r="I5" s="59">
        <v>4</v>
      </c>
    </row>
    <row r="6" spans="1:10" x14ac:dyDescent="0.25">
      <c r="A6" s="70"/>
      <c r="B6" s="70" t="s">
        <v>137</v>
      </c>
      <c r="C6" s="70" t="s">
        <v>130</v>
      </c>
      <c r="D6" s="56" t="s">
        <v>143</v>
      </c>
      <c r="E6" s="67" t="s">
        <v>130</v>
      </c>
      <c r="F6" s="57"/>
      <c r="G6" s="58">
        <f t="shared" ref="G6" si="3">SUM(H6:I6)</f>
        <v>35</v>
      </c>
      <c r="H6" s="59">
        <v>15</v>
      </c>
      <c r="I6" s="59">
        <v>20</v>
      </c>
    </row>
    <row r="7" spans="1:10" x14ac:dyDescent="0.25">
      <c r="A7" s="69"/>
      <c r="B7" s="69" t="s">
        <v>137</v>
      </c>
      <c r="C7" s="69" t="s">
        <v>130</v>
      </c>
      <c r="D7" s="56" t="s">
        <v>145</v>
      </c>
      <c r="E7" s="67" t="s">
        <v>148</v>
      </c>
      <c r="F7" s="57"/>
      <c r="G7" s="58">
        <f t="shared" ref="G7" si="4">SUM(H7:I7)</f>
        <v>10</v>
      </c>
      <c r="H7" s="59">
        <v>5</v>
      </c>
      <c r="I7" s="59">
        <v>5</v>
      </c>
      <c r="J7" t="s">
        <v>144</v>
      </c>
    </row>
    <row r="8" spans="1:10" ht="30" x14ac:dyDescent="0.25">
      <c r="A8" s="70"/>
      <c r="B8" s="70" t="s">
        <v>136</v>
      </c>
      <c r="C8" s="70" t="s">
        <v>130</v>
      </c>
      <c r="D8" s="56" t="s">
        <v>146</v>
      </c>
      <c r="E8" s="67" t="s">
        <v>148</v>
      </c>
      <c r="F8" s="57"/>
      <c r="G8" s="58">
        <f t="shared" ref="G8:G9" si="5">SUM(H8:I8)</f>
        <v>28</v>
      </c>
      <c r="H8" s="59">
        <v>14</v>
      </c>
      <c r="I8" s="59">
        <v>14</v>
      </c>
    </row>
    <row r="9" spans="1:10" ht="30" x14ac:dyDescent="0.25">
      <c r="A9" s="70"/>
      <c r="B9" s="70" t="s">
        <v>138</v>
      </c>
      <c r="C9" s="70" t="s">
        <v>130</v>
      </c>
      <c r="D9" s="56" t="s">
        <v>147</v>
      </c>
      <c r="E9" s="67" t="s">
        <v>148</v>
      </c>
      <c r="F9" s="57"/>
      <c r="G9" s="58">
        <f t="shared" si="5"/>
        <v>5</v>
      </c>
      <c r="H9" s="59">
        <v>4</v>
      </c>
      <c r="I9" s="59">
        <v>1</v>
      </c>
    </row>
    <row r="10" spans="1:10" x14ac:dyDescent="0.25">
      <c r="A10" s="42"/>
      <c r="B10" s="42" t="s">
        <v>138</v>
      </c>
      <c r="C10" s="42" t="s">
        <v>148</v>
      </c>
      <c r="D10" s="56" t="s">
        <v>154</v>
      </c>
      <c r="E10" s="67" t="s">
        <v>148</v>
      </c>
      <c r="F10" s="57"/>
      <c r="G10" s="58">
        <f t="shared" si="0"/>
        <v>10</v>
      </c>
      <c r="H10" s="59">
        <v>0</v>
      </c>
      <c r="I10" s="59">
        <v>10</v>
      </c>
    </row>
    <row r="11" spans="1:10" x14ac:dyDescent="0.25">
      <c r="A11" s="69"/>
      <c r="B11" s="69" t="s">
        <v>138</v>
      </c>
      <c r="C11" s="69" t="s">
        <v>130</v>
      </c>
      <c r="D11" s="56" t="s">
        <v>142</v>
      </c>
      <c r="E11" s="67" t="s">
        <v>148</v>
      </c>
      <c r="F11" s="57"/>
      <c r="G11" s="58">
        <f t="shared" ref="G11" si="6">SUM(H11:I11)</f>
        <v>15</v>
      </c>
      <c r="H11" s="59">
        <v>0</v>
      </c>
      <c r="I11" s="59">
        <v>15</v>
      </c>
    </row>
    <row r="12" spans="1:10" x14ac:dyDescent="0.25">
      <c r="A12" s="70"/>
      <c r="B12" s="70" t="s">
        <v>138</v>
      </c>
      <c r="C12" s="70" t="s">
        <v>130</v>
      </c>
      <c r="D12" s="56" t="s">
        <v>132</v>
      </c>
      <c r="E12" s="67" t="s">
        <v>148</v>
      </c>
      <c r="F12" s="57"/>
      <c r="G12" s="58">
        <f t="shared" ref="G12:G13" si="7">SUM(H12:I12)</f>
        <v>30</v>
      </c>
      <c r="H12" s="59">
        <v>10</v>
      </c>
      <c r="I12" s="59">
        <v>20</v>
      </c>
    </row>
    <row r="13" spans="1:10" x14ac:dyDescent="0.25">
      <c r="A13" s="70"/>
      <c r="B13" s="70" t="s">
        <v>137</v>
      </c>
      <c r="C13" s="70" t="s">
        <v>130</v>
      </c>
      <c r="D13" s="56" t="s">
        <v>149</v>
      </c>
      <c r="E13" s="67" t="s">
        <v>117</v>
      </c>
      <c r="F13" s="57"/>
      <c r="G13" s="58">
        <f t="shared" si="7"/>
        <v>15</v>
      </c>
      <c r="H13" s="59">
        <v>0</v>
      </c>
      <c r="I13" s="59">
        <v>15</v>
      </c>
    </row>
    <row r="14" spans="1:10" x14ac:dyDescent="0.25">
      <c r="A14" s="42"/>
      <c r="B14" s="43" t="s">
        <v>138</v>
      </c>
      <c r="C14" s="42"/>
      <c r="D14" s="56" t="s">
        <v>133</v>
      </c>
      <c r="E14" s="67"/>
      <c r="F14" s="57"/>
      <c r="G14" s="58">
        <f t="shared" si="0"/>
        <v>30</v>
      </c>
      <c r="H14" s="59">
        <v>5</v>
      </c>
      <c r="I14" s="59">
        <v>25</v>
      </c>
    </row>
    <row r="15" spans="1:10" ht="14.25" customHeight="1" x14ac:dyDescent="0.25">
      <c r="A15" s="42"/>
      <c r="B15" s="43" t="s">
        <v>138</v>
      </c>
      <c r="C15" s="42"/>
      <c r="D15" s="56" t="s">
        <v>134</v>
      </c>
      <c r="E15" s="67"/>
      <c r="F15" s="57"/>
      <c r="G15" s="58">
        <f t="shared" si="0"/>
        <v>50</v>
      </c>
      <c r="H15" s="59">
        <v>10</v>
      </c>
      <c r="I15" s="59">
        <v>40</v>
      </c>
    </row>
    <row r="16" spans="1:10" x14ac:dyDescent="0.25">
      <c r="A16" s="57"/>
      <c r="B16" s="57"/>
      <c r="C16" s="57"/>
      <c r="D16" s="57"/>
      <c r="E16" s="57"/>
      <c r="F16" s="57"/>
      <c r="G16" s="57"/>
      <c r="H16" s="42"/>
      <c r="I16" s="42"/>
    </row>
    <row r="17" spans="1:9" x14ac:dyDescent="0.25">
      <c r="A17" s="57"/>
      <c r="B17" s="57"/>
      <c r="C17" s="57"/>
      <c r="D17" s="57"/>
      <c r="E17" s="57"/>
      <c r="F17" s="57"/>
      <c r="G17" s="58">
        <f>SUMIF($C$2:$C$15, "y", G2:G15)</f>
        <v>138</v>
      </c>
      <c r="H17" s="58">
        <f>SUMIF($C$2:$C$15, "y", H2:H15)</f>
        <v>48</v>
      </c>
      <c r="I17" s="58">
        <f>SUMIF($C$2:$C$15, "y", I2:I15)</f>
        <v>90</v>
      </c>
    </row>
  </sheetData>
  <conditionalFormatting sqref="A10:I10 A2:I3 A14:I15">
    <cfRule type="expression" dxfId="18" priority="15">
      <formula>NOT($C2="y")</formula>
    </cfRule>
  </conditionalFormatting>
  <conditionalFormatting sqref="A11:I11">
    <cfRule type="expression" dxfId="17" priority="11">
      <formula>NOT($C11="y")</formula>
    </cfRule>
  </conditionalFormatting>
  <conditionalFormatting sqref="A4:I4">
    <cfRule type="expression" dxfId="16" priority="10">
      <formula>NOT($C4="y")</formula>
    </cfRule>
  </conditionalFormatting>
  <conditionalFormatting sqref="A7:I7">
    <cfRule type="expression" dxfId="15" priority="8">
      <formula>NOT($C7="y")</formula>
    </cfRule>
  </conditionalFormatting>
  <conditionalFormatting sqref="A5:I5">
    <cfRule type="expression" dxfId="14" priority="9">
      <formula>NOT($C5="y")</formula>
    </cfRule>
  </conditionalFormatting>
  <conditionalFormatting sqref="A12:I12">
    <cfRule type="expression" dxfId="13" priority="5">
      <formula>NOT($C12="y")</formula>
    </cfRule>
  </conditionalFormatting>
  <conditionalFormatting sqref="A8:I8">
    <cfRule type="expression" dxfId="12" priority="4">
      <formula>NOT($C8="y")</formula>
    </cfRule>
  </conditionalFormatting>
  <conditionalFormatting sqref="A9:I9">
    <cfRule type="expression" dxfId="11" priority="3">
      <formula>NOT($C9="y")</formula>
    </cfRule>
  </conditionalFormatting>
  <conditionalFormatting sqref="A13:I13">
    <cfRule type="expression" dxfId="10" priority="2">
      <formula>NOT($C13="y")</formula>
    </cfRule>
  </conditionalFormatting>
  <conditionalFormatting sqref="A6:I6">
    <cfRule type="expression" dxfId="9" priority="1">
      <formula>NOT($C6="y")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4"/>
  <sheetViews>
    <sheetView zoomScale="130" zoomScaleNormal="130" workbookViewId="0">
      <selection activeCell="E5" sqref="E5"/>
    </sheetView>
  </sheetViews>
  <sheetFormatPr baseColWidth="10" defaultColWidth="9.140625" defaultRowHeight="15" x14ac:dyDescent="0.25"/>
  <sheetData>
    <row r="1" spans="2:5" ht="16.5" customHeight="1" x14ac:dyDescent="0.25"/>
    <row r="2" spans="2:5" x14ac:dyDescent="0.25">
      <c r="B2" s="28"/>
      <c r="C2" s="40" t="s">
        <v>95</v>
      </c>
      <c r="D2" s="40" t="s">
        <v>96</v>
      </c>
      <c r="E2" s="40" t="s">
        <v>97</v>
      </c>
    </row>
    <row r="3" spans="2:5" x14ac:dyDescent="0.25">
      <c r="B3" s="40" t="s">
        <v>79</v>
      </c>
      <c r="C3" s="40">
        <f>'Effort 2021.2'!$H$17</f>
        <v>48</v>
      </c>
      <c r="D3" s="65">
        <f ca="1">'Capacity 2021.2'!$F$22</f>
        <v>66.884999999999991</v>
      </c>
      <c r="E3" s="66">
        <f ca="1">D3-C3</f>
        <v>18.884999999999991</v>
      </c>
    </row>
    <row r="4" spans="2:5" x14ac:dyDescent="0.25">
      <c r="B4" s="40" t="s">
        <v>80</v>
      </c>
      <c r="C4" s="40">
        <f>'Effort 2021.2'!$I$17</f>
        <v>90</v>
      </c>
      <c r="D4" s="65">
        <f ca="1">'Capacity 2021.2'!$F$21</f>
        <v>75.984999999999999</v>
      </c>
      <c r="E4" s="66">
        <f ca="1">D4-C4</f>
        <v>-14.015000000000001</v>
      </c>
    </row>
    <row r="5" spans="2:5" x14ac:dyDescent="0.25">
      <c r="B5" s="33" t="s">
        <v>106</v>
      </c>
      <c r="C5" s="33">
        <f>SUM(C3:C4)</f>
        <v>138</v>
      </c>
      <c r="D5" s="63">
        <f ca="1">SUM(D3:D4)</f>
        <v>142.87</v>
      </c>
      <c r="E5" s="63">
        <f ca="1">SUM(E3:E4)</f>
        <v>4.8699999999999903</v>
      </c>
    </row>
    <row r="13" spans="2:5" ht="24.75" customHeight="1" x14ac:dyDescent="0.25"/>
    <row r="24" ht="22.5" customHeight="1" x14ac:dyDescent="0.25"/>
  </sheetData>
  <conditionalFormatting sqref="E3:E5">
    <cfRule type="cellIs" dxfId="8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A8" workbookViewId="0">
      <selection activeCell="C7" sqref="C7"/>
    </sheetView>
  </sheetViews>
  <sheetFormatPr baseColWidth="10" defaultColWidth="9.140625" defaultRowHeight="15" x14ac:dyDescent="0.25"/>
  <cols>
    <col min="1" max="1" width="27.5703125" customWidth="1"/>
    <col min="2" max="2" width="2.42578125" customWidth="1"/>
    <col min="3" max="3" width="10.42578125" customWidth="1"/>
    <col min="4" max="4" width="8.85546875" customWidth="1"/>
    <col min="5" max="5" width="1.85546875" customWidth="1"/>
    <col min="7" max="7" width="1.42578125" customWidth="1"/>
  </cols>
  <sheetData>
    <row r="1" spans="1:19" x14ac:dyDescent="0.25">
      <c r="A1" s="10" t="s">
        <v>125</v>
      </c>
      <c r="C1">
        <v>8</v>
      </c>
      <c r="F1" s="78"/>
      <c r="L1" s="86" t="s">
        <v>70</v>
      </c>
      <c r="M1" s="86"/>
      <c r="O1" s="86" t="s">
        <v>71</v>
      </c>
      <c r="P1" s="86"/>
      <c r="R1" s="86" t="s">
        <v>72</v>
      </c>
      <c r="S1" s="86"/>
    </row>
    <row r="2" spans="1:19" x14ac:dyDescent="0.25">
      <c r="A2" s="10" t="s">
        <v>124</v>
      </c>
      <c r="C2" s="45">
        <v>1</v>
      </c>
      <c r="F2" s="78"/>
      <c r="L2" s="78">
        <f>$C$1</f>
        <v>8</v>
      </c>
      <c r="M2" s="78" t="str">
        <f>IF(INT(L2), INT(L2) &amp; " h", "") &amp; IF(INT(MOD(L2*60,60)), " " &amp; INT(MOD(L2*60,60)) &amp; " m", "")</f>
        <v>8 h</v>
      </c>
      <c r="O2" s="78">
        <f>$C$1*5</f>
        <v>40</v>
      </c>
      <c r="P2" s="78" t="str">
        <f>IF(INT(O2), INT(O2) &amp; " h", "") &amp; IF(INT(MOD(O2*60,60)), " " &amp; INT(MOD(O2*60,60)) &amp; " m", "")</f>
        <v>40 h</v>
      </c>
      <c r="R2" s="78">
        <f>$C$1*10</f>
        <v>80</v>
      </c>
      <c r="S2" s="78" t="str">
        <f>IF(INT(R2), INT(R2) &amp; " h", "") &amp; IF(INT(MOD(R2*60,60)), " " &amp; INT(MOD(R2*60,60)) &amp; " m", "")</f>
        <v>80 h</v>
      </c>
    </row>
    <row r="3" spans="1:19" x14ac:dyDescent="0.25">
      <c r="A3" s="10" t="s">
        <v>123</v>
      </c>
      <c r="C3" s="45">
        <v>0.3</v>
      </c>
      <c r="D3" t="s">
        <v>63</v>
      </c>
      <c r="F3" s="78"/>
      <c r="L3" s="78">
        <f>L2*C3</f>
        <v>2.4</v>
      </c>
      <c r="M3" s="78" t="str">
        <f t="shared" ref="M3:M8" si="0">IF(INT(L3), INT(L3) &amp; " h", "") &amp; IF(INT(MOD(L3*60,60)), " " &amp; INT(MOD(L3*60,60)) &amp; " m", "")</f>
        <v>2 h 24 m</v>
      </c>
      <c r="O3" s="78">
        <f>O2*C3</f>
        <v>12</v>
      </c>
      <c r="P3" s="78" t="str">
        <f t="shared" ref="P3:P8" si="1">IF(INT(O3), INT(O3) &amp; " h", "") &amp; IF(INT(MOD(O3*60,60)), " " &amp; INT(MOD(O3*60,60)) &amp; " m", "")</f>
        <v>12 h</v>
      </c>
      <c r="R3" s="78">
        <f>R2*C3</f>
        <v>24</v>
      </c>
      <c r="S3" s="78" t="str">
        <f t="shared" ref="S3:S8" si="2">IF(INT(R3), INT(R3) &amp; " h", "") &amp; IF(INT(MOD(R3*60,60)), " " &amp; INT(MOD(R3*60,60)) &amp; " m", "")</f>
        <v>24 h</v>
      </c>
    </row>
    <row r="4" spans="1:19" x14ac:dyDescent="0.25">
      <c r="A4" s="10" t="s">
        <v>120</v>
      </c>
      <c r="C4" s="45">
        <f>$C$2-$C$3</f>
        <v>0.7</v>
      </c>
      <c r="F4" s="78"/>
      <c r="L4" s="78">
        <f>L2*C4</f>
        <v>5.6</v>
      </c>
      <c r="M4" s="78" t="str">
        <f t="shared" si="0"/>
        <v>5 h 36 m</v>
      </c>
      <c r="O4" s="78">
        <f>O2*C4</f>
        <v>28</v>
      </c>
      <c r="P4" s="78" t="str">
        <f t="shared" si="1"/>
        <v>28 h</v>
      </c>
      <c r="R4" s="78">
        <f>R2*C4</f>
        <v>56</v>
      </c>
      <c r="S4" s="78" t="str">
        <f t="shared" si="2"/>
        <v>56 h</v>
      </c>
    </row>
    <row r="5" spans="1:19" x14ac:dyDescent="0.25">
      <c r="A5" s="11" t="s">
        <v>121</v>
      </c>
      <c r="C5" s="45">
        <v>0.05</v>
      </c>
      <c r="D5" t="s">
        <v>64</v>
      </c>
      <c r="F5" s="78"/>
      <c r="L5" s="78">
        <f>L2*C4*C5</f>
        <v>0.27999999999999997</v>
      </c>
      <c r="M5" s="78" t="str">
        <f t="shared" si="0"/>
        <v xml:space="preserve"> 16 m</v>
      </c>
      <c r="O5" s="78">
        <f>O2*C4*C5</f>
        <v>1.4000000000000001</v>
      </c>
      <c r="P5" s="78" t="str">
        <f t="shared" si="1"/>
        <v>1 h 24 m</v>
      </c>
      <c r="R5" s="78">
        <f>R2*C4*C5</f>
        <v>2.8000000000000003</v>
      </c>
      <c r="S5" s="78" t="str">
        <f t="shared" si="2"/>
        <v>2 h 48 m</v>
      </c>
    </row>
    <row r="6" spans="1:19" x14ac:dyDescent="0.25">
      <c r="A6" s="11" t="s">
        <v>122</v>
      </c>
      <c r="C6" s="45">
        <v>0.3</v>
      </c>
      <c r="D6" t="s">
        <v>65</v>
      </c>
      <c r="F6" s="78"/>
      <c r="L6" s="78">
        <f>L2*C4*C6</f>
        <v>1.68</v>
      </c>
      <c r="M6" s="78" t="str">
        <f t="shared" si="0"/>
        <v>1 h 40 m</v>
      </c>
      <c r="O6" s="78">
        <f>O2*C4*C6</f>
        <v>8.4</v>
      </c>
      <c r="P6" s="78" t="str">
        <f t="shared" si="1"/>
        <v>8 h 24 m</v>
      </c>
      <c r="R6" s="78">
        <f>R2*C4*C6</f>
        <v>16.8</v>
      </c>
      <c r="S6" s="78" t="str">
        <f t="shared" si="2"/>
        <v>16 h 48 m</v>
      </c>
    </row>
    <row r="7" spans="1:19" x14ac:dyDescent="0.25">
      <c r="A7" s="12" t="s">
        <v>126</v>
      </c>
      <c r="C7" s="51">
        <v>0</v>
      </c>
      <c r="D7" t="s">
        <v>67</v>
      </c>
      <c r="F7" s="78"/>
      <c r="L7" s="52">
        <f>L3*C4*C7</f>
        <v>0</v>
      </c>
      <c r="M7" s="78" t="str">
        <f t="shared" si="0"/>
        <v/>
      </c>
      <c r="O7" s="53">
        <f>O3*C4*C7</f>
        <v>0</v>
      </c>
      <c r="P7" s="78" t="str">
        <f t="shared" si="1"/>
        <v/>
      </c>
      <c r="R7" s="53">
        <f>R3*C4*C7</f>
        <v>0</v>
      </c>
    </row>
    <row r="8" spans="1:19" ht="15.75" customHeight="1" x14ac:dyDescent="0.25">
      <c r="A8" s="12" t="s">
        <v>127</v>
      </c>
      <c r="C8" s="45">
        <f>$C$2-SUM($C$5:$C$7)</f>
        <v>0.65</v>
      </c>
      <c r="D8" t="s">
        <v>66</v>
      </c>
      <c r="F8" s="78"/>
      <c r="L8" s="78">
        <f>L2*C4*C8</f>
        <v>3.6399999999999997</v>
      </c>
      <c r="M8" s="78" t="str">
        <f t="shared" si="0"/>
        <v>3 h 38 m</v>
      </c>
      <c r="O8" s="78">
        <f>O2*C4*C8</f>
        <v>18.2</v>
      </c>
      <c r="P8" s="78" t="str">
        <f t="shared" si="1"/>
        <v>18 h 12 m</v>
      </c>
      <c r="R8" s="78">
        <f>R2*C4*C8</f>
        <v>36.4</v>
      </c>
      <c r="S8" s="78" t="str">
        <f t="shared" si="2"/>
        <v>36 h 24 m</v>
      </c>
    </row>
    <row r="9" spans="1:19" ht="20.25" customHeight="1" x14ac:dyDescent="0.25"/>
    <row r="10" spans="1:19" ht="20.25" customHeight="1" x14ac:dyDescent="0.25">
      <c r="D10" s="10" t="s">
        <v>128</v>
      </c>
      <c r="F10" s="78">
        <v>4</v>
      </c>
    </row>
    <row r="11" spans="1:19" x14ac:dyDescent="0.25">
      <c r="C11" s="85" t="s">
        <v>101</v>
      </c>
      <c r="D11" s="85"/>
      <c r="H11" s="47">
        <v>44470</v>
      </c>
      <c r="I11" s="47">
        <f>H11+14</f>
        <v>44484</v>
      </c>
      <c r="J11" s="47">
        <f t="shared" ref="J11:P11" si="3">I11+14</f>
        <v>44498</v>
      </c>
      <c r="K11" s="47">
        <f t="shared" si="3"/>
        <v>44512</v>
      </c>
      <c r="L11" s="47">
        <f t="shared" si="3"/>
        <v>44526</v>
      </c>
      <c r="M11" s="47">
        <f t="shared" si="3"/>
        <v>44540</v>
      </c>
      <c r="N11" s="47">
        <f t="shared" si="3"/>
        <v>44554</v>
      </c>
      <c r="O11" s="47">
        <f t="shared" si="3"/>
        <v>44568</v>
      </c>
      <c r="P11" s="47">
        <f t="shared" si="3"/>
        <v>44582</v>
      </c>
    </row>
    <row r="12" spans="1:19" ht="16.5" customHeight="1" x14ac:dyDescent="0.25">
      <c r="C12" s="85" t="s">
        <v>100</v>
      </c>
      <c r="D12" s="85"/>
      <c r="H12" s="48">
        <v>37</v>
      </c>
      <c r="I12" s="48">
        <f t="shared" ref="I12:P12" si="4">H12+1</f>
        <v>38</v>
      </c>
      <c r="J12" s="48">
        <f t="shared" si="4"/>
        <v>39</v>
      </c>
      <c r="K12" s="48">
        <f t="shared" si="4"/>
        <v>40</v>
      </c>
      <c r="L12" s="48">
        <f t="shared" si="4"/>
        <v>41</v>
      </c>
      <c r="M12" s="48">
        <f t="shared" si="4"/>
        <v>42</v>
      </c>
      <c r="N12" s="48">
        <f t="shared" si="4"/>
        <v>43</v>
      </c>
      <c r="O12" s="48">
        <f t="shared" si="4"/>
        <v>44</v>
      </c>
      <c r="P12" s="48">
        <f t="shared" si="4"/>
        <v>45</v>
      </c>
    </row>
    <row r="13" spans="1:19" x14ac:dyDescent="0.25">
      <c r="H13" s="49"/>
      <c r="I13" s="49"/>
      <c r="J13" s="49"/>
      <c r="K13" s="49"/>
      <c r="L13" s="49"/>
      <c r="M13" s="49"/>
      <c r="N13" s="49"/>
      <c r="O13" s="49"/>
      <c r="P13" s="49"/>
    </row>
    <row r="14" spans="1:19" x14ac:dyDescent="0.25">
      <c r="A14" s="84" t="s">
        <v>78</v>
      </c>
      <c r="C14" s="15" t="s">
        <v>68</v>
      </c>
      <c r="D14" s="23" t="s">
        <v>33</v>
      </c>
      <c r="F14" s="18">
        <f ca="1">SUM(H14:INDIRECT(ADDRESS(ROW(),COLUMN()+2+$F$10-1)))</f>
        <v>52.78</v>
      </c>
      <c r="G14" s="19"/>
      <c r="H14" s="32">
        <f>SUMPRODUCT($C$4*$C$8*(Availability!$LC$4:$NT$25)*(Availability!$LC$1:$NT$1='Capacity 2021.4'!H$12)*(Availability!$A$4:$A$25='Capacity 2021.4'!$C14)*(Availability!$F$4:$F$25='Capacity 2021.4'!$D14))/8</f>
        <v>13.195</v>
      </c>
      <c r="I14" s="32">
        <f>SUMPRODUCT($C$4*$C$8*(Availability!$LC$4:$NT$25)*(Availability!$LC$1:$NT$1='Capacity 2021.4'!I$12)*(Availability!$A$4:$A$25='Capacity 2021.4'!$C14)*(Availability!$F$4:$F$25='Capacity 2021.4'!$D14))/8</f>
        <v>13.195</v>
      </c>
      <c r="J14" s="32">
        <f>SUMPRODUCT($C$4*$C$8*(Availability!$LC$4:$NT$25)*(Availability!$LC$1:$NT$1='Capacity 2021.4'!J$12)*(Availability!$A$4:$A$25='Capacity 2021.4'!$C14)*(Availability!$F$4:$F$25='Capacity 2021.4'!$D14))/8</f>
        <v>13.195</v>
      </c>
      <c r="K14" s="32">
        <f>SUMPRODUCT($C$4*$C$8*(Availability!$LC$4:$NT$25)*(Availability!$LC$1:$NT$1='Capacity 2021.4'!K$12)*(Availability!$A$4:$A$25='Capacity 2021.4'!$C14)*(Availability!$F$4:$F$25='Capacity 2021.4'!$D14))/8</f>
        <v>13.195</v>
      </c>
      <c r="L14" s="32">
        <f>SUMPRODUCT($C$4*$C$8*(Availability!$LC$4:$NT$25)*(Availability!$LC$1:$NT$1='Capacity 2021.4'!L$12)*(Availability!$A$4:$A$25='Capacity 2021.4'!$C14)*(Availability!$F$4:$F$25='Capacity 2021.4'!$D14))/8</f>
        <v>0</v>
      </c>
      <c r="M14" s="32">
        <f>SUMPRODUCT($C$4*$C$8*(Availability!$LC$4:$NT$25)*(Availability!$LC$1:$NT$1='Capacity 2021.4'!M$12)*(Availability!$A$4:$A$25='Capacity 2021.4'!$C14)*(Availability!$F$4:$F$25='Capacity 2021.4'!$D14))/8</f>
        <v>0</v>
      </c>
      <c r="N14" s="32">
        <f>SUMPRODUCT($C$4*$C$8*(Availability!$LC$4:$NT$25)*(Availability!$LC$1:$NT$1='Capacity 2021.4'!N$12)*(Availability!$A$4:$A$25='Capacity 2021.4'!$C14)*(Availability!$F$4:$F$25='Capacity 2021.4'!$D14))/8</f>
        <v>0</v>
      </c>
      <c r="O14" s="32">
        <f>SUMPRODUCT($C$4*$C$8*(Availability!$LC$4:$NT$25)*(Availability!$LC$1:$NT$1='Capacity 2021.4'!O$12)*(Availability!$A$4:$A$25='Capacity 2021.4'!$C14)*(Availability!$F$4:$F$25='Capacity 2021.4'!$D14))/8</f>
        <v>0</v>
      </c>
      <c r="P14" s="32">
        <f>SUMPRODUCT($C$4*$C$8*(Availability!$LC$4:$NT$25)*(Availability!$LC$1:$NT$1='Capacity 2021.4'!P$12)*(Availability!$A$4:$A$25='Capacity 2021.4'!$C14)*(Availability!$F$4:$F$25='Capacity 2021.4'!$D14))/8</f>
        <v>0</v>
      </c>
    </row>
    <row r="15" spans="1:19" x14ac:dyDescent="0.25">
      <c r="A15" s="84"/>
      <c r="C15" s="15" t="s">
        <v>68</v>
      </c>
      <c r="D15" s="23" t="s">
        <v>32</v>
      </c>
      <c r="F15" s="18">
        <f ca="1">SUM(H15:INDIRECT(ADDRESS(ROW(),COLUMN()+2+$F$10-1)))</f>
        <v>34.58</v>
      </c>
      <c r="G15" s="19"/>
      <c r="H15" s="32">
        <f>SUMPRODUCT($C$4*$C$8*(Availability!$LC$4:$NT$25)*(Availability!$LC$1:$NT$1='Capacity 2021.4'!H$12)*(Availability!$A$4:$A$25='Capacity 2021.4'!$C15)*(Availability!$F$4:$F$25='Capacity 2021.4'!$D15))/8</f>
        <v>8.6449999999999996</v>
      </c>
      <c r="I15" s="32">
        <f>SUMPRODUCT($C$4*$C$8*(Availability!$LC$4:$NT$25)*(Availability!$LC$1:$NT$1='Capacity 2021.4'!I$12)*(Availability!$A$4:$A$25='Capacity 2021.4'!$C15)*(Availability!$F$4:$F$25='Capacity 2021.4'!$D15))/8</f>
        <v>8.6449999999999996</v>
      </c>
      <c r="J15" s="32">
        <f>SUMPRODUCT($C$4*$C$8*(Availability!$LC$4:$NT$25)*(Availability!$LC$1:$NT$1='Capacity 2021.4'!J$12)*(Availability!$A$4:$A$25='Capacity 2021.4'!$C15)*(Availability!$F$4:$F$25='Capacity 2021.4'!$D15))/8</f>
        <v>8.6449999999999996</v>
      </c>
      <c r="K15" s="32">
        <f>SUMPRODUCT($C$4*$C$8*(Availability!$LC$4:$NT$25)*(Availability!$LC$1:$NT$1='Capacity 2021.4'!K$12)*(Availability!$A$4:$A$25='Capacity 2021.4'!$C15)*(Availability!$F$4:$F$25='Capacity 2021.4'!$D15))/8</f>
        <v>8.6449999999999996</v>
      </c>
      <c r="L15" s="32">
        <f>SUMPRODUCT($C$4*$C$8*(Availability!$LC$4:$NT$25)*(Availability!$LC$1:$NT$1='Capacity 2021.4'!L$12)*(Availability!$A$4:$A$25='Capacity 2021.4'!$C15)*(Availability!$F$4:$F$25='Capacity 2021.4'!$D15))/8</f>
        <v>0</v>
      </c>
      <c r="M15" s="32">
        <f>SUMPRODUCT($C$4*$C$8*(Availability!$LC$4:$NT$25)*(Availability!$LC$1:$NT$1='Capacity 2021.4'!M$12)*(Availability!$A$4:$A$25='Capacity 2021.4'!$C15)*(Availability!$F$4:$F$25='Capacity 2021.4'!$D15))/8</f>
        <v>0</v>
      </c>
      <c r="N15" s="32">
        <f>SUMPRODUCT($C$4*$C$8*(Availability!$LC$4:$NT$25)*(Availability!$LC$1:$NT$1='Capacity 2021.4'!N$12)*(Availability!$A$4:$A$25='Capacity 2021.4'!$C15)*(Availability!$F$4:$F$25='Capacity 2021.4'!$D15))/8</f>
        <v>0</v>
      </c>
      <c r="O15" s="32">
        <f>SUMPRODUCT($C$4*$C$8*(Availability!$LC$4:$NT$25)*(Availability!$LC$1:$NT$1='Capacity 2021.4'!O$12)*(Availability!$A$4:$A$25='Capacity 2021.4'!$C15)*(Availability!$F$4:$F$25='Capacity 2021.4'!$D15))/8</f>
        <v>0</v>
      </c>
      <c r="P15" s="32">
        <f>SUMPRODUCT($C$4*$C$8*(Availability!$LC$4:$NT$25)*(Availability!$LC$1:$NT$1='Capacity 2021.4'!P$12)*(Availability!$A$4:$A$25='Capacity 2021.4'!$C15)*(Availability!$F$4:$F$25='Capacity 2021.4'!$D15))/8</f>
        <v>0</v>
      </c>
    </row>
    <row r="16" spans="1:19" x14ac:dyDescent="0.25">
      <c r="A16" s="84"/>
      <c r="C16" s="15" t="s">
        <v>69</v>
      </c>
      <c r="D16" s="23" t="s">
        <v>33</v>
      </c>
      <c r="F16" s="18">
        <f ca="1">SUM(H16:INDIRECT(ADDRESS(ROW(),COLUMN()+2+$F$10-1)))</f>
        <v>34.579999999999984</v>
      </c>
      <c r="G16" s="19"/>
      <c r="H16" s="32">
        <f>SUMPRODUCT($C$4*$C$8*(Availability!$LC$4:$NT$25)*(Availability!$LC$1:$NT$1='Capacity 2021.4'!H$12)*(Availability!$A$4:$A$25='Capacity 2021.4'!$C16)*(Availability!$F$4:$F$25='Capacity 2021.4'!$D16))/8</f>
        <v>8.644999999999996</v>
      </c>
      <c r="I16" s="32">
        <f>SUMPRODUCT($C$4*$C$8*(Availability!$LC$4:$NT$25)*(Availability!$LC$1:$NT$1='Capacity 2021.4'!I$12)*(Availability!$A$4:$A$25='Capacity 2021.4'!$C16)*(Availability!$F$4:$F$25='Capacity 2021.4'!$D16))/8</f>
        <v>8.644999999999996</v>
      </c>
      <c r="J16" s="32">
        <f>SUMPRODUCT($C$4*$C$8*(Availability!$LC$4:$NT$25)*(Availability!$LC$1:$NT$1='Capacity 2021.4'!J$12)*(Availability!$A$4:$A$25='Capacity 2021.4'!$C16)*(Availability!$F$4:$F$25='Capacity 2021.4'!$D16))/8</f>
        <v>8.644999999999996</v>
      </c>
      <c r="K16" s="32">
        <f>SUMPRODUCT($C$4*$C$8*(Availability!$LC$4:$NT$25)*(Availability!$LC$1:$NT$1='Capacity 2021.4'!K$12)*(Availability!$A$4:$A$25='Capacity 2021.4'!$C16)*(Availability!$F$4:$F$25='Capacity 2021.4'!$D16))/8</f>
        <v>8.644999999999996</v>
      </c>
      <c r="L16" s="32">
        <f>SUMPRODUCT($C$4*$C$8*(Availability!$LC$4:$NT$25)*(Availability!$LC$1:$NT$1='Capacity 2021.4'!L$12)*(Availability!$A$4:$A$25='Capacity 2021.4'!$C16)*(Availability!$F$4:$F$25='Capacity 2021.4'!$D16))/8</f>
        <v>0</v>
      </c>
      <c r="M16" s="32">
        <f>SUMPRODUCT($C$4*$C$8*(Availability!$LC$4:$NT$25)*(Availability!$LC$1:$NT$1='Capacity 2021.4'!M$12)*(Availability!$A$4:$A$25='Capacity 2021.4'!$C16)*(Availability!$F$4:$F$25='Capacity 2021.4'!$D16))/8</f>
        <v>0</v>
      </c>
      <c r="N16" s="32">
        <f>SUMPRODUCT($C$4*$C$8*(Availability!$LC$4:$NT$25)*(Availability!$LC$1:$NT$1='Capacity 2021.4'!N$12)*(Availability!$A$4:$A$25='Capacity 2021.4'!$C16)*(Availability!$F$4:$F$25='Capacity 2021.4'!$D16))/8</f>
        <v>0</v>
      </c>
      <c r="O16" s="32">
        <f>SUMPRODUCT($C$4*$C$8*(Availability!$LC$4:$NT$25)*(Availability!$LC$1:$NT$1='Capacity 2021.4'!O$12)*(Availability!$A$4:$A$25='Capacity 2021.4'!$C16)*(Availability!$F$4:$F$25='Capacity 2021.4'!$D16))/8</f>
        <v>0</v>
      </c>
      <c r="P16" s="32">
        <f>SUMPRODUCT($C$4*$C$8*(Availability!$LC$4:$NT$25)*(Availability!$LC$1:$NT$1='Capacity 2021.4'!P$12)*(Availability!$A$4:$A$25='Capacity 2021.4'!$C16)*(Availability!$F$4:$F$25='Capacity 2021.4'!$D16))/8</f>
        <v>0</v>
      </c>
    </row>
    <row r="17" spans="1:16" x14ac:dyDescent="0.25">
      <c r="A17" s="84"/>
      <c r="C17" s="15" t="s">
        <v>69</v>
      </c>
      <c r="D17" s="23" t="s">
        <v>32</v>
      </c>
      <c r="F17" s="18">
        <f ca="1">SUM(H17:INDIRECT(ADDRESS(ROW(),COLUMN()+2+$F$10-1)))</f>
        <v>32.759999999999984</v>
      </c>
      <c r="H17" s="32">
        <f>SUMPRODUCT($C$4*$C$8*(Availability!$LC$4:$NT$25)*(Availability!$LC$1:$NT$1='Capacity 2021.4'!H$12)*(Availability!$A$4:$A$25='Capacity 2021.4'!$C17)*(Availability!$F$4:$F$25='Capacity 2021.4'!$D17))/8</f>
        <v>8.1899999999999959</v>
      </c>
      <c r="I17" s="32">
        <f>SUMPRODUCT($C$4*$C$8*(Availability!$LC$4:$NT$25)*(Availability!$LC$1:$NT$1='Capacity 2021.4'!I$12)*(Availability!$A$4:$A$25='Capacity 2021.4'!$C17)*(Availability!$F$4:$F$25='Capacity 2021.4'!$D17))/8</f>
        <v>8.1899999999999959</v>
      </c>
      <c r="J17" s="32">
        <f>SUMPRODUCT($C$4*$C$8*(Availability!$LC$4:$NT$25)*(Availability!$LC$1:$NT$1='Capacity 2021.4'!J$12)*(Availability!$A$4:$A$25='Capacity 2021.4'!$C17)*(Availability!$F$4:$F$25='Capacity 2021.4'!$D17))/8</f>
        <v>8.1899999999999959</v>
      </c>
      <c r="K17" s="32">
        <f>SUMPRODUCT($C$4*$C$8*(Availability!$LC$4:$NT$25)*(Availability!$LC$1:$NT$1='Capacity 2021.4'!K$12)*(Availability!$A$4:$A$25='Capacity 2021.4'!$C17)*(Availability!$F$4:$F$25='Capacity 2021.4'!$D17))/8</f>
        <v>8.1899999999999959</v>
      </c>
      <c r="L17" s="32">
        <f>SUMPRODUCT($C$4*$C$8*(Availability!$LC$4:$NT$25)*(Availability!$LC$1:$NT$1='Capacity 2021.4'!L$12)*(Availability!$A$4:$A$25='Capacity 2021.4'!$C17)*(Availability!$F$4:$F$25='Capacity 2021.4'!$D17))/8</f>
        <v>0</v>
      </c>
      <c r="M17" s="32">
        <f>SUMPRODUCT($C$4*$C$8*(Availability!$LC$4:$NT$25)*(Availability!$LC$1:$NT$1='Capacity 2021.4'!M$12)*(Availability!$A$4:$A$25='Capacity 2021.4'!$C17)*(Availability!$F$4:$F$25='Capacity 2021.4'!$D17))/8</f>
        <v>0</v>
      </c>
      <c r="N17" s="32">
        <f>SUMPRODUCT($C$4*$C$8*(Availability!$LC$4:$NT$25)*(Availability!$LC$1:$NT$1='Capacity 2021.4'!N$12)*(Availability!$A$4:$A$25='Capacity 2021.4'!$C17)*(Availability!$F$4:$F$25='Capacity 2021.4'!$D17))/8</f>
        <v>0</v>
      </c>
      <c r="O17" s="32">
        <f>SUMPRODUCT($C$4*$C$8*(Availability!$LC$4:$NT$25)*(Availability!$LC$1:$NT$1='Capacity 2021.4'!O$12)*(Availability!$A$4:$A$25='Capacity 2021.4'!$C17)*(Availability!$F$4:$F$25='Capacity 2021.4'!$D17))/8</f>
        <v>0</v>
      </c>
      <c r="P17" s="32">
        <f>SUMPRODUCT($C$4*$C$8*(Availability!$LC$4:$NT$25)*(Availability!$LC$1:$NT$1='Capacity 2021.4'!P$12)*(Availability!$A$4:$A$25='Capacity 2021.4'!$C17)*(Availability!$F$4:$F$25='Capacity 2021.4'!$D17))/8</f>
        <v>0</v>
      </c>
    </row>
    <row r="18" spans="1:16" x14ac:dyDescent="0.25">
      <c r="A18" s="84"/>
      <c r="C18" s="14"/>
      <c r="D18" s="14"/>
      <c r="F18" s="21"/>
      <c r="H18" s="50"/>
      <c r="I18" s="50"/>
      <c r="J18" s="50"/>
      <c r="K18" s="50"/>
      <c r="L18" s="50"/>
      <c r="M18" s="50"/>
      <c r="N18" s="50"/>
      <c r="O18" s="50"/>
      <c r="P18" s="50"/>
    </row>
    <row r="19" spans="1:16" x14ac:dyDescent="0.25">
      <c r="A19" s="84"/>
      <c r="C19" s="15" t="s">
        <v>68</v>
      </c>
      <c r="D19" s="23" t="s">
        <v>73</v>
      </c>
      <c r="F19" s="18">
        <f ca="1">SUM(H19:INDIRECT(ADDRESS(ROW(),COLUMN()+2+$F$10-1)))</f>
        <v>87.36</v>
      </c>
      <c r="H19" s="32">
        <f>SUMPRODUCT((H$14:H$17)*($C$14:$C$17=$C19))</f>
        <v>21.84</v>
      </c>
      <c r="I19" s="32">
        <f t="shared" ref="I19:P20" si="5">SUMPRODUCT((I$14:I$17)*($C$14:$C$17=$C19))</f>
        <v>21.84</v>
      </c>
      <c r="J19" s="32">
        <f t="shared" si="5"/>
        <v>21.84</v>
      </c>
      <c r="K19" s="32">
        <f t="shared" si="5"/>
        <v>21.84</v>
      </c>
      <c r="L19" s="32">
        <f t="shared" si="5"/>
        <v>0</v>
      </c>
      <c r="M19" s="32">
        <f t="shared" si="5"/>
        <v>0</v>
      </c>
      <c r="N19" s="32">
        <f t="shared" si="5"/>
        <v>0</v>
      </c>
      <c r="O19" s="32">
        <f t="shared" si="5"/>
        <v>0</v>
      </c>
      <c r="P19" s="32">
        <f t="shared" si="5"/>
        <v>0</v>
      </c>
    </row>
    <row r="20" spans="1:16" x14ac:dyDescent="0.25">
      <c r="A20" s="84"/>
      <c r="C20" s="15" t="s">
        <v>69</v>
      </c>
      <c r="D20" s="23" t="s">
        <v>73</v>
      </c>
      <c r="F20" s="18">
        <f ca="1">SUM(H20:INDIRECT(ADDRESS(ROW(),COLUMN()+2+$F$10-1)))</f>
        <v>67.339999999999975</v>
      </c>
      <c r="H20" s="32">
        <f>SUMPRODUCT((H$14:H$17)*($C$14:$C$17=$C20))</f>
        <v>16.834999999999994</v>
      </c>
      <c r="I20" s="32">
        <f t="shared" si="5"/>
        <v>16.834999999999994</v>
      </c>
      <c r="J20" s="32">
        <f t="shared" si="5"/>
        <v>16.834999999999994</v>
      </c>
      <c r="K20" s="32">
        <f t="shared" si="5"/>
        <v>16.834999999999994</v>
      </c>
      <c r="L20" s="32">
        <f t="shared" si="5"/>
        <v>0</v>
      </c>
      <c r="M20" s="32">
        <f t="shared" si="5"/>
        <v>0</v>
      </c>
      <c r="N20" s="32">
        <f t="shared" si="5"/>
        <v>0</v>
      </c>
      <c r="O20" s="32">
        <f t="shared" si="5"/>
        <v>0</v>
      </c>
      <c r="P20" s="32">
        <f t="shared" si="5"/>
        <v>0</v>
      </c>
    </row>
    <row r="21" spans="1:16" x14ac:dyDescent="0.25">
      <c r="A21" s="84"/>
      <c r="C21" s="15" t="s">
        <v>33</v>
      </c>
      <c r="D21" s="23" t="s">
        <v>73</v>
      </c>
      <c r="F21" s="18">
        <f ca="1">SUM(H21:INDIRECT(ADDRESS(ROW(),COLUMN()+2+$F$10-1)))</f>
        <v>87.359999999999985</v>
      </c>
      <c r="H21" s="32">
        <f>SUMPRODUCT((H$14:H$17)*($D$14:$D$17=$C21))</f>
        <v>21.839999999999996</v>
      </c>
      <c r="I21" s="32">
        <f t="shared" ref="I21:P22" si="6">SUMPRODUCT((I$14:I$17)*($D$14:$D$17=$C21))</f>
        <v>21.839999999999996</v>
      </c>
      <c r="J21" s="32">
        <f t="shared" si="6"/>
        <v>21.839999999999996</v>
      </c>
      <c r="K21" s="32">
        <f t="shared" si="6"/>
        <v>21.839999999999996</v>
      </c>
      <c r="L21" s="32">
        <f t="shared" si="6"/>
        <v>0</v>
      </c>
      <c r="M21" s="32">
        <f t="shared" si="6"/>
        <v>0</v>
      </c>
      <c r="N21" s="32">
        <f t="shared" si="6"/>
        <v>0</v>
      </c>
      <c r="O21" s="32">
        <f t="shared" si="6"/>
        <v>0</v>
      </c>
      <c r="P21" s="32">
        <f t="shared" si="6"/>
        <v>0</v>
      </c>
    </row>
    <row r="22" spans="1:16" x14ac:dyDescent="0.25">
      <c r="A22" s="84"/>
      <c r="C22" s="15" t="s">
        <v>32</v>
      </c>
      <c r="D22" s="23" t="s">
        <v>73</v>
      </c>
      <c r="F22" s="18">
        <f ca="1">SUM(H22:INDIRECT(ADDRESS(ROW(),COLUMN()+2+$F$10-1)))</f>
        <v>67.339999999999975</v>
      </c>
      <c r="H22" s="32">
        <f>SUMPRODUCT((H$14:H$17)*($D$14:$D$17=$C22))</f>
        <v>16.834999999999994</v>
      </c>
      <c r="I22" s="32">
        <f t="shared" si="6"/>
        <v>16.834999999999994</v>
      </c>
      <c r="J22" s="32">
        <f t="shared" si="6"/>
        <v>16.834999999999994</v>
      </c>
      <c r="K22" s="32">
        <f t="shared" si="6"/>
        <v>16.834999999999994</v>
      </c>
      <c r="L22" s="32">
        <f t="shared" si="6"/>
        <v>0</v>
      </c>
      <c r="M22" s="32">
        <f t="shared" si="6"/>
        <v>0</v>
      </c>
      <c r="N22" s="32">
        <f t="shared" si="6"/>
        <v>0</v>
      </c>
      <c r="O22" s="32">
        <f t="shared" si="6"/>
        <v>0</v>
      </c>
      <c r="P22" s="32">
        <f t="shared" si="6"/>
        <v>0</v>
      </c>
    </row>
    <row r="23" spans="1:16" x14ac:dyDescent="0.25">
      <c r="A23" s="84"/>
      <c r="C23" s="85" t="s">
        <v>73</v>
      </c>
      <c r="D23" s="85"/>
      <c r="F23" s="18">
        <f ca="1">SUM(F19:F20)</f>
        <v>154.69999999999999</v>
      </c>
      <c r="H23" s="34">
        <f t="shared" ref="H23:P23" si="7">SUM(H21:H22)</f>
        <v>38.67499999999999</v>
      </c>
      <c r="I23" s="34">
        <f t="shared" si="7"/>
        <v>38.67499999999999</v>
      </c>
      <c r="J23" s="34">
        <f t="shared" si="7"/>
        <v>38.67499999999999</v>
      </c>
      <c r="K23" s="34">
        <f t="shared" si="7"/>
        <v>38.67499999999999</v>
      </c>
      <c r="L23" s="34">
        <f t="shared" si="7"/>
        <v>0</v>
      </c>
      <c r="M23" s="34">
        <f t="shared" si="7"/>
        <v>0</v>
      </c>
      <c r="N23" s="34">
        <f t="shared" si="7"/>
        <v>0</v>
      </c>
      <c r="O23" s="34">
        <f t="shared" si="7"/>
        <v>0</v>
      </c>
      <c r="P23" s="34">
        <f t="shared" si="7"/>
        <v>0</v>
      </c>
    </row>
    <row r="24" spans="1:16" ht="24.75" customHeight="1" x14ac:dyDescent="0.25">
      <c r="H24" s="49"/>
      <c r="I24" s="49"/>
      <c r="J24" s="49"/>
      <c r="K24" s="49"/>
      <c r="L24" s="49"/>
      <c r="M24" s="49"/>
      <c r="N24" s="49"/>
      <c r="O24" s="49"/>
      <c r="P24" s="49"/>
    </row>
    <row r="25" spans="1:16" x14ac:dyDescent="0.25">
      <c r="A25" s="84" t="s">
        <v>75</v>
      </c>
      <c r="C25" s="15" t="s">
        <v>68</v>
      </c>
      <c r="D25" s="23" t="s">
        <v>33</v>
      </c>
      <c r="F25" s="18">
        <f ca="1">SUM(H25:INDIRECT(ADDRESS(ROW(),COLUMN()+2+$F$10-1)))</f>
        <v>24.36</v>
      </c>
      <c r="H25" s="32">
        <f>SUMPRODUCT(0.7*0.3*(Availability!$LC$4:$NT$25)*(Availability!$LC$1:$NT$1='Capacity 2021.4'!H$12)*(Availability!$A$4:$A$25='Capacity 2021.4'!$C25)*(Availability!$F$4:$F$25='Capacity 2021.4'!$D25))/8</f>
        <v>6.09</v>
      </c>
      <c r="I25" s="32">
        <f>SUMPRODUCT(0.7*0.3*(Availability!$LC$4:$NT$25)*(Availability!$LC$1:$NT$1='Capacity 2021.4'!I$12)*(Availability!$A$4:$A$25='Capacity 2021.4'!$C25)*(Availability!$F$4:$F$25='Capacity 2021.4'!$D25))/8</f>
        <v>6.09</v>
      </c>
      <c r="J25" s="32">
        <f>SUMPRODUCT(0.7*0.3*(Availability!$LC$4:$NT$25)*(Availability!$LC$1:$NT$1='Capacity 2021.4'!J$12)*(Availability!$A$4:$A$25='Capacity 2021.4'!$C25)*(Availability!$F$4:$F$25='Capacity 2021.4'!$D25))/8</f>
        <v>6.09</v>
      </c>
      <c r="K25" s="32">
        <f>SUMPRODUCT(0.7*0.3*(Availability!$LC$4:$NT$25)*(Availability!$LC$1:$NT$1='Capacity 2021.4'!K$12)*(Availability!$A$4:$A$25='Capacity 2021.4'!$C25)*(Availability!$F$4:$F$25='Capacity 2021.4'!$D25))/8</f>
        <v>6.09</v>
      </c>
      <c r="L25" s="32">
        <f>SUMPRODUCT(0.7*0.3*(Availability!$LC$4:$NT$25)*(Availability!$LC$1:$NT$1='Capacity 2021.4'!L$12)*(Availability!$A$4:$A$25='Capacity 2021.4'!$C25)*(Availability!$F$4:$F$25='Capacity 2021.4'!$D25))/8</f>
        <v>0</v>
      </c>
      <c r="M25" s="32">
        <f>SUMPRODUCT(0.7*0.3*(Availability!$GU$4:$LB$25)*(Availability!$GU$1:$LB$1='Capacity 2021.4'!M$12)*(Availability!$A$4:$A$25='Capacity 2021.4'!$C25)*(Availability!$F$4:$F$25='Capacity 2021.4'!$D25))/8</f>
        <v>0</v>
      </c>
      <c r="N25" s="32">
        <f>SUMPRODUCT(0.7*0.3*(Availability!$GU$4:$LB$25)*(Availability!$GU$1:$LB$1='Capacity 2021.4'!N$12)*(Availability!$A$4:$A$25='Capacity 2021.4'!$C25)*(Availability!$F$4:$F$25='Capacity 2021.4'!$D25))/8</f>
        <v>0</v>
      </c>
      <c r="O25" s="32">
        <f>SUMPRODUCT(0.7*0.3*(Availability!$GU$4:$LB$25)*(Availability!$GU$1:$LB$1='Capacity 2021.4'!O$12)*(Availability!$A$4:$A$25='Capacity 2021.4'!$C25)*(Availability!$F$4:$F$25='Capacity 2021.4'!$D25))/8</f>
        <v>0</v>
      </c>
      <c r="P25" s="32">
        <f>SUMPRODUCT(0.7*0.3*(Availability!$GU$4:$LB$25)*(Availability!$GU$1:$LB$1='Capacity 2021.4'!P$12)*(Availability!$A$4:$A$25='Capacity 2021.4'!$C25)*(Availability!$F$4:$F$25='Capacity 2021.4'!$D25))/8</f>
        <v>0</v>
      </c>
    </row>
    <row r="26" spans="1:16" x14ac:dyDescent="0.25">
      <c r="A26" s="84"/>
      <c r="C26" s="15" t="s">
        <v>68</v>
      </c>
      <c r="D26" s="23" t="s">
        <v>32</v>
      </c>
      <c r="F26" s="18">
        <f ca="1">SUM(H26:INDIRECT(ADDRESS(ROW(),COLUMN()+2+$F$10-1)))</f>
        <v>15.96</v>
      </c>
      <c r="H26" s="32">
        <f>SUMPRODUCT(0.7*0.3*(Availability!$LC$4:$NT$25)*(Availability!$LC$1:$NT$1='Capacity 2021.4'!H$12)*(Availability!$A$4:$A$25='Capacity 2021.4'!$C26)*(Availability!$F$4:$F$25='Capacity 2021.4'!$D26))/8</f>
        <v>3.99</v>
      </c>
      <c r="I26" s="32">
        <f>SUMPRODUCT(0.7*0.3*(Availability!$LC$4:$NT$25)*(Availability!$LC$1:$NT$1='Capacity 2021.4'!I$12)*(Availability!$A$4:$A$25='Capacity 2021.4'!$C26)*(Availability!$F$4:$F$25='Capacity 2021.4'!$D26))/8</f>
        <v>3.99</v>
      </c>
      <c r="J26" s="32">
        <f>SUMPRODUCT(0.7*0.3*(Availability!$LC$4:$NT$25)*(Availability!$LC$1:$NT$1='Capacity 2021.4'!J$12)*(Availability!$A$4:$A$25='Capacity 2021.4'!$C26)*(Availability!$F$4:$F$25='Capacity 2021.4'!$D26))/8</f>
        <v>3.99</v>
      </c>
      <c r="K26" s="32">
        <f>SUMPRODUCT(0.7*0.3*(Availability!$LC$4:$NT$25)*(Availability!$LC$1:$NT$1='Capacity 2021.4'!K$12)*(Availability!$A$4:$A$25='Capacity 2021.4'!$C26)*(Availability!$F$4:$F$25='Capacity 2021.4'!$D26))/8</f>
        <v>3.99</v>
      </c>
      <c r="L26" s="32">
        <f>SUMPRODUCT(0.7*0.3*(Availability!$LC$4:$NT$25)*(Availability!$LC$1:$NT$1='Capacity 2021.4'!L$12)*(Availability!$A$4:$A$25='Capacity 2021.4'!$C26)*(Availability!$F$4:$F$25='Capacity 2021.4'!$D26))/8</f>
        <v>0</v>
      </c>
      <c r="M26" s="32">
        <f>SUMPRODUCT(0.7*0.3*(Availability!$GU$4:$LB$25)*(Availability!$GU$1:$LB$1='Capacity 2021.4'!M$12)*(Availability!$A$4:$A$25='Capacity 2021.4'!$C26)*(Availability!$F$4:$F$25='Capacity 2021.4'!$D26))/8</f>
        <v>0</v>
      </c>
      <c r="N26" s="32">
        <f>SUMPRODUCT(0.7*0.3*(Availability!$GU$4:$LB$25)*(Availability!$GU$1:$LB$1='Capacity 2021.4'!N$12)*(Availability!$A$4:$A$25='Capacity 2021.4'!$C26)*(Availability!$F$4:$F$25='Capacity 2021.4'!$D26))/8</f>
        <v>0</v>
      </c>
      <c r="O26" s="32">
        <f>SUMPRODUCT(0.7*0.3*(Availability!$GU$4:$LB$25)*(Availability!$GU$1:$LB$1='Capacity 2021.4'!O$12)*(Availability!$A$4:$A$25='Capacity 2021.4'!$C26)*(Availability!$F$4:$F$25='Capacity 2021.4'!$D26))/8</f>
        <v>0</v>
      </c>
      <c r="P26" s="32">
        <f>SUMPRODUCT(0.7*0.3*(Availability!$GU$4:$LB$25)*(Availability!$GU$1:$LB$1='Capacity 2021.4'!P$12)*(Availability!$A$4:$A$25='Capacity 2021.4'!$C26)*(Availability!$F$4:$F$25='Capacity 2021.4'!$D26))/8</f>
        <v>0</v>
      </c>
    </row>
    <row r="27" spans="1:16" x14ac:dyDescent="0.25">
      <c r="A27" s="84"/>
      <c r="C27" s="15" t="s">
        <v>69</v>
      </c>
      <c r="D27" s="23" t="s">
        <v>33</v>
      </c>
      <c r="F27" s="18">
        <f ca="1">SUM(H27:INDIRECT(ADDRESS(ROW(),COLUMN()+2+$F$10-1)))</f>
        <v>15.960000000000003</v>
      </c>
      <c r="H27" s="32">
        <f>SUMPRODUCT(0.7*0.3*(Availability!$LC$4:$NT$25)*(Availability!$LC$1:$NT$1='Capacity 2021.4'!H$12)*(Availability!$A$4:$A$25='Capacity 2021.4'!$C27)*(Availability!$F$4:$F$25='Capacity 2021.4'!$D27))/8</f>
        <v>3.9900000000000007</v>
      </c>
      <c r="I27" s="32">
        <f>SUMPRODUCT(0.7*0.3*(Availability!$LC$4:$NT$25)*(Availability!$LC$1:$NT$1='Capacity 2021.4'!I$12)*(Availability!$A$4:$A$25='Capacity 2021.4'!$C27)*(Availability!$F$4:$F$25='Capacity 2021.4'!$D27))/8</f>
        <v>3.9900000000000007</v>
      </c>
      <c r="J27" s="32">
        <f>SUMPRODUCT(0.7*0.3*(Availability!$LC$4:$NT$25)*(Availability!$LC$1:$NT$1='Capacity 2021.4'!J$12)*(Availability!$A$4:$A$25='Capacity 2021.4'!$C27)*(Availability!$F$4:$F$25='Capacity 2021.4'!$D27))/8</f>
        <v>3.9900000000000007</v>
      </c>
      <c r="K27" s="32">
        <f>SUMPRODUCT(0.7*0.3*(Availability!$LC$4:$NT$25)*(Availability!$LC$1:$NT$1='Capacity 2021.4'!K$12)*(Availability!$A$4:$A$25='Capacity 2021.4'!$C27)*(Availability!$F$4:$F$25='Capacity 2021.4'!$D27))/8</f>
        <v>3.9900000000000007</v>
      </c>
      <c r="L27" s="32">
        <f>SUMPRODUCT(0.7*0.3*(Availability!$LC$4:$NT$25)*(Availability!$LC$1:$NT$1='Capacity 2021.4'!L$12)*(Availability!$A$4:$A$25='Capacity 2021.4'!$C27)*(Availability!$F$4:$F$25='Capacity 2021.4'!$D27))/8</f>
        <v>0</v>
      </c>
      <c r="M27" s="32">
        <f>SUMPRODUCT(0.7*0.3*(Availability!$GU$4:$LB$25)*(Availability!$GU$1:$LB$1='Capacity 2021.4'!M$12)*(Availability!$A$4:$A$25='Capacity 2021.4'!$C27)*(Availability!$F$4:$F$25='Capacity 2021.4'!$D27))/8</f>
        <v>0</v>
      </c>
      <c r="N27" s="32">
        <f>SUMPRODUCT(0.7*0.3*(Availability!$GU$4:$LB$25)*(Availability!$GU$1:$LB$1='Capacity 2021.4'!N$12)*(Availability!$A$4:$A$25='Capacity 2021.4'!$C27)*(Availability!$F$4:$F$25='Capacity 2021.4'!$D27))/8</f>
        <v>0</v>
      </c>
      <c r="O27" s="32">
        <f>SUMPRODUCT(0.7*0.3*(Availability!$GU$4:$LB$25)*(Availability!$GU$1:$LB$1='Capacity 2021.4'!O$12)*(Availability!$A$4:$A$25='Capacity 2021.4'!$C27)*(Availability!$F$4:$F$25='Capacity 2021.4'!$D27))/8</f>
        <v>0</v>
      </c>
      <c r="P27" s="32">
        <f>SUMPRODUCT(0.7*0.3*(Availability!$GU$4:$LB$25)*(Availability!$GU$1:$LB$1='Capacity 2021.4'!P$12)*(Availability!$A$4:$A$25='Capacity 2021.4'!$C27)*(Availability!$F$4:$F$25='Capacity 2021.4'!$D27))/8</f>
        <v>0</v>
      </c>
    </row>
    <row r="28" spans="1:16" x14ac:dyDescent="0.25">
      <c r="A28" s="84"/>
      <c r="C28" s="15" t="s">
        <v>69</v>
      </c>
      <c r="D28" s="23" t="s">
        <v>32</v>
      </c>
      <c r="F28" s="18">
        <f ca="1">SUM(H28:INDIRECT(ADDRESS(ROW(),COLUMN()+2+$F$10-1)))</f>
        <v>15.120000000000003</v>
      </c>
      <c r="H28" s="32">
        <f>SUMPRODUCT(0.7*0.3*(Availability!$LC$4:$NT$25)*(Availability!$LC$1:$NT$1='Capacity 2021.4'!H$12)*(Availability!$A$4:$A$25='Capacity 2021.4'!$C28)*(Availability!$F$4:$F$25='Capacity 2021.4'!$D28))/8</f>
        <v>3.7800000000000007</v>
      </c>
      <c r="I28" s="32">
        <f>SUMPRODUCT(0.7*0.3*(Availability!$LC$4:$NT$25)*(Availability!$LC$1:$NT$1='Capacity 2021.4'!I$12)*(Availability!$A$4:$A$25='Capacity 2021.4'!$C28)*(Availability!$F$4:$F$25='Capacity 2021.4'!$D28))/8</f>
        <v>3.7800000000000007</v>
      </c>
      <c r="J28" s="32">
        <f>SUMPRODUCT(0.7*0.3*(Availability!$LC$4:$NT$25)*(Availability!$LC$1:$NT$1='Capacity 2021.4'!J$12)*(Availability!$A$4:$A$25='Capacity 2021.4'!$C28)*(Availability!$F$4:$F$25='Capacity 2021.4'!$D28))/8</f>
        <v>3.7800000000000007</v>
      </c>
      <c r="K28" s="32">
        <f>SUMPRODUCT(0.7*0.3*(Availability!$LC$4:$NT$25)*(Availability!$LC$1:$NT$1='Capacity 2021.4'!K$12)*(Availability!$A$4:$A$25='Capacity 2021.4'!$C28)*(Availability!$F$4:$F$25='Capacity 2021.4'!$D28))/8</f>
        <v>3.7800000000000007</v>
      </c>
      <c r="L28" s="32">
        <f>SUMPRODUCT(0.7*0.3*(Availability!$LC$4:$NT$25)*(Availability!$LC$1:$NT$1='Capacity 2021.4'!L$12)*(Availability!$A$4:$A$25='Capacity 2021.4'!$C28)*(Availability!$F$4:$F$25='Capacity 2021.4'!$D28))/8</f>
        <v>0</v>
      </c>
      <c r="M28" s="32">
        <f>SUMPRODUCT(0.7*0.3*(Availability!$GU$4:$LB$25)*(Availability!$GU$1:$LB$1='Capacity 2021.4'!M$12)*(Availability!$A$4:$A$25='Capacity 2021.4'!$C28)*(Availability!$F$4:$F$25='Capacity 2021.4'!$D28))/8</f>
        <v>0</v>
      </c>
      <c r="N28" s="32">
        <f>SUMPRODUCT(0.7*0.3*(Availability!$GU$4:$LB$25)*(Availability!$GU$1:$LB$1='Capacity 2021.4'!N$12)*(Availability!$A$4:$A$25='Capacity 2021.4'!$C28)*(Availability!$F$4:$F$25='Capacity 2021.4'!$D28))/8</f>
        <v>0</v>
      </c>
      <c r="O28" s="32">
        <f>SUMPRODUCT(0.7*0.3*(Availability!$GU$4:$LB$25)*(Availability!$GU$1:$LB$1='Capacity 2021.4'!O$12)*(Availability!$A$4:$A$25='Capacity 2021.4'!$C28)*(Availability!$F$4:$F$25='Capacity 2021.4'!$D28))/8</f>
        <v>0</v>
      </c>
      <c r="P28" s="32">
        <f>SUMPRODUCT(0.7*0.3*(Availability!$GU$4:$LB$25)*(Availability!$GU$1:$LB$1='Capacity 2021.4'!P$12)*(Availability!$A$4:$A$25='Capacity 2021.4'!$C28)*(Availability!$F$4:$F$25='Capacity 2021.4'!$D28))/8</f>
        <v>0</v>
      </c>
    </row>
    <row r="29" spans="1:16" x14ac:dyDescent="0.25">
      <c r="A29" s="84"/>
      <c r="C29" s="14"/>
      <c r="D29" s="14"/>
      <c r="F29" s="21"/>
      <c r="H29" s="50"/>
      <c r="I29" s="50"/>
      <c r="J29" s="50"/>
      <c r="K29" s="50"/>
      <c r="L29" s="50"/>
      <c r="M29" s="50"/>
      <c r="N29" s="50"/>
      <c r="O29" s="50"/>
      <c r="P29" s="50"/>
    </row>
    <row r="30" spans="1:16" x14ac:dyDescent="0.25">
      <c r="A30" s="84"/>
      <c r="C30" s="15" t="s">
        <v>68</v>
      </c>
      <c r="D30" s="23" t="s">
        <v>73</v>
      </c>
      <c r="F30" s="18">
        <f ca="1">SUM(H30:INDIRECT(ADDRESS(ROW(),COLUMN()+2+$F$10-1)))</f>
        <v>40.32</v>
      </c>
      <c r="H30" s="32">
        <f>SUMPRODUCT((H$25:H$28)*($C$25:$C$28=$C30))</f>
        <v>10.08</v>
      </c>
      <c r="I30" s="32">
        <f t="shared" ref="I30:P31" si="8">SUMPRODUCT((I$25:I$28)*($C$25:$C$28=$C30))</f>
        <v>10.08</v>
      </c>
      <c r="J30" s="32">
        <f t="shared" si="8"/>
        <v>10.08</v>
      </c>
      <c r="K30" s="32">
        <f t="shared" si="8"/>
        <v>10.08</v>
      </c>
      <c r="L30" s="32">
        <f t="shared" si="8"/>
        <v>0</v>
      </c>
      <c r="M30" s="32">
        <f t="shared" si="8"/>
        <v>0</v>
      </c>
      <c r="N30" s="32">
        <f t="shared" si="8"/>
        <v>0</v>
      </c>
      <c r="O30" s="32">
        <f t="shared" si="8"/>
        <v>0</v>
      </c>
      <c r="P30" s="32">
        <f t="shared" si="8"/>
        <v>0</v>
      </c>
    </row>
    <row r="31" spans="1:16" x14ac:dyDescent="0.25">
      <c r="A31" s="84"/>
      <c r="C31" s="15" t="s">
        <v>69</v>
      </c>
      <c r="D31" s="23" t="s">
        <v>73</v>
      </c>
      <c r="F31" s="18">
        <f ca="1">SUM(H31:INDIRECT(ADDRESS(ROW(),COLUMN()+2+$F$10-1)))</f>
        <v>31.080000000000005</v>
      </c>
      <c r="H31" s="32">
        <f>SUMPRODUCT((H$25:H$28)*($C$25:$C$28=$C31))</f>
        <v>7.7700000000000014</v>
      </c>
      <c r="I31" s="32">
        <f t="shared" si="8"/>
        <v>7.7700000000000014</v>
      </c>
      <c r="J31" s="32">
        <f t="shared" si="8"/>
        <v>7.7700000000000014</v>
      </c>
      <c r="K31" s="32">
        <f t="shared" si="8"/>
        <v>7.7700000000000014</v>
      </c>
      <c r="L31" s="32">
        <f t="shared" si="8"/>
        <v>0</v>
      </c>
      <c r="M31" s="32">
        <f t="shared" si="8"/>
        <v>0</v>
      </c>
      <c r="N31" s="32">
        <f t="shared" si="8"/>
        <v>0</v>
      </c>
      <c r="O31" s="32">
        <f t="shared" si="8"/>
        <v>0</v>
      </c>
      <c r="P31" s="32">
        <f t="shared" si="8"/>
        <v>0</v>
      </c>
    </row>
    <row r="32" spans="1:16" x14ac:dyDescent="0.25">
      <c r="A32" s="84"/>
      <c r="C32" s="15" t="s">
        <v>33</v>
      </c>
      <c r="D32" s="23" t="s">
        <v>73</v>
      </c>
      <c r="F32" s="18">
        <f ca="1">SUM(H32:INDIRECT(ADDRESS(ROW(),COLUMN()+2+$F$10-1)))</f>
        <v>40.32</v>
      </c>
      <c r="H32" s="32">
        <f t="shared" ref="H32:P33" si="9">SUMPRODUCT((H$25:H$28)*($D$25:$D$28=$C32))</f>
        <v>10.08</v>
      </c>
      <c r="I32" s="32">
        <f t="shared" si="9"/>
        <v>10.08</v>
      </c>
      <c r="J32" s="32">
        <f t="shared" si="9"/>
        <v>10.08</v>
      </c>
      <c r="K32" s="32">
        <f t="shared" si="9"/>
        <v>10.08</v>
      </c>
      <c r="L32" s="32">
        <f t="shared" si="9"/>
        <v>0</v>
      </c>
      <c r="M32" s="32">
        <f t="shared" si="9"/>
        <v>0</v>
      </c>
      <c r="N32" s="32">
        <f t="shared" si="9"/>
        <v>0</v>
      </c>
      <c r="O32" s="32">
        <f t="shared" si="9"/>
        <v>0</v>
      </c>
      <c r="P32" s="32">
        <f t="shared" si="9"/>
        <v>0</v>
      </c>
    </row>
    <row r="33" spans="1:16" x14ac:dyDescent="0.25">
      <c r="A33" s="84"/>
      <c r="C33" s="15" t="s">
        <v>32</v>
      </c>
      <c r="D33" s="23" t="s">
        <v>73</v>
      </c>
      <c r="F33" s="18">
        <f ca="1">SUM(H33:INDIRECT(ADDRESS(ROW(),COLUMN()+2+$F$10-1)))</f>
        <v>31.080000000000005</v>
      </c>
      <c r="H33" s="32">
        <f t="shared" si="9"/>
        <v>7.7700000000000014</v>
      </c>
      <c r="I33" s="32">
        <f t="shared" si="9"/>
        <v>7.7700000000000014</v>
      </c>
      <c r="J33" s="32">
        <f t="shared" si="9"/>
        <v>7.7700000000000014</v>
      </c>
      <c r="K33" s="32">
        <f t="shared" si="9"/>
        <v>7.7700000000000014</v>
      </c>
      <c r="L33" s="32">
        <f t="shared" si="9"/>
        <v>0</v>
      </c>
      <c r="M33" s="32">
        <f t="shared" si="9"/>
        <v>0</v>
      </c>
      <c r="N33" s="32">
        <f t="shared" si="9"/>
        <v>0</v>
      </c>
      <c r="O33" s="32">
        <f t="shared" si="9"/>
        <v>0</v>
      </c>
      <c r="P33" s="32">
        <f t="shared" si="9"/>
        <v>0</v>
      </c>
    </row>
    <row r="34" spans="1:16" x14ac:dyDescent="0.25">
      <c r="A34" s="84"/>
      <c r="C34" s="85" t="s">
        <v>73</v>
      </c>
      <c r="D34" s="85"/>
      <c r="F34" s="18">
        <f ca="1">SUM(F30:F31)</f>
        <v>71.400000000000006</v>
      </c>
      <c r="H34" s="34">
        <f t="shared" ref="H34:P34" si="10">SUM(H32:H33)</f>
        <v>17.850000000000001</v>
      </c>
      <c r="I34" s="34">
        <f t="shared" si="10"/>
        <v>17.850000000000001</v>
      </c>
      <c r="J34" s="34">
        <f t="shared" si="10"/>
        <v>17.850000000000001</v>
      </c>
      <c r="K34" s="34">
        <f t="shared" si="10"/>
        <v>17.850000000000001</v>
      </c>
      <c r="L34" s="34">
        <f t="shared" si="10"/>
        <v>0</v>
      </c>
      <c r="M34" s="34">
        <f t="shared" si="10"/>
        <v>0</v>
      </c>
      <c r="N34" s="34">
        <f t="shared" si="10"/>
        <v>0</v>
      </c>
      <c r="O34" s="34">
        <f t="shared" si="10"/>
        <v>0</v>
      </c>
      <c r="P34" s="34">
        <f t="shared" si="10"/>
        <v>0</v>
      </c>
    </row>
    <row r="35" spans="1:16" ht="22.5" customHeight="1" x14ac:dyDescent="0.25">
      <c r="H35" s="49"/>
      <c r="I35" s="49"/>
      <c r="J35" s="49"/>
      <c r="K35" s="49"/>
      <c r="L35" s="49"/>
      <c r="M35" s="49"/>
      <c r="N35" s="49"/>
      <c r="O35" s="49"/>
      <c r="P35" s="49"/>
    </row>
    <row r="36" spans="1:16" x14ac:dyDescent="0.25">
      <c r="A36" s="84" t="s">
        <v>76</v>
      </c>
      <c r="C36" s="15" t="s">
        <v>68</v>
      </c>
      <c r="D36" s="23" t="s">
        <v>33</v>
      </c>
      <c r="F36" s="18">
        <f ca="1">SUM(H36:INDIRECT(ADDRESS(ROW(),COLUMN()+2+$F$10-1)))</f>
        <v>4.0600000000000005</v>
      </c>
      <c r="G36" s="19"/>
      <c r="H36" s="32">
        <f>SUMPRODUCT(0.7*0.05*(Availability!$LC$4:$NT$25)*(Availability!$LC$1:$NT$1='Capacity 2021.4'!H$12)*(Availability!$A$4:$A$25='Capacity 2021.4'!$C36)*(Availability!$F$4:$F$25='Capacity 2021.4'!$D36))/8</f>
        <v>1.0150000000000001</v>
      </c>
      <c r="I36" s="32">
        <f>SUMPRODUCT(0.7*0.05*(Availability!$LC$4:$NT$25)*(Availability!$LC$1:$NT$1='Capacity 2021.4'!I$12)*(Availability!$A$4:$A$25='Capacity 2021.4'!$C36)*(Availability!$F$4:$F$25='Capacity 2021.4'!$D36))/8</f>
        <v>1.0150000000000001</v>
      </c>
      <c r="J36" s="32">
        <f>SUMPRODUCT(0.7*0.05*(Availability!$LC$4:$NT$25)*(Availability!$LC$1:$NT$1='Capacity 2021.4'!J$12)*(Availability!$A$4:$A$25='Capacity 2021.4'!$C36)*(Availability!$F$4:$F$25='Capacity 2021.4'!$D36))/8</f>
        <v>1.0150000000000001</v>
      </c>
      <c r="K36" s="32">
        <f>SUMPRODUCT(0.7*0.05*(Availability!$LC$4:$NT$25)*(Availability!$LC$1:$NT$1='Capacity 2021.4'!K$12)*(Availability!$A$4:$A$25='Capacity 2021.4'!$C36)*(Availability!$F$4:$F$25='Capacity 2021.4'!$D36))/8</f>
        <v>1.0150000000000001</v>
      </c>
      <c r="L36" s="32">
        <f>SUMPRODUCT(0.7*0.05*(Availability!$LC$4:$NT$25)*(Availability!$LC$1:$NT$1='Capacity 2021.4'!L$12)*(Availability!$A$4:$A$25='Capacity 2021.4'!$C36)*(Availability!$F$4:$F$25='Capacity 2021.4'!$D36))/8</f>
        <v>0</v>
      </c>
      <c r="M36" s="32">
        <f>SUMPRODUCT(0.7*0.05*(Availability!$GU$4:$LB$25)*(Availability!$GU$1:$LB$1='Capacity 2021.4'!M$12)*(Availability!$A$4:$A$25='Capacity 2021.4'!$C36)*(Availability!$F$4:$F$25='Capacity 2021.4'!$D36))/8</f>
        <v>0</v>
      </c>
      <c r="N36" s="32">
        <f>SUMPRODUCT(0.7*0.05*(Availability!$GU$4:$LB$25)*(Availability!$GU$1:$LB$1='Capacity 2021.4'!N$12)*(Availability!$A$4:$A$25='Capacity 2021.4'!$C36)*(Availability!$F$4:$F$25='Capacity 2021.4'!$D36))/8</f>
        <v>0</v>
      </c>
      <c r="O36" s="32">
        <f>SUMPRODUCT(0.7*0.05*(Availability!$GU$4:$LB$25)*(Availability!$GU$1:$LB$1='Capacity 2021.4'!O$12)*(Availability!$A$4:$A$25='Capacity 2021.4'!$C36)*(Availability!$F$4:$F$25='Capacity 2021.4'!$D36))/8</f>
        <v>0</v>
      </c>
      <c r="P36" s="32">
        <f>SUMPRODUCT(0.7*0.05*(Availability!$GU$4:$LB$25)*(Availability!$GU$1:$LB$1='Capacity 2021.4'!P$12)*(Availability!$A$4:$A$25='Capacity 2021.4'!$C36)*(Availability!$F$4:$F$25='Capacity 2021.4'!$D36))/8</f>
        <v>0</v>
      </c>
    </row>
    <row r="37" spans="1:16" x14ac:dyDescent="0.25">
      <c r="A37" s="84"/>
      <c r="C37" s="15" t="s">
        <v>68</v>
      </c>
      <c r="D37" s="23" t="s">
        <v>32</v>
      </c>
      <c r="F37" s="18">
        <f ca="1">SUM(H37:INDIRECT(ADDRESS(ROW(),COLUMN()+2+$F$10-1)))</f>
        <v>2.6599999999999997</v>
      </c>
      <c r="G37" s="19"/>
      <c r="H37" s="32">
        <f>SUMPRODUCT(0.7*0.05*(Availability!$LC$4:$NT$25)*(Availability!$LC$1:$NT$1='Capacity 2021.4'!H$12)*(Availability!$A$4:$A$25='Capacity 2021.4'!$C37)*(Availability!$F$4:$F$25='Capacity 2021.4'!$D37))/8</f>
        <v>0.66499999999999992</v>
      </c>
      <c r="I37" s="32">
        <f>SUMPRODUCT(0.7*0.05*(Availability!$LC$4:$NT$25)*(Availability!$LC$1:$NT$1='Capacity 2021.4'!I$12)*(Availability!$A$4:$A$25='Capacity 2021.4'!$C37)*(Availability!$F$4:$F$25='Capacity 2021.4'!$D37))/8</f>
        <v>0.66499999999999992</v>
      </c>
      <c r="J37" s="32">
        <f>SUMPRODUCT(0.7*0.05*(Availability!$LC$4:$NT$25)*(Availability!$LC$1:$NT$1='Capacity 2021.4'!J$12)*(Availability!$A$4:$A$25='Capacity 2021.4'!$C37)*(Availability!$F$4:$F$25='Capacity 2021.4'!$D37))/8</f>
        <v>0.66499999999999992</v>
      </c>
      <c r="K37" s="32">
        <f>SUMPRODUCT(0.7*0.05*(Availability!$LC$4:$NT$25)*(Availability!$LC$1:$NT$1='Capacity 2021.4'!K$12)*(Availability!$A$4:$A$25='Capacity 2021.4'!$C37)*(Availability!$F$4:$F$25='Capacity 2021.4'!$D37))/8</f>
        <v>0.66499999999999992</v>
      </c>
      <c r="L37" s="32">
        <f>SUMPRODUCT(0.7*0.05*(Availability!$LC$4:$NT$25)*(Availability!$LC$1:$NT$1='Capacity 2021.4'!L$12)*(Availability!$A$4:$A$25='Capacity 2021.4'!$C37)*(Availability!$F$4:$F$25='Capacity 2021.4'!$D37))/8</f>
        <v>0</v>
      </c>
      <c r="M37" s="32">
        <f>SUMPRODUCT(0.7*0.05*(Availability!$GU$4:$LB$25)*(Availability!$GU$1:$LB$1='Capacity 2021.4'!M$12)*(Availability!$A$4:$A$25='Capacity 2021.4'!$C37)*(Availability!$F$4:$F$25='Capacity 2021.4'!$D37))/8</f>
        <v>0</v>
      </c>
      <c r="N37" s="32">
        <f>SUMPRODUCT(0.7*0.05*(Availability!$GU$4:$LB$25)*(Availability!$GU$1:$LB$1='Capacity 2021.4'!N$12)*(Availability!$A$4:$A$25='Capacity 2021.4'!$C37)*(Availability!$F$4:$F$25='Capacity 2021.4'!$D37))/8</f>
        <v>0</v>
      </c>
      <c r="O37" s="32">
        <f>SUMPRODUCT(0.7*0.05*(Availability!$GU$4:$LB$25)*(Availability!$GU$1:$LB$1='Capacity 2021.4'!O$12)*(Availability!$A$4:$A$25='Capacity 2021.4'!$C37)*(Availability!$F$4:$F$25='Capacity 2021.4'!$D37))/8</f>
        <v>0</v>
      </c>
      <c r="P37" s="32">
        <f>SUMPRODUCT(0.7*0.05*(Availability!$GU$4:$LB$25)*(Availability!$GU$1:$LB$1='Capacity 2021.4'!P$12)*(Availability!$A$4:$A$25='Capacity 2021.4'!$C37)*(Availability!$F$4:$F$25='Capacity 2021.4'!$D37))/8</f>
        <v>0</v>
      </c>
    </row>
    <row r="38" spans="1:16" x14ac:dyDescent="0.25">
      <c r="A38" s="84"/>
      <c r="C38" s="15" t="s">
        <v>69</v>
      </c>
      <c r="D38" s="23" t="s">
        <v>33</v>
      </c>
      <c r="F38" s="18">
        <f ca="1">SUM(H38:INDIRECT(ADDRESS(ROW(),COLUMN()+2+$F$10-1)))</f>
        <v>2.6599999999999988</v>
      </c>
      <c r="G38" s="19"/>
      <c r="H38" s="32">
        <f>SUMPRODUCT(0.7*0.05*(Availability!$LC$4:$NT$25)*(Availability!$LC$1:$NT$1='Capacity 2021.4'!H$12)*(Availability!$A$4:$A$25='Capacity 2021.4'!$C38)*(Availability!$F$4:$F$25='Capacity 2021.4'!$D38))/8</f>
        <v>0.6649999999999997</v>
      </c>
      <c r="I38" s="32">
        <f>SUMPRODUCT(0.7*0.05*(Availability!$LC$4:$NT$25)*(Availability!$LC$1:$NT$1='Capacity 2021.4'!I$12)*(Availability!$A$4:$A$25='Capacity 2021.4'!$C38)*(Availability!$F$4:$F$25='Capacity 2021.4'!$D38))/8</f>
        <v>0.6649999999999997</v>
      </c>
      <c r="J38" s="32">
        <f>SUMPRODUCT(0.7*0.05*(Availability!$LC$4:$NT$25)*(Availability!$LC$1:$NT$1='Capacity 2021.4'!J$12)*(Availability!$A$4:$A$25='Capacity 2021.4'!$C38)*(Availability!$F$4:$F$25='Capacity 2021.4'!$D38))/8</f>
        <v>0.6649999999999997</v>
      </c>
      <c r="K38" s="32">
        <f>SUMPRODUCT(0.7*0.05*(Availability!$LC$4:$NT$25)*(Availability!$LC$1:$NT$1='Capacity 2021.4'!K$12)*(Availability!$A$4:$A$25='Capacity 2021.4'!$C38)*(Availability!$F$4:$F$25='Capacity 2021.4'!$D38))/8</f>
        <v>0.6649999999999997</v>
      </c>
      <c r="L38" s="32">
        <f>SUMPRODUCT(0.7*0.05*(Availability!$LC$4:$NT$25)*(Availability!$LC$1:$NT$1='Capacity 2021.4'!L$12)*(Availability!$A$4:$A$25='Capacity 2021.4'!$C38)*(Availability!$F$4:$F$25='Capacity 2021.4'!$D38))/8</f>
        <v>0</v>
      </c>
      <c r="M38" s="32">
        <f>SUMPRODUCT(0.7*0.05*(Availability!$GU$4:$LB$25)*(Availability!$GU$1:$LB$1='Capacity 2021.4'!M$12)*(Availability!$A$4:$A$25='Capacity 2021.4'!$C38)*(Availability!$F$4:$F$25='Capacity 2021.4'!$D38))/8</f>
        <v>0</v>
      </c>
      <c r="N38" s="32">
        <f>SUMPRODUCT(0.7*0.05*(Availability!$GU$4:$LB$25)*(Availability!$GU$1:$LB$1='Capacity 2021.4'!N$12)*(Availability!$A$4:$A$25='Capacity 2021.4'!$C38)*(Availability!$F$4:$F$25='Capacity 2021.4'!$D38))/8</f>
        <v>0</v>
      </c>
      <c r="O38" s="32">
        <f>SUMPRODUCT(0.7*0.05*(Availability!$GU$4:$LB$25)*(Availability!$GU$1:$LB$1='Capacity 2021.4'!O$12)*(Availability!$A$4:$A$25='Capacity 2021.4'!$C38)*(Availability!$F$4:$F$25='Capacity 2021.4'!$D38))/8</f>
        <v>0</v>
      </c>
      <c r="P38" s="32">
        <f>SUMPRODUCT(0.7*0.05*(Availability!$GU$4:$LB$25)*(Availability!$GU$1:$LB$1='Capacity 2021.4'!P$12)*(Availability!$A$4:$A$25='Capacity 2021.4'!$C38)*(Availability!$F$4:$F$25='Capacity 2021.4'!$D38))/8</f>
        <v>0</v>
      </c>
    </row>
    <row r="39" spans="1:16" x14ac:dyDescent="0.25">
      <c r="A39" s="84"/>
      <c r="C39" s="15" t="s">
        <v>69</v>
      </c>
      <c r="D39" s="23" t="s">
        <v>32</v>
      </c>
      <c r="F39" s="18">
        <f ca="1">SUM(H39:INDIRECT(ADDRESS(ROW(),COLUMN()+2+$F$10-1)))</f>
        <v>2.5199999999999987</v>
      </c>
      <c r="G39" s="19"/>
      <c r="H39" s="32">
        <f>SUMPRODUCT(0.7*0.05*(Availability!$LC$4:$NT$25)*(Availability!$LC$1:$NT$1='Capacity 2021.4'!H$12)*(Availability!$A$4:$A$25='Capacity 2021.4'!$C39)*(Availability!$F$4:$F$25='Capacity 2021.4'!$D39))/8</f>
        <v>0.62999999999999967</v>
      </c>
      <c r="I39" s="32">
        <f>SUMPRODUCT(0.7*0.05*(Availability!$LC$4:$NT$25)*(Availability!$LC$1:$NT$1='Capacity 2021.4'!I$12)*(Availability!$A$4:$A$25='Capacity 2021.4'!$C39)*(Availability!$F$4:$F$25='Capacity 2021.4'!$D39))/8</f>
        <v>0.62999999999999967</v>
      </c>
      <c r="J39" s="32">
        <f>SUMPRODUCT(0.7*0.05*(Availability!$LC$4:$NT$25)*(Availability!$LC$1:$NT$1='Capacity 2021.4'!J$12)*(Availability!$A$4:$A$25='Capacity 2021.4'!$C39)*(Availability!$F$4:$F$25='Capacity 2021.4'!$D39))/8</f>
        <v>0.62999999999999967</v>
      </c>
      <c r="K39" s="32">
        <f>SUMPRODUCT(0.7*0.05*(Availability!$LC$4:$NT$25)*(Availability!$LC$1:$NT$1='Capacity 2021.4'!K$12)*(Availability!$A$4:$A$25='Capacity 2021.4'!$C39)*(Availability!$F$4:$F$25='Capacity 2021.4'!$D39))/8</f>
        <v>0.62999999999999967</v>
      </c>
      <c r="L39" s="32">
        <f>SUMPRODUCT(0.7*0.05*(Availability!$LC$4:$NT$25)*(Availability!$LC$1:$NT$1='Capacity 2021.4'!L$12)*(Availability!$A$4:$A$25='Capacity 2021.4'!$C39)*(Availability!$F$4:$F$25='Capacity 2021.4'!$D39))/8</f>
        <v>0</v>
      </c>
      <c r="M39" s="32">
        <f>SUMPRODUCT(0.7*0.05*(Availability!$GU$4:$LB$25)*(Availability!$GU$1:$LB$1='Capacity 2021.4'!M$12)*(Availability!$A$4:$A$25='Capacity 2021.4'!$C39)*(Availability!$F$4:$F$25='Capacity 2021.4'!$D39))/8</f>
        <v>0</v>
      </c>
      <c r="N39" s="32">
        <f>SUMPRODUCT(0.7*0.05*(Availability!$GU$4:$LB$25)*(Availability!$GU$1:$LB$1='Capacity 2021.4'!N$12)*(Availability!$A$4:$A$25='Capacity 2021.4'!$C39)*(Availability!$F$4:$F$25='Capacity 2021.4'!$D39))/8</f>
        <v>0</v>
      </c>
      <c r="O39" s="32">
        <f>SUMPRODUCT(0.7*0.05*(Availability!$GU$4:$LB$25)*(Availability!$GU$1:$LB$1='Capacity 2021.4'!O$12)*(Availability!$A$4:$A$25='Capacity 2021.4'!$C39)*(Availability!$F$4:$F$25='Capacity 2021.4'!$D39))/8</f>
        <v>0</v>
      </c>
      <c r="P39" s="32">
        <f>SUMPRODUCT(0.7*0.05*(Availability!$GU$4:$LB$25)*(Availability!$GU$1:$LB$1='Capacity 2021.4'!P$12)*(Availability!$A$4:$A$25='Capacity 2021.4'!$C39)*(Availability!$F$4:$F$25='Capacity 2021.4'!$D39))/8</f>
        <v>0</v>
      </c>
    </row>
    <row r="40" spans="1:16" x14ac:dyDescent="0.25">
      <c r="A40" s="84"/>
      <c r="C40" s="14"/>
      <c r="D40" s="14"/>
      <c r="F40" s="21"/>
      <c r="G40" s="19"/>
      <c r="H40" s="50"/>
      <c r="I40" s="50"/>
      <c r="J40" s="50"/>
      <c r="K40" s="50"/>
      <c r="L40" s="50"/>
      <c r="M40" s="50"/>
      <c r="N40" s="50"/>
      <c r="O40" s="50"/>
      <c r="P40" s="50"/>
    </row>
    <row r="41" spans="1:16" x14ac:dyDescent="0.25">
      <c r="A41" s="84"/>
      <c r="C41" s="15" t="s">
        <v>68</v>
      </c>
      <c r="D41" s="23" t="s">
        <v>73</v>
      </c>
      <c r="F41" s="18">
        <f ca="1">SUM(H41:INDIRECT(ADDRESS(ROW(),COLUMN()+2+$F$10-1)))</f>
        <v>6.7200000000000006</v>
      </c>
      <c r="H41" s="32">
        <f>SUMPRODUCT((H$36:H$39)*($C$36:$C$39=$C41))</f>
        <v>1.6800000000000002</v>
      </c>
      <c r="I41" s="32">
        <f t="shared" ref="I41:P42" si="11">SUMPRODUCT((I$36:I$39)*($C$36:$C$39=$C41))</f>
        <v>1.6800000000000002</v>
      </c>
      <c r="J41" s="32">
        <f t="shared" si="11"/>
        <v>1.6800000000000002</v>
      </c>
      <c r="K41" s="32">
        <f t="shared" si="11"/>
        <v>1.6800000000000002</v>
      </c>
      <c r="L41" s="32">
        <f t="shared" si="11"/>
        <v>0</v>
      </c>
      <c r="M41" s="32">
        <f t="shared" si="11"/>
        <v>0</v>
      </c>
      <c r="N41" s="32">
        <f t="shared" si="11"/>
        <v>0</v>
      </c>
      <c r="O41" s="32">
        <f t="shared" si="11"/>
        <v>0</v>
      </c>
      <c r="P41" s="32">
        <f t="shared" si="11"/>
        <v>0</v>
      </c>
    </row>
    <row r="42" spans="1:16" x14ac:dyDescent="0.25">
      <c r="A42" s="84"/>
      <c r="C42" s="15" t="s">
        <v>69</v>
      </c>
      <c r="D42" s="23" t="s">
        <v>73</v>
      </c>
      <c r="F42" s="18">
        <f ca="1">SUM(H42:INDIRECT(ADDRESS(ROW(),COLUMN()+2+$F$10-1)))</f>
        <v>5.1799999999999979</v>
      </c>
      <c r="H42" s="32">
        <f>SUMPRODUCT((H$36:H$39)*($C$36:$C$39=$C42))</f>
        <v>1.2949999999999995</v>
      </c>
      <c r="I42" s="32">
        <f t="shared" si="11"/>
        <v>1.2949999999999995</v>
      </c>
      <c r="J42" s="32">
        <f t="shared" si="11"/>
        <v>1.2949999999999995</v>
      </c>
      <c r="K42" s="32">
        <f t="shared" si="11"/>
        <v>1.2949999999999995</v>
      </c>
      <c r="L42" s="32">
        <f t="shared" si="11"/>
        <v>0</v>
      </c>
      <c r="M42" s="32">
        <f t="shared" si="11"/>
        <v>0</v>
      </c>
      <c r="N42" s="32">
        <f t="shared" si="11"/>
        <v>0</v>
      </c>
      <c r="O42" s="32">
        <f t="shared" si="11"/>
        <v>0</v>
      </c>
      <c r="P42" s="32">
        <f t="shared" si="11"/>
        <v>0</v>
      </c>
    </row>
    <row r="43" spans="1:16" x14ac:dyDescent="0.25">
      <c r="A43" s="84"/>
      <c r="C43" s="15" t="s">
        <v>33</v>
      </c>
      <c r="D43" s="23" t="s">
        <v>73</v>
      </c>
      <c r="F43" s="18">
        <f ca="1">SUM(H43:INDIRECT(ADDRESS(ROW(),COLUMN()+2+$F$10-1)))</f>
        <v>6.7199999999999989</v>
      </c>
      <c r="H43" s="32">
        <f>SUMPRODUCT((H$36:H$39)*($D$36:$D$39=$C43))</f>
        <v>1.6799999999999997</v>
      </c>
      <c r="I43" s="32">
        <f t="shared" ref="I43:P44" si="12">SUMPRODUCT((I$36:I$39)*($D$36:$D$39=$C43))</f>
        <v>1.6799999999999997</v>
      </c>
      <c r="J43" s="32">
        <f t="shared" si="12"/>
        <v>1.6799999999999997</v>
      </c>
      <c r="K43" s="32">
        <f t="shared" si="12"/>
        <v>1.6799999999999997</v>
      </c>
      <c r="L43" s="32">
        <f t="shared" si="12"/>
        <v>0</v>
      </c>
      <c r="M43" s="32">
        <f t="shared" si="12"/>
        <v>0</v>
      </c>
      <c r="N43" s="32">
        <f t="shared" si="12"/>
        <v>0</v>
      </c>
      <c r="O43" s="32">
        <f t="shared" si="12"/>
        <v>0</v>
      </c>
      <c r="P43" s="32">
        <f t="shared" si="12"/>
        <v>0</v>
      </c>
    </row>
    <row r="44" spans="1:16" x14ac:dyDescent="0.25">
      <c r="A44" s="84"/>
      <c r="C44" s="15" t="s">
        <v>32</v>
      </c>
      <c r="D44" s="23" t="s">
        <v>73</v>
      </c>
      <c r="F44" s="18">
        <f ca="1">SUM(H44:INDIRECT(ADDRESS(ROW(),COLUMN()+2+$F$10-1)))</f>
        <v>5.1799999999999979</v>
      </c>
      <c r="H44" s="32">
        <f>SUMPRODUCT((H$36:H$39)*($D$36:$D$39=$C44))</f>
        <v>1.2949999999999995</v>
      </c>
      <c r="I44" s="32">
        <f t="shared" si="12"/>
        <v>1.2949999999999995</v>
      </c>
      <c r="J44" s="32">
        <f t="shared" si="12"/>
        <v>1.2949999999999995</v>
      </c>
      <c r="K44" s="32">
        <f t="shared" si="12"/>
        <v>1.2949999999999995</v>
      </c>
      <c r="L44" s="32">
        <f t="shared" si="12"/>
        <v>0</v>
      </c>
      <c r="M44" s="32">
        <f t="shared" si="12"/>
        <v>0</v>
      </c>
      <c r="N44" s="32">
        <f t="shared" si="12"/>
        <v>0</v>
      </c>
      <c r="O44" s="32">
        <f t="shared" si="12"/>
        <v>0</v>
      </c>
      <c r="P44" s="32">
        <f t="shared" si="12"/>
        <v>0</v>
      </c>
    </row>
    <row r="45" spans="1:16" x14ac:dyDescent="0.25">
      <c r="A45" s="84"/>
      <c r="C45" s="85" t="s">
        <v>73</v>
      </c>
      <c r="D45" s="85"/>
      <c r="F45" s="18">
        <f ca="1">SUM(F41:F42)</f>
        <v>11.899999999999999</v>
      </c>
      <c r="H45" s="34">
        <f t="shared" ref="H45:P45" si="13">SUM(H36:H39)</f>
        <v>2.9749999999999996</v>
      </c>
      <c r="I45" s="34">
        <f t="shared" si="13"/>
        <v>2.9749999999999996</v>
      </c>
      <c r="J45" s="34">
        <f t="shared" si="13"/>
        <v>2.9749999999999996</v>
      </c>
      <c r="K45" s="34">
        <f t="shared" si="13"/>
        <v>2.9749999999999996</v>
      </c>
      <c r="L45" s="34">
        <f t="shared" si="13"/>
        <v>0</v>
      </c>
      <c r="M45" s="34">
        <f t="shared" si="13"/>
        <v>0</v>
      </c>
      <c r="N45" s="34">
        <f t="shared" si="13"/>
        <v>0</v>
      </c>
      <c r="O45" s="34">
        <f t="shared" si="13"/>
        <v>0</v>
      </c>
      <c r="P45" s="34">
        <f t="shared" si="13"/>
        <v>0</v>
      </c>
    </row>
  </sheetData>
  <mergeCells count="11">
    <mergeCell ref="O1:P1"/>
    <mergeCell ref="R1:S1"/>
    <mergeCell ref="C11:D11"/>
    <mergeCell ref="C12:D12"/>
    <mergeCell ref="A14:A23"/>
    <mergeCell ref="C23:D23"/>
    <mergeCell ref="A25:A34"/>
    <mergeCell ref="C34:D34"/>
    <mergeCell ref="A36:A45"/>
    <mergeCell ref="C45:D45"/>
    <mergeCell ref="L1:M1"/>
  </mergeCells>
  <conditionalFormatting sqref="H11:P45">
    <cfRule type="expression" dxfId="26" priority="1">
      <formula>COLUMN()&gt;7+$F$10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C7" sqref="C7"/>
    </sheetView>
  </sheetViews>
  <sheetFormatPr baseColWidth="10" defaultColWidth="9.140625" defaultRowHeight="15" x14ac:dyDescent="0.25"/>
  <cols>
    <col min="1" max="1" width="27.5703125" customWidth="1"/>
    <col min="2" max="2" width="2.42578125" customWidth="1"/>
    <col min="3" max="3" width="10.42578125" customWidth="1"/>
    <col min="4" max="4" width="8.85546875" customWidth="1"/>
    <col min="5" max="5" width="1.85546875" customWidth="1"/>
    <col min="7" max="7" width="1.42578125" customWidth="1"/>
  </cols>
  <sheetData>
    <row r="1" spans="1:19" x14ac:dyDescent="0.25">
      <c r="A1" s="10" t="s">
        <v>125</v>
      </c>
      <c r="C1">
        <v>8</v>
      </c>
      <c r="F1" s="78"/>
      <c r="L1" s="86" t="s">
        <v>70</v>
      </c>
      <c r="M1" s="86"/>
      <c r="O1" s="86" t="s">
        <v>71</v>
      </c>
      <c r="P1" s="86"/>
      <c r="R1" s="86" t="s">
        <v>72</v>
      </c>
      <c r="S1" s="86"/>
    </row>
    <row r="2" spans="1:19" x14ac:dyDescent="0.25">
      <c r="A2" s="10" t="s">
        <v>124</v>
      </c>
      <c r="C2" s="45">
        <v>1</v>
      </c>
      <c r="F2" s="78"/>
      <c r="L2" s="78">
        <f>$C$1</f>
        <v>8</v>
      </c>
      <c r="M2" s="78" t="str">
        <f>IF(INT(L2), INT(L2) &amp; " h", "") &amp; IF(INT(MOD(L2*60,60)), " " &amp; INT(MOD(L2*60,60)) &amp; " m", "")</f>
        <v>8 h</v>
      </c>
      <c r="O2" s="78">
        <f>$C$1*5</f>
        <v>40</v>
      </c>
      <c r="P2" s="78" t="str">
        <f>IF(INT(O2), INT(O2) &amp; " h", "") &amp; IF(INT(MOD(O2*60,60)), " " &amp; INT(MOD(O2*60,60)) &amp; " m", "")</f>
        <v>40 h</v>
      </c>
      <c r="R2" s="78">
        <f>$C$1*10</f>
        <v>80</v>
      </c>
      <c r="S2" s="78" t="str">
        <f>IF(INT(R2), INT(R2) &amp; " h", "") &amp; IF(INT(MOD(R2*60,60)), " " &amp; INT(MOD(R2*60,60)) &amp; " m", "")</f>
        <v>80 h</v>
      </c>
    </row>
    <row r="3" spans="1:19" x14ac:dyDescent="0.25">
      <c r="A3" s="10" t="s">
        <v>123</v>
      </c>
      <c r="C3" s="45">
        <v>0.3</v>
      </c>
      <c r="D3" t="s">
        <v>63</v>
      </c>
      <c r="F3" s="78"/>
      <c r="L3" s="78">
        <f>L2*C3</f>
        <v>2.4</v>
      </c>
      <c r="M3" s="78" t="str">
        <f t="shared" ref="M3:M8" si="0">IF(INT(L3), INT(L3) &amp; " h", "") &amp; IF(INT(MOD(L3*60,60)), " " &amp; INT(MOD(L3*60,60)) &amp; " m", "")</f>
        <v>2 h 24 m</v>
      </c>
      <c r="O3" s="78">
        <f>O2*C3</f>
        <v>12</v>
      </c>
      <c r="P3" s="78" t="str">
        <f t="shared" ref="P3:P8" si="1">IF(INT(O3), INT(O3) &amp; " h", "") &amp; IF(INT(MOD(O3*60,60)), " " &amp; INT(MOD(O3*60,60)) &amp; " m", "")</f>
        <v>12 h</v>
      </c>
      <c r="R3" s="78">
        <f>R2*C3</f>
        <v>24</v>
      </c>
      <c r="S3" s="78" t="str">
        <f t="shared" ref="S3:S8" si="2">IF(INT(R3), INT(R3) &amp; " h", "") &amp; IF(INT(MOD(R3*60,60)), " " &amp; INT(MOD(R3*60,60)) &amp; " m", "")</f>
        <v>24 h</v>
      </c>
    </row>
    <row r="4" spans="1:19" x14ac:dyDescent="0.25">
      <c r="A4" s="10" t="s">
        <v>120</v>
      </c>
      <c r="C4" s="45">
        <f>$C$2-$C$3</f>
        <v>0.7</v>
      </c>
      <c r="F4" s="78"/>
      <c r="L4" s="78">
        <f>L2*C4</f>
        <v>5.6</v>
      </c>
      <c r="M4" s="78" t="str">
        <f t="shared" si="0"/>
        <v>5 h 36 m</v>
      </c>
      <c r="O4" s="78">
        <f>O2*C4</f>
        <v>28</v>
      </c>
      <c r="P4" s="78" t="str">
        <f t="shared" si="1"/>
        <v>28 h</v>
      </c>
      <c r="R4" s="78">
        <f>R2*C4</f>
        <v>56</v>
      </c>
      <c r="S4" s="78" t="str">
        <f t="shared" si="2"/>
        <v>56 h</v>
      </c>
    </row>
    <row r="5" spans="1:19" x14ac:dyDescent="0.25">
      <c r="A5" s="11" t="s">
        <v>121</v>
      </c>
      <c r="C5" s="45">
        <v>0.05</v>
      </c>
      <c r="D5" t="s">
        <v>64</v>
      </c>
      <c r="F5" s="78"/>
      <c r="L5" s="78">
        <f>L2*C4*C5</f>
        <v>0.27999999999999997</v>
      </c>
      <c r="M5" s="78" t="str">
        <f t="shared" si="0"/>
        <v xml:space="preserve"> 16 m</v>
      </c>
      <c r="O5" s="78">
        <f>O2*C4*C5</f>
        <v>1.4000000000000001</v>
      </c>
      <c r="P5" s="78" t="str">
        <f t="shared" si="1"/>
        <v>1 h 24 m</v>
      </c>
      <c r="R5" s="78">
        <f>R2*C4*C5</f>
        <v>2.8000000000000003</v>
      </c>
      <c r="S5" s="78" t="str">
        <f t="shared" si="2"/>
        <v>2 h 48 m</v>
      </c>
    </row>
    <row r="6" spans="1:19" x14ac:dyDescent="0.25">
      <c r="A6" s="11" t="s">
        <v>122</v>
      </c>
      <c r="C6" s="45">
        <v>0.3</v>
      </c>
      <c r="D6" t="s">
        <v>65</v>
      </c>
      <c r="F6" s="78"/>
      <c r="L6" s="78">
        <f>L2*C4*C6</f>
        <v>1.68</v>
      </c>
      <c r="M6" s="78" t="str">
        <f t="shared" si="0"/>
        <v>1 h 40 m</v>
      </c>
      <c r="O6" s="78">
        <f>O2*C4*C6</f>
        <v>8.4</v>
      </c>
      <c r="P6" s="78" t="str">
        <f t="shared" si="1"/>
        <v>8 h 24 m</v>
      </c>
      <c r="R6" s="78">
        <f>R2*C4*C6</f>
        <v>16.8</v>
      </c>
      <c r="S6" s="78" t="str">
        <f t="shared" si="2"/>
        <v>16 h 48 m</v>
      </c>
    </row>
    <row r="7" spans="1:19" x14ac:dyDescent="0.25">
      <c r="A7" s="12" t="s">
        <v>126</v>
      </c>
      <c r="C7" s="51">
        <v>0</v>
      </c>
      <c r="D7" t="s">
        <v>67</v>
      </c>
      <c r="F7" s="78"/>
      <c r="L7" s="52">
        <f>L3*C4*C7</f>
        <v>0</v>
      </c>
      <c r="M7" s="78" t="str">
        <f t="shared" si="0"/>
        <v/>
      </c>
      <c r="O7" s="53">
        <f>O3*C4*C7</f>
        <v>0</v>
      </c>
      <c r="P7" s="78" t="str">
        <f t="shared" si="1"/>
        <v/>
      </c>
      <c r="R7" s="53">
        <f>R3*C4*C7</f>
        <v>0</v>
      </c>
    </row>
    <row r="8" spans="1:19" ht="15.75" customHeight="1" x14ac:dyDescent="0.25">
      <c r="A8" s="12" t="s">
        <v>127</v>
      </c>
      <c r="C8" s="45">
        <f>$C$2-SUM($C$5:$C$7)</f>
        <v>0.65</v>
      </c>
      <c r="D8" t="s">
        <v>66</v>
      </c>
      <c r="F8" s="78"/>
      <c r="L8" s="78">
        <f>L2*C4*C8</f>
        <v>3.6399999999999997</v>
      </c>
      <c r="M8" s="78" t="str">
        <f t="shared" si="0"/>
        <v>3 h 38 m</v>
      </c>
      <c r="O8" s="78">
        <f>O2*C4*C8</f>
        <v>18.2</v>
      </c>
      <c r="P8" s="78" t="str">
        <f t="shared" si="1"/>
        <v>18 h 12 m</v>
      </c>
      <c r="R8" s="78">
        <f>R2*C4*C8</f>
        <v>36.4</v>
      </c>
      <c r="S8" s="78" t="str">
        <f t="shared" si="2"/>
        <v>36 h 24 m</v>
      </c>
    </row>
    <row r="9" spans="1:19" ht="20.25" customHeight="1" x14ac:dyDescent="0.25"/>
    <row r="10" spans="1:19" ht="20.25" customHeight="1" x14ac:dyDescent="0.25">
      <c r="D10" s="10" t="s">
        <v>128</v>
      </c>
      <c r="F10" s="78">
        <v>6</v>
      </c>
    </row>
    <row r="11" spans="1:19" x14ac:dyDescent="0.25">
      <c r="C11" s="85" t="s">
        <v>101</v>
      </c>
      <c r="D11" s="85"/>
      <c r="H11" s="47">
        <v>44007</v>
      </c>
      <c r="I11" s="47">
        <f>H11+14</f>
        <v>44021</v>
      </c>
      <c r="J11" s="47">
        <f t="shared" ref="J11:P11" si="3">I11+14</f>
        <v>44035</v>
      </c>
      <c r="K11" s="47">
        <f t="shared" si="3"/>
        <v>44049</v>
      </c>
      <c r="L11" s="47">
        <f t="shared" si="3"/>
        <v>44063</v>
      </c>
      <c r="M11" s="47">
        <f t="shared" si="3"/>
        <v>44077</v>
      </c>
      <c r="N11" s="47">
        <f t="shared" si="3"/>
        <v>44091</v>
      </c>
      <c r="O11" s="47">
        <f t="shared" si="3"/>
        <v>44105</v>
      </c>
      <c r="P11" s="47">
        <f t="shared" si="3"/>
        <v>44119</v>
      </c>
    </row>
    <row r="12" spans="1:19" ht="16.5" customHeight="1" x14ac:dyDescent="0.25">
      <c r="C12" s="85" t="s">
        <v>100</v>
      </c>
      <c r="D12" s="85"/>
      <c r="H12" s="48">
        <v>31</v>
      </c>
      <c r="I12" s="48">
        <f t="shared" ref="I12:P12" si="4">H12+1</f>
        <v>32</v>
      </c>
      <c r="J12" s="48">
        <f t="shared" si="4"/>
        <v>33</v>
      </c>
      <c r="K12" s="48">
        <f t="shared" si="4"/>
        <v>34</v>
      </c>
      <c r="L12" s="48">
        <f t="shared" si="4"/>
        <v>35</v>
      </c>
      <c r="M12" s="48">
        <f t="shared" si="4"/>
        <v>36</v>
      </c>
      <c r="N12" s="48">
        <f t="shared" si="4"/>
        <v>37</v>
      </c>
      <c r="O12" s="48">
        <f t="shared" si="4"/>
        <v>38</v>
      </c>
      <c r="P12" s="48">
        <f t="shared" si="4"/>
        <v>39</v>
      </c>
    </row>
    <row r="13" spans="1:19" x14ac:dyDescent="0.25">
      <c r="H13" s="49"/>
      <c r="I13" s="49"/>
      <c r="J13" s="49"/>
      <c r="K13" s="49"/>
      <c r="L13" s="49"/>
      <c r="M13" s="49"/>
      <c r="N13" s="49"/>
      <c r="O13" s="49"/>
      <c r="P13" s="49"/>
    </row>
    <row r="14" spans="1:19" x14ac:dyDescent="0.25">
      <c r="A14" s="84" t="s">
        <v>78</v>
      </c>
      <c r="C14" s="15" t="s">
        <v>68</v>
      </c>
      <c r="D14" s="23" t="s">
        <v>33</v>
      </c>
      <c r="F14" s="18">
        <f ca="1">SUM(H14:INDIRECT(ADDRESS(ROW(),COLUMN()+2+$F$10-1)))</f>
        <v>65.52</v>
      </c>
      <c r="G14" s="19"/>
      <c r="H14" s="32">
        <f>SUMPRODUCT($C$4*$C$8*(Availability!$HH$4:$LB$25)*(Availability!$HH$1:$LB$1='Capacity 2021.3'!H$12)*(Availability!$A$4:$A$25='Capacity 2021.3'!$C14)*(Availability!$F$4:$F$25='Capacity 2021.3'!$D14))/8</f>
        <v>4.0949999999999998</v>
      </c>
      <c r="I14" s="32">
        <f>SUMPRODUCT($C$4*$C$8*(Availability!$HH$4:$LB$25)*(Availability!$HH$1:$LB$1='Capacity 2021.3'!I$12)*(Availability!$A$4:$A$25='Capacity 2021.3'!$C14)*(Availability!$F$4:$F$25='Capacity 2021.3'!$D14))/8</f>
        <v>8.6449999999999996</v>
      </c>
      <c r="J14" s="32">
        <f>SUMPRODUCT($C$4*$C$8*(Availability!$HH$4:$LB$25)*(Availability!$HH$1:$LB$1='Capacity 2021.3'!J$12)*(Availability!$A$4:$A$25='Capacity 2021.3'!$C14)*(Availability!$F$4:$F$25='Capacity 2021.3'!$D14))/8</f>
        <v>13.195</v>
      </c>
      <c r="K14" s="32">
        <f>SUMPRODUCT($C$4*$C$8*(Availability!$HH$4:$LB$25)*(Availability!$HH$1:$LB$1='Capacity 2021.3'!K$12)*(Availability!$A$4:$A$25='Capacity 2021.3'!$C14)*(Availability!$F$4:$F$25='Capacity 2021.3'!$D14))/8</f>
        <v>13.195</v>
      </c>
      <c r="L14" s="32">
        <f>SUMPRODUCT($C$4*$C$8*(Availability!$HH$4:$LB$25)*(Availability!$HH$1:$LB$1='Capacity 2021.3'!L$12)*(Availability!$A$4:$A$25='Capacity 2021.3'!$C14)*(Availability!$F$4:$F$25='Capacity 2021.3'!$D14))/8</f>
        <v>13.195</v>
      </c>
      <c r="M14" s="32">
        <f>SUMPRODUCT($C$4*$C$8*(Availability!$HH$4:$LB$25)*(Availability!$HH$1:$LB$1='Capacity 2021.3'!M$12)*(Availability!$A$4:$A$25='Capacity 2021.3'!$C14)*(Availability!$F$4:$F$25='Capacity 2021.3'!$D14))/8</f>
        <v>13.195</v>
      </c>
      <c r="N14" s="32">
        <f>SUMPRODUCT($C$4*$C$8*(Availability!$HH$4:$LB$25)*(Availability!$HH$1:$LB$1='Capacity 2021.3'!N$12)*(Availability!$A$4:$A$25='Capacity 2021.3'!$C14)*(Availability!$F$4:$F$25='Capacity 2021.3'!$D14))/8</f>
        <v>0</v>
      </c>
      <c r="O14" s="32">
        <f>SUMPRODUCT($C$4*$C$8*(Availability!$HH$4:$LB$25)*(Availability!$HH$1:$LB$1='Capacity 2021.3'!O$12)*(Availability!$A$4:$A$25='Capacity 2021.3'!$C14)*(Availability!$F$4:$F$25='Capacity 2021.3'!$D14))/8</f>
        <v>0</v>
      </c>
      <c r="P14" s="32">
        <f>SUMPRODUCT($C$4*$C$8*(Availability!$HH$4:$LB$25)*(Availability!$HH$1:$LB$1='Capacity 2021.3'!P$12)*(Availability!$A$4:$A$25='Capacity 2021.3'!$C14)*(Availability!$F$4:$F$25='Capacity 2021.3'!$D14))/8</f>
        <v>0</v>
      </c>
    </row>
    <row r="15" spans="1:19" x14ac:dyDescent="0.25">
      <c r="A15" s="84"/>
      <c r="C15" s="15" t="s">
        <v>68</v>
      </c>
      <c r="D15" s="23" t="s">
        <v>32</v>
      </c>
      <c r="F15" s="18">
        <f ca="1">SUM(H15:INDIRECT(ADDRESS(ROW(),COLUMN()+2+$F$10-1)))</f>
        <v>40.950000000000003</v>
      </c>
      <c r="G15" s="19"/>
      <c r="H15" s="32">
        <f>SUMPRODUCT($C$4*$C$8*(Availability!$HH$4:$LB$25)*(Availability!$HH$1:$LB$1='Capacity 2021.3'!H$12)*(Availability!$A$4:$A$25='Capacity 2021.3'!$C15)*(Availability!$F$4:$F$25='Capacity 2021.3'!$D15))/8</f>
        <v>0</v>
      </c>
      <c r="I15" s="32">
        <f>SUMPRODUCT($C$4*$C$8*(Availability!$HH$4:$LB$25)*(Availability!$HH$1:$LB$1='Capacity 2021.3'!I$12)*(Availability!$A$4:$A$25='Capacity 2021.3'!$C15)*(Availability!$F$4:$F$25='Capacity 2021.3'!$D15))/8</f>
        <v>6.37</v>
      </c>
      <c r="J15" s="32">
        <f>SUMPRODUCT($C$4*$C$8*(Availability!$HH$4:$LB$25)*(Availability!$HH$1:$LB$1='Capacity 2021.3'!J$12)*(Availability!$A$4:$A$25='Capacity 2021.3'!$C15)*(Availability!$F$4:$F$25='Capacity 2021.3'!$D15))/8</f>
        <v>8.6449999999999996</v>
      </c>
      <c r="K15" s="32">
        <f>SUMPRODUCT($C$4*$C$8*(Availability!$HH$4:$LB$25)*(Availability!$HH$1:$LB$1='Capacity 2021.3'!K$12)*(Availability!$A$4:$A$25='Capacity 2021.3'!$C15)*(Availability!$F$4:$F$25='Capacity 2021.3'!$D15))/8</f>
        <v>8.6449999999999996</v>
      </c>
      <c r="L15" s="32">
        <f>SUMPRODUCT($C$4*$C$8*(Availability!$HH$4:$LB$25)*(Availability!$HH$1:$LB$1='Capacity 2021.3'!L$12)*(Availability!$A$4:$A$25='Capacity 2021.3'!$C15)*(Availability!$F$4:$F$25='Capacity 2021.3'!$D15))/8</f>
        <v>8.6449999999999996</v>
      </c>
      <c r="M15" s="32">
        <f>SUMPRODUCT($C$4*$C$8*(Availability!$HH$4:$LB$25)*(Availability!$HH$1:$LB$1='Capacity 2021.3'!M$12)*(Availability!$A$4:$A$25='Capacity 2021.3'!$C15)*(Availability!$F$4:$F$25='Capacity 2021.3'!$D15))/8</f>
        <v>8.6449999999999996</v>
      </c>
      <c r="N15" s="32">
        <f>SUMPRODUCT($C$4*$C$8*(Availability!$GU$4:$LB$25)*(Availability!$GU$1:$LB$1='Capacity 2021.3'!N$12)*(Availability!$A$4:$A$25='Capacity 2021.3'!$C15)*(Availability!$F$4:$F$25='Capacity 2021.3'!$D15))/8</f>
        <v>0</v>
      </c>
      <c r="O15" s="32">
        <f>SUMPRODUCT($C$4*$C$8*(Availability!$GU$4:$LB$25)*(Availability!$GU$1:$LB$1='Capacity 2021.3'!O$12)*(Availability!$A$4:$A$25='Capacity 2021.3'!$C15)*(Availability!$F$4:$F$25='Capacity 2021.3'!$D15))/8</f>
        <v>0</v>
      </c>
      <c r="P15" s="32">
        <f>SUMPRODUCT($C$4*$C$8*(Availability!$GU$4:$LB$25)*(Availability!$GU$1:$LB$1='Capacity 2021.3'!P$12)*(Availability!$A$4:$A$25='Capacity 2021.3'!$C15)*(Availability!$F$4:$F$25='Capacity 2021.3'!$D15))/8</f>
        <v>0</v>
      </c>
    </row>
    <row r="16" spans="1:19" x14ac:dyDescent="0.25">
      <c r="A16" s="84"/>
      <c r="C16" s="15" t="s">
        <v>69</v>
      </c>
      <c r="D16" s="23" t="s">
        <v>33</v>
      </c>
      <c r="F16" s="18">
        <f ca="1">SUM(H16:INDIRECT(ADDRESS(ROW(),COLUMN()+2+$F$10-1)))</f>
        <v>45.04499999999998</v>
      </c>
      <c r="G16" s="19"/>
      <c r="H16" s="32">
        <f>SUMPRODUCT($C$4*$C$8*(Availability!$HH$4:$LB$25)*(Availability!$HH$1:$LB$1='Capacity 2021.3'!H$12)*(Availability!$A$4:$A$25='Capacity 2021.3'!$C16)*(Availability!$F$4:$F$25='Capacity 2021.3'!$D16))/8</f>
        <v>4.0949999999999998</v>
      </c>
      <c r="I16" s="32">
        <f>SUMPRODUCT($C$4*$C$8*(Availability!$HH$4:$LB$25)*(Availability!$HH$1:$LB$1='Capacity 2021.3'!I$12)*(Availability!$A$4:$A$25='Capacity 2021.3'!$C16)*(Availability!$F$4:$F$25='Capacity 2021.3'!$D16))/8</f>
        <v>6.3699999999999974</v>
      </c>
      <c r="J16" s="32">
        <f>SUMPRODUCT($C$4*$C$8*(Availability!$HH$4:$LB$25)*(Availability!$HH$1:$LB$1='Capacity 2021.3'!J$12)*(Availability!$A$4:$A$25='Capacity 2021.3'!$C16)*(Availability!$F$4:$F$25='Capacity 2021.3'!$D16))/8</f>
        <v>8.644999999999996</v>
      </c>
      <c r="K16" s="32">
        <f>SUMPRODUCT($C$4*$C$8*(Availability!$HH$4:$LB$25)*(Availability!$HH$1:$LB$1='Capacity 2021.3'!K$12)*(Availability!$A$4:$A$25='Capacity 2021.3'!$C16)*(Availability!$F$4:$F$25='Capacity 2021.3'!$D16))/8</f>
        <v>8.644999999999996</v>
      </c>
      <c r="L16" s="32">
        <f>SUMPRODUCT($C$4*$C$8*(Availability!$HH$4:$LB$25)*(Availability!$HH$1:$LB$1='Capacity 2021.3'!L$12)*(Availability!$A$4:$A$25='Capacity 2021.3'!$C16)*(Availability!$F$4:$F$25='Capacity 2021.3'!$D16))/8</f>
        <v>8.644999999999996</v>
      </c>
      <c r="M16" s="32">
        <f>SUMPRODUCT($C$4*$C$8*(Availability!$HH$4:$LB$25)*(Availability!$HH$1:$LB$1='Capacity 2021.3'!M$12)*(Availability!$A$4:$A$25='Capacity 2021.3'!$C16)*(Availability!$F$4:$F$25='Capacity 2021.3'!$D16))/8</f>
        <v>8.644999999999996</v>
      </c>
      <c r="N16" s="32">
        <f>SUMPRODUCT($C$4*$C$8*(Availability!$GU$4:$LB$25)*(Availability!$GU$1:$LB$1='Capacity 2021.3'!N$12)*(Availability!$A$4:$A$25='Capacity 2021.3'!$C16)*(Availability!$F$4:$F$25='Capacity 2021.3'!$D16))/8</f>
        <v>0</v>
      </c>
      <c r="O16" s="32">
        <f>SUMPRODUCT($C$4*$C$8*(Availability!$GU$4:$LB$25)*(Availability!$GU$1:$LB$1='Capacity 2021.3'!O$12)*(Availability!$A$4:$A$25='Capacity 2021.3'!$C16)*(Availability!$F$4:$F$25='Capacity 2021.3'!$D16))/8</f>
        <v>0</v>
      </c>
      <c r="P16" s="32">
        <f>SUMPRODUCT($C$4*$C$8*(Availability!$GU$4:$LB$25)*(Availability!$GU$1:$LB$1='Capacity 2021.3'!P$12)*(Availability!$A$4:$A$25='Capacity 2021.3'!$C16)*(Availability!$F$4:$F$25='Capacity 2021.3'!$D16))/8</f>
        <v>0</v>
      </c>
    </row>
    <row r="17" spans="1:16" x14ac:dyDescent="0.25">
      <c r="A17" s="84"/>
      <c r="C17" s="15" t="s">
        <v>69</v>
      </c>
      <c r="D17" s="23" t="s">
        <v>32</v>
      </c>
      <c r="F17" s="18">
        <f ca="1">SUM(H17:INDIRECT(ADDRESS(ROW(),COLUMN()+2+$F$10-1)))</f>
        <v>49.139999999999979</v>
      </c>
      <c r="H17" s="32">
        <f>SUMPRODUCT($C$4*$C$8*(Availability!$HH$4:$LB$25)*(Availability!$HH$1:$LB$1='Capacity 2021.3'!H$12)*(Availability!$A$4:$A$25='Capacity 2021.3'!$C17)*(Availability!$F$4:$F$25='Capacity 2021.3'!$D17))/8</f>
        <v>8.1899999999999959</v>
      </c>
      <c r="I17" s="32">
        <f>SUMPRODUCT($C$4*$C$8*(Availability!$HH$4:$LB$25)*(Availability!$HH$1:$LB$1='Capacity 2021.3'!I$12)*(Availability!$A$4:$A$25='Capacity 2021.3'!$C17)*(Availability!$F$4:$F$25='Capacity 2021.3'!$D17))/8</f>
        <v>8.1899999999999959</v>
      </c>
      <c r="J17" s="32">
        <f>SUMPRODUCT($C$4*$C$8*(Availability!$HH$4:$LB$25)*(Availability!$HH$1:$LB$1='Capacity 2021.3'!J$12)*(Availability!$A$4:$A$25='Capacity 2021.3'!$C17)*(Availability!$F$4:$F$25='Capacity 2021.3'!$D17))/8</f>
        <v>8.1899999999999959</v>
      </c>
      <c r="K17" s="32">
        <f>SUMPRODUCT($C$4*$C$8*(Availability!$HH$4:$LB$25)*(Availability!$HH$1:$LB$1='Capacity 2021.3'!K$12)*(Availability!$A$4:$A$25='Capacity 2021.3'!$C17)*(Availability!$F$4:$F$25='Capacity 2021.3'!$D17))/8</f>
        <v>8.1899999999999959</v>
      </c>
      <c r="L17" s="32">
        <f>SUMPRODUCT($C$4*$C$8*(Availability!$HH$4:$LB$25)*(Availability!$HH$1:$LB$1='Capacity 2021.3'!L$12)*(Availability!$A$4:$A$25='Capacity 2021.3'!$C17)*(Availability!$F$4:$F$25='Capacity 2021.3'!$D17))/8</f>
        <v>8.1899999999999959</v>
      </c>
      <c r="M17" s="32">
        <f>SUMPRODUCT($C$4*$C$8*(Availability!$HH$4:$LB$25)*(Availability!$HH$1:$LB$1='Capacity 2021.3'!M$12)*(Availability!$A$4:$A$25='Capacity 2021.3'!$C17)*(Availability!$F$4:$F$25='Capacity 2021.3'!$D17))/8</f>
        <v>8.1899999999999959</v>
      </c>
      <c r="N17" s="32">
        <f>SUMPRODUCT($C$4*$C$8*(Availability!$GU$4:$LB$25)*(Availability!$GU$1:$LB$1='Capacity 2021.3'!N$12)*(Availability!$A$4:$A$25='Capacity 2021.3'!$C17)*(Availability!$F$4:$F$25='Capacity 2021.3'!$D17))/8</f>
        <v>0</v>
      </c>
      <c r="O17" s="32">
        <f>SUMPRODUCT($C$4*$C$8*(Availability!$GU$4:$LB$25)*(Availability!$GU$1:$LB$1='Capacity 2021.3'!O$12)*(Availability!$A$4:$A$25='Capacity 2021.3'!$C17)*(Availability!$F$4:$F$25='Capacity 2021.3'!$D17))/8</f>
        <v>0</v>
      </c>
      <c r="P17" s="32">
        <f>SUMPRODUCT($C$4*$C$8*(Availability!$GU$4:$LB$25)*(Availability!$GU$1:$LB$1='Capacity 2021.3'!P$12)*(Availability!$A$4:$A$25='Capacity 2021.3'!$C17)*(Availability!$F$4:$F$25='Capacity 2021.3'!$D17))/8</f>
        <v>0</v>
      </c>
    </row>
    <row r="18" spans="1:16" x14ac:dyDescent="0.25">
      <c r="A18" s="84"/>
      <c r="C18" s="14"/>
      <c r="D18" s="14"/>
      <c r="F18" s="21"/>
      <c r="H18" s="50"/>
      <c r="I18" s="50"/>
      <c r="J18" s="50"/>
      <c r="K18" s="50"/>
      <c r="L18" s="50"/>
      <c r="M18" s="50"/>
      <c r="N18" s="50"/>
      <c r="O18" s="50"/>
      <c r="P18" s="50"/>
    </row>
    <row r="19" spans="1:16" x14ac:dyDescent="0.25">
      <c r="A19" s="84"/>
      <c r="C19" s="15" t="s">
        <v>68</v>
      </c>
      <c r="D19" s="23" t="s">
        <v>73</v>
      </c>
      <c r="F19" s="18">
        <f ca="1">SUM(H19:INDIRECT(ADDRESS(ROW(),COLUMN()+2+$F$10-1)))</f>
        <v>106.47000000000001</v>
      </c>
      <c r="H19" s="32">
        <f>SUMPRODUCT((H$14:H$17)*($C$14:$C$17=$C19))</f>
        <v>4.0949999999999998</v>
      </c>
      <c r="I19" s="32">
        <f t="shared" ref="I19:P20" si="5">SUMPRODUCT((I$14:I$17)*($C$14:$C$17=$C19))</f>
        <v>15.015000000000001</v>
      </c>
      <c r="J19" s="32">
        <f t="shared" si="5"/>
        <v>21.84</v>
      </c>
      <c r="K19" s="32">
        <f t="shared" si="5"/>
        <v>21.84</v>
      </c>
      <c r="L19" s="32">
        <f t="shared" si="5"/>
        <v>21.84</v>
      </c>
      <c r="M19" s="32">
        <f t="shared" si="5"/>
        <v>21.84</v>
      </c>
      <c r="N19" s="32">
        <f t="shared" si="5"/>
        <v>0</v>
      </c>
      <c r="O19" s="32">
        <f t="shared" si="5"/>
        <v>0</v>
      </c>
      <c r="P19" s="32">
        <f t="shared" si="5"/>
        <v>0</v>
      </c>
    </row>
    <row r="20" spans="1:16" x14ac:dyDescent="0.25">
      <c r="A20" s="84"/>
      <c r="C20" s="15" t="s">
        <v>69</v>
      </c>
      <c r="D20" s="23" t="s">
        <v>73</v>
      </c>
      <c r="F20" s="18">
        <f ca="1">SUM(H20:INDIRECT(ADDRESS(ROW(),COLUMN()+2+$F$10-1)))</f>
        <v>94.18499999999996</v>
      </c>
      <c r="H20" s="32">
        <f>SUMPRODUCT((H$14:H$17)*($C$14:$C$17=$C20))</f>
        <v>12.284999999999997</v>
      </c>
      <c r="I20" s="32">
        <f t="shared" si="5"/>
        <v>14.559999999999993</v>
      </c>
      <c r="J20" s="32">
        <f t="shared" si="5"/>
        <v>16.834999999999994</v>
      </c>
      <c r="K20" s="32">
        <f t="shared" si="5"/>
        <v>16.834999999999994</v>
      </c>
      <c r="L20" s="32">
        <f t="shared" si="5"/>
        <v>16.834999999999994</v>
      </c>
      <c r="M20" s="32">
        <f t="shared" si="5"/>
        <v>16.834999999999994</v>
      </c>
      <c r="N20" s="32">
        <f t="shared" si="5"/>
        <v>0</v>
      </c>
      <c r="O20" s="32">
        <f t="shared" si="5"/>
        <v>0</v>
      </c>
      <c r="P20" s="32">
        <f t="shared" si="5"/>
        <v>0</v>
      </c>
    </row>
    <row r="21" spans="1:16" x14ac:dyDescent="0.25">
      <c r="A21" s="84"/>
      <c r="C21" s="15" t="s">
        <v>33</v>
      </c>
      <c r="D21" s="23" t="s">
        <v>73</v>
      </c>
      <c r="F21" s="18">
        <f ca="1">SUM(H21:INDIRECT(ADDRESS(ROW(),COLUMN()+2+$F$10-1)))</f>
        <v>110.565</v>
      </c>
      <c r="H21" s="32">
        <f>SUMPRODUCT((H$14:H$17)*($D$14:$D$17=$C21))</f>
        <v>8.19</v>
      </c>
      <c r="I21" s="32">
        <f t="shared" ref="I21:P22" si="6">SUMPRODUCT((I$14:I$17)*($D$14:$D$17=$C21))</f>
        <v>15.014999999999997</v>
      </c>
      <c r="J21" s="32">
        <f t="shared" si="6"/>
        <v>21.839999999999996</v>
      </c>
      <c r="K21" s="32">
        <f t="shared" si="6"/>
        <v>21.839999999999996</v>
      </c>
      <c r="L21" s="32">
        <f t="shared" si="6"/>
        <v>21.839999999999996</v>
      </c>
      <c r="M21" s="32">
        <f t="shared" si="6"/>
        <v>21.839999999999996</v>
      </c>
      <c r="N21" s="32">
        <f t="shared" si="6"/>
        <v>0</v>
      </c>
      <c r="O21" s="32">
        <f t="shared" si="6"/>
        <v>0</v>
      </c>
      <c r="P21" s="32">
        <f t="shared" si="6"/>
        <v>0</v>
      </c>
    </row>
    <row r="22" spans="1:16" x14ac:dyDescent="0.25">
      <c r="A22" s="84"/>
      <c r="C22" s="15" t="s">
        <v>32</v>
      </c>
      <c r="D22" s="23" t="s">
        <v>73</v>
      </c>
      <c r="F22" s="18">
        <f ca="1">SUM(H22:INDIRECT(ADDRESS(ROW(),COLUMN()+2+$F$10-1)))</f>
        <v>90.089999999999961</v>
      </c>
      <c r="H22" s="32">
        <f>SUMPRODUCT((H$14:H$17)*($D$14:$D$17=$C22))</f>
        <v>8.1899999999999959</v>
      </c>
      <c r="I22" s="32">
        <f t="shared" si="6"/>
        <v>14.559999999999995</v>
      </c>
      <c r="J22" s="32">
        <f t="shared" si="6"/>
        <v>16.834999999999994</v>
      </c>
      <c r="K22" s="32">
        <f t="shared" si="6"/>
        <v>16.834999999999994</v>
      </c>
      <c r="L22" s="32">
        <f t="shared" si="6"/>
        <v>16.834999999999994</v>
      </c>
      <c r="M22" s="32">
        <f t="shared" si="6"/>
        <v>16.834999999999994</v>
      </c>
      <c r="N22" s="32">
        <f t="shared" si="6"/>
        <v>0</v>
      </c>
      <c r="O22" s="32">
        <f t="shared" si="6"/>
        <v>0</v>
      </c>
      <c r="P22" s="32">
        <f t="shared" si="6"/>
        <v>0</v>
      </c>
    </row>
    <row r="23" spans="1:16" x14ac:dyDescent="0.25">
      <c r="A23" s="84"/>
      <c r="C23" s="85" t="s">
        <v>73</v>
      </c>
      <c r="D23" s="85"/>
      <c r="F23" s="18">
        <f ca="1">SUM(F19:F20)</f>
        <v>200.65499999999997</v>
      </c>
      <c r="H23" s="34">
        <f t="shared" ref="H23:P23" si="7">SUM(H21:H22)</f>
        <v>16.379999999999995</v>
      </c>
      <c r="I23" s="34">
        <f t="shared" si="7"/>
        <v>29.574999999999992</v>
      </c>
      <c r="J23" s="34">
        <f t="shared" si="7"/>
        <v>38.67499999999999</v>
      </c>
      <c r="K23" s="34">
        <f t="shared" si="7"/>
        <v>38.67499999999999</v>
      </c>
      <c r="L23" s="34">
        <f t="shared" si="7"/>
        <v>38.67499999999999</v>
      </c>
      <c r="M23" s="34">
        <f t="shared" si="7"/>
        <v>38.67499999999999</v>
      </c>
      <c r="N23" s="34">
        <f t="shared" si="7"/>
        <v>0</v>
      </c>
      <c r="O23" s="34">
        <f t="shared" si="7"/>
        <v>0</v>
      </c>
      <c r="P23" s="34">
        <f t="shared" si="7"/>
        <v>0</v>
      </c>
    </row>
    <row r="24" spans="1:16" ht="24.75" customHeight="1" x14ac:dyDescent="0.25">
      <c r="H24" s="49"/>
      <c r="I24" s="49"/>
      <c r="J24" s="49"/>
      <c r="K24" s="49"/>
      <c r="L24" s="49"/>
      <c r="M24" s="49"/>
      <c r="N24" s="49"/>
      <c r="O24" s="49"/>
      <c r="P24" s="49"/>
    </row>
    <row r="25" spans="1:16" x14ac:dyDescent="0.25">
      <c r="A25" s="84" t="s">
        <v>75</v>
      </c>
      <c r="C25" s="15" t="s">
        <v>68</v>
      </c>
      <c r="D25" s="23" t="s">
        <v>33</v>
      </c>
      <c r="F25" s="18">
        <f ca="1">SUM(H25:INDIRECT(ADDRESS(ROW(),COLUMN()+2+$F$10-1)))</f>
        <v>30.240000000000002</v>
      </c>
      <c r="H25" s="32">
        <f>SUMPRODUCT(0.7*0.3*(Availability!$HH$4:$LB$25)*(Availability!$HH$1:$LB$1='Capacity 2021.3'!H$12)*(Availability!$A$4:$A$25='Capacity 2021.3'!$C25)*(Availability!$F$4:$F$25='Capacity 2021.3'!$D25))/8</f>
        <v>1.8900000000000003</v>
      </c>
      <c r="I25" s="32">
        <f>SUMPRODUCT(0.7*0.3*(Availability!$HH$4:$LB$25)*(Availability!$HH$1:$LB$1='Capacity 2021.3'!I$12)*(Availability!$A$4:$A$25='Capacity 2021.3'!$C25)*(Availability!$F$4:$F$25='Capacity 2021.3'!$D25))/8</f>
        <v>3.99</v>
      </c>
      <c r="J25" s="32">
        <f>SUMPRODUCT(0.7*0.3*(Availability!$HH$4:$LB$25)*(Availability!$HH$1:$LB$1='Capacity 2021.3'!J$12)*(Availability!$A$4:$A$25='Capacity 2021.3'!$C25)*(Availability!$F$4:$F$25='Capacity 2021.3'!$D25))/8</f>
        <v>6.09</v>
      </c>
      <c r="K25" s="32">
        <f>SUMPRODUCT(0.7*0.3*(Availability!$HH$4:$LB$25)*(Availability!$HH$1:$LB$1='Capacity 2021.3'!K$12)*(Availability!$A$4:$A$25='Capacity 2021.3'!$C25)*(Availability!$F$4:$F$25='Capacity 2021.3'!$D25))/8</f>
        <v>6.09</v>
      </c>
      <c r="L25" s="32">
        <f>SUMPRODUCT(0.7*0.3*(Availability!$HH$4:$LB$25)*(Availability!$HH$1:$LB$1='Capacity 2021.3'!L$12)*(Availability!$A$4:$A$25='Capacity 2021.3'!$C25)*(Availability!$F$4:$F$25='Capacity 2021.3'!$D25))/8</f>
        <v>6.09</v>
      </c>
      <c r="M25" s="32">
        <f>SUMPRODUCT(0.7*0.3*(Availability!$HH$4:$LB$25)*(Availability!$HH$1:$LB$1='Capacity 2021.3'!M$12)*(Availability!$A$4:$A$25='Capacity 2021.3'!$C25)*(Availability!$F$4:$F$25='Capacity 2021.3'!$D25))/8</f>
        <v>6.09</v>
      </c>
      <c r="N25" s="32">
        <f>SUMPRODUCT(0.7*0.3*(Availability!$HH$4:$LB$25)*(Availability!$HH$1:$LB$1='Capacity 2021.3'!N$12)*(Availability!$A$4:$A$25='Capacity 2021.3'!$C25)*(Availability!$F$4:$F$25='Capacity 2021.3'!$D25))/8</f>
        <v>0</v>
      </c>
      <c r="O25" s="32">
        <f>SUMPRODUCT(0.7*0.3*(Availability!$HH$4:$LB$25)*(Availability!$HH$1:$LB$1='Capacity 2021.3'!O$12)*(Availability!$A$4:$A$25='Capacity 2021.3'!$C25)*(Availability!$F$4:$F$25='Capacity 2021.3'!$D25))/8</f>
        <v>0</v>
      </c>
      <c r="P25" s="32">
        <f>SUMPRODUCT(0.7*0.3*(Availability!$HH$4:$LB$25)*(Availability!$HH$1:$LB$1='Capacity 2021.3'!P$12)*(Availability!$A$4:$A$25='Capacity 2021.3'!$C25)*(Availability!$F$4:$F$25='Capacity 2021.3'!$D25))/8</f>
        <v>0</v>
      </c>
    </row>
    <row r="26" spans="1:16" x14ac:dyDescent="0.25">
      <c r="A26" s="84"/>
      <c r="C26" s="15" t="s">
        <v>68</v>
      </c>
      <c r="D26" s="23" t="s">
        <v>32</v>
      </c>
      <c r="F26" s="18">
        <f ca="1">SUM(H26:INDIRECT(ADDRESS(ROW(),COLUMN()+2+$F$10-1)))</f>
        <v>18.900000000000002</v>
      </c>
      <c r="H26" s="32">
        <f>SUMPRODUCT(0.7*0.3*(Availability!$HH$4:$LB$25)*(Availability!$HH$1:$LB$1='Capacity 2021.3'!H$12)*(Availability!$A$4:$A$25='Capacity 2021.3'!$C26)*(Availability!$F$4:$F$25='Capacity 2021.3'!$D26))/8</f>
        <v>0</v>
      </c>
      <c r="I26" s="32">
        <f>SUMPRODUCT(0.7*0.3*(Availability!$HH$4:$LB$25)*(Availability!$HH$1:$LB$1='Capacity 2021.3'!I$12)*(Availability!$A$4:$A$25='Capacity 2021.3'!$C26)*(Availability!$F$4:$F$25='Capacity 2021.3'!$D26))/8</f>
        <v>2.9400000000000004</v>
      </c>
      <c r="J26" s="32">
        <f>SUMPRODUCT(0.7*0.3*(Availability!$HH$4:$LB$25)*(Availability!$HH$1:$LB$1='Capacity 2021.3'!J$12)*(Availability!$A$4:$A$25='Capacity 2021.3'!$C26)*(Availability!$F$4:$F$25='Capacity 2021.3'!$D26))/8</f>
        <v>3.99</v>
      </c>
      <c r="K26" s="32">
        <f>SUMPRODUCT(0.7*0.3*(Availability!$HH$4:$LB$25)*(Availability!$HH$1:$LB$1='Capacity 2021.3'!K$12)*(Availability!$A$4:$A$25='Capacity 2021.3'!$C26)*(Availability!$F$4:$F$25='Capacity 2021.3'!$D26))/8</f>
        <v>3.99</v>
      </c>
      <c r="L26" s="32">
        <f>SUMPRODUCT(0.7*0.3*(Availability!$HH$4:$LB$25)*(Availability!$HH$1:$LB$1='Capacity 2021.3'!L$12)*(Availability!$A$4:$A$25='Capacity 2021.3'!$C26)*(Availability!$F$4:$F$25='Capacity 2021.3'!$D26))/8</f>
        <v>3.99</v>
      </c>
      <c r="M26" s="32">
        <f>SUMPRODUCT(0.7*0.3*(Availability!$HH$4:$LB$25)*(Availability!$HH$1:$LB$1='Capacity 2021.3'!M$12)*(Availability!$A$4:$A$25='Capacity 2021.3'!$C26)*(Availability!$F$4:$F$25='Capacity 2021.3'!$D26))/8</f>
        <v>3.99</v>
      </c>
      <c r="N26" s="32">
        <f>SUMPRODUCT(0.7*0.3*(Availability!$HH$4:$LB$25)*(Availability!$HH$1:$LB$1='Capacity 2021.3'!N$12)*(Availability!$A$4:$A$25='Capacity 2021.3'!$C26)*(Availability!$F$4:$F$25='Capacity 2021.3'!$D26))/8</f>
        <v>0</v>
      </c>
      <c r="O26" s="32">
        <f>SUMPRODUCT(0.7*0.3*(Availability!$HH$4:$LB$25)*(Availability!$HH$1:$LB$1='Capacity 2021.3'!O$12)*(Availability!$A$4:$A$25='Capacity 2021.3'!$C26)*(Availability!$F$4:$F$25='Capacity 2021.3'!$D26))/8</f>
        <v>0</v>
      </c>
      <c r="P26" s="32">
        <f>SUMPRODUCT(0.7*0.3*(Availability!$HH$4:$LB$25)*(Availability!$HH$1:$LB$1='Capacity 2021.3'!P$12)*(Availability!$A$4:$A$25='Capacity 2021.3'!$C26)*(Availability!$F$4:$F$25='Capacity 2021.3'!$D26))/8</f>
        <v>0</v>
      </c>
    </row>
    <row r="27" spans="1:16" x14ac:dyDescent="0.25">
      <c r="A27" s="84"/>
      <c r="C27" s="15" t="s">
        <v>69</v>
      </c>
      <c r="D27" s="23" t="s">
        <v>33</v>
      </c>
      <c r="F27" s="18">
        <f ca="1">SUM(H27:INDIRECT(ADDRESS(ROW(),COLUMN()+2+$F$10-1)))</f>
        <v>20.790000000000006</v>
      </c>
      <c r="H27" s="32">
        <f>SUMPRODUCT(0.7*0.3*(Availability!$HH$4:$LB$25)*(Availability!$HH$1:$LB$1='Capacity 2021.3'!H$12)*(Availability!$A$4:$A$25='Capacity 2021.3'!$C27)*(Availability!$F$4:$F$25='Capacity 2021.3'!$D27))/8</f>
        <v>1.8900000000000003</v>
      </c>
      <c r="I27" s="32">
        <f>SUMPRODUCT(0.7*0.3*(Availability!$HH$4:$LB$25)*(Availability!$HH$1:$LB$1='Capacity 2021.3'!I$12)*(Availability!$A$4:$A$25='Capacity 2021.3'!$C27)*(Availability!$F$4:$F$25='Capacity 2021.3'!$D27))/8</f>
        <v>2.9400000000000004</v>
      </c>
      <c r="J27" s="32">
        <f>SUMPRODUCT(0.7*0.3*(Availability!$HH$4:$LB$25)*(Availability!$HH$1:$LB$1='Capacity 2021.3'!J$12)*(Availability!$A$4:$A$25='Capacity 2021.3'!$C27)*(Availability!$F$4:$F$25='Capacity 2021.3'!$D27))/8</f>
        <v>3.9900000000000007</v>
      </c>
      <c r="K27" s="32">
        <f>SUMPRODUCT(0.7*0.3*(Availability!$HH$4:$LB$25)*(Availability!$HH$1:$LB$1='Capacity 2021.3'!K$12)*(Availability!$A$4:$A$25='Capacity 2021.3'!$C27)*(Availability!$F$4:$F$25='Capacity 2021.3'!$D27))/8</f>
        <v>3.9900000000000007</v>
      </c>
      <c r="L27" s="32">
        <f>SUMPRODUCT(0.7*0.3*(Availability!$HH$4:$LB$25)*(Availability!$HH$1:$LB$1='Capacity 2021.3'!L$12)*(Availability!$A$4:$A$25='Capacity 2021.3'!$C27)*(Availability!$F$4:$F$25='Capacity 2021.3'!$D27))/8</f>
        <v>3.9900000000000007</v>
      </c>
      <c r="M27" s="32">
        <f>SUMPRODUCT(0.7*0.3*(Availability!$HH$4:$LB$25)*(Availability!$HH$1:$LB$1='Capacity 2021.3'!M$12)*(Availability!$A$4:$A$25='Capacity 2021.3'!$C27)*(Availability!$F$4:$F$25='Capacity 2021.3'!$D27))/8</f>
        <v>3.9900000000000007</v>
      </c>
      <c r="N27" s="32">
        <f>SUMPRODUCT(0.7*0.3*(Availability!$HH$4:$LB$25)*(Availability!$HH$1:$LB$1='Capacity 2021.3'!N$12)*(Availability!$A$4:$A$25='Capacity 2021.3'!$C27)*(Availability!$F$4:$F$25='Capacity 2021.3'!$D27))/8</f>
        <v>0</v>
      </c>
      <c r="O27" s="32">
        <f>SUMPRODUCT(0.7*0.3*(Availability!$HH$4:$LB$25)*(Availability!$HH$1:$LB$1='Capacity 2021.3'!O$12)*(Availability!$A$4:$A$25='Capacity 2021.3'!$C27)*(Availability!$F$4:$F$25='Capacity 2021.3'!$D27))/8</f>
        <v>0</v>
      </c>
      <c r="P27" s="32">
        <f>SUMPRODUCT(0.7*0.3*(Availability!$HH$4:$LB$25)*(Availability!$HH$1:$LB$1='Capacity 2021.3'!P$12)*(Availability!$A$4:$A$25='Capacity 2021.3'!$C27)*(Availability!$F$4:$F$25='Capacity 2021.3'!$D27))/8</f>
        <v>0</v>
      </c>
    </row>
    <row r="28" spans="1:16" x14ac:dyDescent="0.25">
      <c r="A28" s="84"/>
      <c r="C28" s="15" t="s">
        <v>69</v>
      </c>
      <c r="D28" s="23" t="s">
        <v>32</v>
      </c>
      <c r="F28" s="18">
        <f ca="1">SUM(H28:INDIRECT(ADDRESS(ROW(),COLUMN()+2+$F$10-1)))</f>
        <v>22.680000000000003</v>
      </c>
      <c r="H28" s="32">
        <f>SUMPRODUCT(0.7*0.3*(Availability!$HH$4:$LB$25)*(Availability!$HH$1:$LB$1='Capacity 2021.3'!H$12)*(Availability!$A$4:$A$25='Capacity 2021.3'!$C28)*(Availability!$F$4:$F$25='Capacity 2021.3'!$D28))/8</f>
        <v>3.7800000000000007</v>
      </c>
      <c r="I28" s="32">
        <f>SUMPRODUCT(0.7*0.3*(Availability!$HH$4:$LB$25)*(Availability!$HH$1:$LB$1='Capacity 2021.3'!I$12)*(Availability!$A$4:$A$25='Capacity 2021.3'!$C28)*(Availability!$F$4:$F$25='Capacity 2021.3'!$D28))/8</f>
        <v>3.7800000000000007</v>
      </c>
      <c r="J28" s="32">
        <f>SUMPRODUCT(0.7*0.3*(Availability!$HH$4:$LB$25)*(Availability!$HH$1:$LB$1='Capacity 2021.3'!J$12)*(Availability!$A$4:$A$25='Capacity 2021.3'!$C28)*(Availability!$F$4:$F$25='Capacity 2021.3'!$D28))/8</f>
        <v>3.7800000000000007</v>
      </c>
      <c r="K28" s="32">
        <f>SUMPRODUCT(0.7*0.3*(Availability!$HH$4:$LB$25)*(Availability!$HH$1:$LB$1='Capacity 2021.3'!K$12)*(Availability!$A$4:$A$25='Capacity 2021.3'!$C28)*(Availability!$F$4:$F$25='Capacity 2021.3'!$D28))/8</f>
        <v>3.7800000000000007</v>
      </c>
      <c r="L28" s="32">
        <f>SUMPRODUCT(0.7*0.3*(Availability!$HH$4:$LB$25)*(Availability!$HH$1:$LB$1='Capacity 2021.3'!L$12)*(Availability!$A$4:$A$25='Capacity 2021.3'!$C28)*(Availability!$F$4:$F$25='Capacity 2021.3'!$D28))/8</f>
        <v>3.7800000000000007</v>
      </c>
      <c r="M28" s="32">
        <f>SUMPRODUCT(0.7*0.3*(Availability!$HH$4:$LB$25)*(Availability!$HH$1:$LB$1='Capacity 2021.3'!M$12)*(Availability!$A$4:$A$25='Capacity 2021.3'!$C28)*(Availability!$F$4:$F$25='Capacity 2021.3'!$D28))/8</f>
        <v>3.7800000000000007</v>
      </c>
      <c r="N28" s="32">
        <f>SUMPRODUCT(0.7*0.3*(Availability!$HH$4:$LB$25)*(Availability!$HH$1:$LB$1='Capacity 2021.3'!N$12)*(Availability!$A$4:$A$25='Capacity 2021.3'!$C28)*(Availability!$F$4:$F$25='Capacity 2021.3'!$D28))/8</f>
        <v>0</v>
      </c>
      <c r="O28" s="32">
        <f>SUMPRODUCT(0.7*0.3*(Availability!$HH$4:$LB$25)*(Availability!$HH$1:$LB$1='Capacity 2021.3'!O$12)*(Availability!$A$4:$A$25='Capacity 2021.3'!$C28)*(Availability!$F$4:$F$25='Capacity 2021.3'!$D28))/8</f>
        <v>0</v>
      </c>
      <c r="P28" s="32">
        <f>SUMPRODUCT(0.7*0.3*(Availability!$HH$4:$LB$25)*(Availability!$HH$1:$LB$1='Capacity 2021.3'!P$12)*(Availability!$A$4:$A$25='Capacity 2021.3'!$C28)*(Availability!$F$4:$F$25='Capacity 2021.3'!$D28))/8</f>
        <v>0</v>
      </c>
    </row>
    <row r="29" spans="1:16" x14ac:dyDescent="0.25">
      <c r="A29" s="84"/>
      <c r="C29" s="14"/>
      <c r="D29" s="14"/>
      <c r="F29" s="21"/>
      <c r="H29" s="50"/>
      <c r="I29" s="50"/>
      <c r="J29" s="50"/>
      <c r="K29" s="50"/>
      <c r="L29" s="50"/>
      <c r="M29" s="50"/>
      <c r="N29" s="50"/>
      <c r="O29" s="50"/>
      <c r="P29" s="50"/>
    </row>
    <row r="30" spans="1:16" x14ac:dyDescent="0.25">
      <c r="A30" s="84"/>
      <c r="C30" s="15" t="s">
        <v>68</v>
      </c>
      <c r="D30" s="23" t="s">
        <v>73</v>
      </c>
      <c r="F30" s="18">
        <f ca="1">SUM(H30:INDIRECT(ADDRESS(ROW(),COLUMN()+2+$F$10-1)))</f>
        <v>49.139999999999993</v>
      </c>
      <c r="H30" s="32">
        <f>SUMPRODUCT((H$25:H$28)*($C$25:$C$28=$C30))</f>
        <v>1.8900000000000003</v>
      </c>
      <c r="I30" s="32">
        <f t="shared" ref="I30:P31" si="8">SUMPRODUCT((I$25:I$28)*($C$25:$C$28=$C30))</f>
        <v>6.9300000000000006</v>
      </c>
      <c r="J30" s="32">
        <f t="shared" si="8"/>
        <v>10.08</v>
      </c>
      <c r="K30" s="32">
        <f t="shared" si="8"/>
        <v>10.08</v>
      </c>
      <c r="L30" s="32">
        <f t="shared" si="8"/>
        <v>10.08</v>
      </c>
      <c r="M30" s="32">
        <f t="shared" si="8"/>
        <v>10.08</v>
      </c>
      <c r="N30" s="32">
        <f t="shared" si="8"/>
        <v>0</v>
      </c>
      <c r="O30" s="32">
        <f t="shared" si="8"/>
        <v>0</v>
      </c>
      <c r="P30" s="32">
        <f t="shared" si="8"/>
        <v>0</v>
      </c>
    </row>
    <row r="31" spans="1:16" x14ac:dyDescent="0.25">
      <c r="A31" s="84"/>
      <c r="C31" s="15" t="s">
        <v>69</v>
      </c>
      <c r="D31" s="23" t="s">
        <v>73</v>
      </c>
      <c r="F31" s="18">
        <f ca="1">SUM(H31:INDIRECT(ADDRESS(ROW(),COLUMN()+2+$F$10-1)))</f>
        <v>43.470000000000013</v>
      </c>
      <c r="H31" s="32">
        <f>SUMPRODUCT((H$25:H$28)*($C$25:$C$28=$C31))</f>
        <v>5.6700000000000008</v>
      </c>
      <c r="I31" s="32">
        <f t="shared" si="8"/>
        <v>6.7200000000000006</v>
      </c>
      <c r="J31" s="32">
        <f t="shared" si="8"/>
        <v>7.7700000000000014</v>
      </c>
      <c r="K31" s="32">
        <f t="shared" si="8"/>
        <v>7.7700000000000014</v>
      </c>
      <c r="L31" s="32">
        <f t="shared" si="8"/>
        <v>7.7700000000000014</v>
      </c>
      <c r="M31" s="32">
        <f t="shared" si="8"/>
        <v>7.7700000000000014</v>
      </c>
      <c r="N31" s="32">
        <f t="shared" si="8"/>
        <v>0</v>
      </c>
      <c r="O31" s="32">
        <f t="shared" si="8"/>
        <v>0</v>
      </c>
      <c r="P31" s="32">
        <f t="shared" si="8"/>
        <v>0</v>
      </c>
    </row>
    <row r="32" spans="1:16" x14ac:dyDescent="0.25">
      <c r="A32" s="84"/>
      <c r="C32" s="15" t="s">
        <v>33</v>
      </c>
      <c r="D32" s="23" t="s">
        <v>73</v>
      </c>
      <c r="F32" s="18">
        <f ca="1">SUM(H32:INDIRECT(ADDRESS(ROW(),COLUMN()+2+$F$10-1)))</f>
        <v>51.029999999999994</v>
      </c>
      <c r="H32" s="32">
        <f t="shared" ref="H32:P33" si="9">SUMPRODUCT((H$25:H$28)*($D$25:$D$28=$C32))</f>
        <v>3.7800000000000007</v>
      </c>
      <c r="I32" s="32">
        <f t="shared" si="9"/>
        <v>6.9300000000000006</v>
      </c>
      <c r="J32" s="32">
        <f t="shared" si="9"/>
        <v>10.08</v>
      </c>
      <c r="K32" s="32">
        <f t="shared" si="9"/>
        <v>10.08</v>
      </c>
      <c r="L32" s="32">
        <f t="shared" si="9"/>
        <v>10.08</v>
      </c>
      <c r="M32" s="32">
        <f t="shared" si="9"/>
        <v>10.08</v>
      </c>
      <c r="N32" s="32">
        <f t="shared" si="9"/>
        <v>0</v>
      </c>
      <c r="O32" s="32">
        <f t="shared" si="9"/>
        <v>0</v>
      </c>
      <c r="P32" s="32">
        <f t="shared" si="9"/>
        <v>0</v>
      </c>
    </row>
    <row r="33" spans="1:16" x14ac:dyDescent="0.25">
      <c r="A33" s="84"/>
      <c r="C33" s="15" t="s">
        <v>32</v>
      </c>
      <c r="D33" s="23" t="s">
        <v>73</v>
      </c>
      <c r="F33" s="18">
        <f ca="1">SUM(H33:INDIRECT(ADDRESS(ROW(),COLUMN()+2+$F$10-1)))</f>
        <v>41.580000000000013</v>
      </c>
      <c r="H33" s="32">
        <f t="shared" si="9"/>
        <v>3.7800000000000007</v>
      </c>
      <c r="I33" s="32">
        <f t="shared" si="9"/>
        <v>6.7200000000000006</v>
      </c>
      <c r="J33" s="32">
        <f t="shared" si="9"/>
        <v>7.7700000000000014</v>
      </c>
      <c r="K33" s="32">
        <f t="shared" si="9"/>
        <v>7.7700000000000014</v>
      </c>
      <c r="L33" s="32">
        <f t="shared" si="9"/>
        <v>7.7700000000000014</v>
      </c>
      <c r="M33" s="32">
        <f t="shared" si="9"/>
        <v>7.7700000000000014</v>
      </c>
      <c r="N33" s="32">
        <f t="shared" si="9"/>
        <v>0</v>
      </c>
      <c r="O33" s="32">
        <f t="shared" si="9"/>
        <v>0</v>
      </c>
      <c r="P33" s="32">
        <f t="shared" si="9"/>
        <v>0</v>
      </c>
    </row>
    <row r="34" spans="1:16" x14ac:dyDescent="0.25">
      <c r="A34" s="84"/>
      <c r="C34" s="85" t="s">
        <v>73</v>
      </c>
      <c r="D34" s="85"/>
      <c r="F34" s="18">
        <f ca="1">SUM(F30:F31)</f>
        <v>92.610000000000014</v>
      </c>
      <c r="H34" s="34">
        <f t="shared" ref="H34:P34" si="10">SUM(H32:H33)</f>
        <v>7.5600000000000014</v>
      </c>
      <c r="I34" s="34">
        <f t="shared" si="10"/>
        <v>13.650000000000002</v>
      </c>
      <c r="J34" s="34">
        <f t="shared" si="10"/>
        <v>17.850000000000001</v>
      </c>
      <c r="K34" s="34">
        <f t="shared" si="10"/>
        <v>17.850000000000001</v>
      </c>
      <c r="L34" s="34">
        <f t="shared" si="10"/>
        <v>17.850000000000001</v>
      </c>
      <c r="M34" s="34">
        <f t="shared" si="10"/>
        <v>17.850000000000001</v>
      </c>
      <c r="N34" s="34">
        <f t="shared" si="10"/>
        <v>0</v>
      </c>
      <c r="O34" s="34">
        <f t="shared" si="10"/>
        <v>0</v>
      </c>
      <c r="P34" s="34">
        <f t="shared" si="10"/>
        <v>0</v>
      </c>
    </row>
    <row r="35" spans="1:16" ht="22.5" customHeight="1" x14ac:dyDescent="0.25">
      <c r="H35" s="49"/>
      <c r="I35" s="49"/>
      <c r="J35" s="49"/>
      <c r="K35" s="49"/>
      <c r="L35" s="49"/>
      <c r="M35" s="49"/>
      <c r="N35" s="49"/>
      <c r="O35" s="49"/>
      <c r="P35" s="49"/>
    </row>
    <row r="36" spans="1:16" x14ac:dyDescent="0.25">
      <c r="A36" s="84" t="s">
        <v>76</v>
      </c>
      <c r="C36" s="15" t="s">
        <v>68</v>
      </c>
      <c r="D36" s="23" t="s">
        <v>33</v>
      </c>
      <c r="F36" s="18">
        <f ca="1">SUM(H36:INDIRECT(ADDRESS(ROW(),COLUMN()+2+$F$10-1)))</f>
        <v>5.0400000000000009</v>
      </c>
      <c r="G36" s="19"/>
      <c r="H36" s="32">
        <f>SUMPRODUCT(0.7*0.05*(Availability!$HH$4:$LB$25)*(Availability!$HH$1:$LB$1='Capacity 2021.3'!H$12)*(Availability!$A$4:$A$25='Capacity 2021.3'!$C36)*(Availability!$F$4:$F$25='Capacity 2021.3'!$D36))/8</f>
        <v>0.31499999999999995</v>
      </c>
      <c r="I36" s="32">
        <f>SUMPRODUCT(0.7*0.05*(Availability!$HH$4:$LB$25)*(Availability!$HH$1:$LB$1='Capacity 2021.3'!I$12)*(Availability!$A$4:$A$25='Capacity 2021.3'!$C36)*(Availability!$F$4:$F$25='Capacity 2021.3'!$D36))/8</f>
        <v>0.66499999999999992</v>
      </c>
      <c r="J36" s="32">
        <f>SUMPRODUCT(0.7*0.05*(Availability!$HH$4:$LB$25)*(Availability!$HH$1:$LB$1='Capacity 2021.3'!J$12)*(Availability!$A$4:$A$25='Capacity 2021.3'!$C36)*(Availability!$F$4:$F$25='Capacity 2021.3'!$D36))/8</f>
        <v>1.0150000000000001</v>
      </c>
      <c r="K36" s="32">
        <f>SUMPRODUCT(0.7*0.05*(Availability!$HH$4:$LB$25)*(Availability!$HH$1:$LB$1='Capacity 2021.3'!K$12)*(Availability!$A$4:$A$25='Capacity 2021.3'!$C36)*(Availability!$F$4:$F$25='Capacity 2021.3'!$D36))/8</f>
        <v>1.0150000000000001</v>
      </c>
      <c r="L36" s="32">
        <f>SUMPRODUCT(0.7*0.05*(Availability!$HH$4:$LB$25)*(Availability!$HH$1:$LB$1='Capacity 2021.3'!L$12)*(Availability!$A$4:$A$25='Capacity 2021.3'!$C36)*(Availability!$F$4:$F$25='Capacity 2021.3'!$D36))/8</f>
        <v>1.0150000000000001</v>
      </c>
      <c r="M36" s="32">
        <f>SUMPRODUCT(0.7*0.05*(Availability!$HH$4:$LB$25)*(Availability!$HH$1:$LB$1='Capacity 2021.3'!M$12)*(Availability!$A$4:$A$25='Capacity 2021.3'!$C36)*(Availability!$F$4:$F$25='Capacity 2021.3'!$D36))/8</f>
        <v>1.0150000000000001</v>
      </c>
      <c r="N36" s="32">
        <f>SUMPRODUCT(0.7*0.05*(Availability!$HH$4:$LB$25)*(Availability!$HH$1:$LB$1='Capacity 2021.3'!N$12)*(Availability!$A$4:$A$25='Capacity 2021.3'!$C36)*(Availability!$F$4:$F$25='Capacity 2021.3'!$D36))/8</f>
        <v>0</v>
      </c>
      <c r="O36" s="32">
        <f>SUMPRODUCT(0.7*0.05*(Availability!$HH$4:$LB$25)*(Availability!$HH$1:$LB$1='Capacity 2021.3'!O$12)*(Availability!$A$4:$A$25='Capacity 2021.3'!$C36)*(Availability!$F$4:$F$25='Capacity 2021.3'!$D36))/8</f>
        <v>0</v>
      </c>
      <c r="P36" s="32">
        <f>SUMPRODUCT(0.7*0.05*(Availability!$HH$4:$LB$25)*(Availability!$HH$1:$LB$1='Capacity 2021.3'!P$12)*(Availability!$A$4:$A$25='Capacity 2021.3'!$C36)*(Availability!$F$4:$F$25='Capacity 2021.3'!$D36))/8</f>
        <v>0</v>
      </c>
    </row>
    <row r="37" spans="1:16" x14ac:dyDescent="0.25">
      <c r="A37" s="84"/>
      <c r="C37" s="15" t="s">
        <v>68</v>
      </c>
      <c r="D37" s="23" t="s">
        <v>32</v>
      </c>
      <c r="F37" s="18">
        <f ca="1">SUM(H37:INDIRECT(ADDRESS(ROW(),COLUMN()+2+$F$10-1)))</f>
        <v>3.15</v>
      </c>
      <c r="G37" s="19"/>
      <c r="H37" s="32">
        <f>SUMPRODUCT(0.7*0.05*(Availability!$HH$4:$LB$25)*(Availability!$HH$1:$LB$1='Capacity 2021.3'!H$12)*(Availability!$A$4:$A$25='Capacity 2021.3'!$C37)*(Availability!$F$4:$F$25='Capacity 2021.3'!$D37))/8</f>
        <v>0</v>
      </c>
      <c r="I37" s="32">
        <f>SUMPRODUCT(0.7*0.05*(Availability!$HH$4:$LB$25)*(Availability!$HH$1:$LB$1='Capacity 2021.3'!I$12)*(Availability!$A$4:$A$25='Capacity 2021.3'!$C37)*(Availability!$F$4:$F$25='Capacity 2021.3'!$D37))/8</f>
        <v>0.48999999999999982</v>
      </c>
      <c r="J37" s="32">
        <f>SUMPRODUCT(0.7*0.05*(Availability!$HH$4:$LB$25)*(Availability!$HH$1:$LB$1='Capacity 2021.3'!J$12)*(Availability!$A$4:$A$25='Capacity 2021.3'!$C37)*(Availability!$F$4:$F$25='Capacity 2021.3'!$D37))/8</f>
        <v>0.66499999999999992</v>
      </c>
      <c r="K37" s="32">
        <f>SUMPRODUCT(0.7*0.05*(Availability!$HH$4:$LB$25)*(Availability!$HH$1:$LB$1='Capacity 2021.3'!K$12)*(Availability!$A$4:$A$25='Capacity 2021.3'!$C37)*(Availability!$F$4:$F$25='Capacity 2021.3'!$D37))/8</f>
        <v>0.66499999999999992</v>
      </c>
      <c r="L37" s="32">
        <f>SUMPRODUCT(0.7*0.05*(Availability!$HH$4:$LB$25)*(Availability!$HH$1:$LB$1='Capacity 2021.3'!L$12)*(Availability!$A$4:$A$25='Capacity 2021.3'!$C37)*(Availability!$F$4:$F$25='Capacity 2021.3'!$D37))/8</f>
        <v>0.66499999999999992</v>
      </c>
      <c r="M37" s="32">
        <f>SUMPRODUCT(0.7*0.05*(Availability!$HH$4:$LB$25)*(Availability!$HH$1:$LB$1='Capacity 2021.3'!M$12)*(Availability!$A$4:$A$25='Capacity 2021.3'!$C37)*(Availability!$F$4:$F$25='Capacity 2021.3'!$D37))/8</f>
        <v>0.66499999999999992</v>
      </c>
      <c r="N37" s="32">
        <f>SUMPRODUCT(0.7*0.05*(Availability!$HH$4:$LB$25)*(Availability!$HH$1:$LB$1='Capacity 2021.3'!N$12)*(Availability!$A$4:$A$25='Capacity 2021.3'!$C37)*(Availability!$F$4:$F$25='Capacity 2021.3'!$D37))/8</f>
        <v>0</v>
      </c>
      <c r="O37" s="32">
        <f>SUMPRODUCT(0.7*0.05*(Availability!$HH$4:$LB$25)*(Availability!$HH$1:$LB$1='Capacity 2021.3'!O$12)*(Availability!$A$4:$A$25='Capacity 2021.3'!$C37)*(Availability!$F$4:$F$25='Capacity 2021.3'!$D37))/8</f>
        <v>0</v>
      </c>
      <c r="P37" s="32">
        <f>SUMPRODUCT(0.7*0.05*(Availability!$HH$4:$LB$25)*(Availability!$HH$1:$LB$1='Capacity 2021.3'!P$12)*(Availability!$A$4:$A$25='Capacity 2021.3'!$C37)*(Availability!$F$4:$F$25='Capacity 2021.3'!$D37))/8</f>
        <v>0</v>
      </c>
    </row>
    <row r="38" spans="1:16" x14ac:dyDescent="0.25">
      <c r="A38" s="84"/>
      <c r="C38" s="15" t="s">
        <v>69</v>
      </c>
      <c r="D38" s="23" t="s">
        <v>33</v>
      </c>
      <c r="F38" s="18">
        <f ca="1">SUM(H38:INDIRECT(ADDRESS(ROW(),COLUMN()+2+$F$10-1)))</f>
        <v>3.4649999999999981</v>
      </c>
      <c r="G38" s="19"/>
      <c r="H38" s="32">
        <f>SUMPRODUCT(0.7*0.05*(Availability!$HH$4:$LB$25)*(Availability!$HH$1:$LB$1='Capacity 2021.3'!H$12)*(Availability!$A$4:$A$25='Capacity 2021.3'!$C38)*(Availability!$F$4:$F$25='Capacity 2021.3'!$D38))/8</f>
        <v>0.31499999999999995</v>
      </c>
      <c r="I38" s="32">
        <f>SUMPRODUCT(0.7*0.05*(Availability!$HH$4:$LB$25)*(Availability!$HH$1:$LB$1='Capacity 2021.3'!I$12)*(Availability!$A$4:$A$25='Capacity 2021.3'!$C38)*(Availability!$F$4:$F$25='Capacity 2021.3'!$D38))/8</f>
        <v>0.48999999999999977</v>
      </c>
      <c r="J38" s="32">
        <f>SUMPRODUCT(0.7*0.05*(Availability!$HH$4:$LB$25)*(Availability!$HH$1:$LB$1='Capacity 2021.3'!J$12)*(Availability!$A$4:$A$25='Capacity 2021.3'!$C38)*(Availability!$F$4:$F$25='Capacity 2021.3'!$D38))/8</f>
        <v>0.6649999999999997</v>
      </c>
      <c r="K38" s="32">
        <f>SUMPRODUCT(0.7*0.05*(Availability!$HH$4:$LB$25)*(Availability!$HH$1:$LB$1='Capacity 2021.3'!K$12)*(Availability!$A$4:$A$25='Capacity 2021.3'!$C38)*(Availability!$F$4:$F$25='Capacity 2021.3'!$D38))/8</f>
        <v>0.6649999999999997</v>
      </c>
      <c r="L38" s="32">
        <f>SUMPRODUCT(0.7*0.05*(Availability!$HH$4:$LB$25)*(Availability!$HH$1:$LB$1='Capacity 2021.3'!L$12)*(Availability!$A$4:$A$25='Capacity 2021.3'!$C38)*(Availability!$F$4:$F$25='Capacity 2021.3'!$D38))/8</f>
        <v>0.6649999999999997</v>
      </c>
      <c r="M38" s="32">
        <f>SUMPRODUCT(0.7*0.05*(Availability!$HH$4:$LB$25)*(Availability!$HH$1:$LB$1='Capacity 2021.3'!M$12)*(Availability!$A$4:$A$25='Capacity 2021.3'!$C38)*(Availability!$F$4:$F$25='Capacity 2021.3'!$D38))/8</f>
        <v>0.6649999999999997</v>
      </c>
      <c r="N38" s="32">
        <f>SUMPRODUCT(0.7*0.05*(Availability!$HH$4:$LB$25)*(Availability!$HH$1:$LB$1='Capacity 2021.3'!N$12)*(Availability!$A$4:$A$25='Capacity 2021.3'!$C38)*(Availability!$F$4:$F$25='Capacity 2021.3'!$D38))/8</f>
        <v>0</v>
      </c>
      <c r="O38" s="32">
        <f>SUMPRODUCT(0.7*0.05*(Availability!$HH$4:$LB$25)*(Availability!$HH$1:$LB$1='Capacity 2021.3'!O$12)*(Availability!$A$4:$A$25='Capacity 2021.3'!$C38)*(Availability!$F$4:$F$25='Capacity 2021.3'!$D38))/8</f>
        <v>0</v>
      </c>
      <c r="P38" s="32">
        <f>SUMPRODUCT(0.7*0.05*(Availability!$HH$4:$LB$25)*(Availability!$HH$1:$LB$1='Capacity 2021.3'!P$12)*(Availability!$A$4:$A$25='Capacity 2021.3'!$C38)*(Availability!$F$4:$F$25='Capacity 2021.3'!$D38))/8</f>
        <v>0</v>
      </c>
    </row>
    <row r="39" spans="1:16" x14ac:dyDescent="0.25">
      <c r="A39" s="84"/>
      <c r="C39" s="15" t="s">
        <v>69</v>
      </c>
      <c r="D39" s="23" t="s">
        <v>32</v>
      </c>
      <c r="F39" s="18">
        <f ca="1">SUM(H39:INDIRECT(ADDRESS(ROW(),COLUMN()+2+$F$10-1)))</f>
        <v>3.7799999999999985</v>
      </c>
      <c r="G39" s="19"/>
      <c r="H39" s="32">
        <f>SUMPRODUCT(0.7*0.05*(Availability!$HH$4:$LB$25)*(Availability!$HH$1:$LB$1='Capacity 2021.3'!H$12)*(Availability!$A$4:$A$25='Capacity 2021.3'!$C39)*(Availability!$F$4:$F$25='Capacity 2021.3'!$D39))/8</f>
        <v>0.62999999999999967</v>
      </c>
      <c r="I39" s="32">
        <f>SUMPRODUCT(0.7*0.05*(Availability!$HH$4:$LB$25)*(Availability!$HH$1:$LB$1='Capacity 2021.3'!I$12)*(Availability!$A$4:$A$25='Capacity 2021.3'!$C39)*(Availability!$F$4:$F$25='Capacity 2021.3'!$D39))/8</f>
        <v>0.62999999999999967</v>
      </c>
      <c r="J39" s="32">
        <f>SUMPRODUCT(0.7*0.05*(Availability!$HH$4:$LB$25)*(Availability!$HH$1:$LB$1='Capacity 2021.3'!J$12)*(Availability!$A$4:$A$25='Capacity 2021.3'!$C39)*(Availability!$F$4:$F$25='Capacity 2021.3'!$D39))/8</f>
        <v>0.62999999999999967</v>
      </c>
      <c r="K39" s="32">
        <f>SUMPRODUCT(0.7*0.05*(Availability!$HH$4:$LB$25)*(Availability!$HH$1:$LB$1='Capacity 2021.3'!K$12)*(Availability!$A$4:$A$25='Capacity 2021.3'!$C39)*(Availability!$F$4:$F$25='Capacity 2021.3'!$D39))/8</f>
        <v>0.62999999999999967</v>
      </c>
      <c r="L39" s="32">
        <f>SUMPRODUCT(0.7*0.05*(Availability!$HH$4:$LB$25)*(Availability!$HH$1:$LB$1='Capacity 2021.3'!L$12)*(Availability!$A$4:$A$25='Capacity 2021.3'!$C39)*(Availability!$F$4:$F$25='Capacity 2021.3'!$D39))/8</f>
        <v>0.62999999999999967</v>
      </c>
      <c r="M39" s="32">
        <f>SUMPRODUCT(0.7*0.05*(Availability!$HH$4:$LB$25)*(Availability!$HH$1:$LB$1='Capacity 2021.3'!M$12)*(Availability!$A$4:$A$25='Capacity 2021.3'!$C39)*(Availability!$F$4:$F$25='Capacity 2021.3'!$D39))/8</f>
        <v>0.62999999999999967</v>
      </c>
      <c r="N39" s="32">
        <f>SUMPRODUCT(0.7*0.05*(Availability!$HH$4:$LB$25)*(Availability!$HH$1:$LB$1='Capacity 2021.3'!N$12)*(Availability!$A$4:$A$25='Capacity 2021.3'!$C39)*(Availability!$F$4:$F$25='Capacity 2021.3'!$D39))/8</f>
        <v>0</v>
      </c>
      <c r="O39" s="32">
        <f>SUMPRODUCT(0.7*0.05*(Availability!$HH$4:$LB$25)*(Availability!$HH$1:$LB$1='Capacity 2021.3'!O$12)*(Availability!$A$4:$A$25='Capacity 2021.3'!$C39)*(Availability!$F$4:$F$25='Capacity 2021.3'!$D39))/8</f>
        <v>0</v>
      </c>
      <c r="P39" s="32">
        <f>SUMPRODUCT(0.7*0.05*(Availability!$HH$4:$LB$25)*(Availability!$HH$1:$LB$1='Capacity 2021.3'!P$12)*(Availability!$A$4:$A$25='Capacity 2021.3'!$C39)*(Availability!$F$4:$F$25='Capacity 2021.3'!$D39))/8</f>
        <v>0</v>
      </c>
    </row>
    <row r="40" spans="1:16" x14ac:dyDescent="0.25">
      <c r="A40" s="84"/>
      <c r="C40" s="14"/>
      <c r="D40" s="14"/>
      <c r="F40" s="21"/>
      <c r="G40" s="19"/>
      <c r="H40" s="50"/>
      <c r="I40" s="50"/>
      <c r="J40" s="50"/>
      <c r="K40" s="50"/>
      <c r="L40" s="50"/>
      <c r="M40" s="50"/>
      <c r="N40" s="50"/>
      <c r="O40" s="50"/>
      <c r="P40" s="50"/>
    </row>
    <row r="41" spans="1:16" x14ac:dyDescent="0.25">
      <c r="A41" s="84"/>
      <c r="C41" s="15" t="s">
        <v>68</v>
      </c>
      <c r="D41" s="23" t="s">
        <v>73</v>
      </c>
      <c r="F41" s="18">
        <f ca="1">SUM(H41:INDIRECT(ADDRESS(ROW(),COLUMN()+2+$F$10-1)))</f>
        <v>8.19</v>
      </c>
      <c r="H41" s="32">
        <f>SUMPRODUCT((H$36:H$39)*($C$36:$C$39=$C41))</f>
        <v>0.31499999999999995</v>
      </c>
      <c r="I41" s="32">
        <f t="shared" ref="I41:P42" si="11">SUMPRODUCT((I$36:I$39)*($C$36:$C$39=$C41))</f>
        <v>1.1549999999999998</v>
      </c>
      <c r="J41" s="32">
        <f t="shared" si="11"/>
        <v>1.6800000000000002</v>
      </c>
      <c r="K41" s="32">
        <f t="shared" si="11"/>
        <v>1.6800000000000002</v>
      </c>
      <c r="L41" s="32">
        <f t="shared" si="11"/>
        <v>1.6800000000000002</v>
      </c>
      <c r="M41" s="32">
        <f t="shared" si="11"/>
        <v>1.6800000000000002</v>
      </c>
      <c r="N41" s="32">
        <f t="shared" si="11"/>
        <v>0</v>
      </c>
      <c r="O41" s="32">
        <f t="shared" si="11"/>
        <v>0</v>
      </c>
      <c r="P41" s="32">
        <f t="shared" si="11"/>
        <v>0</v>
      </c>
    </row>
    <row r="42" spans="1:16" x14ac:dyDescent="0.25">
      <c r="A42" s="84"/>
      <c r="C42" s="15" t="s">
        <v>69</v>
      </c>
      <c r="D42" s="23" t="s">
        <v>73</v>
      </c>
      <c r="F42" s="18">
        <f ca="1">SUM(H42:INDIRECT(ADDRESS(ROW(),COLUMN()+2+$F$10-1)))</f>
        <v>7.2449999999999974</v>
      </c>
      <c r="H42" s="32">
        <f>SUMPRODUCT((H$36:H$39)*($C$36:$C$39=$C42))</f>
        <v>0.94499999999999962</v>
      </c>
      <c r="I42" s="32">
        <f t="shared" si="11"/>
        <v>1.1199999999999994</v>
      </c>
      <c r="J42" s="32">
        <f t="shared" si="11"/>
        <v>1.2949999999999995</v>
      </c>
      <c r="K42" s="32">
        <f t="shared" si="11"/>
        <v>1.2949999999999995</v>
      </c>
      <c r="L42" s="32">
        <f t="shared" si="11"/>
        <v>1.2949999999999995</v>
      </c>
      <c r="M42" s="32">
        <f t="shared" si="11"/>
        <v>1.2949999999999995</v>
      </c>
      <c r="N42" s="32">
        <f t="shared" si="11"/>
        <v>0</v>
      </c>
      <c r="O42" s="32">
        <f t="shared" si="11"/>
        <v>0</v>
      </c>
      <c r="P42" s="32">
        <f t="shared" si="11"/>
        <v>0</v>
      </c>
    </row>
    <row r="43" spans="1:16" x14ac:dyDescent="0.25">
      <c r="A43" s="84"/>
      <c r="C43" s="15" t="s">
        <v>33</v>
      </c>
      <c r="D43" s="23" t="s">
        <v>73</v>
      </c>
      <c r="F43" s="18">
        <f ca="1">SUM(H43:INDIRECT(ADDRESS(ROW(),COLUMN()+2+$F$10-1)))</f>
        <v>8.504999999999999</v>
      </c>
      <c r="H43" s="32">
        <f>SUMPRODUCT((H$36:H$39)*($D$36:$D$39=$C43))</f>
        <v>0.62999999999999989</v>
      </c>
      <c r="I43" s="32">
        <f t="shared" ref="I43:P44" si="12">SUMPRODUCT((I$36:I$39)*($D$36:$D$39=$C43))</f>
        <v>1.1549999999999998</v>
      </c>
      <c r="J43" s="32">
        <f t="shared" si="12"/>
        <v>1.6799999999999997</v>
      </c>
      <c r="K43" s="32">
        <f t="shared" si="12"/>
        <v>1.6799999999999997</v>
      </c>
      <c r="L43" s="32">
        <f t="shared" si="12"/>
        <v>1.6799999999999997</v>
      </c>
      <c r="M43" s="32">
        <f t="shared" si="12"/>
        <v>1.6799999999999997</v>
      </c>
      <c r="N43" s="32">
        <f t="shared" si="12"/>
        <v>0</v>
      </c>
      <c r="O43" s="32">
        <f t="shared" si="12"/>
        <v>0</v>
      </c>
      <c r="P43" s="32">
        <f t="shared" si="12"/>
        <v>0</v>
      </c>
    </row>
    <row r="44" spans="1:16" x14ac:dyDescent="0.25">
      <c r="A44" s="84"/>
      <c r="C44" s="15" t="s">
        <v>32</v>
      </c>
      <c r="D44" s="23" t="s">
        <v>73</v>
      </c>
      <c r="F44" s="18">
        <f ca="1">SUM(H44:INDIRECT(ADDRESS(ROW(),COLUMN()+2+$F$10-1)))</f>
        <v>6.9299999999999979</v>
      </c>
      <c r="H44" s="32">
        <f>SUMPRODUCT((H$36:H$39)*($D$36:$D$39=$C44))</f>
        <v>0.62999999999999967</v>
      </c>
      <c r="I44" s="32">
        <f t="shared" si="12"/>
        <v>1.1199999999999994</v>
      </c>
      <c r="J44" s="32">
        <f t="shared" si="12"/>
        <v>1.2949999999999995</v>
      </c>
      <c r="K44" s="32">
        <f t="shared" si="12"/>
        <v>1.2949999999999995</v>
      </c>
      <c r="L44" s="32">
        <f t="shared" si="12"/>
        <v>1.2949999999999995</v>
      </c>
      <c r="M44" s="32">
        <f t="shared" si="12"/>
        <v>1.2949999999999995</v>
      </c>
      <c r="N44" s="32">
        <f t="shared" si="12"/>
        <v>0</v>
      </c>
      <c r="O44" s="32">
        <f t="shared" si="12"/>
        <v>0</v>
      </c>
      <c r="P44" s="32">
        <f t="shared" si="12"/>
        <v>0</v>
      </c>
    </row>
    <row r="45" spans="1:16" x14ac:dyDescent="0.25">
      <c r="A45" s="84"/>
      <c r="C45" s="85" t="s">
        <v>73</v>
      </c>
      <c r="D45" s="85"/>
      <c r="F45" s="18">
        <f ca="1">SUM(F41:F42)</f>
        <v>15.434999999999997</v>
      </c>
      <c r="H45" s="34">
        <f t="shared" ref="H45:P45" si="13">SUM(H36:H39)</f>
        <v>1.2599999999999996</v>
      </c>
      <c r="I45" s="34">
        <f t="shared" si="13"/>
        <v>2.2749999999999995</v>
      </c>
      <c r="J45" s="34">
        <f t="shared" si="13"/>
        <v>2.9749999999999996</v>
      </c>
      <c r="K45" s="34">
        <f t="shared" si="13"/>
        <v>2.9749999999999996</v>
      </c>
      <c r="L45" s="34">
        <f t="shared" si="13"/>
        <v>2.9749999999999996</v>
      </c>
      <c r="M45" s="34">
        <f t="shared" si="13"/>
        <v>2.9749999999999996</v>
      </c>
      <c r="N45" s="34">
        <f t="shared" si="13"/>
        <v>0</v>
      </c>
      <c r="O45" s="34">
        <f t="shared" si="13"/>
        <v>0</v>
      </c>
      <c r="P45" s="34">
        <f t="shared" si="13"/>
        <v>0</v>
      </c>
    </row>
  </sheetData>
  <mergeCells count="11">
    <mergeCell ref="O1:P1"/>
    <mergeCell ref="R1:S1"/>
    <mergeCell ref="C11:D11"/>
    <mergeCell ref="C12:D12"/>
    <mergeCell ref="A14:A23"/>
    <mergeCell ref="C23:D23"/>
    <mergeCell ref="A25:A34"/>
    <mergeCell ref="C34:D34"/>
    <mergeCell ref="A36:A45"/>
    <mergeCell ref="C45:D45"/>
    <mergeCell ref="L1:M1"/>
  </mergeCells>
  <conditionalFormatting sqref="H11:P45">
    <cfRule type="expression" dxfId="25" priority="1">
      <formula>COLUMN()&gt;7+$F$10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D6" sqref="D6"/>
    </sheetView>
  </sheetViews>
  <sheetFormatPr baseColWidth="10" defaultColWidth="9.140625" defaultRowHeight="15" x14ac:dyDescent="0.25"/>
  <cols>
    <col min="1" max="1" width="7.5703125" bestFit="1" customWidth="1"/>
    <col min="2" max="2" width="13.85546875" bestFit="1" customWidth="1"/>
    <col min="3" max="3" width="11.42578125" bestFit="1" customWidth="1"/>
    <col min="4" max="4" width="48.5703125" bestFit="1" customWidth="1"/>
    <col min="5" max="5" width="11.5703125" customWidth="1"/>
    <col min="6" max="6" width="47.5703125" style="78" bestFit="1" customWidth="1"/>
    <col min="7" max="7" width="11.5703125" style="78" customWidth="1"/>
  </cols>
  <sheetData>
    <row r="1" spans="1:15" x14ac:dyDescent="0.25">
      <c r="A1" s="54" t="s">
        <v>81</v>
      </c>
      <c r="B1" s="54" t="s">
        <v>82</v>
      </c>
      <c r="C1" s="54" t="s">
        <v>129</v>
      </c>
      <c r="D1" s="55" t="s">
        <v>84</v>
      </c>
      <c r="E1" s="54" t="s">
        <v>141</v>
      </c>
      <c r="F1" s="55" t="s">
        <v>89</v>
      </c>
      <c r="G1" s="54" t="s">
        <v>92</v>
      </c>
      <c r="H1" s="54" t="s">
        <v>93</v>
      </c>
      <c r="I1" s="54" t="s">
        <v>94</v>
      </c>
    </row>
    <row r="2" spans="1:15" x14ac:dyDescent="0.25">
      <c r="A2" s="79">
        <v>2</v>
      </c>
      <c r="B2" s="79" t="s">
        <v>137</v>
      </c>
      <c r="C2" s="79" t="s">
        <v>130</v>
      </c>
      <c r="D2" s="56" t="s">
        <v>103</v>
      </c>
      <c r="E2" s="67" t="s">
        <v>130</v>
      </c>
      <c r="F2" s="57"/>
      <c r="G2" s="58">
        <f t="shared" ref="G2:G6" si="0">SUM(H2:I2)</f>
        <v>20</v>
      </c>
      <c r="H2" s="59">
        <v>11</v>
      </c>
      <c r="I2" s="59">
        <v>9</v>
      </c>
      <c r="J2" s="78"/>
      <c r="K2" s="78"/>
    </row>
    <row r="3" spans="1:15" x14ac:dyDescent="0.25">
      <c r="A3" s="60"/>
      <c r="B3" s="60" t="s">
        <v>137</v>
      </c>
      <c r="C3" s="60" t="s">
        <v>130</v>
      </c>
      <c r="D3" s="61" t="s">
        <v>135</v>
      </c>
      <c r="E3" s="68"/>
      <c r="F3" s="62" t="s">
        <v>155</v>
      </c>
      <c r="G3" s="58">
        <f t="shared" si="0"/>
        <v>25</v>
      </c>
      <c r="H3" s="59">
        <v>3</v>
      </c>
      <c r="I3" s="59">
        <v>22</v>
      </c>
      <c r="J3" s="78"/>
      <c r="K3" s="78"/>
    </row>
    <row r="4" spans="1:15" x14ac:dyDescent="0.25">
      <c r="A4" s="79"/>
      <c r="B4" s="79" t="s">
        <v>140</v>
      </c>
      <c r="C4" s="79"/>
      <c r="D4" s="56" t="s">
        <v>131</v>
      </c>
      <c r="E4" s="67" t="s">
        <v>130</v>
      </c>
      <c r="F4" s="57"/>
      <c r="G4" s="58">
        <f t="shared" ref="G4" si="1">SUM(H4:I4)</f>
        <v>35</v>
      </c>
      <c r="H4" s="59">
        <v>14</v>
      </c>
      <c r="I4" s="59">
        <v>21</v>
      </c>
      <c r="J4" s="78"/>
      <c r="K4" s="78"/>
    </row>
    <row r="5" spans="1:15" x14ac:dyDescent="0.25">
      <c r="A5" s="79"/>
      <c r="B5" s="79" t="s">
        <v>138</v>
      </c>
      <c r="C5" s="79"/>
      <c r="D5" s="56" t="s">
        <v>133</v>
      </c>
      <c r="E5" s="67"/>
      <c r="F5" s="57"/>
      <c r="G5" s="58">
        <f t="shared" si="0"/>
        <v>30</v>
      </c>
      <c r="H5" s="59">
        <v>5</v>
      </c>
      <c r="I5" s="59">
        <v>25</v>
      </c>
      <c r="J5" s="78"/>
      <c r="K5" s="78"/>
    </row>
    <row r="6" spans="1:15" x14ac:dyDescent="0.25">
      <c r="A6" s="79"/>
      <c r="B6" s="79" t="s">
        <v>138</v>
      </c>
      <c r="C6" s="79"/>
      <c r="D6" s="56" t="s">
        <v>134</v>
      </c>
      <c r="E6" s="67"/>
      <c r="F6" s="57"/>
      <c r="G6" s="58">
        <f t="shared" si="0"/>
        <v>50</v>
      </c>
      <c r="H6" s="59">
        <v>10</v>
      </c>
      <c r="I6" s="59">
        <v>40</v>
      </c>
      <c r="J6" s="78"/>
      <c r="K6" s="78"/>
      <c r="L6" s="78"/>
      <c r="M6" s="78"/>
      <c r="N6" s="78"/>
      <c r="O6" s="78"/>
    </row>
    <row r="7" spans="1:15" x14ac:dyDescent="0.25">
      <c r="A7" s="57"/>
      <c r="B7" s="57"/>
      <c r="C7" s="57"/>
      <c r="D7" s="57"/>
      <c r="E7" s="57"/>
      <c r="F7" s="57"/>
      <c r="G7" s="57"/>
      <c r="H7" s="79"/>
      <c r="I7" s="79"/>
      <c r="J7" s="78"/>
      <c r="K7" s="78"/>
      <c r="L7" s="78"/>
      <c r="M7" s="78"/>
      <c r="N7" s="78"/>
      <c r="O7" s="78"/>
    </row>
    <row r="8" spans="1:15" x14ac:dyDescent="0.25">
      <c r="A8" s="57"/>
      <c r="B8" s="57"/>
      <c r="C8" s="57"/>
      <c r="D8" s="57"/>
      <c r="E8" s="57"/>
      <c r="F8" s="57"/>
      <c r="G8" s="58">
        <f>SUMIF($C$2:$C$6, "y", G2:G6)</f>
        <v>45</v>
      </c>
      <c r="H8" s="58">
        <f>SUMIF($C$2:$C$6, "y", H2:H6)</f>
        <v>14</v>
      </c>
      <c r="I8" s="58">
        <f>SUMIF($C$2:$C$6, "y", I2:I6)</f>
        <v>31</v>
      </c>
      <c r="J8" s="78"/>
      <c r="K8" s="78"/>
      <c r="L8" s="78"/>
      <c r="M8" s="78"/>
      <c r="N8" s="78"/>
      <c r="O8" s="78"/>
    </row>
  </sheetData>
  <conditionalFormatting sqref="A4:I4">
    <cfRule type="expression" dxfId="24" priority="1">
      <formula>NOT($C4="y")</formula>
    </cfRule>
  </conditionalFormatting>
  <conditionalFormatting sqref="A2:I3 A5:I6">
    <cfRule type="expression" dxfId="23" priority="2">
      <formula>NOT($C2="y")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4"/>
  <sheetViews>
    <sheetView workbookViewId="0">
      <selection activeCell="C4" sqref="C4"/>
    </sheetView>
  </sheetViews>
  <sheetFormatPr baseColWidth="10" defaultColWidth="9.140625" defaultRowHeight="15" x14ac:dyDescent="0.25"/>
  <sheetData>
    <row r="1" spans="2:5" ht="16.5" customHeight="1" x14ac:dyDescent="0.25"/>
    <row r="2" spans="2:5" x14ac:dyDescent="0.25">
      <c r="B2" s="28"/>
      <c r="C2" s="77" t="s">
        <v>95</v>
      </c>
      <c r="D2" s="77" t="s">
        <v>96</v>
      </c>
      <c r="E2" s="77" t="s">
        <v>97</v>
      </c>
    </row>
    <row r="3" spans="2:5" x14ac:dyDescent="0.25">
      <c r="B3" s="77" t="s">
        <v>79</v>
      </c>
      <c r="C3" s="77">
        <f>'Effort 2021.3'!H8</f>
        <v>14</v>
      </c>
      <c r="D3" s="65">
        <f ca="1">'Capacity 2021.1'!F22</f>
        <v>130.35749999999999</v>
      </c>
      <c r="E3" s="66">
        <f ca="1">D3-C3</f>
        <v>116.35749999999999</v>
      </c>
    </row>
    <row r="4" spans="2:5" x14ac:dyDescent="0.25">
      <c r="B4" s="77" t="s">
        <v>80</v>
      </c>
      <c r="C4" s="77">
        <f>'Effort 2021.3'!I8</f>
        <v>31</v>
      </c>
      <c r="D4" s="65">
        <f ca="1">'Capacity 2021.1'!F21</f>
        <v>111.2475</v>
      </c>
      <c r="E4" s="66">
        <f ca="1">D4-C4</f>
        <v>80.247500000000002</v>
      </c>
    </row>
    <row r="5" spans="2:5" x14ac:dyDescent="0.25">
      <c r="B5" s="33" t="s">
        <v>106</v>
      </c>
      <c r="C5" s="33">
        <f>SUM(C3:C4)</f>
        <v>45</v>
      </c>
      <c r="D5" s="63">
        <f ca="1">SUM(D3:D4)</f>
        <v>241.60499999999999</v>
      </c>
      <c r="E5" s="64">
        <f ca="1">SUM(E3:E4)</f>
        <v>196.60499999999999</v>
      </c>
    </row>
    <row r="13" spans="2:5" ht="24.75" customHeight="1" x14ac:dyDescent="0.25"/>
    <row r="24" ht="22.5" customHeight="1" x14ac:dyDescent="0.25"/>
  </sheetData>
  <conditionalFormatting sqref="E3:E5">
    <cfRule type="cellIs" dxfId="2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A7" workbookViewId="0">
      <selection activeCell="H25" sqref="H25"/>
    </sheetView>
  </sheetViews>
  <sheetFormatPr baseColWidth="10" defaultColWidth="9.140625" defaultRowHeight="15" x14ac:dyDescent="0.25"/>
  <cols>
    <col min="1" max="1" width="27.5703125" customWidth="1"/>
    <col min="2" max="2" width="2.42578125" customWidth="1"/>
    <col min="3" max="3" width="10.42578125" customWidth="1"/>
    <col min="4" max="4" width="8.85546875" customWidth="1"/>
    <col min="5" max="5" width="1.85546875" customWidth="1"/>
    <col min="7" max="7" width="1.42578125" customWidth="1"/>
  </cols>
  <sheetData>
    <row r="1" spans="1:19" x14ac:dyDescent="0.25">
      <c r="A1" s="10" t="s">
        <v>125</v>
      </c>
      <c r="C1">
        <v>8</v>
      </c>
      <c r="F1" s="41"/>
      <c r="L1" s="86" t="s">
        <v>70</v>
      </c>
      <c r="M1" s="86"/>
      <c r="O1" s="86" t="s">
        <v>71</v>
      </c>
      <c r="P1" s="86"/>
      <c r="R1" s="86" t="s">
        <v>72</v>
      </c>
      <c r="S1" s="86"/>
    </row>
    <row r="2" spans="1:19" x14ac:dyDescent="0.25">
      <c r="A2" s="10" t="s">
        <v>124</v>
      </c>
      <c r="C2" s="45">
        <v>1</v>
      </c>
      <c r="F2" s="41"/>
      <c r="L2" s="41">
        <f>$C$1</f>
        <v>8</v>
      </c>
      <c r="M2" s="41" t="str">
        <f>IF(INT(L2), INT(L2) &amp; " h", "") &amp; IF(INT(MOD(L2*60,60)), " " &amp; INT(MOD(L2*60,60)) &amp; " m", "")</f>
        <v>8 h</v>
      </c>
      <c r="O2" s="41">
        <f>$C$1*5</f>
        <v>40</v>
      </c>
      <c r="P2" s="41" t="str">
        <f>IF(INT(O2), INT(O2) &amp; " h", "") &amp; IF(INT(MOD(O2*60,60)), " " &amp; INT(MOD(O2*60,60)) &amp; " m", "")</f>
        <v>40 h</v>
      </c>
      <c r="R2" s="41">
        <f>$C$1*10</f>
        <v>80</v>
      </c>
      <c r="S2" s="41" t="str">
        <f>IF(INT(R2), INT(R2) &amp; " h", "") &amp; IF(INT(MOD(R2*60,60)), " " &amp; INT(MOD(R2*60,60)) &amp; " m", "")</f>
        <v>80 h</v>
      </c>
    </row>
    <row r="3" spans="1:19" x14ac:dyDescent="0.25">
      <c r="A3" s="10" t="s">
        <v>123</v>
      </c>
      <c r="C3" s="45">
        <v>0.3</v>
      </c>
      <c r="D3" t="s">
        <v>63</v>
      </c>
      <c r="F3" s="41"/>
      <c r="L3" s="41">
        <f>L2*C3</f>
        <v>2.4</v>
      </c>
      <c r="M3" s="41" t="str">
        <f t="shared" ref="M3:M8" si="0">IF(INT(L3), INT(L3) &amp; " h", "") &amp; IF(INT(MOD(L3*60,60)), " " &amp; INT(MOD(L3*60,60)) &amp; " m", "")</f>
        <v>2 h 24 m</v>
      </c>
      <c r="O3" s="41">
        <f>O2*C3</f>
        <v>12</v>
      </c>
      <c r="P3" s="41" t="str">
        <f t="shared" ref="P3:P8" si="1">IF(INT(O3), INT(O3) &amp; " h", "") &amp; IF(INT(MOD(O3*60,60)), " " &amp; INT(MOD(O3*60,60)) &amp; " m", "")</f>
        <v>12 h</v>
      </c>
      <c r="R3" s="41">
        <f>R2*C3</f>
        <v>24</v>
      </c>
      <c r="S3" s="41" t="str">
        <f t="shared" ref="S3:S8" si="2">IF(INT(R3), INT(R3) &amp; " h", "") &amp; IF(INT(MOD(R3*60,60)), " " &amp; INT(MOD(R3*60,60)) &amp; " m", "")</f>
        <v>24 h</v>
      </c>
    </row>
    <row r="4" spans="1:19" x14ac:dyDescent="0.25">
      <c r="A4" s="10" t="s">
        <v>120</v>
      </c>
      <c r="C4" s="45">
        <f>$C$2-$C$3</f>
        <v>0.7</v>
      </c>
      <c r="F4" s="41"/>
      <c r="L4" s="41">
        <f>L2*C4</f>
        <v>5.6</v>
      </c>
      <c r="M4" s="41" t="str">
        <f t="shared" si="0"/>
        <v>5 h 36 m</v>
      </c>
      <c r="O4" s="41">
        <f>O2*C4</f>
        <v>28</v>
      </c>
      <c r="P4" s="41" t="str">
        <f t="shared" si="1"/>
        <v>28 h</v>
      </c>
      <c r="R4" s="41">
        <f>R2*C4</f>
        <v>56</v>
      </c>
      <c r="S4" s="41" t="str">
        <f t="shared" si="2"/>
        <v>56 h</v>
      </c>
    </row>
    <row r="5" spans="1:19" x14ac:dyDescent="0.25">
      <c r="A5" s="11" t="s">
        <v>121</v>
      </c>
      <c r="C5" s="45">
        <v>0.05</v>
      </c>
      <c r="D5" t="s">
        <v>64</v>
      </c>
      <c r="F5" s="41"/>
      <c r="L5" s="41">
        <f>L2*C4*C5</f>
        <v>0.27999999999999997</v>
      </c>
      <c r="M5" s="41" t="str">
        <f t="shared" si="0"/>
        <v xml:space="preserve"> 16 m</v>
      </c>
      <c r="O5" s="41">
        <f>O2*C4*C5</f>
        <v>1.4000000000000001</v>
      </c>
      <c r="P5" s="41" t="str">
        <f t="shared" si="1"/>
        <v>1 h 24 m</v>
      </c>
      <c r="R5" s="41">
        <f>R2*C4*C5</f>
        <v>2.8000000000000003</v>
      </c>
      <c r="S5" s="41" t="str">
        <f t="shared" si="2"/>
        <v>2 h 48 m</v>
      </c>
    </row>
    <row r="6" spans="1:19" x14ac:dyDescent="0.25">
      <c r="A6" s="11" t="s">
        <v>122</v>
      </c>
      <c r="C6" s="45">
        <v>0.3</v>
      </c>
      <c r="D6" t="s">
        <v>65</v>
      </c>
      <c r="F6" s="41"/>
      <c r="L6" s="41">
        <f>L2*C4*C6</f>
        <v>1.68</v>
      </c>
      <c r="M6" s="41" t="str">
        <f t="shared" si="0"/>
        <v>1 h 40 m</v>
      </c>
      <c r="O6" s="41">
        <f>O2*C4*C6</f>
        <v>8.4</v>
      </c>
      <c r="P6" s="41" t="str">
        <f t="shared" si="1"/>
        <v>8 h 24 m</v>
      </c>
      <c r="R6" s="41">
        <f>R2*C4*C6</f>
        <v>16.8</v>
      </c>
      <c r="S6" s="41" t="str">
        <f t="shared" si="2"/>
        <v>16 h 48 m</v>
      </c>
    </row>
    <row r="7" spans="1:19" x14ac:dyDescent="0.25">
      <c r="A7" s="12" t="s">
        <v>126</v>
      </c>
      <c r="C7" s="51">
        <v>0</v>
      </c>
      <c r="D7" t="s">
        <v>67</v>
      </c>
      <c r="F7" s="41"/>
      <c r="L7" s="52">
        <f>L3*C4*C7</f>
        <v>0</v>
      </c>
      <c r="M7" s="41" t="str">
        <f t="shared" si="0"/>
        <v/>
      </c>
      <c r="O7" s="53">
        <f>O3*C4*C7</f>
        <v>0</v>
      </c>
      <c r="P7" s="41" t="str">
        <f t="shared" si="1"/>
        <v/>
      </c>
      <c r="R7" s="53">
        <f>R3*C4*C7</f>
        <v>0</v>
      </c>
    </row>
    <row r="8" spans="1:19" ht="15.75" customHeight="1" x14ac:dyDescent="0.25">
      <c r="A8" s="12" t="s">
        <v>127</v>
      </c>
      <c r="C8" s="45">
        <f>$C$2-SUM($C$5:$C$7)</f>
        <v>0.65</v>
      </c>
      <c r="D8" t="s">
        <v>66</v>
      </c>
      <c r="F8" s="41"/>
      <c r="L8" s="41">
        <f>L2*C4*C8</f>
        <v>3.6399999999999997</v>
      </c>
      <c r="M8" s="41" t="str">
        <f t="shared" si="0"/>
        <v>3 h 38 m</v>
      </c>
      <c r="O8" s="41">
        <f>O2*C4*C8</f>
        <v>18.2</v>
      </c>
      <c r="P8" s="41" t="str">
        <f t="shared" si="1"/>
        <v>18 h 12 m</v>
      </c>
      <c r="R8" s="41">
        <f>R2*C4*C8</f>
        <v>36.4</v>
      </c>
      <c r="S8" s="41" t="str">
        <f t="shared" si="2"/>
        <v>36 h 24 m</v>
      </c>
    </row>
    <row r="9" spans="1:19" ht="20.25" customHeight="1" x14ac:dyDescent="0.25"/>
    <row r="10" spans="1:19" ht="20.25" customHeight="1" x14ac:dyDescent="0.25">
      <c r="D10" s="10" t="s">
        <v>128</v>
      </c>
      <c r="F10" s="41">
        <v>8</v>
      </c>
    </row>
    <row r="11" spans="1:19" x14ac:dyDescent="0.25">
      <c r="C11" s="85" t="s">
        <v>101</v>
      </c>
      <c r="D11" s="85"/>
      <c r="H11" s="47">
        <v>44176</v>
      </c>
      <c r="I11" s="47">
        <f>H11+14</f>
        <v>44190</v>
      </c>
      <c r="J11" s="47">
        <f t="shared" ref="J11:P11" si="3">I11+14</f>
        <v>44204</v>
      </c>
      <c r="K11" s="47">
        <f t="shared" si="3"/>
        <v>44218</v>
      </c>
      <c r="L11" s="47">
        <f t="shared" si="3"/>
        <v>44232</v>
      </c>
      <c r="M11" s="47">
        <f t="shared" si="3"/>
        <v>44246</v>
      </c>
      <c r="N11" s="47">
        <f t="shared" si="3"/>
        <v>44260</v>
      </c>
      <c r="O11" s="47">
        <f t="shared" si="3"/>
        <v>44274</v>
      </c>
      <c r="P11" s="47">
        <f t="shared" si="3"/>
        <v>44288</v>
      </c>
    </row>
    <row r="12" spans="1:19" ht="16.5" customHeight="1" x14ac:dyDescent="0.25">
      <c r="C12" s="85" t="s">
        <v>100</v>
      </c>
      <c r="D12" s="85"/>
      <c r="H12" s="48">
        <v>18</v>
      </c>
      <c r="I12" s="48">
        <f t="shared" ref="I12:P12" si="4">H12+1</f>
        <v>19</v>
      </c>
      <c r="J12" s="48">
        <f t="shared" si="4"/>
        <v>20</v>
      </c>
      <c r="K12" s="48">
        <f t="shared" si="4"/>
        <v>21</v>
      </c>
      <c r="L12" s="48">
        <f t="shared" si="4"/>
        <v>22</v>
      </c>
      <c r="M12" s="48">
        <f t="shared" si="4"/>
        <v>23</v>
      </c>
      <c r="N12" s="48">
        <f t="shared" si="4"/>
        <v>24</v>
      </c>
      <c r="O12" s="48">
        <f t="shared" si="4"/>
        <v>25</v>
      </c>
      <c r="P12" s="48">
        <f t="shared" si="4"/>
        <v>26</v>
      </c>
    </row>
    <row r="13" spans="1:19" x14ac:dyDescent="0.25">
      <c r="H13" s="49"/>
      <c r="I13" s="49"/>
      <c r="J13" s="49"/>
      <c r="K13" s="49"/>
      <c r="L13" s="49"/>
      <c r="M13" s="49"/>
      <c r="N13" s="49"/>
      <c r="O13" s="49"/>
      <c r="P13" s="49"/>
    </row>
    <row r="14" spans="1:19" x14ac:dyDescent="0.25">
      <c r="A14" s="84" t="s">
        <v>78</v>
      </c>
      <c r="C14" s="15" t="s">
        <v>68</v>
      </c>
      <c r="D14" s="23" t="s">
        <v>33</v>
      </c>
      <c r="F14" s="18">
        <f ca="1">SUM(H14:INDIRECT(ADDRESS(ROW(),COLUMN()+2+$F$10-1)))</f>
        <v>68.818749999999994</v>
      </c>
      <c r="G14" s="19"/>
      <c r="H14" s="32">
        <f>SUMPRODUCT($C$4*$C$8*(Availability!$G$4:$FD$25)*(Availability!$G$1:$FD$1='Capacity 2021.1'!H$12)*(Availability!$A$4:$A$25='Capacity 2021.1'!$C14)*(Availability!$F$4:$F$25='Capacity 2021.1'!$D14))/8</f>
        <v>9.1</v>
      </c>
      <c r="I14" s="32">
        <f>SUMPRODUCT($C$4*$C$8*(Availability!$G$4:$FD$25)*(Availability!$G$1:$FD$1='Capacity 2021.1'!I$12)*(Availability!$A$4:$A$25='Capacity 2021.1'!$C14)*(Availability!$F$4:$F$25='Capacity 2021.1'!$D14))/8</f>
        <v>7.7350000000000003</v>
      </c>
      <c r="J14" s="32">
        <f>SUMPRODUCT($C$4*$C$8*(Availability!$G$4:$FD$25)*(Availability!$G$1:$FD$1='Capacity 2021.1'!J$12)*(Availability!$A$4:$A$25='Capacity 2021.1'!$C14)*(Availability!$F$4:$F$25='Capacity 2021.1'!$D14))/8</f>
        <v>4.0949999999999998</v>
      </c>
      <c r="K14" s="32">
        <f>SUMPRODUCT($C$4*$C$8*(Availability!$G$4:$FD$25)*(Availability!$G$1:$FD$1='Capacity 2021.1'!K$12)*(Availability!$A$4:$A$25='Capacity 2021.1'!$C14)*(Availability!$F$4:$F$25='Capacity 2021.1'!$D14))/8</f>
        <v>4.55</v>
      </c>
      <c r="L14" s="32">
        <f>SUMPRODUCT($C$4*$C$8*(Availability!$G$4:$FD$25)*(Availability!$G$1:$FD$1='Capacity 2021.1'!L$12)*(Availability!$A$4:$A$25='Capacity 2021.1'!$C14)*(Availability!$F$4:$F$25='Capacity 2021.1'!$D14))/8</f>
        <v>9.7825000000000006</v>
      </c>
      <c r="M14" s="32">
        <f>SUMPRODUCT($C$4*$C$8*(Availability!$G$4:$FD$25)*(Availability!$G$1:$FD$1='Capacity 2021.1'!M$12)*(Availability!$A$4:$A$25='Capacity 2021.1'!$C14)*(Availability!$F$4:$F$25='Capacity 2021.1'!$D14))/8</f>
        <v>9.1</v>
      </c>
      <c r="N14" s="32">
        <f>SUMPRODUCT($C$4*$C$8*(Availability!$G$4:$FD$25)*(Availability!$G$1:$FD$1='Capacity 2021.1'!N$12)*(Availability!$A$4:$A$25='Capacity 2021.1'!$C14)*(Availability!$F$4:$F$25='Capacity 2021.1'!$D14))/8</f>
        <v>11.943749999999998</v>
      </c>
      <c r="O14" s="32">
        <f>SUMPRODUCT($C$4*$C$8*(Availability!$G$4:$FD$25)*(Availability!$G$1:$FD$1='Capacity 2021.1'!O$12)*(Availability!$A$4:$A$25='Capacity 2021.1'!$C14)*(Availability!$F$4:$F$25='Capacity 2021.1'!$D14))/8</f>
        <v>12.512499999999996</v>
      </c>
      <c r="P14" s="32">
        <f>SUMPRODUCT($C$4*$C$8*(Availability!$G$4:$FD$25)*(Availability!$G$1:$FD$1='Capacity 2021.1'!P$12)*(Availability!$A$4:$A$25='Capacity 2021.1'!$C14)*(Availability!$F$4:$F$25='Capacity 2021.1'!$D14))/8</f>
        <v>11.83</v>
      </c>
    </row>
    <row r="15" spans="1:19" x14ac:dyDescent="0.25">
      <c r="A15" s="84"/>
      <c r="C15" s="15" t="s">
        <v>68</v>
      </c>
      <c r="D15" s="23" t="s">
        <v>32</v>
      </c>
      <c r="F15" s="18">
        <f ca="1">SUM(H15:INDIRECT(ADDRESS(ROW(),COLUMN()+2+$F$10-1)))</f>
        <v>59.605000000000004</v>
      </c>
      <c r="G15" s="19"/>
      <c r="H15" s="32">
        <f>SUMPRODUCT($C$4*$C$8*(Availability!$G$4:$FD$25)*(Availability!$G$1:$FD$1='Capacity 2021.1'!H$12)*(Availability!$A$4:$A$25='Capacity 2021.1'!$C15)*(Availability!$F$4:$F$25='Capacity 2021.1'!$D15))/8</f>
        <v>9.1</v>
      </c>
      <c r="I15" s="32">
        <f>SUMPRODUCT($C$4*$C$8*(Availability!$G$4:$FD$25)*(Availability!$G$1:$FD$1='Capacity 2021.1'!I$12)*(Availability!$A$4:$A$25='Capacity 2021.1'!$C15)*(Availability!$F$4:$F$25='Capacity 2021.1'!$D15))/8</f>
        <v>5.46</v>
      </c>
      <c r="J15" s="32">
        <f>SUMPRODUCT($C$4*$C$8*(Availability!$G$4:$FD$25)*(Availability!$G$1:$FD$1='Capacity 2021.1'!J$12)*(Availability!$A$4:$A$25='Capacity 2021.1'!$C15)*(Availability!$F$4:$F$25='Capacity 2021.1'!$D15))/8</f>
        <v>5.915</v>
      </c>
      <c r="K15" s="32">
        <f>SUMPRODUCT($C$4*$C$8*(Availability!$G$4:$FD$25)*(Availability!$G$1:$FD$1='Capacity 2021.1'!K$12)*(Availability!$A$4:$A$25='Capacity 2021.1'!$C15)*(Availability!$F$4:$F$25='Capacity 2021.1'!$D15))/8</f>
        <v>8.19</v>
      </c>
      <c r="L15" s="32">
        <f>SUMPRODUCT($C$4*$C$8*(Availability!$G$4:$FD$25)*(Availability!$G$1:$FD$1='Capacity 2021.1'!L$12)*(Availability!$A$4:$A$25='Capacity 2021.1'!$C15)*(Availability!$F$4:$F$25='Capacity 2021.1'!$D15))/8</f>
        <v>8.6449999999999996</v>
      </c>
      <c r="M15" s="32">
        <f>SUMPRODUCT($C$4*$C$8*(Availability!$G$4:$FD$25)*(Availability!$G$1:$FD$1='Capacity 2021.1'!M$12)*(Availability!$A$4:$A$25='Capacity 2021.1'!$C15)*(Availability!$F$4:$F$25='Capacity 2021.1'!$D15))/8</f>
        <v>6.8250000000000002</v>
      </c>
      <c r="N15" s="32">
        <f>SUMPRODUCT($C$4*$C$8*(Availability!$G$4:$FD$25)*(Availability!$G$1:$FD$1='Capacity 2021.1'!N$12)*(Availability!$A$4:$A$25='Capacity 2021.1'!$C15)*(Availability!$F$4:$F$25='Capacity 2021.1'!$D15))/8</f>
        <v>6.8250000000000002</v>
      </c>
      <c r="O15" s="32">
        <f>SUMPRODUCT($C$4*$C$8*(Availability!$G$4:$FD$25)*(Availability!$G$1:$FD$1='Capacity 2021.1'!O$12)*(Availability!$A$4:$A$25='Capacity 2021.1'!$C15)*(Availability!$F$4:$F$25='Capacity 2021.1'!$D15))/8</f>
        <v>8.6449999999999996</v>
      </c>
      <c r="P15" s="32">
        <f>SUMPRODUCT($C$4*$C$8*(Availability!$G$4:$FD$25)*(Availability!$G$1:$FD$1='Capacity 2021.1'!P$12)*(Availability!$A$4:$A$25='Capacity 2021.1'!$C15)*(Availability!$F$4:$F$25='Capacity 2021.1'!$D15))/8</f>
        <v>7.7350000000000003</v>
      </c>
    </row>
    <row r="16" spans="1:19" x14ac:dyDescent="0.25">
      <c r="A16" s="84"/>
      <c r="C16" s="15" t="s">
        <v>69</v>
      </c>
      <c r="D16" s="23" t="s">
        <v>33</v>
      </c>
      <c r="F16" s="18">
        <f ca="1">SUM(H16:INDIRECT(ADDRESS(ROW(),COLUMN()+2+$F$10-1)))</f>
        <v>42.428750000000001</v>
      </c>
      <c r="G16" s="19"/>
      <c r="H16" s="32">
        <f>SUMPRODUCT($C$4*$C$8*(Availability!$G$4:$FD$25)*(Availability!$G$1:$FD$1='Capacity 2021.1'!H$12)*(Availability!$A$4:$A$25='Capacity 2021.1'!$C16)*(Availability!$F$4:$F$25='Capacity 2021.1'!$D16))/8</f>
        <v>4.55</v>
      </c>
      <c r="I16" s="32">
        <f>SUMPRODUCT($C$4*$C$8*(Availability!$G$4:$FD$25)*(Availability!$G$1:$FD$1='Capacity 2021.1'!I$12)*(Availability!$A$4:$A$25='Capacity 2021.1'!$C16)*(Availability!$F$4:$F$25='Capacity 2021.1'!$D16))/8</f>
        <v>3.64</v>
      </c>
      <c r="J16" s="32">
        <f>SUMPRODUCT($C$4*$C$8*(Availability!$G$4:$FD$25)*(Availability!$G$1:$FD$1='Capacity 2021.1'!J$12)*(Availability!$A$4:$A$25='Capacity 2021.1'!$C16)*(Availability!$F$4:$F$25='Capacity 2021.1'!$D16))/8</f>
        <v>3.64</v>
      </c>
      <c r="K16" s="32">
        <f>SUMPRODUCT($C$4*$C$8*(Availability!$G$4:$FD$25)*(Availability!$G$1:$FD$1='Capacity 2021.1'!K$12)*(Availability!$A$4:$A$25='Capacity 2021.1'!$C16)*(Availability!$F$4:$F$25='Capacity 2021.1'!$D16))/8</f>
        <v>3.1850000000000001</v>
      </c>
      <c r="L16" s="32">
        <f>SUMPRODUCT($C$4*$C$8*(Availability!$G$4:$FD$25)*(Availability!$G$1:$FD$1='Capacity 2021.1'!L$12)*(Availability!$A$4:$A$25='Capacity 2021.1'!$C16)*(Availability!$F$4:$F$25='Capacity 2021.1'!$D16))/8</f>
        <v>5.2324999999999999</v>
      </c>
      <c r="M16" s="32">
        <f>SUMPRODUCT($C$4*$C$8*(Availability!$G$4:$FD$25)*(Availability!$G$1:$FD$1='Capacity 2021.1'!M$12)*(Availability!$A$4:$A$25='Capacity 2021.1'!$C16)*(Availability!$F$4:$F$25='Capacity 2021.1'!$D16))/8</f>
        <v>6.8250000000000002</v>
      </c>
      <c r="N16" s="32">
        <f>SUMPRODUCT($C$4*$C$8*(Availability!$G$4:$FD$25)*(Availability!$G$1:$FD$1='Capacity 2021.1'!N$12)*(Availability!$A$4:$A$25='Capacity 2021.1'!$C16)*(Availability!$F$4:$F$25='Capacity 2021.1'!$D16))/8</f>
        <v>7.3937500000000007</v>
      </c>
      <c r="O16" s="32">
        <f>SUMPRODUCT($C$4*$C$8*(Availability!$G$4:$FD$25)*(Availability!$G$1:$FD$1='Capacity 2021.1'!O$12)*(Availability!$A$4:$A$25='Capacity 2021.1'!$C16)*(Availability!$F$4:$F$25='Capacity 2021.1'!$D16))/8</f>
        <v>7.9625000000000004</v>
      </c>
      <c r="P16" s="32">
        <f>SUMPRODUCT($C$4*$C$8*(Availability!$G$4:$FD$25)*(Availability!$G$1:$FD$1='Capacity 2021.1'!P$12)*(Availability!$A$4:$A$25='Capacity 2021.1'!$C16)*(Availability!$F$4:$F$25='Capacity 2021.1'!$D16))/8</f>
        <v>6.8250000000000002</v>
      </c>
    </row>
    <row r="17" spans="1:16" x14ac:dyDescent="0.25">
      <c r="A17" s="84"/>
      <c r="C17" s="15" t="s">
        <v>69</v>
      </c>
      <c r="D17" s="23" t="s">
        <v>32</v>
      </c>
      <c r="F17" s="18">
        <f ca="1">SUM(H17:INDIRECT(ADDRESS(ROW(),COLUMN()+2+$F$10-1)))</f>
        <v>70.752499999999998</v>
      </c>
      <c r="H17" s="32">
        <f>SUMPRODUCT($C$4*$C$8*(Availability!$G$4:$FD$25)*(Availability!$G$1:$FD$1='Capacity 2021.1'!H$12)*(Availability!$A$4:$A$25='Capacity 2021.1'!$C17)*(Availability!$F$4:$F$25='Capacity 2021.1'!$D17))/8</f>
        <v>9.1</v>
      </c>
      <c r="I17" s="32">
        <f>SUMPRODUCT($C$4*$C$8*(Availability!$G$4:$FD$25)*(Availability!$G$1:$FD$1='Capacity 2021.1'!I$12)*(Availability!$A$4:$A$25='Capacity 2021.1'!$C17)*(Availability!$F$4:$F$25='Capacity 2021.1'!$D17))/8</f>
        <v>7.28</v>
      </c>
      <c r="J17" s="32">
        <f>SUMPRODUCT($C$4*$C$8*(Availability!$G$4:$FD$25)*(Availability!$G$1:$FD$1='Capacity 2021.1'!J$12)*(Availability!$A$4:$A$25='Capacity 2021.1'!$C17)*(Availability!$F$4:$F$25='Capacity 2021.1'!$D17))/8</f>
        <v>7.7350000000000003</v>
      </c>
      <c r="K17" s="32">
        <f>SUMPRODUCT($C$4*$C$8*(Availability!$G$4:$FD$25)*(Availability!$G$1:$FD$1='Capacity 2021.1'!K$12)*(Availability!$A$4:$A$25='Capacity 2021.1'!$C17)*(Availability!$F$4:$F$25='Capacity 2021.1'!$D17))/8</f>
        <v>5.46</v>
      </c>
      <c r="L17" s="32">
        <f>SUMPRODUCT($C$4*$C$8*(Availability!$G$4:$FD$25)*(Availability!$G$1:$FD$1='Capacity 2021.1'!L$12)*(Availability!$A$4:$A$25='Capacity 2021.1'!$C17)*(Availability!$F$4:$F$25='Capacity 2021.1'!$D17))/8</f>
        <v>5.46</v>
      </c>
      <c r="M17" s="32">
        <f>SUMPRODUCT($C$4*$C$8*(Availability!$G$4:$FD$25)*(Availability!$G$1:$FD$1='Capacity 2021.1'!M$12)*(Availability!$A$4:$A$25='Capacity 2021.1'!$C17)*(Availability!$F$4:$F$25='Capacity 2021.1'!$D17))/8</f>
        <v>11.375</v>
      </c>
      <c r="N17" s="32">
        <f>SUMPRODUCT($C$4*$C$8*(Availability!$G$4:$FD$25)*(Availability!$G$1:$FD$1='Capacity 2021.1'!N$12)*(Availability!$A$4:$A$25='Capacity 2021.1'!$C17)*(Availability!$F$4:$F$25='Capacity 2021.1'!$D17))/8</f>
        <v>11.829999999999997</v>
      </c>
      <c r="O17" s="32">
        <f>SUMPRODUCT($C$4*$C$8*(Availability!$G$4:$FD$25)*(Availability!$G$1:$FD$1='Capacity 2021.1'!O$12)*(Availability!$A$4:$A$25='Capacity 2021.1'!$C17)*(Availability!$F$4:$F$25='Capacity 2021.1'!$D17))/8</f>
        <v>12.512499999999996</v>
      </c>
      <c r="P17" s="32">
        <f>SUMPRODUCT($C$4*$C$8*(Availability!$G$4:$FD$25)*(Availability!$G$1:$FD$1='Capacity 2021.1'!P$12)*(Availability!$A$4:$A$25='Capacity 2021.1'!$C17)*(Availability!$F$4:$F$25='Capacity 2021.1'!$D17))/8</f>
        <v>7.28</v>
      </c>
    </row>
    <row r="18" spans="1:16" x14ac:dyDescent="0.25">
      <c r="A18" s="84"/>
      <c r="C18" s="14"/>
      <c r="D18" s="14"/>
      <c r="F18" s="21"/>
      <c r="H18" s="50"/>
      <c r="I18" s="50"/>
      <c r="J18" s="50"/>
      <c r="K18" s="50"/>
      <c r="L18" s="50"/>
      <c r="M18" s="50"/>
      <c r="N18" s="50"/>
      <c r="O18" s="50"/>
      <c r="P18" s="50"/>
    </row>
    <row r="19" spans="1:16" x14ac:dyDescent="0.25">
      <c r="A19" s="84"/>
      <c r="C19" s="15" t="s">
        <v>68</v>
      </c>
      <c r="D19" s="23" t="s">
        <v>73</v>
      </c>
      <c r="F19" s="18">
        <f ca="1">SUM(H19:INDIRECT(ADDRESS(ROW(),COLUMN()+2+$F$10-1)))</f>
        <v>128.42374999999998</v>
      </c>
      <c r="H19" s="32">
        <f>SUMPRODUCT((H$14:H$17)*($C$14:$C$17=$C19))</f>
        <v>18.2</v>
      </c>
      <c r="I19" s="32">
        <f t="shared" ref="I19:P19" si="5">SUMPRODUCT((I$14:I$17)*($C$14:$C$17=$C19))</f>
        <v>13.195</v>
      </c>
      <c r="J19" s="32">
        <f t="shared" si="5"/>
        <v>10.01</v>
      </c>
      <c r="K19" s="32">
        <f t="shared" si="5"/>
        <v>12.739999999999998</v>
      </c>
      <c r="L19" s="32">
        <f t="shared" si="5"/>
        <v>18.427500000000002</v>
      </c>
      <c r="M19" s="32">
        <f t="shared" si="5"/>
        <v>15.925000000000001</v>
      </c>
      <c r="N19" s="32">
        <f t="shared" si="5"/>
        <v>18.768749999999997</v>
      </c>
      <c r="O19" s="32">
        <f t="shared" si="5"/>
        <v>21.157499999999995</v>
      </c>
      <c r="P19" s="32">
        <f t="shared" si="5"/>
        <v>19.565000000000001</v>
      </c>
    </row>
    <row r="20" spans="1:16" x14ac:dyDescent="0.25">
      <c r="A20" s="84"/>
      <c r="C20" s="15" t="s">
        <v>69</v>
      </c>
      <c r="D20" s="23" t="s">
        <v>73</v>
      </c>
      <c r="F20" s="18">
        <f ca="1">SUM(H20:INDIRECT(ADDRESS(ROW(),COLUMN()+2+$F$10-1)))</f>
        <v>113.18124999999999</v>
      </c>
      <c r="H20" s="32">
        <f>SUMPRODUCT((H$14:H$17)*($C$14:$C$17=$C20))</f>
        <v>13.649999999999999</v>
      </c>
      <c r="I20" s="32">
        <f t="shared" ref="I20" si="6">SUMPRODUCT((I$14:I$17)*($C$14:$C$17=$C20))</f>
        <v>10.92</v>
      </c>
      <c r="J20" s="32">
        <f t="shared" ref="J20:P20" si="7">SUMPRODUCT((J$14:J$17)*($C$14:$C$17=$C20))</f>
        <v>11.375</v>
      </c>
      <c r="K20" s="32">
        <f t="shared" si="7"/>
        <v>8.6449999999999996</v>
      </c>
      <c r="L20" s="32">
        <f t="shared" si="7"/>
        <v>10.692499999999999</v>
      </c>
      <c r="M20" s="32">
        <f t="shared" si="7"/>
        <v>18.2</v>
      </c>
      <c r="N20" s="32">
        <f t="shared" si="7"/>
        <v>19.223749999999995</v>
      </c>
      <c r="O20" s="32">
        <f t="shared" si="7"/>
        <v>20.474999999999994</v>
      </c>
      <c r="P20" s="32">
        <f t="shared" si="7"/>
        <v>14.105</v>
      </c>
    </row>
    <row r="21" spans="1:16" x14ac:dyDescent="0.25">
      <c r="A21" s="84"/>
      <c r="C21" s="15" t="s">
        <v>33</v>
      </c>
      <c r="D21" s="23" t="s">
        <v>73</v>
      </c>
      <c r="F21" s="18">
        <f ca="1">SUM(H21:INDIRECT(ADDRESS(ROW(),COLUMN()+2+$F$10-1)))</f>
        <v>111.2475</v>
      </c>
      <c r="H21" s="32">
        <f>SUMPRODUCT((H$14:H$17)*($D$14:$D$17=$C21))</f>
        <v>13.649999999999999</v>
      </c>
      <c r="I21" s="32">
        <f t="shared" ref="I21:P22" si="8">SUMPRODUCT((I$14:I$17)*($D$14:$D$17=$C21))</f>
        <v>11.375</v>
      </c>
      <c r="J21" s="32">
        <f t="shared" si="8"/>
        <v>7.7349999999999994</v>
      </c>
      <c r="K21" s="32">
        <f t="shared" si="8"/>
        <v>7.7349999999999994</v>
      </c>
      <c r="L21" s="32">
        <f t="shared" si="8"/>
        <v>15.015000000000001</v>
      </c>
      <c r="M21" s="32">
        <f t="shared" si="8"/>
        <v>15.925000000000001</v>
      </c>
      <c r="N21" s="32">
        <f t="shared" si="8"/>
        <v>19.337499999999999</v>
      </c>
      <c r="O21" s="32">
        <f t="shared" si="8"/>
        <v>20.474999999999994</v>
      </c>
      <c r="P21" s="32">
        <f t="shared" si="8"/>
        <v>18.655000000000001</v>
      </c>
    </row>
    <row r="22" spans="1:16" x14ac:dyDescent="0.25">
      <c r="A22" s="84"/>
      <c r="C22" s="15" t="s">
        <v>32</v>
      </c>
      <c r="D22" s="23" t="s">
        <v>73</v>
      </c>
      <c r="F22" s="18">
        <f ca="1">SUM(H22:INDIRECT(ADDRESS(ROW(),COLUMN()+2+$F$10-1)))</f>
        <v>130.35749999999999</v>
      </c>
      <c r="H22" s="32">
        <f>SUMPRODUCT((H$14:H$17)*($D$14:$D$17=$C22))</f>
        <v>18.2</v>
      </c>
      <c r="I22" s="32">
        <f t="shared" si="8"/>
        <v>12.74</v>
      </c>
      <c r="J22" s="32">
        <f t="shared" si="8"/>
        <v>13.65</v>
      </c>
      <c r="K22" s="32">
        <f t="shared" si="8"/>
        <v>13.649999999999999</v>
      </c>
      <c r="L22" s="32">
        <f t="shared" si="8"/>
        <v>14.105</v>
      </c>
      <c r="M22" s="32">
        <f t="shared" si="8"/>
        <v>18.2</v>
      </c>
      <c r="N22" s="32">
        <f t="shared" si="8"/>
        <v>18.654999999999998</v>
      </c>
      <c r="O22" s="32">
        <f t="shared" si="8"/>
        <v>21.157499999999995</v>
      </c>
      <c r="P22" s="32">
        <f t="shared" si="8"/>
        <v>15.015000000000001</v>
      </c>
    </row>
    <row r="23" spans="1:16" x14ac:dyDescent="0.25">
      <c r="A23" s="84"/>
      <c r="C23" s="85" t="s">
        <v>73</v>
      </c>
      <c r="D23" s="85"/>
      <c r="F23" s="18">
        <f ca="1">SUM(F19:F20)</f>
        <v>241.60499999999996</v>
      </c>
      <c r="H23" s="34">
        <f t="shared" ref="H23:P23" si="9">SUM(H21:H22)</f>
        <v>31.849999999999998</v>
      </c>
      <c r="I23" s="34">
        <f t="shared" si="9"/>
        <v>24.115000000000002</v>
      </c>
      <c r="J23" s="34">
        <f t="shared" si="9"/>
        <v>21.384999999999998</v>
      </c>
      <c r="K23" s="34">
        <f t="shared" si="9"/>
        <v>21.384999999999998</v>
      </c>
      <c r="L23" s="34">
        <f t="shared" si="9"/>
        <v>29.12</v>
      </c>
      <c r="M23" s="34">
        <f t="shared" si="9"/>
        <v>34.125</v>
      </c>
      <c r="N23" s="34">
        <f t="shared" si="9"/>
        <v>37.992499999999993</v>
      </c>
      <c r="O23" s="34">
        <f t="shared" si="9"/>
        <v>41.632499999999993</v>
      </c>
      <c r="P23" s="34">
        <f t="shared" si="9"/>
        <v>33.67</v>
      </c>
    </row>
    <row r="24" spans="1:16" ht="24.75" customHeight="1" x14ac:dyDescent="0.25">
      <c r="H24" s="49"/>
      <c r="I24" s="49"/>
      <c r="J24" s="49"/>
      <c r="K24" s="49"/>
      <c r="L24" s="49"/>
      <c r="M24" s="49"/>
      <c r="N24" s="49"/>
      <c r="O24" s="49"/>
      <c r="P24" s="49"/>
    </row>
    <row r="25" spans="1:16" x14ac:dyDescent="0.25">
      <c r="A25" s="84" t="s">
        <v>75</v>
      </c>
      <c r="C25" s="15" t="s">
        <v>68</v>
      </c>
      <c r="D25" s="23" t="s">
        <v>33</v>
      </c>
      <c r="F25" s="18">
        <f ca="1">SUM(H25:INDIRECT(ADDRESS(ROW(),COLUMN()+2+$F$10-1)))</f>
        <v>31.762499999999999</v>
      </c>
      <c r="H25" s="32">
        <f>SUMPRODUCT(0.7*0.3*(Availability!$G$4:$FD$25)*(Availability!$G$1:$FD$1='Capacity 2021.1'!H$12)*(Availability!$A$4:$A$25='Capacity 2021.1'!$C25)*(Availability!$F$4:$F$25='Capacity 2021.1'!$D25))/8</f>
        <v>4.2</v>
      </c>
      <c r="I25" s="32">
        <f>SUMPRODUCT(0.7*0.3*(Availability!$G$4:$FD$25)*(Availability!$G$1:$FD$1='Capacity 2021.1'!I$12)*(Availability!$A$4:$A$25='Capacity 2021.1'!$C25)*(Availability!$F$4:$F$25='Capacity 2021.1'!$D25))/8</f>
        <v>3.57</v>
      </c>
      <c r="J25" s="32">
        <f>SUMPRODUCT(0.7*0.3*(Availability!$G$4:$FD$25)*(Availability!$G$1:$FD$1='Capacity 2021.1'!J$12)*(Availability!$A$4:$A$25='Capacity 2021.1'!$C25)*(Availability!$F$4:$F$25='Capacity 2021.1'!$D25))/8</f>
        <v>1.89</v>
      </c>
      <c r="K25" s="32">
        <f>SUMPRODUCT(0.7*0.3*(Availability!$G$4:$FD$25)*(Availability!$G$1:$FD$1='Capacity 2021.1'!K$12)*(Availability!$A$4:$A$25='Capacity 2021.1'!$C25)*(Availability!$F$4:$F$25='Capacity 2021.1'!$D25))/8</f>
        <v>2.1</v>
      </c>
      <c r="L25" s="32">
        <f>SUMPRODUCT(0.7*0.3*(Availability!$G$4:$FD$25)*(Availability!$G$1:$FD$1='Capacity 2021.1'!L$12)*(Availability!$A$4:$A$25='Capacity 2021.1'!$C25)*(Availability!$F$4:$F$25='Capacity 2021.1'!$D25))/8</f>
        <v>4.5149999999999997</v>
      </c>
      <c r="M25" s="32">
        <f>SUMPRODUCT(0.7*0.3*(Availability!$G$4:$FD$25)*(Availability!$G$1:$FD$1='Capacity 2021.1'!M$12)*(Availability!$A$4:$A$25='Capacity 2021.1'!$C25)*(Availability!$F$4:$F$25='Capacity 2021.1'!$D25))/8</f>
        <v>4.2</v>
      </c>
      <c r="N25" s="32">
        <f>SUMPRODUCT(0.7*0.3*(Availability!$G$4:$FD$25)*(Availability!$G$1:$FD$1='Capacity 2021.1'!N$12)*(Availability!$A$4:$A$25='Capacity 2021.1'!$C25)*(Availability!$F$4:$F$25='Capacity 2021.1'!$D25))/8</f>
        <v>5.5125000000000011</v>
      </c>
      <c r="O25" s="32">
        <f>SUMPRODUCT(0.7*0.3*(Availability!$G$4:$FD$25)*(Availability!$G$1:$FD$1='Capacity 2021.1'!O$12)*(Availability!$A$4:$A$25='Capacity 2021.1'!$C25)*(Availability!$F$4:$F$25='Capacity 2021.1'!$D25))/8</f>
        <v>5.7750000000000021</v>
      </c>
      <c r="P25" s="32">
        <f>SUMPRODUCT(0.7*0.3*(Availability!$G$4:$FD$25)*(Availability!$G$1:$FD$1='Capacity 2021.1'!P$12)*(Availability!$A$4:$A$25='Capacity 2021.1'!$C25)*(Availability!$F$4:$F$25='Capacity 2021.1'!$D25))/8</f>
        <v>5.46</v>
      </c>
    </row>
    <row r="26" spans="1:16" x14ac:dyDescent="0.25">
      <c r="A26" s="84"/>
      <c r="C26" s="15" t="s">
        <v>68</v>
      </c>
      <c r="D26" s="23" t="s">
        <v>32</v>
      </c>
      <c r="F26" s="18">
        <f ca="1">SUM(H26:INDIRECT(ADDRESS(ROW(),COLUMN()+2+$F$10-1)))</f>
        <v>27.509999999999994</v>
      </c>
      <c r="H26" s="32">
        <f>SUMPRODUCT(0.7*0.3*(Availability!$G$4:$FD$25)*(Availability!$G$1:$FD$1='Capacity 2021.1'!H$12)*(Availability!$A$4:$A$25='Capacity 2021.1'!$C26)*(Availability!$F$4:$F$25='Capacity 2021.1'!$D26))/8</f>
        <v>4.2</v>
      </c>
      <c r="I26" s="32">
        <f>SUMPRODUCT(0.7*0.3*(Availability!$G$4:$FD$25)*(Availability!$G$1:$FD$1='Capacity 2021.1'!I$12)*(Availability!$A$4:$A$25='Capacity 2021.1'!$C26)*(Availability!$F$4:$F$25='Capacity 2021.1'!$D26))/8</f>
        <v>2.52</v>
      </c>
      <c r="J26" s="32">
        <f>SUMPRODUCT(0.7*0.3*(Availability!$G$4:$FD$25)*(Availability!$G$1:$FD$1='Capacity 2021.1'!J$12)*(Availability!$A$4:$A$25='Capacity 2021.1'!$C26)*(Availability!$F$4:$F$25='Capacity 2021.1'!$D26))/8</f>
        <v>2.73</v>
      </c>
      <c r="K26" s="32">
        <f>SUMPRODUCT(0.7*0.3*(Availability!$G$4:$FD$25)*(Availability!$G$1:$FD$1='Capacity 2021.1'!K$12)*(Availability!$A$4:$A$25='Capacity 2021.1'!$C26)*(Availability!$F$4:$F$25='Capacity 2021.1'!$D26))/8</f>
        <v>3.78</v>
      </c>
      <c r="L26" s="32">
        <f>SUMPRODUCT(0.7*0.3*(Availability!$G$4:$FD$25)*(Availability!$G$1:$FD$1='Capacity 2021.1'!L$12)*(Availability!$A$4:$A$25='Capacity 2021.1'!$C26)*(Availability!$F$4:$F$25='Capacity 2021.1'!$D26))/8</f>
        <v>3.9899999999999998</v>
      </c>
      <c r="M26" s="32">
        <f>SUMPRODUCT(0.7*0.3*(Availability!$G$4:$FD$25)*(Availability!$G$1:$FD$1='Capacity 2021.1'!M$12)*(Availability!$A$4:$A$25='Capacity 2021.1'!$C26)*(Availability!$F$4:$F$25='Capacity 2021.1'!$D26))/8</f>
        <v>3.15</v>
      </c>
      <c r="N26" s="32">
        <f>SUMPRODUCT(0.7*0.3*(Availability!$G$4:$FD$25)*(Availability!$G$1:$FD$1='Capacity 2021.1'!N$12)*(Availability!$A$4:$A$25='Capacity 2021.1'!$C26)*(Availability!$F$4:$F$25='Capacity 2021.1'!$D26))/8</f>
        <v>3.15</v>
      </c>
      <c r="O26" s="32">
        <f>SUMPRODUCT(0.7*0.3*(Availability!$G$4:$FD$25)*(Availability!$G$1:$FD$1='Capacity 2021.1'!O$12)*(Availability!$A$4:$A$25='Capacity 2021.1'!$C26)*(Availability!$F$4:$F$25='Capacity 2021.1'!$D26))/8</f>
        <v>3.9899999999999998</v>
      </c>
      <c r="P26" s="32">
        <f>SUMPRODUCT(0.7*0.3*(Availability!$G$4:$FD$25)*(Availability!$G$1:$FD$1='Capacity 2021.1'!P$12)*(Availability!$A$4:$A$25='Capacity 2021.1'!$C26)*(Availability!$F$4:$F$25='Capacity 2021.1'!$D26))/8</f>
        <v>3.57</v>
      </c>
    </row>
    <row r="27" spans="1:16" x14ac:dyDescent="0.25">
      <c r="A27" s="84"/>
      <c r="C27" s="15" t="s">
        <v>69</v>
      </c>
      <c r="D27" s="23" t="s">
        <v>33</v>
      </c>
      <c r="F27" s="18">
        <f ca="1">SUM(H27:INDIRECT(ADDRESS(ROW(),COLUMN()+2+$F$10-1)))</f>
        <v>19.5825</v>
      </c>
      <c r="H27" s="32">
        <f>SUMPRODUCT(0.7*0.3*(Availability!$G$4:$FD$25)*(Availability!$G$1:$FD$1='Capacity 2021.1'!H$12)*(Availability!$A$4:$A$25='Capacity 2021.1'!$C27)*(Availability!$F$4:$F$25='Capacity 2021.1'!$D27))/8</f>
        <v>2.1</v>
      </c>
      <c r="I27" s="32">
        <f>SUMPRODUCT(0.7*0.3*(Availability!$G$4:$FD$25)*(Availability!$G$1:$FD$1='Capacity 2021.1'!I$12)*(Availability!$A$4:$A$25='Capacity 2021.1'!$C27)*(Availability!$F$4:$F$25='Capacity 2021.1'!$D27))/8</f>
        <v>1.68</v>
      </c>
      <c r="J27" s="32">
        <f>SUMPRODUCT(0.7*0.3*(Availability!$G$4:$FD$25)*(Availability!$G$1:$FD$1='Capacity 2021.1'!J$12)*(Availability!$A$4:$A$25='Capacity 2021.1'!$C27)*(Availability!$F$4:$F$25='Capacity 2021.1'!$D27))/8</f>
        <v>1.68</v>
      </c>
      <c r="K27" s="32">
        <f>SUMPRODUCT(0.7*0.3*(Availability!$G$4:$FD$25)*(Availability!$G$1:$FD$1='Capacity 2021.1'!K$12)*(Availability!$A$4:$A$25='Capacity 2021.1'!$C27)*(Availability!$F$4:$F$25='Capacity 2021.1'!$D27))/8</f>
        <v>1.47</v>
      </c>
      <c r="L27" s="32">
        <f>SUMPRODUCT(0.7*0.3*(Availability!$G$4:$FD$25)*(Availability!$G$1:$FD$1='Capacity 2021.1'!L$12)*(Availability!$A$4:$A$25='Capacity 2021.1'!$C27)*(Availability!$F$4:$F$25='Capacity 2021.1'!$D27))/8</f>
        <v>2.415</v>
      </c>
      <c r="M27" s="32">
        <f>SUMPRODUCT(0.7*0.3*(Availability!$G$4:$FD$25)*(Availability!$G$1:$FD$1='Capacity 2021.1'!M$12)*(Availability!$A$4:$A$25='Capacity 2021.1'!$C27)*(Availability!$F$4:$F$25='Capacity 2021.1'!$D27))/8</f>
        <v>3.15</v>
      </c>
      <c r="N27" s="32">
        <f>SUMPRODUCT(0.7*0.3*(Availability!$G$4:$FD$25)*(Availability!$G$1:$FD$1='Capacity 2021.1'!N$12)*(Availability!$A$4:$A$25='Capacity 2021.1'!$C27)*(Availability!$F$4:$F$25='Capacity 2021.1'!$D27))/8</f>
        <v>3.4124999999999996</v>
      </c>
      <c r="O27" s="32">
        <f>SUMPRODUCT(0.7*0.3*(Availability!$G$4:$FD$25)*(Availability!$G$1:$FD$1='Capacity 2021.1'!O$12)*(Availability!$A$4:$A$25='Capacity 2021.1'!$C27)*(Availability!$F$4:$F$25='Capacity 2021.1'!$D27))/8</f>
        <v>3.6749999999999998</v>
      </c>
      <c r="P27" s="32">
        <f>SUMPRODUCT(0.7*0.3*(Availability!$G$4:$FD$25)*(Availability!$G$1:$FD$1='Capacity 2021.1'!P$12)*(Availability!$A$4:$A$25='Capacity 2021.1'!$C27)*(Availability!$F$4:$F$25='Capacity 2021.1'!$D27))/8</f>
        <v>3.15</v>
      </c>
    </row>
    <row r="28" spans="1:16" x14ac:dyDescent="0.25">
      <c r="A28" s="84"/>
      <c r="C28" s="15" t="s">
        <v>69</v>
      </c>
      <c r="D28" s="23" t="s">
        <v>32</v>
      </c>
      <c r="F28" s="18">
        <f ca="1">SUM(H28:INDIRECT(ADDRESS(ROW(),COLUMN()+2+$F$10-1)))</f>
        <v>32.655000000000001</v>
      </c>
      <c r="H28" s="32">
        <f>SUMPRODUCT(0.7*0.3*(Availability!$G$4:$FD$25)*(Availability!$G$1:$FD$1='Capacity 2021.1'!H$12)*(Availability!$A$4:$A$25='Capacity 2021.1'!$C28)*(Availability!$F$4:$F$25='Capacity 2021.1'!$D28))/8</f>
        <v>4.2</v>
      </c>
      <c r="I28" s="32">
        <f>SUMPRODUCT(0.7*0.3*(Availability!$G$4:$FD$25)*(Availability!$G$1:$FD$1='Capacity 2021.1'!I$12)*(Availability!$A$4:$A$25='Capacity 2021.1'!$C28)*(Availability!$F$4:$F$25='Capacity 2021.1'!$D28))/8</f>
        <v>3.36</v>
      </c>
      <c r="J28" s="32">
        <f>SUMPRODUCT(0.7*0.3*(Availability!$G$4:$FD$25)*(Availability!$G$1:$FD$1='Capacity 2021.1'!J$12)*(Availability!$A$4:$A$25='Capacity 2021.1'!$C28)*(Availability!$F$4:$F$25='Capacity 2021.1'!$D28))/8</f>
        <v>3.57</v>
      </c>
      <c r="K28" s="32">
        <f>SUMPRODUCT(0.7*0.3*(Availability!$G$4:$FD$25)*(Availability!$G$1:$FD$1='Capacity 2021.1'!K$12)*(Availability!$A$4:$A$25='Capacity 2021.1'!$C28)*(Availability!$F$4:$F$25='Capacity 2021.1'!$D28))/8</f>
        <v>2.52</v>
      </c>
      <c r="L28" s="32">
        <f>SUMPRODUCT(0.7*0.3*(Availability!$G$4:$FD$25)*(Availability!$G$1:$FD$1='Capacity 2021.1'!L$12)*(Availability!$A$4:$A$25='Capacity 2021.1'!$C28)*(Availability!$F$4:$F$25='Capacity 2021.1'!$D28))/8</f>
        <v>2.52</v>
      </c>
      <c r="M28" s="32">
        <f>SUMPRODUCT(0.7*0.3*(Availability!$G$4:$FD$25)*(Availability!$G$1:$FD$1='Capacity 2021.1'!M$12)*(Availability!$A$4:$A$25='Capacity 2021.1'!$C28)*(Availability!$F$4:$F$25='Capacity 2021.1'!$D28))/8</f>
        <v>5.25</v>
      </c>
      <c r="N28" s="32">
        <f>SUMPRODUCT(0.7*0.3*(Availability!$G$4:$FD$25)*(Availability!$G$1:$FD$1='Capacity 2021.1'!N$12)*(Availability!$A$4:$A$25='Capacity 2021.1'!$C28)*(Availability!$F$4:$F$25='Capacity 2021.1'!$D28))/8</f>
        <v>5.4600000000000017</v>
      </c>
      <c r="O28" s="32">
        <f>SUMPRODUCT(0.7*0.3*(Availability!$G$4:$FD$25)*(Availability!$G$1:$FD$1='Capacity 2021.1'!O$12)*(Availability!$A$4:$A$25='Capacity 2021.1'!$C28)*(Availability!$F$4:$F$25='Capacity 2021.1'!$D28))/8</f>
        <v>5.7750000000000021</v>
      </c>
      <c r="P28" s="32">
        <f>SUMPRODUCT(0.7*0.3*(Availability!$G$4:$FD$25)*(Availability!$G$1:$FD$1='Capacity 2021.1'!P$12)*(Availability!$A$4:$A$25='Capacity 2021.1'!$C28)*(Availability!$F$4:$F$25='Capacity 2021.1'!$D28))/8</f>
        <v>3.36</v>
      </c>
    </row>
    <row r="29" spans="1:16" x14ac:dyDescent="0.25">
      <c r="A29" s="84"/>
      <c r="C29" s="14"/>
      <c r="D29" s="14"/>
      <c r="F29" s="21"/>
      <c r="H29" s="50"/>
      <c r="I29" s="50"/>
      <c r="J29" s="50"/>
      <c r="K29" s="50"/>
      <c r="L29" s="50"/>
      <c r="M29" s="50"/>
      <c r="N29" s="50"/>
      <c r="O29" s="50"/>
      <c r="P29" s="50"/>
    </row>
    <row r="30" spans="1:16" x14ac:dyDescent="0.25">
      <c r="A30" s="84"/>
      <c r="C30" s="15" t="s">
        <v>68</v>
      </c>
      <c r="D30" s="23" t="s">
        <v>73</v>
      </c>
      <c r="F30" s="18">
        <f ca="1">SUM(H30:INDIRECT(ADDRESS(ROW(),COLUMN()+2+$F$10-1)))</f>
        <v>59.272500000000001</v>
      </c>
      <c r="H30" s="32">
        <f>SUMPRODUCT((H$25:H$28)*($C$25:$C$28=$C30))</f>
        <v>8.4</v>
      </c>
      <c r="I30" s="32">
        <f t="shared" ref="I30:P31" si="10">SUMPRODUCT((I$25:I$28)*($C$25:$C$28=$C30))</f>
        <v>6.09</v>
      </c>
      <c r="J30" s="32">
        <f t="shared" si="10"/>
        <v>4.62</v>
      </c>
      <c r="K30" s="32">
        <f t="shared" si="10"/>
        <v>5.88</v>
      </c>
      <c r="L30" s="32">
        <f t="shared" si="10"/>
        <v>8.504999999999999</v>
      </c>
      <c r="M30" s="32">
        <f t="shared" si="10"/>
        <v>7.35</v>
      </c>
      <c r="N30" s="32">
        <f t="shared" si="10"/>
        <v>8.6625000000000014</v>
      </c>
      <c r="O30" s="32">
        <f t="shared" si="10"/>
        <v>9.7650000000000023</v>
      </c>
      <c r="P30" s="32">
        <f t="shared" si="10"/>
        <v>9.0299999999999994</v>
      </c>
    </row>
    <row r="31" spans="1:16" x14ac:dyDescent="0.25">
      <c r="A31" s="84"/>
      <c r="C31" s="15" t="s">
        <v>69</v>
      </c>
      <c r="D31" s="23" t="s">
        <v>73</v>
      </c>
      <c r="F31" s="18">
        <f ca="1">SUM(H31:INDIRECT(ADDRESS(ROW(),COLUMN()+2+$F$10-1)))</f>
        <v>52.237500000000004</v>
      </c>
      <c r="H31" s="32">
        <f>SUMPRODUCT((H$25:H$28)*($C$25:$C$28=$C31))</f>
        <v>6.3000000000000007</v>
      </c>
      <c r="I31" s="32">
        <f t="shared" si="10"/>
        <v>5.04</v>
      </c>
      <c r="J31" s="32">
        <f t="shared" si="10"/>
        <v>5.25</v>
      </c>
      <c r="K31" s="32">
        <f t="shared" si="10"/>
        <v>3.99</v>
      </c>
      <c r="L31" s="32">
        <f t="shared" si="10"/>
        <v>4.9350000000000005</v>
      </c>
      <c r="M31" s="32">
        <f t="shared" si="10"/>
        <v>8.4</v>
      </c>
      <c r="N31" s="32">
        <f t="shared" si="10"/>
        <v>8.8725000000000023</v>
      </c>
      <c r="O31" s="32">
        <f t="shared" si="10"/>
        <v>9.4500000000000028</v>
      </c>
      <c r="P31" s="32">
        <f t="shared" si="10"/>
        <v>6.51</v>
      </c>
    </row>
    <row r="32" spans="1:16" x14ac:dyDescent="0.25">
      <c r="A32" s="84"/>
      <c r="C32" s="15" t="s">
        <v>33</v>
      </c>
      <c r="D32" s="23" t="s">
        <v>73</v>
      </c>
      <c r="F32" s="18">
        <f ca="1">SUM(H32:INDIRECT(ADDRESS(ROW(),COLUMN()+2+$F$10-1)))</f>
        <v>51.344999999999999</v>
      </c>
      <c r="H32" s="32">
        <f t="shared" ref="H32:P33" si="11">SUMPRODUCT((H$25:H$28)*($D$25:$D$28=$C32))</f>
        <v>6.3000000000000007</v>
      </c>
      <c r="I32" s="32">
        <f t="shared" si="11"/>
        <v>5.25</v>
      </c>
      <c r="J32" s="32">
        <f t="shared" si="11"/>
        <v>3.57</v>
      </c>
      <c r="K32" s="32">
        <f t="shared" si="11"/>
        <v>3.5700000000000003</v>
      </c>
      <c r="L32" s="32">
        <f t="shared" si="11"/>
        <v>6.93</v>
      </c>
      <c r="M32" s="32">
        <f t="shared" si="11"/>
        <v>7.35</v>
      </c>
      <c r="N32" s="32">
        <f t="shared" si="11"/>
        <v>8.9250000000000007</v>
      </c>
      <c r="O32" s="32">
        <f t="shared" si="11"/>
        <v>9.4500000000000028</v>
      </c>
      <c r="P32" s="32">
        <f t="shared" si="11"/>
        <v>8.61</v>
      </c>
    </row>
    <row r="33" spans="1:16" x14ac:dyDescent="0.25">
      <c r="A33" s="84"/>
      <c r="C33" s="15" t="s">
        <v>32</v>
      </c>
      <c r="D33" s="23" t="s">
        <v>73</v>
      </c>
      <c r="F33" s="18">
        <f ca="1">SUM(H33:INDIRECT(ADDRESS(ROW(),COLUMN()+2+$F$10-1)))</f>
        <v>60.164999999999999</v>
      </c>
      <c r="H33" s="32">
        <f t="shared" si="11"/>
        <v>8.4</v>
      </c>
      <c r="I33" s="32">
        <f t="shared" si="11"/>
        <v>5.88</v>
      </c>
      <c r="J33" s="32">
        <f t="shared" si="11"/>
        <v>6.3</v>
      </c>
      <c r="K33" s="32">
        <f t="shared" si="11"/>
        <v>6.3</v>
      </c>
      <c r="L33" s="32">
        <f t="shared" si="11"/>
        <v>6.51</v>
      </c>
      <c r="M33" s="32">
        <f t="shared" si="11"/>
        <v>8.4</v>
      </c>
      <c r="N33" s="32">
        <f t="shared" si="11"/>
        <v>8.6100000000000012</v>
      </c>
      <c r="O33" s="32">
        <f t="shared" si="11"/>
        <v>9.7650000000000023</v>
      </c>
      <c r="P33" s="32">
        <f t="shared" si="11"/>
        <v>6.93</v>
      </c>
    </row>
    <row r="34" spans="1:16" x14ac:dyDescent="0.25">
      <c r="A34" s="84"/>
      <c r="C34" s="85" t="s">
        <v>73</v>
      </c>
      <c r="D34" s="85"/>
      <c r="F34" s="18">
        <f ca="1">SUM(F30:F31)</f>
        <v>111.51</v>
      </c>
      <c r="H34" s="34">
        <f t="shared" ref="H34" si="12">SUM(H32:H33)</f>
        <v>14.700000000000001</v>
      </c>
      <c r="I34" s="34">
        <f t="shared" ref="I34" si="13">SUM(I32:I33)</f>
        <v>11.129999999999999</v>
      </c>
      <c r="J34" s="34">
        <f t="shared" ref="J34" si="14">SUM(J32:J33)</f>
        <v>9.8699999999999992</v>
      </c>
      <c r="K34" s="34">
        <f t="shared" ref="K34" si="15">SUM(K32:K33)</f>
        <v>9.870000000000001</v>
      </c>
      <c r="L34" s="34">
        <f t="shared" ref="L34" si="16">SUM(L32:L33)</f>
        <v>13.44</v>
      </c>
      <c r="M34" s="34">
        <f t="shared" ref="M34" si="17">SUM(M32:M33)</f>
        <v>15.75</v>
      </c>
      <c r="N34" s="34">
        <f t="shared" ref="N34" si="18">SUM(N32:N33)</f>
        <v>17.535000000000004</v>
      </c>
      <c r="O34" s="34">
        <f t="shared" ref="O34" si="19">SUM(O32:O33)</f>
        <v>19.215000000000003</v>
      </c>
      <c r="P34" s="34">
        <f t="shared" ref="P34" si="20">SUM(P32:P33)</f>
        <v>15.54</v>
      </c>
    </row>
    <row r="35" spans="1:16" ht="22.5" customHeight="1" x14ac:dyDescent="0.25">
      <c r="H35" s="49"/>
      <c r="I35" s="49"/>
      <c r="J35" s="49"/>
      <c r="K35" s="49"/>
      <c r="L35" s="49"/>
      <c r="M35" s="49"/>
      <c r="N35" s="49"/>
      <c r="O35" s="49"/>
      <c r="P35" s="49"/>
    </row>
    <row r="36" spans="1:16" x14ac:dyDescent="0.25">
      <c r="A36" s="84" t="s">
        <v>76</v>
      </c>
      <c r="C36" s="15" t="s">
        <v>68</v>
      </c>
      <c r="D36" s="23" t="s">
        <v>33</v>
      </c>
      <c r="F36" s="18">
        <f ca="1">SUM(H36:INDIRECT(ADDRESS(ROW(),COLUMN()+2+$F$10-1)))</f>
        <v>5.2937500000000011</v>
      </c>
      <c r="G36" s="19"/>
      <c r="H36" s="32">
        <f>SUMPRODUCT(0.7*0.05*(Availability!$G$4:$FD$25)*(Availability!$G$1:$FD$1='Capacity 2021.1'!H$12)*(Availability!$A$4:$A$25='Capacity 2021.1'!$C36)*(Availability!$F$4:$F$25='Capacity 2021.1'!$D36))/8</f>
        <v>0.7</v>
      </c>
      <c r="I36" s="32">
        <f>SUMPRODUCT(0.7*0.05*(Availability!$G$4:$FD$25)*(Availability!$G$1:$FD$1='Capacity 2021.1'!I$12)*(Availability!$A$4:$A$25='Capacity 2021.1'!$C36)*(Availability!$F$4:$F$25='Capacity 2021.1'!$D36))/8</f>
        <v>0.59499999999999986</v>
      </c>
      <c r="J36" s="32">
        <f>SUMPRODUCT(0.7*0.05*(Availability!$G$4:$FD$25)*(Availability!$G$1:$FD$1='Capacity 2021.1'!J$12)*(Availability!$A$4:$A$25='Capacity 2021.1'!$C36)*(Availability!$F$4:$F$25='Capacity 2021.1'!$D36))/8</f>
        <v>0.31499999999999995</v>
      </c>
      <c r="K36" s="32">
        <f>SUMPRODUCT(0.7*0.05*(Availability!$G$4:$FD$25)*(Availability!$G$1:$FD$1='Capacity 2021.1'!K$12)*(Availability!$A$4:$A$25='Capacity 2021.1'!$C36)*(Availability!$F$4:$F$25='Capacity 2021.1'!$D36))/8</f>
        <v>0.34999999999999992</v>
      </c>
      <c r="L36" s="32">
        <f>SUMPRODUCT(0.7*0.05*(Availability!$G$4:$FD$25)*(Availability!$G$1:$FD$1='Capacity 2021.1'!L$12)*(Availability!$A$4:$A$25='Capacity 2021.1'!$C36)*(Availability!$F$4:$F$25='Capacity 2021.1'!$D36))/8</f>
        <v>0.75250000000000017</v>
      </c>
      <c r="M36" s="32">
        <f>SUMPRODUCT(0.7*0.05*(Availability!$G$4:$FD$25)*(Availability!$G$1:$FD$1='Capacity 2021.1'!M$12)*(Availability!$A$4:$A$25='Capacity 2021.1'!$C36)*(Availability!$F$4:$F$25='Capacity 2021.1'!$D36))/8</f>
        <v>0.70000000000000018</v>
      </c>
      <c r="N36" s="32">
        <f>SUMPRODUCT(0.7*0.05*(Availability!$G$4:$FD$25)*(Availability!$G$1:$FD$1='Capacity 2021.1'!N$12)*(Availability!$A$4:$A$25='Capacity 2021.1'!$C36)*(Availability!$F$4:$F$25='Capacity 2021.1'!$D36))/8</f>
        <v>0.91875000000000029</v>
      </c>
      <c r="O36" s="32">
        <f>SUMPRODUCT(0.7*0.05*(Availability!$G$4:$FD$25)*(Availability!$G$1:$FD$1='Capacity 2021.1'!O$12)*(Availability!$A$4:$A$25='Capacity 2021.1'!$C36)*(Availability!$F$4:$F$25='Capacity 2021.1'!$D36))/8</f>
        <v>0.96250000000000013</v>
      </c>
      <c r="P36" s="32">
        <f>SUMPRODUCT(0.7*0.05*(Availability!$G$4:$FD$25)*(Availability!$G$1:$FD$1='Capacity 2021.1'!P$12)*(Availability!$A$4:$A$25='Capacity 2021.1'!$C36)*(Availability!$F$4:$F$25='Capacity 2021.1'!$D36))/8</f>
        <v>0.91000000000000014</v>
      </c>
    </row>
    <row r="37" spans="1:16" x14ac:dyDescent="0.25">
      <c r="A37" s="84"/>
      <c r="C37" s="15" t="s">
        <v>68</v>
      </c>
      <c r="D37" s="23" t="s">
        <v>32</v>
      </c>
      <c r="F37" s="18">
        <f ca="1">SUM(H37:INDIRECT(ADDRESS(ROW(),COLUMN()+2+$F$10-1)))</f>
        <v>4.5849999999999991</v>
      </c>
      <c r="G37" s="19"/>
      <c r="H37" s="32">
        <f>SUMPRODUCT(0.7*0.05*(Availability!$G$4:$FD$25)*(Availability!$G$1:$FD$1='Capacity 2021.1'!H$12)*(Availability!$A$4:$A$25='Capacity 2021.1'!$C37)*(Availability!$F$4:$F$25='Capacity 2021.1'!$D37))/8</f>
        <v>0.7</v>
      </c>
      <c r="I37" s="32">
        <f>SUMPRODUCT(0.7*0.05*(Availability!$G$4:$FD$25)*(Availability!$G$1:$FD$1='Capacity 2021.1'!I$12)*(Availability!$A$4:$A$25='Capacity 2021.1'!$C37)*(Availability!$F$4:$F$25='Capacity 2021.1'!$D37))/8</f>
        <v>0.41999999999999987</v>
      </c>
      <c r="J37" s="32">
        <f>SUMPRODUCT(0.7*0.05*(Availability!$G$4:$FD$25)*(Availability!$G$1:$FD$1='Capacity 2021.1'!J$12)*(Availability!$A$4:$A$25='Capacity 2021.1'!$C37)*(Availability!$F$4:$F$25='Capacity 2021.1'!$D37))/8</f>
        <v>0.45499999999999985</v>
      </c>
      <c r="K37" s="32">
        <f>SUMPRODUCT(0.7*0.05*(Availability!$G$4:$FD$25)*(Availability!$G$1:$FD$1='Capacity 2021.1'!K$12)*(Availability!$A$4:$A$25='Capacity 2021.1'!$C37)*(Availability!$F$4:$F$25='Capacity 2021.1'!$D37))/8</f>
        <v>0.62999999999999989</v>
      </c>
      <c r="L37" s="32">
        <f>SUMPRODUCT(0.7*0.05*(Availability!$G$4:$FD$25)*(Availability!$G$1:$FD$1='Capacity 2021.1'!L$12)*(Availability!$A$4:$A$25='Capacity 2021.1'!$C37)*(Availability!$F$4:$F$25='Capacity 2021.1'!$D37))/8</f>
        <v>0.66499999999999992</v>
      </c>
      <c r="M37" s="32">
        <f>SUMPRODUCT(0.7*0.05*(Availability!$G$4:$FD$25)*(Availability!$G$1:$FD$1='Capacity 2021.1'!M$12)*(Availability!$A$4:$A$25='Capacity 2021.1'!$C37)*(Availability!$F$4:$F$25='Capacity 2021.1'!$D37))/8</f>
        <v>0.5249999999999998</v>
      </c>
      <c r="N37" s="32">
        <f>SUMPRODUCT(0.7*0.05*(Availability!$G$4:$FD$25)*(Availability!$G$1:$FD$1='Capacity 2021.1'!N$12)*(Availability!$A$4:$A$25='Capacity 2021.1'!$C37)*(Availability!$F$4:$F$25='Capacity 2021.1'!$D37))/8</f>
        <v>0.5249999999999998</v>
      </c>
      <c r="O37" s="32">
        <f>SUMPRODUCT(0.7*0.05*(Availability!$G$4:$FD$25)*(Availability!$G$1:$FD$1='Capacity 2021.1'!O$12)*(Availability!$A$4:$A$25='Capacity 2021.1'!$C37)*(Availability!$F$4:$F$25='Capacity 2021.1'!$D37))/8</f>
        <v>0.66499999999999992</v>
      </c>
      <c r="P37" s="32">
        <f>SUMPRODUCT(0.7*0.05*(Availability!$G$4:$FD$25)*(Availability!$G$1:$FD$1='Capacity 2021.1'!P$12)*(Availability!$A$4:$A$25='Capacity 2021.1'!$C37)*(Availability!$F$4:$F$25='Capacity 2021.1'!$D37))/8</f>
        <v>0.59499999999999986</v>
      </c>
    </row>
    <row r="38" spans="1:16" x14ac:dyDescent="0.25">
      <c r="A38" s="84"/>
      <c r="C38" s="15" t="s">
        <v>69</v>
      </c>
      <c r="D38" s="23" t="s">
        <v>33</v>
      </c>
      <c r="F38" s="18">
        <f ca="1">SUM(H38:INDIRECT(ADDRESS(ROW(),COLUMN()+2+$F$10-1)))</f>
        <v>3.263749999999999</v>
      </c>
      <c r="G38" s="19"/>
      <c r="H38" s="32">
        <f>SUMPRODUCT(0.7*0.05*(Availability!$G$4:$FD$25)*(Availability!$G$1:$FD$1='Capacity 2021.1'!H$12)*(Availability!$A$4:$A$25='Capacity 2021.1'!$C38)*(Availability!$F$4:$F$25='Capacity 2021.1'!$D38))/8</f>
        <v>0.34999999999999992</v>
      </c>
      <c r="I38" s="32">
        <f>SUMPRODUCT(0.7*0.05*(Availability!$G$4:$FD$25)*(Availability!$G$1:$FD$1='Capacity 2021.1'!I$12)*(Availability!$A$4:$A$25='Capacity 2021.1'!$C38)*(Availability!$F$4:$F$25='Capacity 2021.1'!$D38))/8</f>
        <v>0.27999999999999997</v>
      </c>
      <c r="J38" s="32">
        <f>SUMPRODUCT(0.7*0.05*(Availability!$G$4:$FD$25)*(Availability!$G$1:$FD$1='Capacity 2021.1'!J$12)*(Availability!$A$4:$A$25='Capacity 2021.1'!$C38)*(Availability!$F$4:$F$25='Capacity 2021.1'!$D38))/8</f>
        <v>0.27999999999999997</v>
      </c>
      <c r="K38" s="32">
        <f>SUMPRODUCT(0.7*0.05*(Availability!$G$4:$FD$25)*(Availability!$G$1:$FD$1='Capacity 2021.1'!K$12)*(Availability!$A$4:$A$25='Capacity 2021.1'!$C38)*(Availability!$F$4:$F$25='Capacity 2021.1'!$D38))/8</f>
        <v>0.245</v>
      </c>
      <c r="L38" s="32">
        <f>SUMPRODUCT(0.7*0.05*(Availability!$G$4:$FD$25)*(Availability!$G$1:$FD$1='Capacity 2021.1'!L$12)*(Availability!$A$4:$A$25='Capacity 2021.1'!$C38)*(Availability!$F$4:$F$25='Capacity 2021.1'!$D38))/8</f>
        <v>0.40249999999999991</v>
      </c>
      <c r="M38" s="32">
        <f>SUMPRODUCT(0.7*0.05*(Availability!$G$4:$FD$25)*(Availability!$G$1:$FD$1='Capacity 2021.1'!M$12)*(Availability!$A$4:$A$25='Capacity 2021.1'!$C38)*(Availability!$F$4:$F$25='Capacity 2021.1'!$D38))/8</f>
        <v>0.5249999999999998</v>
      </c>
      <c r="N38" s="32">
        <f>SUMPRODUCT(0.7*0.05*(Availability!$G$4:$FD$25)*(Availability!$G$1:$FD$1='Capacity 2021.1'!N$12)*(Availability!$A$4:$A$25='Capacity 2021.1'!$C38)*(Availability!$F$4:$F$25='Capacity 2021.1'!$D38))/8</f>
        <v>0.56874999999999987</v>
      </c>
      <c r="O38" s="32">
        <f>SUMPRODUCT(0.7*0.05*(Availability!$G$4:$FD$25)*(Availability!$G$1:$FD$1='Capacity 2021.1'!O$12)*(Availability!$A$4:$A$25='Capacity 2021.1'!$C38)*(Availability!$F$4:$F$25='Capacity 2021.1'!$D38))/8</f>
        <v>0.61249999999999993</v>
      </c>
      <c r="P38" s="32">
        <f>SUMPRODUCT(0.7*0.05*(Availability!$G$4:$FD$25)*(Availability!$G$1:$FD$1='Capacity 2021.1'!P$12)*(Availability!$A$4:$A$25='Capacity 2021.1'!$C38)*(Availability!$F$4:$F$25='Capacity 2021.1'!$D38))/8</f>
        <v>0.5249999999999998</v>
      </c>
    </row>
    <row r="39" spans="1:16" x14ac:dyDescent="0.25">
      <c r="A39" s="84"/>
      <c r="C39" s="15" t="s">
        <v>69</v>
      </c>
      <c r="D39" s="23" t="s">
        <v>32</v>
      </c>
      <c r="F39" s="18">
        <f ca="1">SUM(H39:INDIRECT(ADDRESS(ROW(),COLUMN()+2+$F$10-1)))</f>
        <v>5.4425000000000008</v>
      </c>
      <c r="G39" s="19"/>
      <c r="H39" s="32">
        <f>SUMPRODUCT(0.7*0.05*(Availability!$G$4:$FD$25)*(Availability!$G$1:$FD$1='Capacity 2021.1'!H$12)*(Availability!$A$4:$A$25='Capacity 2021.1'!$C39)*(Availability!$F$4:$F$25='Capacity 2021.1'!$D39))/8</f>
        <v>0.7</v>
      </c>
      <c r="I39" s="32">
        <f>SUMPRODUCT(0.7*0.05*(Availability!$G$4:$FD$25)*(Availability!$G$1:$FD$1='Capacity 2021.1'!I$12)*(Availability!$A$4:$A$25='Capacity 2021.1'!$C39)*(Availability!$F$4:$F$25='Capacity 2021.1'!$D39))/8</f>
        <v>0.55999999999999983</v>
      </c>
      <c r="J39" s="32">
        <f>SUMPRODUCT(0.7*0.05*(Availability!$G$4:$FD$25)*(Availability!$G$1:$FD$1='Capacity 2021.1'!J$12)*(Availability!$A$4:$A$25='Capacity 2021.1'!$C39)*(Availability!$F$4:$F$25='Capacity 2021.1'!$D39))/8</f>
        <v>0.59499999999999986</v>
      </c>
      <c r="K39" s="32">
        <f>SUMPRODUCT(0.7*0.05*(Availability!$G$4:$FD$25)*(Availability!$G$1:$FD$1='Capacity 2021.1'!K$12)*(Availability!$A$4:$A$25='Capacity 2021.1'!$C39)*(Availability!$F$4:$F$25='Capacity 2021.1'!$D39))/8</f>
        <v>0.41999999999999987</v>
      </c>
      <c r="L39" s="32">
        <f>SUMPRODUCT(0.7*0.05*(Availability!$G$4:$FD$25)*(Availability!$G$1:$FD$1='Capacity 2021.1'!L$12)*(Availability!$A$4:$A$25='Capacity 2021.1'!$C39)*(Availability!$F$4:$F$25='Capacity 2021.1'!$D39))/8</f>
        <v>0.41999999999999987</v>
      </c>
      <c r="M39" s="32">
        <f>SUMPRODUCT(0.7*0.05*(Availability!$G$4:$FD$25)*(Availability!$G$1:$FD$1='Capacity 2021.1'!M$12)*(Availability!$A$4:$A$25='Capacity 2021.1'!$C39)*(Availability!$F$4:$F$25='Capacity 2021.1'!$D39))/8</f>
        <v>0.87500000000000033</v>
      </c>
      <c r="N39" s="32">
        <f>SUMPRODUCT(0.7*0.05*(Availability!$G$4:$FD$25)*(Availability!$G$1:$FD$1='Capacity 2021.1'!N$12)*(Availability!$A$4:$A$25='Capacity 2021.1'!$C39)*(Availability!$F$4:$F$25='Capacity 2021.1'!$D39))/8</f>
        <v>0.91000000000000014</v>
      </c>
      <c r="O39" s="32">
        <f>SUMPRODUCT(0.7*0.05*(Availability!$G$4:$FD$25)*(Availability!$G$1:$FD$1='Capacity 2021.1'!O$12)*(Availability!$A$4:$A$25='Capacity 2021.1'!$C39)*(Availability!$F$4:$F$25='Capacity 2021.1'!$D39))/8</f>
        <v>0.96250000000000013</v>
      </c>
      <c r="P39" s="32">
        <f>SUMPRODUCT(0.7*0.05*(Availability!$G$4:$FD$25)*(Availability!$G$1:$FD$1='Capacity 2021.1'!P$12)*(Availability!$A$4:$A$25='Capacity 2021.1'!$C39)*(Availability!$F$4:$F$25='Capacity 2021.1'!$D39))/8</f>
        <v>0.55999999999999983</v>
      </c>
    </row>
    <row r="40" spans="1:16" x14ac:dyDescent="0.25">
      <c r="A40" s="84"/>
      <c r="C40" s="14"/>
      <c r="D40" s="14"/>
      <c r="F40" s="21"/>
      <c r="G40" s="19"/>
      <c r="H40" s="50"/>
      <c r="I40" s="50"/>
      <c r="J40" s="50"/>
      <c r="K40" s="50"/>
      <c r="L40" s="50"/>
      <c r="M40" s="50"/>
      <c r="N40" s="50"/>
      <c r="O40" s="50"/>
      <c r="P40" s="50"/>
    </row>
    <row r="41" spans="1:16" x14ac:dyDescent="0.25">
      <c r="A41" s="84"/>
      <c r="C41" s="15" t="s">
        <v>68</v>
      </c>
      <c r="D41" s="23" t="s">
        <v>73</v>
      </c>
      <c r="F41" s="18">
        <f ca="1">SUM(H41:INDIRECT(ADDRESS(ROW(),COLUMN()+2+$F$10-1)))</f>
        <v>9.8787499999999984</v>
      </c>
      <c r="H41" s="32">
        <f>SUMPRODUCT((H$36:H$39)*($C$36:$C$39=$C41))</f>
        <v>1.4</v>
      </c>
      <c r="I41" s="32">
        <f t="shared" ref="I41:P42" si="21">SUMPRODUCT((I$36:I$39)*($C$36:$C$39=$C41))</f>
        <v>1.0149999999999997</v>
      </c>
      <c r="J41" s="32">
        <f t="shared" si="21"/>
        <v>0.7699999999999998</v>
      </c>
      <c r="K41" s="32">
        <f t="shared" si="21"/>
        <v>0.97999999999999976</v>
      </c>
      <c r="L41" s="32">
        <f t="shared" si="21"/>
        <v>1.4175</v>
      </c>
      <c r="M41" s="32">
        <f t="shared" si="21"/>
        <v>1.2250000000000001</v>
      </c>
      <c r="N41" s="32">
        <f t="shared" si="21"/>
        <v>1.4437500000000001</v>
      </c>
      <c r="O41" s="32">
        <f t="shared" si="21"/>
        <v>1.6274999999999999</v>
      </c>
      <c r="P41" s="32">
        <f t="shared" si="21"/>
        <v>1.5049999999999999</v>
      </c>
    </row>
    <row r="42" spans="1:16" x14ac:dyDescent="0.25">
      <c r="A42" s="84"/>
      <c r="C42" s="15" t="s">
        <v>69</v>
      </c>
      <c r="D42" s="23" t="s">
        <v>73</v>
      </c>
      <c r="F42" s="18">
        <f ca="1">SUM(H42:INDIRECT(ADDRESS(ROW(),COLUMN()+2+$F$10-1)))</f>
        <v>8.7062500000000007</v>
      </c>
      <c r="H42" s="32">
        <f>SUMPRODUCT((H$36:H$39)*($C$36:$C$39=$C42))</f>
        <v>1.0499999999999998</v>
      </c>
      <c r="I42" s="32">
        <f t="shared" si="21"/>
        <v>0.83999999999999986</v>
      </c>
      <c r="J42" s="32">
        <f t="shared" si="21"/>
        <v>0.87499999999999978</v>
      </c>
      <c r="K42" s="32">
        <f t="shared" si="21"/>
        <v>0.66499999999999981</v>
      </c>
      <c r="L42" s="32">
        <f t="shared" si="21"/>
        <v>0.82249999999999979</v>
      </c>
      <c r="M42" s="32">
        <f t="shared" si="21"/>
        <v>1.4000000000000001</v>
      </c>
      <c r="N42" s="32">
        <f t="shared" si="21"/>
        <v>1.47875</v>
      </c>
      <c r="O42" s="32">
        <f t="shared" si="21"/>
        <v>1.5750000000000002</v>
      </c>
      <c r="P42" s="32">
        <f t="shared" si="21"/>
        <v>1.0849999999999995</v>
      </c>
    </row>
    <row r="43" spans="1:16" x14ac:dyDescent="0.25">
      <c r="A43" s="84"/>
      <c r="C43" s="15" t="s">
        <v>33</v>
      </c>
      <c r="D43" s="23" t="s">
        <v>73</v>
      </c>
      <c r="F43" s="18">
        <f ca="1">SUM(H43:INDIRECT(ADDRESS(ROW(),COLUMN()+2+$F$10-1)))</f>
        <v>8.557500000000001</v>
      </c>
      <c r="H43" s="32">
        <f>SUMPRODUCT((H$36:H$39)*($D$36:$D$39=$C43))</f>
        <v>1.0499999999999998</v>
      </c>
      <c r="I43" s="32">
        <f t="shared" ref="I43:P44" si="22">SUMPRODUCT((I$36:I$39)*($D$36:$D$39=$C43))</f>
        <v>0.87499999999999978</v>
      </c>
      <c r="J43" s="32">
        <f t="shared" si="22"/>
        <v>0.59499999999999997</v>
      </c>
      <c r="K43" s="32">
        <f t="shared" si="22"/>
        <v>0.59499999999999997</v>
      </c>
      <c r="L43" s="32">
        <f t="shared" si="22"/>
        <v>1.155</v>
      </c>
      <c r="M43" s="32">
        <f t="shared" si="22"/>
        <v>1.2250000000000001</v>
      </c>
      <c r="N43" s="32">
        <f t="shared" si="22"/>
        <v>1.4875000000000003</v>
      </c>
      <c r="O43" s="32">
        <f t="shared" si="22"/>
        <v>1.5750000000000002</v>
      </c>
      <c r="P43" s="32">
        <f t="shared" si="22"/>
        <v>1.4350000000000001</v>
      </c>
    </row>
    <row r="44" spans="1:16" x14ac:dyDescent="0.25">
      <c r="A44" s="84"/>
      <c r="C44" s="15" t="s">
        <v>32</v>
      </c>
      <c r="D44" s="23" t="s">
        <v>73</v>
      </c>
      <c r="F44" s="18">
        <f ca="1">SUM(H44:INDIRECT(ADDRESS(ROW(),COLUMN()+2+$F$10-1)))</f>
        <v>10.0275</v>
      </c>
      <c r="H44" s="32">
        <f>SUMPRODUCT((H$36:H$39)*($D$36:$D$39=$C44))</f>
        <v>1.4</v>
      </c>
      <c r="I44" s="32">
        <f t="shared" si="22"/>
        <v>0.97999999999999976</v>
      </c>
      <c r="J44" s="32">
        <f t="shared" si="22"/>
        <v>1.0499999999999998</v>
      </c>
      <c r="K44" s="32">
        <f t="shared" si="22"/>
        <v>1.0499999999999998</v>
      </c>
      <c r="L44" s="32">
        <f t="shared" si="22"/>
        <v>1.0849999999999997</v>
      </c>
      <c r="M44" s="32">
        <f t="shared" si="22"/>
        <v>1.4000000000000001</v>
      </c>
      <c r="N44" s="32">
        <f t="shared" si="22"/>
        <v>1.4350000000000001</v>
      </c>
      <c r="O44" s="32">
        <f t="shared" si="22"/>
        <v>1.6274999999999999</v>
      </c>
      <c r="P44" s="32">
        <f t="shared" si="22"/>
        <v>1.1549999999999998</v>
      </c>
    </row>
    <row r="45" spans="1:16" x14ac:dyDescent="0.25">
      <c r="A45" s="84"/>
      <c r="C45" s="85" t="s">
        <v>73</v>
      </c>
      <c r="D45" s="85"/>
      <c r="F45" s="18">
        <f ca="1">SUM(F41:F42)</f>
        <v>18.585000000000001</v>
      </c>
      <c r="H45" s="34">
        <f t="shared" ref="H45:P45" si="23">SUM(H36:H39)</f>
        <v>2.4499999999999997</v>
      </c>
      <c r="I45" s="34">
        <f t="shared" si="23"/>
        <v>1.8549999999999995</v>
      </c>
      <c r="J45" s="34">
        <f t="shared" si="23"/>
        <v>1.6449999999999996</v>
      </c>
      <c r="K45" s="34">
        <f t="shared" si="23"/>
        <v>1.6449999999999996</v>
      </c>
      <c r="L45" s="34">
        <f t="shared" si="23"/>
        <v>2.2399999999999998</v>
      </c>
      <c r="M45" s="34">
        <f t="shared" si="23"/>
        <v>2.6250000000000004</v>
      </c>
      <c r="N45" s="34">
        <f t="shared" si="23"/>
        <v>2.9225000000000003</v>
      </c>
      <c r="O45" s="34">
        <f t="shared" si="23"/>
        <v>3.2024999999999997</v>
      </c>
      <c r="P45" s="34">
        <f t="shared" si="23"/>
        <v>2.59</v>
      </c>
    </row>
  </sheetData>
  <mergeCells count="11">
    <mergeCell ref="R1:S1"/>
    <mergeCell ref="A25:A34"/>
    <mergeCell ref="C34:D34"/>
    <mergeCell ref="O1:P1"/>
    <mergeCell ref="C45:D45"/>
    <mergeCell ref="A14:A23"/>
    <mergeCell ref="C23:D23"/>
    <mergeCell ref="A36:A45"/>
    <mergeCell ref="L1:M1"/>
    <mergeCell ref="C12:D12"/>
    <mergeCell ref="C11:D11"/>
  </mergeCells>
  <conditionalFormatting sqref="H11:P45">
    <cfRule type="expression" dxfId="21" priority="1">
      <formula>COLUMN()&gt;7+$F$10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7" sqref="D7"/>
    </sheetView>
  </sheetViews>
  <sheetFormatPr baseColWidth="10" defaultColWidth="9.140625" defaultRowHeight="15" x14ac:dyDescent="0.25"/>
  <cols>
    <col min="3" max="3" width="72" customWidth="1"/>
    <col min="4" max="4" width="24.28515625" customWidth="1"/>
    <col min="5" max="5" width="11.5703125" customWidth="1"/>
    <col min="6" max="7" width="11.5703125" style="17" customWidth="1"/>
  </cols>
  <sheetData>
    <row r="1" spans="1:15" x14ac:dyDescent="0.25">
      <c r="A1" s="26" t="s">
        <v>81</v>
      </c>
      <c r="B1" s="26" t="s">
        <v>82</v>
      </c>
      <c r="C1" s="27" t="s">
        <v>84</v>
      </c>
      <c r="D1" s="27" t="s">
        <v>89</v>
      </c>
      <c r="E1" s="26" t="s">
        <v>92</v>
      </c>
      <c r="F1" s="26" t="s">
        <v>93</v>
      </c>
      <c r="G1" s="26" t="s">
        <v>94</v>
      </c>
    </row>
    <row r="2" spans="1:15" x14ac:dyDescent="0.25">
      <c r="A2" s="17">
        <v>1</v>
      </c>
      <c r="B2" s="17" t="s">
        <v>83</v>
      </c>
      <c r="C2" t="s">
        <v>85</v>
      </c>
      <c r="E2" s="35">
        <f>SUM(F2:G2)</f>
        <v>104</v>
      </c>
      <c r="F2" s="17">
        <v>37</v>
      </c>
      <c r="G2" s="17">
        <v>67</v>
      </c>
      <c r="H2" s="36" t="s">
        <v>105</v>
      </c>
      <c r="I2" s="36">
        <v>104</v>
      </c>
      <c r="J2" s="36">
        <v>39</v>
      </c>
      <c r="K2" s="36">
        <v>65</v>
      </c>
    </row>
    <row r="3" spans="1:15" x14ac:dyDescent="0.25">
      <c r="A3" s="17">
        <v>1</v>
      </c>
      <c r="B3" s="17" t="s">
        <v>83</v>
      </c>
      <c r="C3" t="s">
        <v>102</v>
      </c>
      <c r="E3" s="35">
        <f>SUM(F3:G3)</f>
        <v>99</v>
      </c>
      <c r="F3" s="17">
        <v>39</v>
      </c>
      <c r="G3" s="17">
        <v>60</v>
      </c>
      <c r="H3" s="36" t="s">
        <v>105</v>
      </c>
      <c r="I3" s="36">
        <v>99</v>
      </c>
      <c r="J3" s="36">
        <v>35</v>
      </c>
      <c r="K3" s="36">
        <v>64</v>
      </c>
    </row>
    <row r="4" spans="1:15" x14ac:dyDescent="0.25">
      <c r="A4" s="17">
        <v>1</v>
      </c>
      <c r="B4" s="17" t="s">
        <v>83</v>
      </c>
      <c r="C4" t="s">
        <v>88</v>
      </c>
      <c r="E4" s="35">
        <f>SUM(F4:G4)</f>
        <v>30</v>
      </c>
      <c r="F4" s="17">
        <f>9+3</f>
        <v>12</v>
      </c>
      <c r="G4" s="17">
        <f>14+4</f>
        <v>18</v>
      </c>
      <c r="H4" s="36" t="s">
        <v>105</v>
      </c>
      <c r="I4" s="36">
        <v>52</v>
      </c>
      <c r="J4" s="36">
        <v>15</v>
      </c>
      <c r="K4" s="36">
        <v>37</v>
      </c>
    </row>
    <row r="5" spans="1:15" x14ac:dyDescent="0.25">
      <c r="A5" s="30">
        <v>1</v>
      </c>
      <c r="B5" s="30" t="s">
        <v>83</v>
      </c>
      <c r="C5" s="37" t="s">
        <v>103</v>
      </c>
      <c r="E5" s="35">
        <f t="shared" ref="E5:E9" si="0">SUM(F5:G5)</f>
        <v>0</v>
      </c>
      <c r="F5" s="30">
        <v>0</v>
      </c>
      <c r="G5" s="30">
        <v>0</v>
      </c>
      <c r="H5" s="36" t="s">
        <v>105</v>
      </c>
      <c r="I5" s="36">
        <v>20</v>
      </c>
      <c r="J5" s="36">
        <v>11</v>
      </c>
      <c r="K5" s="36">
        <v>9</v>
      </c>
    </row>
    <row r="6" spans="1:15" x14ac:dyDescent="0.25">
      <c r="A6" s="17">
        <v>1</v>
      </c>
      <c r="B6" s="17" t="s">
        <v>83</v>
      </c>
      <c r="C6" s="25" t="s">
        <v>90</v>
      </c>
      <c r="D6" t="s">
        <v>91</v>
      </c>
      <c r="E6" s="35">
        <f t="shared" si="0"/>
        <v>22</v>
      </c>
      <c r="F6" s="17">
        <v>17</v>
      </c>
      <c r="G6" s="17">
        <v>5</v>
      </c>
      <c r="H6" s="30" t="s">
        <v>105</v>
      </c>
      <c r="I6" s="36">
        <v>17</v>
      </c>
      <c r="J6" s="36">
        <v>10</v>
      </c>
      <c r="K6" s="36">
        <v>7</v>
      </c>
      <c r="L6" s="36"/>
      <c r="M6" s="30"/>
      <c r="N6" s="30"/>
      <c r="O6" s="30"/>
    </row>
    <row r="7" spans="1:15" x14ac:dyDescent="0.25">
      <c r="A7" s="17">
        <v>1</v>
      </c>
      <c r="B7" s="17" t="s">
        <v>83</v>
      </c>
      <c r="C7" s="37" t="s">
        <v>87</v>
      </c>
      <c r="D7" t="s">
        <v>86</v>
      </c>
      <c r="E7" s="35">
        <f t="shared" si="0"/>
        <v>0</v>
      </c>
      <c r="F7" s="17">
        <v>0</v>
      </c>
      <c r="G7" s="17">
        <v>0</v>
      </c>
      <c r="H7" s="30" t="s">
        <v>105</v>
      </c>
      <c r="I7" s="36">
        <v>13</v>
      </c>
      <c r="J7" s="36">
        <v>3</v>
      </c>
      <c r="K7" s="36">
        <v>10</v>
      </c>
      <c r="L7" s="36"/>
      <c r="M7" s="30"/>
      <c r="N7" s="30"/>
      <c r="O7" s="30"/>
    </row>
    <row r="8" spans="1:15" x14ac:dyDescent="0.25">
      <c r="A8" s="36">
        <v>1</v>
      </c>
      <c r="B8" s="36" t="s">
        <v>83</v>
      </c>
      <c r="C8" s="37" t="s">
        <v>104</v>
      </c>
      <c r="E8" s="35">
        <f t="shared" ref="E8" si="1">SUM(F8:G8)</f>
        <v>0</v>
      </c>
      <c r="F8" s="36">
        <v>0</v>
      </c>
      <c r="G8" s="36">
        <v>0</v>
      </c>
      <c r="H8" s="36" t="s">
        <v>105</v>
      </c>
      <c r="I8" s="36">
        <v>2</v>
      </c>
      <c r="J8" s="36">
        <v>2</v>
      </c>
      <c r="K8" s="36">
        <v>0</v>
      </c>
      <c r="L8" s="36"/>
      <c r="M8" s="36"/>
      <c r="N8" s="36"/>
      <c r="O8" s="36"/>
    </row>
    <row r="9" spans="1:15" x14ac:dyDescent="0.25">
      <c r="A9" s="30" t="s">
        <v>117</v>
      </c>
      <c r="B9" s="30" t="s">
        <v>117</v>
      </c>
      <c r="C9" s="25" t="s">
        <v>118</v>
      </c>
      <c r="E9" s="35">
        <f t="shared" si="0"/>
        <v>12</v>
      </c>
      <c r="F9" s="30">
        <v>0</v>
      </c>
      <c r="G9" s="30">
        <v>12</v>
      </c>
      <c r="H9" s="36"/>
      <c r="I9" s="36"/>
      <c r="J9" s="36"/>
      <c r="K9" s="36"/>
    </row>
    <row r="11" spans="1:15" x14ac:dyDescent="0.25">
      <c r="E11" s="35">
        <f>SUM(E2:E9)</f>
        <v>267</v>
      </c>
      <c r="F11" s="35">
        <f>SUM(F2:F9)</f>
        <v>105</v>
      </c>
      <c r="G11" s="35">
        <f>SUM(G2:G9)</f>
        <v>162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4"/>
  <sheetViews>
    <sheetView workbookViewId="0">
      <selection activeCell="F5" sqref="F5"/>
    </sheetView>
  </sheetViews>
  <sheetFormatPr baseColWidth="10" defaultColWidth="9.140625" defaultRowHeight="15" x14ac:dyDescent="0.25"/>
  <sheetData>
    <row r="1" spans="2:5" ht="16.5" customHeight="1" x14ac:dyDescent="0.25"/>
    <row r="2" spans="2:5" x14ac:dyDescent="0.25">
      <c r="B2" s="28"/>
      <c r="C2" s="29" t="s">
        <v>95</v>
      </c>
      <c r="D2" s="29" t="s">
        <v>96</v>
      </c>
      <c r="E2" s="29" t="s">
        <v>97</v>
      </c>
    </row>
    <row r="3" spans="2:5" x14ac:dyDescent="0.25">
      <c r="B3" s="29" t="s">
        <v>79</v>
      </c>
      <c r="C3" s="29">
        <f>'Effort 2021.1'!F11</f>
        <v>105</v>
      </c>
      <c r="D3" s="65">
        <f ca="1">'Capacity 2021.1'!F22</f>
        <v>130.35749999999999</v>
      </c>
      <c r="E3" s="66">
        <f ca="1">D3-C3</f>
        <v>25.357499999999987</v>
      </c>
    </row>
    <row r="4" spans="2:5" x14ac:dyDescent="0.25">
      <c r="B4" s="29" t="s">
        <v>80</v>
      </c>
      <c r="C4" s="29">
        <f>'Effort 2021.1'!G11</f>
        <v>162</v>
      </c>
      <c r="D4" s="65">
        <f ca="1">'Capacity 2021.1'!F21</f>
        <v>111.2475</v>
      </c>
      <c r="E4" s="66">
        <f ca="1">D4-C4</f>
        <v>-50.752499999999998</v>
      </c>
    </row>
    <row r="5" spans="2:5" x14ac:dyDescent="0.25">
      <c r="B5" s="33" t="s">
        <v>106</v>
      </c>
      <c r="C5" s="33">
        <f>SUM(C3:C4)</f>
        <v>267</v>
      </c>
      <c r="D5" s="63">
        <f ca="1">SUM(D3:D4)</f>
        <v>241.60499999999999</v>
      </c>
      <c r="E5" s="64">
        <f ca="1">SUM(E3:E4)</f>
        <v>-25.39500000000001</v>
      </c>
    </row>
    <row r="13" spans="2:5" ht="24.75" customHeight="1" x14ac:dyDescent="0.25"/>
    <row r="24" ht="22.5" customHeight="1" x14ac:dyDescent="0.25"/>
  </sheetData>
  <conditionalFormatting sqref="E3:E5">
    <cfRule type="cellIs" dxfId="2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B11" zoomScale="115" zoomScaleNormal="115" workbookViewId="0">
      <selection activeCell="J15" sqref="J15"/>
    </sheetView>
  </sheetViews>
  <sheetFormatPr baseColWidth="10" defaultColWidth="9.140625" defaultRowHeight="15" x14ac:dyDescent="0.25"/>
  <cols>
    <col min="1" max="1" width="27.5703125" customWidth="1"/>
    <col min="2" max="2" width="2.42578125" customWidth="1"/>
    <col min="3" max="3" width="10.42578125" customWidth="1"/>
    <col min="4" max="4" width="8.85546875" customWidth="1"/>
    <col min="5" max="5" width="1.85546875" customWidth="1"/>
    <col min="7" max="7" width="1.42578125" customWidth="1"/>
  </cols>
  <sheetData>
    <row r="1" spans="1:19" x14ac:dyDescent="0.25">
      <c r="A1" s="10" t="s">
        <v>125</v>
      </c>
      <c r="C1">
        <v>8</v>
      </c>
      <c r="F1" s="41"/>
      <c r="L1" s="86" t="s">
        <v>70</v>
      </c>
      <c r="M1" s="86"/>
      <c r="O1" s="86" t="s">
        <v>71</v>
      </c>
      <c r="P1" s="86"/>
      <c r="R1" s="86" t="s">
        <v>72</v>
      </c>
      <c r="S1" s="86"/>
    </row>
    <row r="2" spans="1:19" x14ac:dyDescent="0.25">
      <c r="A2" s="10" t="s">
        <v>124</v>
      </c>
      <c r="C2" s="45">
        <v>1</v>
      </c>
      <c r="F2" s="41"/>
      <c r="L2" s="41">
        <f>$C$1</f>
        <v>8</v>
      </c>
      <c r="M2" s="41" t="str">
        <f>IF(INT(L2), INT(L2) &amp; " h", "") &amp; IF(INT(MOD(L2*60,60)), " " &amp; INT(MOD(L2*60,60)) &amp; " m", "")</f>
        <v>8 h</v>
      </c>
      <c r="O2" s="41">
        <f>$C$1*5</f>
        <v>40</v>
      </c>
      <c r="P2" s="41" t="str">
        <f>IF(INT(O2), INT(O2) &amp; " h", "") &amp; IF(INT(MOD(O2*60,60)), " " &amp; INT(MOD(O2*60,60)) &amp; " m", "")</f>
        <v>40 h</v>
      </c>
      <c r="R2" s="41">
        <f>$C$1*10</f>
        <v>80</v>
      </c>
      <c r="S2" s="41" t="str">
        <f>IF(INT(R2), INT(R2) &amp; " h", "") &amp; IF(INT(MOD(R2*60,60)), " " &amp; INT(MOD(R2*60,60)) &amp; " m", "")</f>
        <v>80 h</v>
      </c>
    </row>
    <row r="3" spans="1:19" x14ac:dyDescent="0.25">
      <c r="A3" s="10" t="s">
        <v>123</v>
      </c>
      <c r="C3" s="45">
        <v>0.3</v>
      </c>
      <c r="D3" t="s">
        <v>63</v>
      </c>
      <c r="F3" s="41"/>
      <c r="L3" s="41">
        <f>L2*C3</f>
        <v>2.4</v>
      </c>
      <c r="M3" s="41" t="str">
        <f t="shared" ref="M3:M8" si="0">IF(INT(L3), INT(L3) &amp; " h", "") &amp; IF(INT(MOD(L3*60,60)), " " &amp; INT(MOD(L3*60,60)) &amp; " m", "")</f>
        <v>2 h 24 m</v>
      </c>
      <c r="O3" s="41">
        <f>O2*C3</f>
        <v>12</v>
      </c>
      <c r="P3" s="41" t="str">
        <f t="shared" ref="P3:P8" si="1">IF(INT(O3), INT(O3) &amp; " h", "") &amp; IF(INT(MOD(O3*60,60)), " " &amp; INT(MOD(O3*60,60)) &amp; " m", "")</f>
        <v>12 h</v>
      </c>
      <c r="R3" s="41">
        <f>R2*C3</f>
        <v>24</v>
      </c>
      <c r="S3" s="41" t="str">
        <f t="shared" ref="S3:S8" si="2">IF(INT(R3), INT(R3) &amp; " h", "") &amp; IF(INT(MOD(R3*60,60)), " " &amp; INT(MOD(R3*60,60)) &amp; " m", "")</f>
        <v>24 h</v>
      </c>
    </row>
    <row r="4" spans="1:19" x14ac:dyDescent="0.25">
      <c r="A4" s="10" t="s">
        <v>120</v>
      </c>
      <c r="C4" s="45">
        <f>$C$2-$C$3</f>
        <v>0.7</v>
      </c>
      <c r="F4" s="41"/>
      <c r="L4" s="41">
        <f>L2*C4</f>
        <v>5.6</v>
      </c>
      <c r="M4" s="41" t="str">
        <f t="shared" si="0"/>
        <v>5 h 36 m</v>
      </c>
      <c r="O4" s="41">
        <f>O2*C4</f>
        <v>28</v>
      </c>
      <c r="P4" s="41" t="str">
        <f t="shared" si="1"/>
        <v>28 h</v>
      </c>
      <c r="R4" s="41">
        <f>R2*C4</f>
        <v>56</v>
      </c>
      <c r="S4" s="41" t="str">
        <f t="shared" si="2"/>
        <v>56 h</v>
      </c>
    </row>
    <row r="5" spans="1:19" x14ac:dyDescent="0.25">
      <c r="A5" s="11" t="s">
        <v>121</v>
      </c>
      <c r="C5" s="45">
        <v>0.05</v>
      </c>
      <c r="D5" t="s">
        <v>64</v>
      </c>
      <c r="F5" s="41"/>
      <c r="L5" s="41">
        <f>L2*C4*C5</f>
        <v>0.27999999999999997</v>
      </c>
      <c r="M5" s="41" t="str">
        <f t="shared" si="0"/>
        <v xml:space="preserve"> 16 m</v>
      </c>
      <c r="O5" s="41">
        <f>O2*C4*C5</f>
        <v>1.4000000000000001</v>
      </c>
      <c r="P5" s="41" t="str">
        <f t="shared" si="1"/>
        <v>1 h 24 m</v>
      </c>
      <c r="R5" s="41">
        <f>R2*C4*C5</f>
        <v>2.8000000000000003</v>
      </c>
      <c r="S5" s="41" t="str">
        <f t="shared" si="2"/>
        <v>2 h 48 m</v>
      </c>
    </row>
    <row r="6" spans="1:19" x14ac:dyDescent="0.25">
      <c r="A6" s="11" t="s">
        <v>122</v>
      </c>
      <c r="C6" s="45">
        <v>0.3</v>
      </c>
      <c r="D6" t="s">
        <v>65</v>
      </c>
      <c r="F6" s="41"/>
      <c r="L6" s="41">
        <f>L2*C4*C6</f>
        <v>1.68</v>
      </c>
      <c r="M6" s="41" t="str">
        <f t="shared" si="0"/>
        <v>1 h 40 m</v>
      </c>
      <c r="O6" s="41">
        <f>O2*C4*C6</f>
        <v>8.4</v>
      </c>
      <c r="P6" s="41" t="str">
        <f t="shared" si="1"/>
        <v>8 h 24 m</v>
      </c>
      <c r="R6" s="41">
        <f>R2*C4*C6</f>
        <v>16.8</v>
      </c>
      <c r="S6" s="41" t="str">
        <f t="shared" si="2"/>
        <v>16 h 48 m</v>
      </c>
    </row>
    <row r="7" spans="1:19" x14ac:dyDescent="0.25">
      <c r="A7" s="12" t="s">
        <v>126</v>
      </c>
      <c r="C7" s="45">
        <v>0</v>
      </c>
      <c r="D7" t="s">
        <v>67</v>
      </c>
      <c r="F7" s="41"/>
      <c r="L7" s="46">
        <f>L3*C4*C7</f>
        <v>0</v>
      </c>
      <c r="M7" s="41" t="str">
        <f t="shared" si="0"/>
        <v/>
      </c>
      <c r="O7" s="41">
        <f>O3*C4*C7</f>
        <v>0</v>
      </c>
      <c r="P7" s="41" t="str">
        <f t="shared" si="1"/>
        <v/>
      </c>
      <c r="R7" s="41">
        <f>R3*C4*C7</f>
        <v>0</v>
      </c>
      <c r="S7" s="41" t="str">
        <f t="shared" si="2"/>
        <v/>
      </c>
    </row>
    <row r="8" spans="1:19" ht="15.75" customHeight="1" x14ac:dyDescent="0.25">
      <c r="A8" s="12" t="s">
        <v>127</v>
      </c>
      <c r="C8" s="45">
        <f>$C$2-SUM($C$5:$C$7)</f>
        <v>0.65</v>
      </c>
      <c r="D8" t="s">
        <v>66</v>
      </c>
      <c r="F8" s="41"/>
      <c r="L8" s="41">
        <f>L2*C4*C8</f>
        <v>3.6399999999999997</v>
      </c>
      <c r="M8" s="41" t="str">
        <f t="shared" si="0"/>
        <v>3 h 38 m</v>
      </c>
      <c r="O8" s="41">
        <f>O2*C4*C8</f>
        <v>18.2</v>
      </c>
      <c r="P8" s="41" t="str">
        <f t="shared" si="1"/>
        <v>18 h 12 m</v>
      </c>
      <c r="R8" s="41">
        <f>R2*C4*C8</f>
        <v>36.4</v>
      </c>
      <c r="S8" s="41" t="str">
        <f t="shared" si="2"/>
        <v>36 h 24 m</v>
      </c>
    </row>
    <row r="9" spans="1:19" ht="20.25" customHeight="1" x14ac:dyDescent="0.25"/>
    <row r="10" spans="1:19" ht="20.25" customHeight="1" x14ac:dyDescent="0.25">
      <c r="D10" s="10" t="s">
        <v>128</v>
      </c>
      <c r="F10" s="41">
        <v>4</v>
      </c>
    </row>
    <row r="11" spans="1:19" x14ac:dyDescent="0.25">
      <c r="C11" s="85" t="s">
        <v>101</v>
      </c>
      <c r="D11" s="85"/>
      <c r="H11" s="24">
        <v>44302</v>
      </c>
      <c r="I11" s="24">
        <f>H11+14</f>
        <v>44316</v>
      </c>
      <c r="J11" s="24">
        <f t="shared" ref="J11:P11" si="3">I11+14</f>
        <v>44330</v>
      </c>
      <c r="K11" s="24">
        <f t="shared" si="3"/>
        <v>44344</v>
      </c>
      <c r="L11" s="24">
        <f t="shared" si="3"/>
        <v>44358</v>
      </c>
      <c r="M11" s="24">
        <f t="shared" si="3"/>
        <v>44372</v>
      </c>
      <c r="N11" s="47">
        <f t="shared" si="3"/>
        <v>44386</v>
      </c>
      <c r="O11" s="47">
        <f t="shared" si="3"/>
        <v>44400</v>
      </c>
      <c r="P11" s="47">
        <f t="shared" si="3"/>
        <v>44414</v>
      </c>
    </row>
    <row r="12" spans="1:19" ht="16.5" customHeight="1" x14ac:dyDescent="0.25">
      <c r="C12" s="85" t="s">
        <v>100</v>
      </c>
      <c r="D12" s="85"/>
      <c r="H12" s="16">
        <v>26</v>
      </c>
      <c r="I12" s="16">
        <f t="shared" ref="I12:P12" si="4">H12+1</f>
        <v>27</v>
      </c>
      <c r="J12" s="16">
        <f t="shared" si="4"/>
        <v>28</v>
      </c>
      <c r="K12" s="16">
        <f t="shared" si="4"/>
        <v>29</v>
      </c>
      <c r="L12" s="16">
        <f t="shared" si="4"/>
        <v>30</v>
      </c>
      <c r="M12" s="16">
        <f t="shared" si="4"/>
        <v>31</v>
      </c>
      <c r="N12" s="48">
        <f t="shared" si="4"/>
        <v>32</v>
      </c>
      <c r="O12" s="48">
        <f t="shared" si="4"/>
        <v>33</v>
      </c>
      <c r="P12" s="48">
        <f t="shared" si="4"/>
        <v>34</v>
      </c>
    </row>
    <row r="13" spans="1:19" ht="14.25" customHeight="1" x14ac:dyDescent="0.25">
      <c r="N13" s="49"/>
      <c r="O13" s="49"/>
      <c r="P13" s="49"/>
    </row>
    <row r="14" spans="1:19" ht="14.25" customHeight="1" x14ac:dyDescent="0.25">
      <c r="A14" s="84" t="s">
        <v>78</v>
      </c>
      <c r="C14" s="15" t="s">
        <v>68</v>
      </c>
      <c r="D14" s="23" t="s">
        <v>33</v>
      </c>
      <c r="F14" s="18">
        <f ca="1">SUM(H14:INDIRECT(ADDRESS(ROW(),COLUMN()+2+$F$10-1)))</f>
        <v>45.954999999999998</v>
      </c>
      <c r="G14" s="19"/>
      <c r="H14" s="20">
        <f>SUMPRODUCT($C$4*$C$8*(Availability!$EC$4:$HH$22)*(Availability!$EC$1:$HH$1='Capacity 2021.2'!H$12)*(Availability!$A$4:$A$22='Capacity 2021.2'!$C14)*(Availability!$F$4:$F$22='Capacity 2021.2'!$D14))/8</f>
        <v>11.83</v>
      </c>
      <c r="I14" s="20">
        <f>SUMPRODUCT($C$4*$C$8*(Availability!$EC$4:$HH$22)*(Availability!$EC$1:$HH$1='Capacity 2021.2'!I$12)*(Availability!$A$4:$A$22='Capacity 2021.2'!$C14)*(Availability!$F$4:$F$22='Capacity 2021.2'!$D14))/8</f>
        <v>10.465</v>
      </c>
      <c r="J14" s="20">
        <f>SUMPRODUCT($C$4*$C$8*(Availability!$EC$4:$HH$22)*(Availability!$EC$1:$HH$1='Capacity 2021.2'!J$12)*(Availability!$A$4:$A$22='Capacity 2021.2'!$C14)*(Availability!$F$4:$F$22='Capacity 2021.2'!$D14))/8</f>
        <v>10.01</v>
      </c>
      <c r="K14" s="20">
        <f>SUMPRODUCT($C$4*$C$8*(Availability!$EC$4:$HH$22)*(Availability!$EC$1:$HH$1='Capacity 2021.2'!K$12)*(Availability!$A$4:$A$22='Capacity 2021.2'!$C14)*(Availability!$F$4:$F$22='Capacity 2021.2'!$D14))/8</f>
        <v>13.65</v>
      </c>
      <c r="L14" s="20">
        <f>SUMPRODUCT($C$4*$C$8*(Availability!$EC$4:$HH$22)*(Availability!$EC$1:$HH$1='Capacity 2021.2'!L$12)*(Availability!$A$4:$A$22='Capacity 2021.2'!$C14)*(Availability!$F$4:$F$22='Capacity 2021.2'!$D14))/8</f>
        <v>13.65</v>
      </c>
      <c r="M14" s="20">
        <f>SUMPRODUCT($C$4*$C$8*(Availability!$EC$4:$HH$22)*(Availability!$EC$1:$HH$1='Capacity 2021.2'!M$12)*(Availability!$A$4:$A$22='Capacity 2021.2'!$C14)*(Availability!$F$4:$F$22='Capacity 2021.2'!$D14))/8</f>
        <v>0</v>
      </c>
      <c r="N14" s="32">
        <f>SUMPRODUCT($C$4*$C$8*(Availability!$EC$4:$HH$22)*(Availability!$EC$1:$HH$1='Capacity 2021.2'!N$12)*(Availability!$A$4:$A$22='Capacity 2021.2'!$C14)*(Availability!$F$4:$F$22='Capacity 2021.2'!$D14))/8</f>
        <v>0</v>
      </c>
      <c r="O14" s="32">
        <f>SUMPRODUCT($C$4*$C$8*(Availability!$EC$4:$HH$22)*(Availability!$EC$1:$HH$1='Capacity 2021.2'!O$12)*(Availability!$A$4:$A$22='Capacity 2021.2'!$C14)*(Availability!$F$4:$F$22='Capacity 2021.2'!$D14))/8</f>
        <v>0</v>
      </c>
      <c r="P14" s="32">
        <f>SUMPRODUCT($C$4*$C$8*(Availability!$EC$4:$HH$22)*(Availability!$EC$1:$HH$1='Capacity 2021.2'!P$12)*(Availability!$A$4:$A$22='Capacity 2021.2'!$C14)*(Availability!$F$4:$F$22='Capacity 2021.2'!$D14))/8</f>
        <v>0</v>
      </c>
      <c r="R14" s="19"/>
    </row>
    <row r="15" spans="1:19" ht="14.25" customHeight="1" x14ac:dyDescent="0.25">
      <c r="A15" s="84"/>
      <c r="C15" s="15" t="s">
        <v>68</v>
      </c>
      <c r="D15" s="23" t="s">
        <v>32</v>
      </c>
      <c r="F15" s="18">
        <f ca="1">SUM(H15:INDIRECT(ADDRESS(ROW(),COLUMN()+2+$F$10-1)))</f>
        <v>27.754999999999999</v>
      </c>
      <c r="G15" s="19"/>
      <c r="H15" s="20">
        <f>SUMPRODUCT($C$4*$C$8*(Availability!$EC$4:$HH$22)*(Availability!$EC$1:$HH$1='Capacity 2021.2'!H$12)*(Availability!$A$4:$A$22='Capacity 2021.2'!$C15)*(Availability!$F$4:$F$22='Capacity 2021.2'!$D15))/8</f>
        <v>7.7350000000000003</v>
      </c>
      <c r="I15" s="20">
        <f>SUMPRODUCT($C$4*$C$8*(Availability!$EC$4:$HH$22)*(Availability!$EC$1:$HH$1='Capacity 2021.2'!I$12)*(Availability!$A$4:$A$22='Capacity 2021.2'!$C15)*(Availability!$F$4:$F$22='Capacity 2021.2'!$D15))/8</f>
        <v>8.6449999999999996</v>
      </c>
      <c r="J15" s="20">
        <f>SUMPRODUCT($C$4*$C$8*(Availability!$EC$4:$HH$22)*(Availability!$EC$1:$HH$1='Capacity 2021.2'!J$12)*(Availability!$A$4:$A$22='Capacity 2021.2'!$C15)*(Availability!$F$4:$F$22='Capacity 2021.2'!$D15))/8</f>
        <v>4.55</v>
      </c>
      <c r="K15" s="20">
        <f>SUMPRODUCT($C$4*$C$8*(Availability!$EC$4:$HH$22)*(Availability!$EC$1:$HH$1='Capacity 2021.2'!K$12)*(Availability!$A$4:$A$22='Capacity 2021.2'!$C15)*(Availability!$F$4:$F$22='Capacity 2021.2'!$D15))/8</f>
        <v>6.8250000000000002</v>
      </c>
      <c r="L15" s="20">
        <f>SUMPRODUCT($C$4*$C$8*(Availability!$EC$4:$HH$22)*(Availability!$EC$1:$HH$1='Capacity 2021.2'!L$12)*(Availability!$A$4:$A$22='Capacity 2021.2'!$C15)*(Availability!$F$4:$F$22='Capacity 2021.2'!$D15))/8</f>
        <v>9.1</v>
      </c>
      <c r="M15" s="20">
        <f>SUMPRODUCT($C$4*$C$8*(Availability!$EC$4:$HH$22)*(Availability!$EC$1:$HH$1='Capacity 2021.2'!M$12)*(Availability!$A$4:$A$22='Capacity 2021.2'!$C15)*(Availability!$F$4:$F$22='Capacity 2021.2'!$D15))/8</f>
        <v>0</v>
      </c>
      <c r="N15" s="32">
        <f>SUMPRODUCT($C$4*$C$8*(Availability!$EC$4:$HH$22)*(Availability!$EC$1:$HH$1='Capacity 2021.2'!N$12)*(Availability!$A$4:$A$22='Capacity 2021.2'!$C15)*(Availability!$F$4:$F$22='Capacity 2021.2'!$D15))/8</f>
        <v>0</v>
      </c>
      <c r="O15" s="32">
        <f>SUMPRODUCT($C$4*$C$8*(Availability!$EC$4:$HH$22)*(Availability!$EC$1:$HH$1='Capacity 2021.2'!O$12)*(Availability!$A$4:$A$22='Capacity 2021.2'!$C15)*(Availability!$F$4:$F$22='Capacity 2021.2'!$D15))/8</f>
        <v>0</v>
      </c>
      <c r="P15" s="32">
        <f>SUMPRODUCT($C$4*$C$8*(Availability!$EC$4:$HH$22)*(Availability!$EC$1:$HH$1='Capacity 2021.2'!P$12)*(Availability!$A$4:$A$22='Capacity 2021.2'!$C15)*(Availability!$F$4:$F$22='Capacity 2021.2'!$D15))/8</f>
        <v>0</v>
      </c>
    </row>
    <row r="16" spans="1:19" ht="14.25" customHeight="1" x14ac:dyDescent="0.25">
      <c r="A16" s="84"/>
      <c r="C16" s="15" t="s">
        <v>69</v>
      </c>
      <c r="D16" s="23" t="s">
        <v>33</v>
      </c>
      <c r="F16" s="18">
        <f ca="1">SUM(H16:INDIRECT(ADDRESS(ROW(),COLUMN()+2+$F$10-1)))</f>
        <v>30.029999999999998</v>
      </c>
      <c r="G16" s="19"/>
      <c r="H16" s="20">
        <f>SUMPRODUCT($C$4*$C$8*(Availability!$EC$4:$HH$22)*(Availability!$EC$1:$HH$1='Capacity 2021.2'!H$12)*(Availability!$A$4:$A$22='Capacity 2021.2'!$C16)*(Availability!$F$4:$F$22='Capacity 2021.2'!$D16))/8</f>
        <v>6.8250000000000002</v>
      </c>
      <c r="I16" s="20">
        <f>SUMPRODUCT($C$4*$C$8*(Availability!$EC$4:$HH$22)*(Availability!$EC$1:$HH$1='Capacity 2021.2'!I$12)*(Availability!$A$4:$A$22='Capacity 2021.2'!$C16)*(Availability!$F$4:$F$22='Capacity 2021.2'!$D16))/8</f>
        <v>6.37</v>
      </c>
      <c r="J16" s="20">
        <f>SUMPRODUCT($C$4*$C$8*(Availability!$EC$4:$HH$22)*(Availability!$EC$1:$HH$1='Capacity 2021.2'!J$12)*(Availability!$A$4:$A$22='Capacity 2021.2'!$C16)*(Availability!$F$4:$F$22='Capacity 2021.2'!$D16))/8</f>
        <v>8.19</v>
      </c>
      <c r="K16" s="20">
        <f>SUMPRODUCT($C$4*$C$8*(Availability!$EC$4:$HH$22)*(Availability!$EC$1:$HH$1='Capacity 2021.2'!K$12)*(Availability!$A$4:$A$22='Capacity 2021.2'!$C16)*(Availability!$F$4:$F$22='Capacity 2021.2'!$D16))/8</f>
        <v>8.6449999999999996</v>
      </c>
      <c r="L16" s="20">
        <f>SUMPRODUCT($C$4*$C$8*(Availability!$EC$4:$HH$22)*(Availability!$EC$1:$HH$1='Capacity 2021.2'!L$12)*(Availability!$A$4:$A$22='Capacity 2021.2'!$C16)*(Availability!$F$4:$F$22='Capacity 2021.2'!$D16))/8</f>
        <v>9.1</v>
      </c>
      <c r="M16" s="20">
        <f>SUMPRODUCT($C$4*$C$8*(Availability!$EC$4:$HH$22)*(Availability!$EC$1:$HH$1='Capacity 2021.2'!M$12)*(Availability!$A$4:$A$22='Capacity 2021.2'!$C16)*(Availability!$F$4:$F$22='Capacity 2021.2'!$D16))/8</f>
        <v>0</v>
      </c>
      <c r="N16" s="32">
        <f>SUMPRODUCT($C$4*$C$8*(Availability!$EC$4:$HH$22)*(Availability!$EC$1:$HH$1='Capacity 2021.2'!N$12)*(Availability!$A$4:$A$22='Capacity 2021.2'!$C16)*(Availability!$F$4:$F$22='Capacity 2021.2'!$D16))/8</f>
        <v>0</v>
      </c>
      <c r="O16" s="32">
        <f>SUMPRODUCT($C$4*$C$8*(Availability!$EC$4:$HH$22)*(Availability!$EC$1:$HH$1='Capacity 2021.2'!O$12)*(Availability!$A$4:$A$22='Capacity 2021.2'!$C16)*(Availability!$F$4:$F$22='Capacity 2021.2'!$D16))/8</f>
        <v>0</v>
      </c>
      <c r="P16" s="32">
        <f>SUMPRODUCT($C$4*$C$8*(Availability!$EC$4:$HH$22)*(Availability!$EC$1:$HH$1='Capacity 2021.2'!P$12)*(Availability!$A$4:$A$22='Capacity 2021.2'!$C16)*(Availability!$F$4:$F$22='Capacity 2021.2'!$D16))/8</f>
        <v>0</v>
      </c>
    </row>
    <row r="17" spans="1:16" ht="14.25" customHeight="1" x14ac:dyDescent="0.25">
      <c r="A17" s="84"/>
      <c r="C17" s="15" t="s">
        <v>69</v>
      </c>
      <c r="D17" s="23" t="s">
        <v>32</v>
      </c>
      <c r="F17" s="18">
        <f ca="1">SUM(H17:INDIRECT(ADDRESS(ROW(),COLUMN()+2+$F$10-1)))</f>
        <v>39.130000000000003</v>
      </c>
      <c r="H17" s="20">
        <f>SUMPRODUCT($C$4*$C$8*(Availability!$EC$4:$HH$22)*(Availability!$EC$1:$HH$1='Capacity 2021.2'!H$12)*(Availability!$A$4:$A$22='Capacity 2021.2'!$C17)*(Availability!$F$4:$F$22='Capacity 2021.2'!$D17))/8</f>
        <v>7.28</v>
      </c>
      <c r="I17" s="20">
        <f>SUMPRODUCT($C$4*$C$8*(Availability!$EC$4:$HH$22)*(Availability!$EC$1:$HH$1='Capacity 2021.2'!I$12)*(Availability!$A$4:$A$22='Capacity 2021.2'!$C17)*(Availability!$F$4:$F$22='Capacity 2021.2'!$D17))/8</f>
        <v>11.375</v>
      </c>
      <c r="J17" s="20">
        <f>SUMPRODUCT($C$4*$C$8*(Availability!$EC$4:$HH$22)*(Availability!$EC$1:$HH$1='Capacity 2021.2'!J$12)*(Availability!$A$4:$A$22='Capacity 2021.2'!$C17)*(Availability!$F$4:$F$22='Capacity 2021.2'!$D17))/8</f>
        <v>9.7825000000000006</v>
      </c>
      <c r="K17" s="20">
        <f>SUMPRODUCT($C$4*$C$8*(Availability!$EC$4:$HH$22)*(Availability!$EC$1:$HH$1='Capacity 2021.2'!K$12)*(Availability!$A$4:$A$22='Capacity 2021.2'!$C17)*(Availability!$F$4:$F$22='Capacity 2021.2'!$D17))/8</f>
        <v>10.692500000000001</v>
      </c>
      <c r="L17" s="20">
        <f>SUMPRODUCT($C$4*$C$8*(Availability!$EC$4:$HH$22)*(Availability!$EC$1:$HH$1='Capacity 2021.2'!L$12)*(Availability!$A$4:$A$22='Capacity 2021.2'!$C17)*(Availability!$F$4:$F$22='Capacity 2021.2'!$D17))/8</f>
        <v>11.375</v>
      </c>
      <c r="M17" s="20">
        <f>SUMPRODUCT($C$4*$C$8*(Availability!$EC$4:$HH$22)*(Availability!$EC$1:$HH$1='Capacity 2021.2'!M$12)*(Availability!$A$4:$A$22='Capacity 2021.2'!$C17)*(Availability!$F$4:$F$22='Capacity 2021.2'!$D17))/8</f>
        <v>0</v>
      </c>
      <c r="N17" s="32">
        <f>SUMPRODUCT($C$4*$C$8*(Availability!$EC$4:$HH$22)*(Availability!$EC$1:$HH$1='Capacity 2021.2'!N$12)*(Availability!$A$4:$A$22='Capacity 2021.2'!$C17)*(Availability!$F$4:$F$22='Capacity 2021.2'!$D17))/8</f>
        <v>0</v>
      </c>
      <c r="O17" s="32">
        <f>SUMPRODUCT($C$4*$C$8*(Availability!$EC$4:$HH$22)*(Availability!$EC$1:$HH$1='Capacity 2021.2'!O$12)*(Availability!$A$4:$A$22='Capacity 2021.2'!$C17)*(Availability!$F$4:$F$22='Capacity 2021.2'!$D17))/8</f>
        <v>0</v>
      </c>
      <c r="P17" s="32">
        <f>SUMPRODUCT($C$4*$C$8*(Availability!$EC$4:$HH$22)*(Availability!$EC$1:$HH$1='Capacity 2021.2'!P$12)*(Availability!$A$4:$A$22='Capacity 2021.2'!$C17)*(Availability!$F$4:$F$22='Capacity 2021.2'!$D17))/8</f>
        <v>0</v>
      </c>
    </row>
    <row r="18" spans="1:16" ht="14.25" customHeight="1" x14ac:dyDescent="0.25">
      <c r="A18" s="84"/>
      <c r="C18" s="14"/>
      <c r="D18" s="14"/>
      <c r="F18" s="21"/>
      <c r="H18" s="22"/>
      <c r="I18" s="22"/>
      <c r="J18" s="22"/>
      <c r="K18" s="22"/>
      <c r="L18" s="22"/>
      <c r="M18" s="22"/>
      <c r="N18" s="50"/>
      <c r="O18" s="50"/>
      <c r="P18" s="50"/>
    </row>
    <row r="19" spans="1:16" ht="14.25" customHeight="1" x14ac:dyDescent="0.25">
      <c r="A19" s="84"/>
      <c r="C19" s="15" t="s">
        <v>68</v>
      </c>
      <c r="D19" s="23" t="s">
        <v>73</v>
      </c>
      <c r="F19" s="18">
        <f ca="1">SUM(H19:INDIRECT(ADDRESS(ROW(),COLUMN()+2+$F$10-1)))</f>
        <v>73.710000000000008</v>
      </c>
      <c r="H19" s="31">
        <f>SUMPRODUCT((H$14:H$17)*($C$14:$C$17=$C19))</f>
        <v>19.565000000000001</v>
      </c>
      <c r="I19" s="31">
        <f t="shared" ref="I19:P20" si="5">SUMPRODUCT((I$14:I$17)*($C$14:$C$17=$C19))</f>
        <v>19.11</v>
      </c>
      <c r="J19" s="31">
        <f t="shared" si="5"/>
        <v>14.559999999999999</v>
      </c>
      <c r="K19" s="31">
        <f t="shared" si="5"/>
        <v>20.475000000000001</v>
      </c>
      <c r="L19" s="31">
        <f t="shared" si="5"/>
        <v>22.75</v>
      </c>
      <c r="M19" s="31">
        <f t="shared" si="5"/>
        <v>0</v>
      </c>
      <c r="N19" s="32">
        <f t="shared" si="5"/>
        <v>0</v>
      </c>
      <c r="O19" s="32">
        <f t="shared" si="5"/>
        <v>0</v>
      </c>
      <c r="P19" s="32">
        <f t="shared" si="5"/>
        <v>0</v>
      </c>
    </row>
    <row r="20" spans="1:16" x14ac:dyDescent="0.25">
      <c r="A20" s="84"/>
      <c r="C20" s="15" t="s">
        <v>69</v>
      </c>
      <c r="D20" s="23" t="s">
        <v>73</v>
      </c>
      <c r="F20" s="18">
        <f ca="1">SUM(H20:INDIRECT(ADDRESS(ROW(),COLUMN()+2+$F$10-1)))</f>
        <v>69.16</v>
      </c>
      <c r="H20" s="20">
        <f>SUMPRODUCT((H$14:H$17)*($C$14:$C$17=$C20))</f>
        <v>14.105</v>
      </c>
      <c r="I20" s="20">
        <f t="shared" si="5"/>
        <v>17.745000000000001</v>
      </c>
      <c r="J20" s="20">
        <f t="shared" si="5"/>
        <v>17.9725</v>
      </c>
      <c r="K20" s="20">
        <f t="shared" si="5"/>
        <v>19.337499999999999</v>
      </c>
      <c r="L20" s="20">
        <f t="shared" si="5"/>
        <v>20.475000000000001</v>
      </c>
      <c r="M20" s="20">
        <f t="shared" si="5"/>
        <v>0</v>
      </c>
      <c r="N20" s="32">
        <f t="shared" si="5"/>
        <v>0</v>
      </c>
      <c r="O20" s="32">
        <f t="shared" si="5"/>
        <v>0</v>
      </c>
      <c r="P20" s="32">
        <f t="shared" si="5"/>
        <v>0</v>
      </c>
    </row>
    <row r="21" spans="1:16" ht="15" customHeight="1" x14ac:dyDescent="0.25">
      <c r="A21" s="84"/>
      <c r="C21" s="15" t="s">
        <v>33</v>
      </c>
      <c r="D21" s="23" t="s">
        <v>73</v>
      </c>
      <c r="F21" s="18">
        <f ca="1">SUM(H21:INDIRECT(ADDRESS(ROW(),COLUMN()+2+$F$10-1)))</f>
        <v>75.984999999999999</v>
      </c>
      <c r="H21" s="20">
        <f t="shared" ref="H21:P22" si="6">SUMPRODUCT((H$14:H$17)*($D$14:$D$17=$C21))</f>
        <v>18.655000000000001</v>
      </c>
      <c r="I21" s="20">
        <f t="shared" si="6"/>
        <v>16.835000000000001</v>
      </c>
      <c r="J21" s="20">
        <f t="shared" si="6"/>
        <v>18.2</v>
      </c>
      <c r="K21" s="20">
        <f t="shared" si="6"/>
        <v>22.295000000000002</v>
      </c>
      <c r="L21" s="20">
        <f t="shared" si="6"/>
        <v>22.75</v>
      </c>
      <c r="M21" s="20">
        <f t="shared" si="6"/>
        <v>0</v>
      </c>
      <c r="N21" s="32">
        <f t="shared" si="6"/>
        <v>0</v>
      </c>
      <c r="O21" s="32">
        <f t="shared" si="6"/>
        <v>0</v>
      </c>
      <c r="P21" s="32">
        <f t="shared" si="6"/>
        <v>0</v>
      </c>
    </row>
    <row r="22" spans="1:16" ht="15" customHeight="1" x14ac:dyDescent="0.25">
      <c r="A22" s="84"/>
      <c r="C22" s="15" t="s">
        <v>32</v>
      </c>
      <c r="D22" s="23" t="s">
        <v>73</v>
      </c>
      <c r="F22" s="18">
        <f ca="1">SUM(H22:INDIRECT(ADDRESS(ROW(),COLUMN()+2+$F$10-1)))</f>
        <v>66.884999999999991</v>
      </c>
      <c r="H22" s="20">
        <f t="shared" si="6"/>
        <v>15.015000000000001</v>
      </c>
      <c r="I22" s="20">
        <f t="shared" si="6"/>
        <v>20.02</v>
      </c>
      <c r="J22" s="20">
        <f t="shared" si="6"/>
        <v>14.3325</v>
      </c>
      <c r="K22" s="20">
        <f t="shared" si="6"/>
        <v>17.517500000000002</v>
      </c>
      <c r="L22" s="20">
        <f t="shared" si="6"/>
        <v>20.475000000000001</v>
      </c>
      <c r="M22" s="20">
        <f t="shared" si="6"/>
        <v>0</v>
      </c>
      <c r="N22" s="32">
        <f t="shared" si="6"/>
        <v>0</v>
      </c>
      <c r="O22" s="32">
        <f t="shared" si="6"/>
        <v>0</v>
      </c>
      <c r="P22" s="32">
        <f t="shared" si="6"/>
        <v>0</v>
      </c>
    </row>
    <row r="23" spans="1:16" x14ac:dyDescent="0.25">
      <c r="A23" s="84"/>
      <c r="C23" s="85" t="s">
        <v>73</v>
      </c>
      <c r="D23" s="85"/>
      <c r="F23" s="18">
        <f ca="1">SUM(F19:F20)</f>
        <v>142.87</v>
      </c>
      <c r="H23" s="18">
        <f>SUM(H21:H22)</f>
        <v>33.67</v>
      </c>
      <c r="I23" s="18">
        <f t="shared" ref="I23:P23" si="7">SUM(I21:I22)</f>
        <v>36.855000000000004</v>
      </c>
      <c r="J23" s="18">
        <f t="shared" si="7"/>
        <v>32.532499999999999</v>
      </c>
      <c r="K23" s="18">
        <f t="shared" si="7"/>
        <v>39.8125</v>
      </c>
      <c r="L23" s="18">
        <f t="shared" si="7"/>
        <v>43.225000000000001</v>
      </c>
      <c r="M23" s="18">
        <f t="shared" si="7"/>
        <v>0</v>
      </c>
      <c r="N23" s="34">
        <f t="shared" si="7"/>
        <v>0</v>
      </c>
      <c r="O23" s="34">
        <f t="shared" si="7"/>
        <v>0</v>
      </c>
      <c r="P23" s="34">
        <f t="shared" si="7"/>
        <v>0</v>
      </c>
    </row>
    <row r="24" spans="1:16" ht="24.75" customHeight="1" x14ac:dyDescent="0.25">
      <c r="N24" s="49"/>
      <c r="O24" s="49"/>
      <c r="P24" s="49"/>
    </row>
    <row r="25" spans="1:16" x14ac:dyDescent="0.25">
      <c r="A25" s="84" t="s">
        <v>75</v>
      </c>
      <c r="C25" s="15" t="s">
        <v>68</v>
      </c>
      <c r="D25" s="23" t="s">
        <v>33</v>
      </c>
      <c r="F25" s="18">
        <f ca="1">SUM(H25:INDIRECT(ADDRESS(ROW(),COLUMN()+2+$F$10-1)))</f>
        <v>21.21</v>
      </c>
      <c r="H25" s="20">
        <f>SUMPRODUCT($C$4*$C$6*(Availability!$EC$4:$HH$22)*(Availability!$EC$1:$HH$1='Capacity 2021.2'!H$12)*(Availability!$A$4:$A$22='Capacity 2021.2'!$C25)*(Availability!$F$4:$F$22='Capacity 2021.2'!$D25))/8</f>
        <v>5.46</v>
      </c>
      <c r="I25" s="20">
        <f>SUMPRODUCT($C$4*$C$6*(Availability!$EC$4:$HH$22)*(Availability!$EC$1:$HH$1='Capacity 2021.2'!I$12)*(Availability!$A$4:$A$22='Capacity 2021.2'!$C25)*(Availability!$F$4:$F$22='Capacity 2021.2'!$D25))/8</f>
        <v>4.83</v>
      </c>
      <c r="J25" s="20">
        <f>SUMPRODUCT($C$4*$C$6*(Availability!$EC$4:$HH$22)*(Availability!$EC$1:$HH$1='Capacity 2021.2'!J$12)*(Availability!$A$4:$A$22='Capacity 2021.2'!$C25)*(Availability!$F$4:$F$22='Capacity 2021.2'!$D25))/8</f>
        <v>4.62</v>
      </c>
      <c r="K25" s="20">
        <f>SUMPRODUCT($C$4*$C$6*(Availability!$EC$4:$HH$22)*(Availability!$EC$1:$HH$1='Capacity 2021.2'!K$12)*(Availability!$A$4:$A$22='Capacity 2021.2'!$C25)*(Availability!$F$4:$F$22='Capacity 2021.2'!$D25))/8</f>
        <v>6.3</v>
      </c>
      <c r="L25" s="20">
        <f>SUMPRODUCT($C$4*$C$6*(Availability!$EC$4:$HH$22)*(Availability!$EC$1:$HH$1='Capacity 2021.2'!L$12)*(Availability!$A$4:$A$22='Capacity 2021.2'!$C25)*(Availability!$F$4:$F$22='Capacity 2021.2'!$D25))/8</f>
        <v>6.3</v>
      </c>
      <c r="M25" s="20">
        <f>SUMPRODUCT($C$4*$C$6*(Availability!$EC$4:$HH$22)*(Availability!$EC$1:$HH$1='Capacity 2021.2'!M$12)*(Availability!$A$4:$A$22='Capacity 2021.2'!$C25)*(Availability!$F$4:$F$22='Capacity 2021.2'!$D25))/8</f>
        <v>0</v>
      </c>
      <c r="N25" s="32">
        <f>SUMPRODUCT($C$4*$C$6*(Availability!$EC$4:$HH$22)*(Availability!$EC$1:$HH$1='Capacity 2021.2'!N$12)*(Availability!$A$4:$A$22='Capacity 2021.2'!$C25)*(Availability!$F$4:$F$22='Capacity 2021.2'!$D25))/8</f>
        <v>0</v>
      </c>
      <c r="O25" s="32">
        <f>SUMPRODUCT($C$4*$C$6*(Availability!$EC$4:$HH$22)*(Availability!$EC$1:$HH$1='Capacity 2021.2'!O$12)*(Availability!$A$4:$A$22='Capacity 2021.2'!$C25)*(Availability!$F$4:$F$22='Capacity 2021.2'!$D25))/8</f>
        <v>0</v>
      </c>
      <c r="P25" s="32">
        <f>SUMPRODUCT($C$4*$C$6*(Availability!$EC$4:$HH$22)*(Availability!$EC$1:$HH$1='Capacity 2021.2'!P$12)*(Availability!$A$4:$A$22='Capacity 2021.2'!$C25)*(Availability!$F$4:$F$22='Capacity 2021.2'!$D25))/8</f>
        <v>0</v>
      </c>
    </row>
    <row r="26" spans="1:16" x14ac:dyDescent="0.25">
      <c r="A26" s="84"/>
      <c r="C26" s="15" t="s">
        <v>68</v>
      </c>
      <c r="D26" s="23" t="s">
        <v>32</v>
      </c>
      <c r="F26" s="18">
        <f ca="1">SUM(H26:INDIRECT(ADDRESS(ROW(),COLUMN()+2+$F$10-1)))</f>
        <v>12.81</v>
      </c>
      <c r="H26" s="20">
        <f>SUMPRODUCT($C$4*$C$6*(Availability!$EC$4:$HH$22)*(Availability!$EC$1:$HH$1='Capacity 2021.2'!H$12)*(Availability!$A$4:$A$22='Capacity 2021.2'!$C26)*(Availability!$F$4:$F$22='Capacity 2021.2'!$D26))/8</f>
        <v>3.57</v>
      </c>
      <c r="I26" s="20">
        <f>SUMPRODUCT($C$4*$C$6*(Availability!$EC$4:$HH$22)*(Availability!$EC$1:$HH$1='Capacity 2021.2'!I$12)*(Availability!$A$4:$A$22='Capacity 2021.2'!$C26)*(Availability!$F$4:$F$22='Capacity 2021.2'!$D26))/8</f>
        <v>3.9899999999999998</v>
      </c>
      <c r="J26" s="20">
        <f>SUMPRODUCT($C$4*$C$6*(Availability!$EC$4:$HH$22)*(Availability!$EC$1:$HH$1='Capacity 2021.2'!J$12)*(Availability!$A$4:$A$22='Capacity 2021.2'!$C26)*(Availability!$F$4:$F$22='Capacity 2021.2'!$D26))/8</f>
        <v>2.1</v>
      </c>
      <c r="K26" s="20">
        <f>SUMPRODUCT($C$4*$C$6*(Availability!$EC$4:$HH$22)*(Availability!$EC$1:$HH$1='Capacity 2021.2'!K$12)*(Availability!$A$4:$A$22='Capacity 2021.2'!$C26)*(Availability!$F$4:$F$22='Capacity 2021.2'!$D26))/8</f>
        <v>3.15</v>
      </c>
      <c r="L26" s="20">
        <f>SUMPRODUCT($C$4*$C$6*(Availability!$EC$4:$HH$22)*(Availability!$EC$1:$HH$1='Capacity 2021.2'!L$12)*(Availability!$A$4:$A$22='Capacity 2021.2'!$C26)*(Availability!$F$4:$F$22='Capacity 2021.2'!$D26))/8</f>
        <v>4.2</v>
      </c>
      <c r="M26" s="20">
        <f>SUMPRODUCT($C$4*$C$6*(Availability!$EC$4:$HH$22)*(Availability!$EC$1:$HH$1='Capacity 2021.2'!M$12)*(Availability!$A$4:$A$22='Capacity 2021.2'!$C26)*(Availability!$F$4:$F$22='Capacity 2021.2'!$D26))/8</f>
        <v>0</v>
      </c>
      <c r="N26" s="32">
        <f>SUMPRODUCT($C$4*$C$6*(Availability!$EC$4:$HH$22)*(Availability!$EC$1:$HH$1='Capacity 2021.2'!N$12)*(Availability!$A$4:$A$22='Capacity 2021.2'!$C26)*(Availability!$F$4:$F$22='Capacity 2021.2'!$D26))/8</f>
        <v>0</v>
      </c>
      <c r="O26" s="32">
        <f>SUMPRODUCT($C$4*$C$6*(Availability!$EC$4:$HH$22)*(Availability!$EC$1:$HH$1='Capacity 2021.2'!O$12)*(Availability!$A$4:$A$22='Capacity 2021.2'!$C26)*(Availability!$F$4:$F$22='Capacity 2021.2'!$D26))/8</f>
        <v>0</v>
      </c>
      <c r="P26" s="32">
        <f>SUMPRODUCT($C$4*$C$6*(Availability!$EC$4:$HH$22)*(Availability!$EC$1:$HH$1='Capacity 2021.2'!P$12)*(Availability!$A$4:$A$22='Capacity 2021.2'!$C26)*(Availability!$F$4:$F$22='Capacity 2021.2'!$D26))/8</f>
        <v>0</v>
      </c>
    </row>
    <row r="27" spans="1:16" x14ac:dyDescent="0.25">
      <c r="A27" s="84"/>
      <c r="C27" s="15" t="s">
        <v>69</v>
      </c>
      <c r="D27" s="23" t="s">
        <v>33</v>
      </c>
      <c r="F27" s="18">
        <f ca="1">SUM(H27:INDIRECT(ADDRESS(ROW(),COLUMN()+2+$F$10-1)))</f>
        <v>13.86</v>
      </c>
      <c r="H27" s="20">
        <f>SUMPRODUCT($C$4*$C$6*(Availability!$EC$4:$HH$22)*(Availability!$EC$1:$HH$1='Capacity 2021.2'!H$12)*(Availability!$A$4:$A$22='Capacity 2021.2'!$C27)*(Availability!$F$4:$F$22='Capacity 2021.2'!$D27))/8</f>
        <v>3.15</v>
      </c>
      <c r="I27" s="20">
        <f>SUMPRODUCT($C$4*$C$6*(Availability!$EC$4:$HH$22)*(Availability!$EC$1:$HH$1='Capacity 2021.2'!I$12)*(Availability!$A$4:$A$22='Capacity 2021.2'!$C27)*(Availability!$F$4:$F$22='Capacity 2021.2'!$D27))/8</f>
        <v>2.94</v>
      </c>
      <c r="J27" s="20">
        <f>SUMPRODUCT($C$4*$C$6*(Availability!$EC$4:$HH$22)*(Availability!$EC$1:$HH$1='Capacity 2021.2'!J$12)*(Availability!$A$4:$A$22='Capacity 2021.2'!$C27)*(Availability!$F$4:$F$22='Capacity 2021.2'!$D27))/8</f>
        <v>3.78</v>
      </c>
      <c r="K27" s="20">
        <f>SUMPRODUCT($C$4*$C$6*(Availability!$EC$4:$HH$22)*(Availability!$EC$1:$HH$1='Capacity 2021.2'!K$12)*(Availability!$A$4:$A$22='Capacity 2021.2'!$C27)*(Availability!$F$4:$F$22='Capacity 2021.2'!$D27))/8</f>
        <v>3.9899999999999998</v>
      </c>
      <c r="L27" s="20">
        <f>SUMPRODUCT($C$4*$C$6*(Availability!$EC$4:$HH$22)*(Availability!$EC$1:$HH$1='Capacity 2021.2'!L$12)*(Availability!$A$4:$A$22='Capacity 2021.2'!$C27)*(Availability!$F$4:$F$22='Capacity 2021.2'!$D27))/8</f>
        <v>4.2</v>
      </c>
      <c r="M27" s="20">
        <f>SUMPRODUCT($C$4*$C$6*(Availability!$EC$4:$HH$22)*(Availability!$EC$1:$HH$1='Capacity 2021.2'!M$12)*(Availability!$A$4:$A$22='Capacity 2021.2'!$C27)*(Availability!$F$4:$F$22='Capacity 2021.2'!$D27))/8</f>
        <v>0</v>
      </c>
      <c r="N27" s="32">
        <f>SUMPRODUCT($C$4*$C$6*(Availability!$EC$4:$HH$22)*(Availability!$EC$1:$HH$1='Capacity 2021.2'!N$12)*(Availability!$A$4:$A$22='Capacity 2021.2'!$C27)*(Availability!$F$4:$F$22='Capacity 2021.2'!$D27))/8</f>
        <v>0</v>
      </c>
      <c r="O27" s="32">
        <f>SUMPRODUCT($C$4*$C$6*(Availability!$EC$4:$HH$22)*(Availability!$EC$1:$HH$1='Capacity 2021.2'!O$12)*(Availability!$A$4:$A$22='Capacity 2021.2'!$C27)*(Availability!$F$4:$F$22='Capacity 2021.2'!$D27))/8</f>
        <v>0</v>
      </c>
      <c r="P27" s="32">
        <f>SUMPRODUCT($C$4*$C$6*(Availability!$EC$4:$HH$22)*(Availability!$EC$1:$HH$1='Capacity 2021.2'!P$12)*(Availability!$A$4:$A$22='Capacity 2021.2'!$C27)*(Availability!$F$4:$F$22='Capacity 2021.2'!$D27))/8</f>
        <v>0</v>
      </c>
    </row>
    <row r="28" spans="1:16" x14ac:dyDescent="0.25">
      <c r="A28" s="84"/>
      <c r="C28" s="15" t="s">
        <v>69</v>
      </c>
      <c r="D28" s="23" t="s">
        <v>32</v>
      </c>
      <c r="F28" s="18">
        <f ca="1">SUM(H28:INDIRECT(ADDRESS(ROW(),COLUMN()+2+$F$10-1)))</f>
        <v>18.059999999999999</v>
      </c>
      <c r="H28" s="20">
        <f>SUMPRODUCT($C$4*$C$6*(Availability!$EC$4:$HH$22)*(Availability!$EC$1:$HH$1='Capacity 2021.2'!H$12)*(Availability!$A$4:$A$22='Capacity 2021.2'!$C28)*(Availability!$F$4:$F$22='Capacity 2021.2'!$D28))/8</f>
        <v>3.36</v>
      </c>
      <c r="I28" s="20">
        <f>SUMPRODUCT($C$4*$C$6*(Availability!$EC$4:$HH$22)*(Availability!$EC$1:$HH$1='Capacity 2021.2'!I$12)*(Availability!$A$4:$A$22='Capacity 2021.2'!$C28)*(Availability!$F$4:$F$22='Capacity 2021.2'!$D28))/8</f>
        <v>5.25</v>
      </c>
      <c r="J28" s="20">
        <f>SUMPRODUCT($C$4*$C$6*(Availability!$EC$4:$HH$22)*(Availability!$EC$1:$HH$1='Capacity 2021.2'!J$12)*(Availability!$A$4:$A$22='Capacity 2021.2'!$C28)*(Availability!$F$4:$F$22='Capacity 2021.2'!$D28))/8</f>
        <v>4.5149999999999997</v>
      </c>
      <c r="K28" s="20">
        <f>SUMPRODUCT($C$4*$C$6*(Availability!$EC$4:$HH$22)*(Availability!$EC$1:$HH$1='Capacity 2021.2'!K$12)*(Availability!$A$4:$A$22='Capacity 2021.2'!$C28)*(Availability!$F$4:$F$22='Capacity 2021.2'!$D28))/8</f>
        <v>4.9349999999999996</v>
      </c>
      <c r="L28" s="20">
        <f>SUMPRODUCT($C$4*$C$6*(Availability!$EC$4:$HH$22)*(Availability!$EC$1:$HH$1='Capacity 2021.2'!L$12)*(Availability!$A$4:$A$22='Capacity 2021.2'!$C28)*(Availability!$F$4:$F$22='Capacity 2021.2'!$D28))/8</f>
        <v>5.25</v>
      </c>
      <c r="M28" s="20">
        <f>SUMPRODUCT($C$4*$C$6*(Availability!$EC$4:$HH$22)*(Availability!$EC$1:$HH$1='Capacity 2021.2'!M$12)*(Availability!$A$4:$A$22='Capacity 2021.2'!$C28)*(Availability!$F$4:$F$22='Capacity 2021.2'!$D28))/8</f>
        <v>0</v>
      </c>
      <c r="N28" s="32">
        <f>SUMPRODUCT($C$4*$C$6*(Availability!$EC$4:$HH$22)*(Availability!$EC$1:$HH$1='Capacity 2021.2'!N$12)*(Availability!$A$4:$A$22='Capacity 2021.2'!$C28)*(Availability!$F$4:$F$22='Capacity 2021.2'!$D28))/8</f>
        <v>0</v>
      </c>
      <c r="O28" s="32">
        <f>SUMPRODUCT($C$4*$C$6*(Availability!$EC$4:$HH$22)*(Availability!$EC$1:$HH$1='Capacity 2021.2'!O$12)*(Availability!$A$4:$A$22='Capacity 2021.2'!$C28)*(Availability!$F$4:$F$22='Capacity 2021.2'!$D28))/8</f>
        <v>0</v>
      </c>
      <c r="P28" s="32">
        <f>SUMPRODUCT($C$4*$C$6*(Availability!$EC$4:$HH$22)*(Availability!$EC$1:$HH$1='Capacity 2021.2'!P$12)*(Availability!$A$4:$A$22='Capacity 2021.2'!$C28)*(Availability!$F$4:$F$22='Capacity 2021.2'!$D28))/8</f>
        <v>0</v>
      </c>
    </row>
    <row r="29" spans="1:16" x14ac:dyDescent="0.25">
      <c r="A29" s="84"/>
      <c r="C29" s="14"/>
      <c r="D29" s="14"/>
      <c r="F29" s="21"/>
      <c r="H29" s="22"/>
      <c r="I29" s="22"/>
      <c r="J29" s="22"/>
      <c r="K29" s="22"/>
      <c r="L29" s="22"/>
      <c r="M29" s="22"/>
      <c r="N29" s="50"/>
      <c r="O29" s="50"/>
      <c r="P29" s="50"/>
    </row>
    <row r="30" spans="1:16" x14ac:dyDescent="0.25">
      <c r="A30" s="84"/>
      <c r="C30" s="15" t="s">
        <v>68</v>
      </c>
      <c r="D30" s="23" t="s">
        <v>73</v>
      </c>
      <c r="F30" s="18">
        <f ca="1">SUM(H30:INDIRECT(ADDRESS(ROW(),COLUMN()+2+$F$10-1)))</f>
        <v>34.019999999999996</v>
      </c>
      <c r="H30" s="20">
        <f t="shared" ref="H30:P31" si="8">SUMPRODUCT((H$25:H$28)*($C$25:$C$28=$C30))</f>
        <v>9.0299999999999994</v>
      </c>
      <c r="I30" s="20">
        <f t="shared" si="8"/>
        <v>8.82</v>
      </c>
      <c r="J30" s="20">
        <f t="shared" si="8"/>
        <v>6.7200000000000006</v>
      </c>
      <c r="K30" s="20">
        <f t="shared" si="8"/>
        <v>9.4499999999999993</v>
      </c>
      <c r="L30" s="20">
        <f t="shared" si="8"/>
        <v>10.5</v>
      </c>
      <c r="M30" s="20">
        <f t="shared" si="8"/>
        <v>0</v>
      </c>
      <c r="N30" s="32">
        <f t="shared" si="8"/>
        <v>0</v>
      </c>
      <c r="O30" s="32">
        <f t="shared" si="8"/>
        <v>0</v>
      </c>
      <c r="P30" s="32">
        <f t="shared" si="8"/>
        <v>0</v>
      </c>
    </row>
    <row r="31" spans="1:16" x14ac:dyDescent="0.25">
      <c r="A31" s="84"/>
      <c r="C31" s="15" t="s">
        <v>69</v>
      </c>
      <c r="D31" s="23" t="s">
        <v>73</v>
      </c>
      <c r="F31" s="18">
        <f ca="1">SUM(H31:INDIRECT(ADDRESS(ROW(),COLUMN()+2+$F$10-1)))</f>
        <v>31.919999999999995</v>
      </c>
      <c r="H31" s="20">
        <f t="shared" si="8"/>
        <v>6.51</v>
      </c>
      <c r="I31" s="20">
        <f t="shared" si="8"/>
        <v>8.19</v>
      </c>
      <c r="J31" s="20">
        <f t="shared" si="8"/>
        <v>8.2949999999999999</v>
      </c>
      <c r="K31" s="20">
        <f t="shared" si="8"/>
        <v>8.9249999999999989</v>
      </c>
      <c r="L31" s="20">
        <f t="shared" si="8"/>
        <v>9.4499999999999993</v>
      </c>
      <c r="M31" s="20">
        <f t="shared" si="8"/>
        <v>0</v>
      </c>
      <c r="N31" s="32">
        <f t="shared" si="8"/>
        <v>0</v>
      </c>
      <c r="O31" s="32">
        <f t="shared" si="8"/>
        <v>0</v>
      </c>
      <c r="P31" s="32">
        <f t="shared" si="8"/>
        <v>0</v>
      </c>
    </row>
    <row r="32" spans="1:16" x14ac:dyDescent="0.25">
      <c r="A32" s="84"/>
      <c r="C32" s="15" t="s">
        <v>33</v>
      </c>
      <c r="D32" s="23" t="s">
        <v>73</v>
      </c>
      <c r="F32" s="18">
        <f ca="1">SUM(H32:INDIRECT(ADDRESS(ROW(),COLUMN()+2+$F$10-1)))</f>
        <v>35.07</v>
      </c>
      <c r="H32" s="20">
        <f t="shared" ref="H32:P33" si="9">SUMPRODUCT((H$25:H$28)*($D$25:$D$28=$C32))</f>
        <v>8.61</v>
      </c>
      <c r="I32" s="20">
        <f t="shared" si="9"/>
        <v>7.77</v>
      </c>
      <c r="J32" s="20">
        <f t="shared" si="9"/>
        <v>8.4</v>
      </c>
      <c r="K32" s="20">
        <f t="shared" si="9"/>
        <v>10.29</v>
      </c>
      <c r="L32" s="20">
        <f t="shared" si="9"/>
        <v>10.5</v>
      </c>
      <c r="M32" s="20">
        <f t="shared" si="9"/>
        <v>0</v>
      </c>
      <c r="N32" s="32">
        <f t="shared" si="9"/>
        <v>0</v>
      </c>
      <c r="O32" s="32">
        <f t="shared" si="9"/>
        <v>0</v>
      </c>
      <c r="P32" s="32">
        <f t="shared" si="9"/>
        <v>0</v>
      </c>
    </row>
    <row r="33" spans="1:16" x14ac:dyDescent="0.25">
      <c r="A33" s="84"/>
      <c r="C33" s="15" t="s">
        <v>32</v>
      </c>
      <c r="D33" s="23" t="s">
        <v>73</v>
      </c>
      <c r="F33" s="18">
        <f ca="1">SUM(H33:INDIRECT(ADDRESS(ROW(),COLUMN()+2+$F$10-1)))</f>
        <v>30.870000000000005</v>
      </c>
      <c r="H33" s="20">
        <f t="shared" si="9"/>
        <v>6.93</v>
      </c>
      <c r="I33" s="20">
        <f t="shared" si="9"/>
        <v>9.24</v>
      </c>
      <c r="J33" s="20">
        <f t="shared" si="9"/>
        <v>6.6150000000000002</v>
      </c>
      <c r="K33" s="20">
        <f t="shared" si="9"/>
        <v>8.0849999999999991</v>
      </c>
      <c r="L33" s="20">
        <f t="shared" si="9"/>
        <v>9.4499999999999993</v>
      </c>
      <c r="M33" s="20">
        <f t="shared" si="9"/>
        <v>0</v>
      </c>
      <c r="N33" s="32">
        <f t="shared" si="9"/>
        <v>0</v>
      </c>
      <c r="O33" s="32">
        <f t="shared" si="9"/>
        <v>0</v>
      </c>
      <c r="P33" s="32">
        <f t="shared" si="9"/>
        <v>0</v>
      </c>
    </row>
    <row r="34" spans="1:16" x14ac:dyDescent="0.25">
      <c r="A34" s="84"/>
      <c r="C34" s="85" t="s">
        <v>73</v>
      </c>
      <c r="D34" s="85"/>
      <c r="F34" s="18">
        <f ca="1">SUM(F30:F31)</f>
        <v>65.94</v>
      </c>
      <c r="H34" s="18">
        <f t="shared" ref="H34:P34" si="10">SUM(H32:H33)</f>
        <v>15.54</v>
      </c>
      <c r="I34" s="18">
        <f t="shared" si="10"/>
        <v>17.009999999999998</v>
      </c>
      <c r="J34" s="18">
        <f t="shared" si="10"/>
        <v>15.015000000000001</v>
      </c>
      <c r="K34" s="18">
        <f t="shared" si="10"/>
        <v>18.375</v>
      </c>
      <c r="L34" s="18">
        <f t="shared" si="10"/>
        <v>19.95</v>
      </c>
      <c r="M34" s="18">
        <f t="shared" si="10"/>
        <v>0</v>
      </c>
      <c r="N34" s="34">
        <f t="shared" si="10"/>
        <v>0</v>
      </c>
      <c r="O34" s="34">
        <f t="shared" si="10"/>
        <v>0</v>
      </c>
      <c r="P34" s="34">
        <f t="shared" si="10"/>
        <v>0</v>
      </c>
    </row>
    <row r="35" spans="1:16" ht="22.5" customHeight="1" x14ac:dyDescent="0.25">
      <c r="N35" s="49"/>
      <c r="O35" s="49"/>
      <c r="P35" s="49"/>
    </row>
    <row r="36" spans="1:16" x14ac:dyDescent="0.25">
      <c r="A36" s="84" t="s">
        <v>76</v>
      </c>
      <c r="C36" s="15" t="s">
        <v>68</v>
      </c>
      <c r="D36" s="23" t="s">
        <v>33</v>
      </c>
      <c r="F36" s="18">
        <f ca="1">SUM(H36:INDIRECT(ADDRESS(ROW(),COLUMN()+2+$F$10-1)))</f>
        <v>3.5350000000000001</v>
      </c>
      <c r="G36" s="19"/>
      <c r="H36" s="20">
        <f>SUMPRODUCT($C$4*$C$5*(Availability!$EC$4:$HH$22)*(Availability!$EC$1:$HH$1='Capacity 2021.2'!H$12)*(Availability!$A$4:$A$22='Capacity 2021.2'!$C36)*(Availability!$F$4:$F$22='Capacity 2021.2'!$D36))/8</f>
        <v>0.91000000000000014</v>
      </c>
      <c r="I36" s="20">
        <f>SUMPRODUCT($C$4*$C$5*(Availability!$EC$4:$HH$22)*(Availability!$EC$1:$HH$1='Capacity 2021.2'!I$12)*(Availability!$A$4:$A$22='Capacity 2021.2'!$C36)*(Availability!$F$4:$F$22='Capacity 2021.2'!$D36))/8</f>
        <v>0.80500000000000005</v>
      </c>
      <c r="J36" s="20">
        <f>SUMPRODUCT($C$4*$C$5*(Availability!$EC$4:$HH$22)*(Availability!$EC$1:$HH$1='Capacity 2021.2'!J$12)*(Availability!$A$4:$A$22='Capacity 2021.2'!$C36)*(Availability!$F$4:$F$22='Capacity 2021.2'!$D36))/8</f>
        <v>0.77</v>
      </c>
      <c r="K36" s="20">
        <f>SUMPRODUCT($C$4*$C$5*(Availability!$EC$4:$HH$22)*(Availability!$EC$1:$HH$1='Capacity 2021.2'!K$12)*(Availability!$A$4:$A$22='Capacity 2021.2'!$C36)*(Availability!$F$4:$F$22='Capacity 2021.2'!$D36))/8</f>
        <v>1.05</v>
      </c>
      <c r="L36" s="20">
        <f>SUMPRODUCT($C$4*$C$5*(Availability!$EC$4:$HH$22)*(Availability!$EC$1:$HH$1='Capacity 2021.2'!L$12)*(Availability!$A$4:$A$22='Capacity 2021.2'!$C36)*(Availability!$F$4:$F$22='Capacity 2021.2'!$D36))/8</f>
        <v>1.05</v>
      </c>
      <c r="M36" s="20">
        <f>SUMPRODUCT($C$4*$C$5*(Availability!$EC$4:$HH$22)*(Availability!$EC$1:$HH$1='Capacity 2021.2'!M$12)*(Availability!$A$4:$A$22='Capacity 2021.2'!$C36)*(Availability!$F$4:$F$22='Capacity 2021.2'!$D36))/8</f>
        <v>0</v>
      </c>
      <c r="N36" s="32">
        <f>SUMPRODUCT($C$4*$C$5*(Availability!$EC$4:$HH$22)*(Availability!$EC$1:$HH$1='Capacity 2021.2'!N$12)*(Availability!$A$4:$A$22='Capacity 2021.2'!$C36)*(Availability!$F$4:$F$22='Capacity 2021.2'!$D36))/8</f>
        <v>0</v>
      </c>
      <c r="O36" s="32">
        <f>SUMPRODUCT($C$4*$C$5*(Availability!$EC$4:$HH$22)*(Availability!$EC$1:$HH$1='Capacity 2021.2'!O$12)*(Availability!$A$4:$A$22='Capacity 2021.2'!$C36)*(Availability!$F$4:$F$22='Capacity 2021.2'!$D36))/8</f>
        <v>0</v>
      </c>
      <c r="P36" s="32">
        <f>SUMPRODUCT($C$4*$C$5*(Availability!$EC$4:$HH$22)*(Availability!$EC$1:$HH$1='Capacity 2021.2'!P$12)*(Availability!$A$4:$A$22='Capacity 2021.2'!$C36)*(Availability!$F$4:$F$22='Capacity 2021.2'!$D36))/8</f>
        <v>0</v>
      </c>
    </row>
    <row r="37" spans="1:16" x14ac:dyDescent="0.25">
      <c r="A37" s="84"/>
      <c r="C37" s="15" t="s">
        <v>68</v>
      </c>
      <c r="D37" s="23" t="s">
        <v>32</v>
      </c>
      <c r="F37" s="18">
        <f ca="1">SUM(H37:INDIRECT(ADDRESS(ROW(),COLUMN()+2+$F$10-1)))</f>
        <v>2.1349999999999993</v>
      </c>
      <c r="G37" s="19"/>
      <c r="H37" s="20">
        <f>SUMPRODUCT($C$4*$C$5*(Availability!$EC$4:$HH$22)*(Availability!$EC$1:$HH$1='Capacity 2021.2'!H$12)*(Availability!$A$4:$A$22='Capacity 2021.2'!$C37)*(Availability!$F$4:$F$22='Capacity 2021.2'!$D37))/8</f>
        <v>0.59499999999999986</v>
      </c>
      <c r="I37" s="20">
        <f>SUMPRODUCT($C$4*$C$5*(Availability!$EC$4:$HH$22)*(Availability!$EC$1:$HH$1='Capacity 2021.2'!I$12)*(Availability!$A$4:$A$22='Capacity 2021.2'!$C37)*(Availability!$F$4:$F$22='Capacity 2021.2'!$D37))/8</f>
        <v>0.66499999999999992</v>
      </c>
      <c r="J37" s="20">
        <f>SUMPRODUCT($C$4*$C$5*(Availability!$EC$4:$HH$22)*(Availability!$EC$1:$HH$1='Capacity 2021.2'!J$12)*(Availability!$A$4:$A$22='Capacity 2021.2'!$C37)*(Availability!$F$4:$F$22='Capacity 2021.2'!$D37))/8</f>
        <v>0.34999999999999992</v>
      </c>
      <c r="K37" s="20">
        <f>SUMPRODUCT($C$4*$C$5*(Availability!$EC$4:$HH$22)*(Availability!$EC$1:$HH$1='Capacity 2021.2'!K$12)*(Availability!$A$4:$A$22='Capacity 2021.2'!$C37)*(Availability!$F$4:$F$22='Capacity 2021.2'!$D37))/8</f>
        <v>0.5249999999999998</v>
      </c>
      <c r="L37" s="20">
        <f>SUMPRODUCT($C$4*$C$5*(Availability!$EC$4:$HH$22)*(Availability!$EC$1:$HH$1='Capacity 2021.2'!L$12)*(Availability!$A$4:$A$22='Capacity 2021.2'!$C37)*(Availability!$F$4:$F$22='Capacity 2021.2'!$D37))/8</f>
        <v>0.7</v>
      </c>
      <c r="M37" s="20">
        <f>SUMPRODUCT($C$4*$C$5*(Availability!$EC$4:$HH$22)*(Availability!$EC$1:$HH$1='Capacity 2021.2'!M$12)*(Availability!$A$4:$A$22='Capacity 2021.2'!$C37)*(Availability!$F$4:$F$22='Capacity 2021.2'!$D37))/8</f>
        <v>0</v>
      </c>
      <c r="N37" s="32">
        <f>SUMPRODUCT($C$4*$C$5*(Availability!$EC$4:$HH$22)*(Availability!$EC$1:$HH$1='Capacity 2021.2'!N$12)*(Availability!$A$4:$A$22='Capacity 2021.2'!$C37)*(Availability!$F$4:$F$22='Capacity 2021.2'!$D37))/8</f>
        <v>0</v>
      </c>
      <c r="O37" s="32">
        <f>SUMPRODUCT($C$4*$C$5*(Availability!$EC$4:$HH$22)*(Availability!$EC$1:$HH$1='Capacity 2021.2'!O$12)*(Availability!$A$4:$A$22='Capacity 2021.2'!$C37)*(Availability!$F$4:$F$22='Capacity 2021.2'!$D37))/8</f>
        <v>0</v>
      </c>
      <c r="P37" s="32">
        <f>SUMPRODUCT($C$4*$C$5*(Availability!$EC$4:$HH$22)*(Availability!$EC$1:$HH$1='Capacity 2021.2'!P$12)*(Availability!$A$4:$A$22='Capacity 2021.2'!$C37)*(Availability!$F$4:$F$22='Capacity 2021.2'!$D37))/8</f>
        <v>0</v>
      </c>
    </row>
    <row r="38" spans="1:16" x14ac:dyDescent="0.25">
      <c r="A38" s="84"/>
      <c r="C38" s="15" t="s">
        <v>69</v>
      </c>
      <c r="D38" s="23" t="s">
        <v>33</v>
      </c>
      <c r="F38" s="18">
        <f ca="1">SUM(H38:INDIRECT(ADDRESS(ROW(),COLUMN()+2+$F$10-1)))</f>
        <v>2.3099999999999996</v>
      </c>
      <c r="G38" s="19"/>
      <c r="H38" s="20">
        <f>SUMPRODUCT($C$4*$C$5*(Availability!$EC$4:$HH$22)*(Availability!$EC$1:$HH$1='Capacity 2021.2'!H$12)*(Availability!$A$4:$A$22='Capacity 2021.2'!$C38)*(Availability!$F$4:$F$22='Capacity 2021.2'!$D38))/8</f>
        <v>0.5249999999999998</v>
      </c>
      <c r="I38" s="20">
        <f>SUMPRODUCT($C$4*$C$5*(Availability!$EC$4:$HH$22)*(Availability!$EC$1:$HH$1='Capacity 2021.2'!I$12)*(Availability!$A$4:$A$22='Capacity 2021.2'!$C38)*(Availability!$F$4:$F$22='Capacity 2021.2'!$D38))/8</f>
        <v>0.48999999999999982</v>
      </c>
      <c r="J38" s="20">
        <f>SUMPRODUCT($C$4*$C$5*(Availability!$EC$4:$HH$22)*(Availability!$EC$1:$HH$1='Capacity 2021.2'!J$12)*(Availability!$A$4:$A$22='Capacity 2021.2'!$C38)*(Availability!$F$4:$F$22='Capacity 2021.2'!$D38))/8</f>
        <v>0.62999999999999989</v>
      </c>
      <c r="K38" s="20">
        <f>SUMPRODUCT($C$4*$C$5*(Availability!$EC$4:$HH$22)*(Availability!$EC$1:$HH$1='Capacity 2021.2'!K$12)*(Availability!$A$4:$A$22='Capacity 2021.2'!$C38)*(Availability!$F$4:$F$22='Capacity 2021.2'!$D38))/8</f>
        <v>0.66499999999999992</v>
      </c>
      <c r="L38" s="20">
        <f>SUMPRODUCT($C$4*$C$5*(Availability!$EC$4:$HH$22)*(Availability!$EC$1:$HH$1='Capacity 2021.2'!L$12)*(Availability!$A$4:$A$22='Capacity 2021.2'!$C38)*(Availability!$F$4:$F$22='Capacity 2021.2'!$D38))/8</f>
        <v>0.7</v>
      </c>
      <c r="M38" s="20">
        <f>SUMPRODUCT($C$4*$C$5*(Availability!$EC$4:$HH$22)*(Availability!$EC$1:$HH$1='Capacity 2021.2'!M$12)*(Availability!$A$4:$A$22='Capacity 2021.2'!$C38)*(Availability!$F$4:$F$22='Capacity 2021.2'!$D38))/8</f>
        <v>0</v>
      </c>
      <c r="N38" s="32">
        <f>SUMPRODUCT($C$4*$C$5*(Availability!$EC$4:$HH$22)*(Availability!$EC$1:$HH$1='Capacity 2021.2'!N$12)*(Availability!$A$4:$A$22='Capacity 2021.2'!$C38)*(Availability!$F$4:$F$22='Capacity 2021.2'!$D38))/8</f>
        <v>0</v>
      </c>
      <c r="O38" s="32">
        <f>SUMPRODUCT($C$4*$C$5*(Availability!$EC$4:$HH$22)*(Availability!$EC$1:$HH$1='Capacity 2021.2'!O$12)*(Availability!$A$4:$A$22='Capacity 2021.2'!$C38)*(Availability!$F$4:$F$22='Capacity 2021.2'!$D38))/8</f>
        <v>0</v>
      </c>
      <c r="P38" s="32">
        <f>SUMPRODUCT($C$4*$C$5*(Availability!$EC$4:$HH$22)*(Availability!$EC$1:$HH$1='Capacity 2021.2'!P$12)*(Availability!$A$4:$A$22='Capacity 2021.2'!$C38)*(Availability!$F$4:$F$22='Capacity 2021.2'!$D38))/8</f>
        <v>0</v>
      </c>
    </row>
    <row r="39" spans="1:16" x14ac:dyDescent="0.25">
      <c r="A39" s="84"/>
      <c r="C39" s="15" t="s">
        <v>69</v>
      </c>
      <c r="D39" s="23" t="s">
        <v>32</v>
      </c>
      <c r="F39" s="18">
        <f ca="1">SUM(H39:INDIRECT(ADDRESS(ROW(),COLUMN()+2+$F$10-1)))</f>
        <v>3.0100000000000002</v>
      </c>
      <c r="G39" s="19"/>
      <c r="H39" s="20">
        <f>SUMPRODUCT($C$4*$C$5*(Availability!$EC$4:$HH$22)*(Availability!$EC$1:$HH$1='Capacity 2021.2'!H$12)*(Availability!$A$4:$A$22='Capacity 2021.2'!$C39)*(Availability!$F$4:$F$22='Capacity 2021.2'!$D39))/8</f>
        <v>0.55999999999999983</v>
      </c>
      <c r="I39" s="20">
        <f>SUMPRODUCT($C$4*$C$5*(Availability!$EC$4:$HH$22)*(Availability!$EC$1:$HH$1='Capacity 2021.2'!I$12)*(Availability!$A$4:$A$22='Capacity 2021.2'!$C39)*(Availability!$F$4:$F$22='Capacity 2021.2'!$D39))/8</f>
        <v>0.87500000000000011</v>
      </c>
      <c r="J39" s="20">
        <f>SUMPRODUCT($C$4*$C$5*(Availability!$EC$4:$HH$22)*(Availability!$EC$1:$HH$1='Capacity 2021.2'!J$12)*(Availability!$A$4:$A$22='Capacity 2021.2'!$C39)*(Availability!$F$4:$F$22='Capacity 2021.2'!$D39))/8</f>
        <v>0.75250000000000006</v>
      </c>
      <c r="K39" s="20">
        <f>SUMPRODUCT($C$4*$C$5*(Availability!$EC$4:$HH$22)*(Availability!$EC$1:$HH$1='Capacity 2021.2'!K$12)*(Availability!$A$4:$A$22='Capacity 2021.2'!$C39)*(Availability!$F$4:$F$22='Capacity 2021.2'!$D39))/8</f>
        <v>0.82250000000000012</v>
      </c>
      <c r="L39" s="20">
        <f>SUMPRODUCT($C$4*$C$5*(Availability!$EC$4:$HH$22)*(Availability!$EC$1:$HH$1='Capacity 2021.2'!L$12)*(Availability!$A$4:$A$22='Capacity 2021.2'!$C39)*(Availability!$F$4:$F$22='Capacity 2021.2'!$D39))/8</f>
        <v>0.87500000000000011</v>
      </c>
      <c r="M39" s="20">
        <f>SUMPRODUCT($C$4*$C$5*(Availability!$EC$4:$HH$22)*(Availability!$EC$1:$HH$1='Capacity 2021.2'!M$12)*(Availability!$A$4:$A$22='Capacity 2021.2'!$C39)*(Availability!$F$4:$F$22='Capacity 2021.2'!$D39))/8</f>
        <v>0</v>
      </c>
      <c r="N39" s="32">
        <f>SUMPRODUCT($C$4*$C$5*(Availability!$EC$4:$HH$22)*(Availability!$EC$1:$HH$1='Capacity 2021.2'!N$12)*(Availability!$A$4:$A$22='Capacity 2021.2'!$C39)*(Availability!$F$4:$F$22='Capacity 2021.2'!$D39))/8</f>
        <v>0</v>
      </c>
      <c r="O39" s="32">
        <f>SUMPRODUCT($C$4*$C$5*(Availability!$EC$4:$HH$22)*(Availability!$EC$1:$HH$1='Capacity 2021.2'!O$12)*(Availability!$A$4:$A$22='Capacity 2021.2'!$C39)*(Availability!$F$4:$F$22='Capacity 2021.2'!$D39))/8</f>
        <v>0</v>
      </c>
      <c r="P39" s="32">
        <f>SUMPRODUCT($C$4*$C$5*(Availability!$EC$4:$HH$22)*(Availability!$EC$1:$HH$1='Capacity 2021.2'!P$12)*(Availability!$A$4:$A$22='Capacity 2021.2'!$C39)*(Availability!$F$4:$F$22='Capacity 2021.2'!$D39))/8</f>
        <v>0</v>
      </c>
    </row>
    <row r="40" spans="1:16" x14ac:dyDescent="0.25">
      <c r="A40" s="84"/>
      <c r="C40" s="14"/>
      <c r="D40" s="14"/>
      <c r="F40" s="21"/>
      <c r="G40" s="19"/>
      <c r="H40" s="22"/>
      <c r="I40" s="22"/>
      <c r="J40" s="22"/>
      <c r="K40" s="22"/>
      <c r="L40" s="22"/>
      <c r="M40" s="22"/>
      <c r="N40" s="50"/>
      <c r="O40" s="50"/>
      <c r="P40" s="50"/>
    </row>
    <row r="41" spans="1:16" x14ac:dyDescent="0.25">
      <c r="A41" s="84"/>
      <c r="C41" s="15" t="s">
        <v>68</v>
      </c>
      <c r="D41" s="23" t="s">
        <v>73</v>
      </c>
      <c r="F41" s="18">
        <f ca="1">SUM(H41:INDIRECT(ADDRESS(ROW(),COLUMN()+2+$F$10-1)))</f>
        <v>5.67</v>
      </c>
      <c r="H41" s="20">
        <f t="shared" ref="H41:P42" si="11">SUMPRODUCT((H$36:H$39)*($C$36:$C$39=$C41))</f>
        <v>1.5049999999999999</v>
      </c>
      <c r="I41" s="20">
        <f t="shared" si="11"/>
        <v>1.47</v>
      </c>
      <c r="J41" s="20">
        <f t="shared" si="11"/>
        <v>1.1199999999999999</v>
      </c>
      <c r="K41" s="20">
        <f t="shared" si="11"/>
        <v>1.5749999999999997</v>
      </c>
      <c r="L41" s="20">
        <f t="shared" si="11"/>
        <v>1.75</v>
      </c>
      <c r="M41" s="20">
        <f t="shared" si="11"/>
        <v>0</v>
      </c>
      <c r="N41" s="32">
        <f t="shared" si="11"/>
        <v>0</v>
      </c>
      <c r="O41" s="32">
        <f t="shared" si="11"/>
        <v>0</v>
      </c>
      <c r="P41" s="32">
        <f t="shared" si="11"/>
        <v>0</v>
      </c>
    </row>
    <row r="42" spans="1:16" x14ac:dyDescent="0.25">
      <c r="A42" s="84"/>
      <c r="C42" s="15" t="s">
        <v>69</v>
      </c>
      <c r="D42" s="23" t="s">
        <v>73</v>
      </c>
      <c r="F42" s="18">
        <f ca="1">SUM(H42:INDIRECT(ADDRESS(ROW(),COLUMN()+2+$F$10-1)))</f>
        <v>5.3199999999999994</v>
      </c>
      <c r="H42" s="20">
        <f t="shared" si="11"/>
        <v>1.0849999999999995</v>
      </c>
      <c r="I42" s="20">
        <f t="shared" si="11"/>
        <v>1.365</v>
      </c>
      <c r="J42" s="20">
        <f t="shared" si="11"/>
        <v>1.3824999999999998</v>
      </c>
      <c r="K42" s="20">
        <f t="shared" si="11"/>
        <v>1.4875</v>
      </c>
      <c r="L42" s="20">
        <f t="shared" si="11"/>
        <v>1.5750000000000002</v>
      </c>
      <c r="M42" s="20">
        <f t="shared" si="11"/>
        <v>0</v>
      </c>
      <c r="N42" s="32">
        <f t="shared" si="11"/>
        <v>0</v>
      </c>
      <c r="O42" s="32">
        <f t="shared" si="11"/>
        <v>0</v>
      </c>
      <c r="P42" s="32">
        <f t="shared" si="11"/>
        <v>0</v>
      </c>
    </row>
    <row r="43" spans="1:16" x14ac:dyDescent="0.25">
      <c r="A43" s="84"/>
      <c r="C43" s="15" t="s">
        <v>33</v>
      </c>
      <c r="D43" s="23" t="s">
        <v>73</v>
      </c>
      <c r="F43" s="18">
        <f ca="1">SUM(H43:INDIRECT(ADDRESS(ROW(),COLUMN()+2+$F$10-1)))</f>
        <v>5.8449999999999998</v>
      </c>
      <c r="H43" s="20">
        <f t="shared" ref="H43:P44" si="12">SUMPRODUCT((H$36:H$39)*($D$36:$D$39=$C43))</f>
        <v>1.4350000000000001</v>
      </c>
      <c r="I43" s="20">
        <f t="shared" si="12"/>
        <v>1.2949999999999999</v>
      </c>
      <c r="J43" s="20">
        <f t="shared" si="12"/>
        <v>1.4</v>
      </c>
      <c r="K43" s="20">
        <f t="shared" si="12"/>
        <v>1.7149999999999999</v>
      </c>
      <c r="L43" s="20">
        <f t="shared" si="12"/>
        <v>1.75</v>
      </c>
      <c r="M43" s="20">
        <f t="shared" si="12"/>
        <v>0</v>
      </c>
      <c r="N43" s="32">
        <f t="shared" si="12"/>
        <v>0</v>
      </c>
      <c r="O43" s="32">
        <f t="shared" si="12"/>
        <v>0</v>
      </c>
      <c r="P43" s="32">
        <f t="shared" si="12"/>
        <v>0</v>
      </c>
    </row>
    <row r="44" spans="1:16" x14ac:dyDescent="0.25">
      <c r="A44" s="84"/>
      <c r="C44" s="15" t="s">
        <v>32</v>
      </c>
      <c r="D44" s="23" t="s">
        <v>73</v>
      </c>
      <c r="F44" s="18">
        <f ca="1">SUM(H44:INDIRECT(ADDRESS(ROW(),COLUMN()+2+$F$10-1)))</f>
        <v>5.1449999999999996</v>
      </c>
      <c r="H44" s="20">
        <f t="shared" si="12"/>
        <v>1.1549999999999998</v>
      </c>
      <c r="I44" s="20">
        <f t="shared" si="12"/>
        <v>1.54</v>
      </c>
      <c r="J44" s="20">
        <f t="shared" si="12"/>
        <v>1.1025</v>
      </c>
      <c r="K44" s="20">
        <f t="shared" si="12"/>
        <v>1.3474999999999999</v>
      </c>
      <c r="L44" s="20">
        <f t="shared" si="12"/>
        <v>1.5750000000000002</v>
      </c>
      <c r="M44" s="20">
        <f t="shared" si="12"/>
        <v>0</v>
      </c>
      <c r="N44" s="32">
        <f t="shared" si="12"/>
        <v>0</v>
      </c>
      <c r="O44" s="32">
        <f t="shared" si="12"/>
        <v>0</v>
      </c>
      <c r="P44" s="32">
        <f t="shared" si="12"/>
        <v>0</v>
      </c>
    </row>
    <row r="45" spans="1:16" x14ac:dyDescent="0.25">
      <c r="A45" s="84"/>
      <c r="C45" s="85" t="s">
        <v>73</v>
      </c>
      <c r="D45" s="85"/>
      <c r="F45" s="18">
        <f ca="1">SUM(F41:F42)</f>
        <v>10.989999999999998</v>
      </c>
      <c r="H45" s="18">
        <f t="shared" ref="H45:P45" si="13">SUM(H36:H39)</f>
        <v>2.59</v>
      </c>
      <c r="I45" s="18">
        <f t="shared" si="13"/>
        <v>2.835</v>
      </c>
      <c r="J45" s="18">
        <f t="shared" si="13"/>
        <v>2.5024999999999999</v>
      </c>
      <c r="K45" s="18">
        <f t="shared" si="13"/>
        <v>3.0625</v>
      </c>
      <c r="L45" s="18">
        <f t="shared" si="13"/>
        <v>3.3250000000000002</v>
      </c>
      <c r="M45" s="18">
        <f t="shared" si="13"/>
        <v>0</v>
      </c>
      <c r="N45" s="34">
        <f t="shared" si="13"/>
        <v>0</v>
      </c>
      <c r="O45" s="34">
        <f t="shared" si="13"/>
        <v>0</v>
      </c>
      <c r="P45" s="34">
        <f t="shared" si="13"/>
        <v>0</v>
      </c>
    </row>
  </sheetData>
  <mergeCells count="11">
    <mergeCell ref="O1:P1"/>
    <mergeCell ref="R1:S1"/>
    <mergeCell ref="C11:D11"/>
    <mergeCell ref="C12:D12"/>
    <mergeCell ref="A14:A23"/>
    <mergeCell ref="C23:D23"/>
    <mergeCell ref="A25:A34"/>
    <mergeCell ref="C34:D34"/>
    <mergeCell ref="A36:A45"/>
    <mergeCell ref="C45:D45"/>
    <mergeCell ref="L1:M1"/>
  </mergeCells>
  <conditionalFormatting sqref="H11:P45">
    <cfRule type="expression" dxfId="19" priority="1">
      <formula>COLUMN()&gt;7+$F$10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Version=16.0.0.0, Culture=neutral, PublicKeyToken=71e9bce111e9429c</Assembly>
    <Class>Microsoft.Office.RecordsManagement.Internal.UpdateExpireDate</Class>
    <Data/>
    <Filter/>
  </Receiver>
</spe:Receivers>
</file>

<file path=customXml/item2.xml><?xml version="1.0" encoding="utf-8"?>
<?mso-contentType ?>
<SharedContentType xmlns="Microsoft.SharePoint.Taxonomy.ContentTypeSync" SourceId="32f2e91a-fa03-4382-ac82-377cca0cde93" ContentTypeId="0x0101000525FBA72ACA7146A1C824A67FAF08DE" PreviousValue="false"/>
</file>

<file path=customXml/item3.xml><?xml version="1.0" encoding="utf-8"?>
<?mso-contentType ?>
<p:Policy xmlns:p="office.server.policy" id="" local="true">
  <p:Name>1CIB Document</p:Name>
  <p:Description/>
  <p:Statement/>
  <p:PolicyItems>
    <p:PolicyItem featureId="Microsoft.Office.RecordsManagement.PolicyFeatures.Expiration" staticId="0x0101000525FBA72ACA7146A1C824A67FAF08DE|-1216865645" UniqueId="9bf44097-eac2-4845-a729-cf45a53cbd61">
      <p:Name>Retention</p:Name>
      <p:Description>Automatic scheduling of content for processing, and performing a retention action on content that has reached its due date.</p:Description>
      <p:CustomData>
        <Schedules nextStageId="3">
          <Schedule type="Default">
            <stages>
              <data stageId="1" stageDeleted="true"/>
              <data stageId="2">
                <formula id="Microsoft.Office.RecordsManagement.PolicyFeatures.Expiration.Formula.BuiltIn">
                  <number>7</number>
                  <property>Modified</property>
                  <period>years</period>
                </formula>
                <action type="action" id="Microsoft.Office.RecordsManagement.PolicyFeatures.Expiration.Action.MoveToRecycleBin"/>
              </data>
            </stages>
          </Schedule>
        </Schedules>
      </p:CustomData>
    </p:PolicyItem>
  </p:PolicyItems>
</p:Policy>
</file>

<file path=customXml/item4.xml><?xml version="1.0" encoding="utf-8"?>
<?mso-contentType ?>
<FormTemplates xmlns="http://schemas.microsoft.com/sharepoint/v3/contenttype/forms">
  <Display>CIBDocumentLibraryForm</Display>
  <Edit>CIBDocumentLibraryForm</Edit>
  <New>CIBDocumentLibraryForm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1CIB Document" ma:contentTypeID="0x0101000525FBA72ACA7146A1C824A67FAF08DE00A7B296B2F8DE004B937FE34CF87B2A1E" ma:contentTypeVersion="10" ma:contentTypeDescription="CIB Content Types" ma:contentTypeScope="" ma:versionID="b9091184639617da83a1d41d351913da">
  <xsd:schema xmlns:xsd="http://www.w3.org/2001/XMLSchema" xmlns:xs="http://www.w3.org/2001/XMLSchema" xmlns:p="http://schemas.microsoft.com/office/2006/metadata/properties" xmlns:ns1="http://schemas.microsoft.com/sharepoint/v3" xmlns:ns2="542f257a-bbf6-4dd0-bf5b-1a73ecff8bb5" targetNamespace="http://schemas.microsoft.com/office/2006/metadata/properties" ma:root="true" ma:fieldsID="492484537de481963e86111bd6a64fa3" ns1:_="" ns2:_="">
    <xsd:import namespace="http://schemas.microsoft.com/sharepoint/v3"/>
    <xsd:import namespace="542f257a-bbf6-4dd0-bf5b-1a73ecff8bb5"/>
    <xsd:element name="properties">
      <xsd:complexType>
        <xsd:sequence>
          <xsd:element name="documentManagement">
            <xsd:complexType>
              <xsd:all>
                <xsd:element ref="ns1:_dlc_Exempt" minOccurs="0"/>
                <xsd:element ref="ns1:_dlc_ExpireDateSaved" minOccurs="0"/>
                <xsd:element ref="ns1:_dlc_ExpireDate" minOccurs="0"/>
                <xsd:element ref="ns2:CIBSecurityStatus"/>
                <xsd:element ref="ns2:m7d48ff569564a9abb239fe8b9002355" minOccurs="0"/>
                <xsd:element ref="ns2:TaxCatchAll" minOccurs="0"/>
                <xsd:element ref="ns2:TaxCatchAllLabel" minOccurs="0"/>
                <xsd:element ref="ns2:g5ac41b7c83e4cc7ba99e87849c8e088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8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9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0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2f257a-bbf6-4dd0-bf5b-1a73ecff8bb5" elementFormDefault="qualified">
    <xsd:import namespace="http://schemas.microsoft.com/office/2006/documentManagement/types"/>
    <xsd:import namespace="http://schemas.microsoft.com/office/infopath/2007/PartnerControls"/>
    <xsd:element name="CIBSecurityStatus" ma:index="11" ma:displayName="Information Classification" ma:description="Security Status" ma:internalName="CIBSecurityStatus" ma:readOnly="false">
      <xsd:simpleType>
        <xsd:restriction base="dms:Choice">
          <xsd:enumeration value="Public"/>
          <xsd:enumeration value="Restricted"/>
          <xsd:enumeration value="Confidential"/>
          <xsd:enumeration value="Secret"/>
          <xsd:enumeration value="Internal"/>
        </xsd:restriction>
      </xsd:simpleType>
    </xsd:element>
    <xsd:element name="m7d48ff569564a9abb239fe8b9002355" ma:index="12" nillable="true" ma:taxonomy="true" ma:internalName="m7d48ff569564a9abb239fe8b9002355" ma:taxonomyFieldName="CIBOneOrganisation" ma:displayName="1CIB Organisation" ma:readOnly="false" ma:fieldId="{67d48ff5-6956-4a9a-bb23-9fe8b9002355}" ma:sspId="32f2e91a-fa03-4382-ac82-377cca0cde93" ma:termSetId="e79fdfab-670a-4591-80ca-f83f25c5b31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3" nillable="true" ma:displayName="Taxonomy Catch All Column" ma:hidden="true" ma:list="{e22816ac-af73-4eae-8b70-eb5ac58c117a}" ma:internalName="TaxCatchAll" ma:showField="CatchAllData" ma:web="8784d1e9-c98d-4f72-97ae-6e9cc0c9e2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4" nillable="true" ma:displayName="Taxonomy Catch All Column1" ma:hidden="true" ma:list="{e22816ac-af73-4eae-8b70-eb5ac58c117a}" ma:internalName="TaxCatchAllLabel" ma:readOnly="true" ma:showField="CatchAllDataLabel" ma:web="8784d1e9-c98d-4f72-97ae-6e9cc0c9e2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g5ac41b7c83e4cc7ba99e87849c8e088" ma:index="16" nillable="true" ma:taxonomy="true" ma:internalName="g5ac41b7c83e4cc7ba99e87849c8e088" ma:taxonomyFieldName="CIBOneUserType" ma:displayName="1CIB UserType" ma:readOnly="false" ma:fieldId="{05ac41b7-c83e-4cc7-ba99-e87849c8e088}" ma:sspId="32f2e91a-fa03-4382-ac82-377cca0cde93" ma:termSetId="156b7c64-b169-4c0c-b973-3921b95d1fa7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5ac41b7c83e4cc7ba99e87849c8e088 xmlns="542f257a-bbf6-4dd0-bf5b-1a73ecff8bb5">
      <Terms xmlns="http://schemas.microsoft.com/office/infopath/2007/PartnerControls"/>
    </g5ac41b7c83e4cc7ba99e87849c8e088>
    <TaxCatchAll xmlns="542f257a-bbf6-4dd0-bf5b-1a73ecff8bb5"/>
    <CIBSecurityStatus xmlns="542f257a-bbf6-4dd0-bf5b-1a73ecff8bb5">Public</CIBSecurityStatus>
    <m7d48ff569564a9abb239fe8b9002355 xmlns="542f257a-bbf6-4dd0-bf5b-1a73ecff8bb5">
      <Terms xmlns="http://schemas.microsoft.com/office/infopath/2007/PartnerControls"/>
    </m7d48ff569564a9abb239fe8b9002355>
    <_dlc_ExpireDateSaved xmlns="http://schemas.microsoft.com/sharepoint/v3" xsi:nil="true"/>
    <_dlc_ExpireDate xmlns="http://schemas.microsoft.com/sharepoint/v3">2027-06-09T19:23:38+00:00</_dlc_ExpireDate>
  </documentManagement>
</p:properties>
</file>

<file path=customXml/itemProps1.xml><?xml version="1.0" encoding="utf-8"?>
<ds:datastoreItem xmlns:ds="http://schemas.openxmlformats.org/officeDocument/2006/customXml" ds:itemID="{AFB5FDF6-9173-41C2-887A-C324A33D97E4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147C445-D331-4858-A403-3185481BF5E4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3E78E7A7-C710-434A-AF39-A79B8C255AE5}">
  <ds:schemaRefs>
    <ds:schemaRef ds:uri="office.server.policy"/>
  </ds:schemaRefs>
</ds:datastoreItem>
</file>

<file path=customXml/itemProps4.xml><?xml version="1.0" encoding="utf-8"?>
<ds:datastoreItem xmlns:ds="http://schemas.openxmlformats.org/officeDocument/2006/customXml" ds:itemID="{40930EC7-DB49-4878-9225-78824059808B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C5685A55-689A-4B22-8C49-F6B7A70965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42f257a-bbf6-4dd0-bf5b-1a73ecff8b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7A052478-3618-49EF-BCBB-C5B9C0AF5AF8}">
  <ds:schemaRefs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542f257a-bbf6-4dd0-bf5b-1a73ecff8bb5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Availability</vt:lpstr>
      <vt:lpstr>Capacity 2021.4</vt:lpstr>
      <vt:lpstr>Capacity 2021.3</vt:lpstr>
      <vt:lpstr>Effort 2021.3</vt:lpstr>
      <vt:lpstr>Capacity Check 2021.3</vt:lpstr>
      <vt:lpstr>Capacity 2021.1</vt:lpstr>
      <vt:lpstr>Effort 2021.1</vt:lpstr>
      <vt:lpstr>Capacity Check 2021.1</vt:lpstr>
      <vt:lpstr>Capacity 2021.2</vt:lpstr>
      <vt:lpstr>Effort 2021.2</vt:lpstr>
      <vt:lpstr>Capacity Check 2021.2</vt:lpstr>
    </vt:vector>
  </TitlesOfParts>
  <Manager/>
  <Company>BNP Paribas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Thierry FURET</dc:creator>
  <cp:keywords>Classification=Select Classification Level, Classification=Public, Classification=Confidential</cp:keywords>
  <dc:description/>
  <cp:lastModifiedBy>Marwa ISSA</cp:lastModifiedBy>
  <cp:revision/>
  <dcterms:created xsi:type="dcterms:W3CDTF">2020-05-19T10:23:00Z</dcterms:created>
  <dcterms:modified xsi:type="dcterms:W3CDTF">2021-04-01T17:34:12Z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2cae0681-4ecd-4ae3-859b-236fbd852bed</vt:lpwstr>
  </property>
  <property fmtid="{D5CDD505-2E9C-101B-9397-08002B2CF9AE}" pid="3" name="ContentTypeId">
    <vt:lpwstr>0x0101000525FBA72ACA7146A1C824A67FAF08DE00A7B296B2F8DE004B937FE34CF87B2A1E</vt:lpwstr>
  </property>
  <property fmtid="{D5CDD505-2E9C-101B-9397-08002B2CF9AE}" pid="4" name="_dlc_policyId">
    <vt:lpwstr>0x0101000525FBA72ACA7146A1C824A67FAF08DE|-1216865645</vt:lpwstr>
  </property>
  <property fmtid="{D5CDD505-2E9C-101B-9397-08002B2CF9AE}" pid="5" name="ItemRetentionFormula">
    <vt:lpwstr>&lt;formula id="Microsoft.Office.RecordsManagement.PolicyFeatures.Expiration.Formula.BuiltIn"&gt;&lt;number&gt;7&lt;/number&gt;&lt;property&gt;Modified&lt;/property&gt;&lt;period&gt;years&lt;/period&gt;&lt;/formula&gt;</vt:lpwstr>
  </property>
  <property fmtid="{D5CDD505-2E9C-101B-9397-08002B2CF9AE}" pid="6" name="CIBOneOrganisation">
    <vt:lpwstr/>
  </property>
  <property fmtid="{D5CDD505-2E9C-101B-9397-08002B2CF9AE}" pid="7" name="CIBOneUserType">
    <vt:lpwstr/>
  </property>
  <property fmtid="{D5CDD505-2E9C-101B-9397-08002B2CF9AE}" pid="8" name="Classification">
    <vt:lpwstr>Confidential</vt:lpwstr>
  </property>
  <property fmtid="{D5CDD505-2E9C-101B-9397-08002B2CF9AE}" pid="9" name="PIIGDPR">
    <vt:lpwstr>NotSpecified</vt:lpwstr>
  </property>
  <property fmtid="{D5CDD505-2E9C-101B-9397-08002B2CF9AE}" pid="10" name="ApplyVisualMarking">
    <vt:lpwstr>None</vt:lpwstr>
  </property>
</Properties>
</file>