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/>
  <xr:revisionPtr revIDLastSave="0" documentId="8_{B4123476-970A-4A30-A08B-E960154CFA9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  <sheet name="graphiques" sheetId="4" state="hidden" r:id="rId4"/>
    <sheet name="tableau montant de panier " sheetId="9" state="hidden" r:id="rId5"/>
    <sheet name="Feuil5" sheetId="8" state="hidden" r:id="rId6"/>
  </sheets>
  <definedNames>
    <definedName name="_xlcn.WorksheetConnection_TableauMdeMbordMMetudiantMFévrier2.xlsxTable_1" hidden="1">Table_1[]</definedName>
  </definedNames>
  <calcPr calcId="191029"/>
  <pivotCaches>
    <pivotCache cacheId="0" r:id="rId7"/>
  </pivotCaches>
  <extLst>
    <ext xmlns:x15="http://schemas.microsoft.com/office/spreadsheetml/2010/11/main" uri="{FCE2AD5D-F65C-4FA6-A056-5C36A1767C68}">
      <x15:dataModel>
        <x15:modelTables>
          <x15:modelTable id="Table_1" name="Table_1" connection="WorksheetConnection_Tableau^Mde^Mbord^M-^Metudiant-^MFévrier (2).xlsx!Table_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NbJbAFHoveqHnENoPQ2UCUW0iMg==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H9" i="1"/>
  <c r="J9" i="1" s="1"/>
  <c r="H8" i="1"/>
  <c r="J8" i="1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3" i="3"/>
  <c r="M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3" i="3"/>
  <c r="K2" i="3"/>
  <c r="L23" i="3"/>
  <c r="L24" i="3"/>
  <c r="L16" i="3"/>
  <c r="L17" i="3"/>
  <c r="L18" i="3"/>
  <c r="L13" i="3"/>
  <c r="L14" i="3"/>
  <c r="L15" i="3"/>
  <c r="L19" i="3"/>
  <c r="L20" i="3"/>
  <c r="L21" i="3"/>
  <c r="L22" i="3"/>
  <c r="L12" i="3"/>
  <c r="L63" i="3"/>
  <c r="L64" i="3"/>
  <c r="L65" i="3"/>
  <c r="L66" i="3"/>
  <c r="L67" i="3"/>
  <c r="L58" i="3"/>
  <c r="L59" i="3"/>
  <c r="L60" i="3"/>
  <c r="L61" i="3"/>
  <c r="L62" i="3"/>
  <c r="L55" i="3"/>
  <c r="L56" i="3"/>
  <c r="L57" i="3"/>
  <c r="L45" i="3"/>
  <c r="L46" i="3"/>
  <c r="L4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7" i="3"/>
  <c r="L48" i="3"/>
  <c r="L49" i="3"/>
  <c r="L50" i="3"/>
  <c r="L51" i="3"/>
  <c r="L52" i="3"/>
  <c r="L53" i="3"/>
  <c r="L54" i="3"/>
  <c r="L8" i="3"/>
  <c r="L5" i="3"/>
  <c r="L6" i="3"/>
  <c r="L7" i="3"/>
  <c r="L9" i="3"/>
  <c r="L10" i="3"/>
  <c r="L11" i="3"/>
  <c r="L2" i="3"/>
  <c r="L3" i="3"/>
  <c r="L4" i="3"/>
  <c r="I56" i="3"/>
  <c r="I55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7" i="3"/>
  <c r="I58" i="3"/>
  <c r="I59" i="3"/>
  <c r="I60" i="3"/>
  <c r="I61" i="3"/>
  <c r="I62" i="3"/>
  <c r="I63" i="3"/>
  <c r="I64" i="3"/>
  <c r="I65" i="3"/>
  <c r="I66" i="3"/>
  <c r="I67" i="3"/>
  <c r="I2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4" i="3"/>
  <c r="I2" i="3"/>
  <c r="I3" i="3"/>
  <c r="J67" i="3"/>
  <c r="J62" i="3"/>
  <c r="J63" i="3"/>
  <c r="J64" i="3"/>
  <c r="J65" i="3"/>
  <c r="J66" i="3"/>
  <c r="J56" i="3"/>
  <c r="J61" i="3"/>
  <c r="J7" i="3"/>
  <c r="J6" i="3"/>
  <c r="J22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7" i="3"/>
  <c r="J58" i="3"/>
  <c r="J59" i="3"/>
  <c r="J60" i="3"/>
  <c r="J8" i="3"/>
  <c r="J2" i="3"/>
  <c r="J5" i="3"/>
  <c r="J4" i="3"/>
  <c r="J3" i="3"/>
  <c r="D16" i="1"/>
  <c r="D15" i="1"/>
  <c r="C16" i="1"/>
  <c r="C15" i="1"/>
  <c r="J10" i="1"/>
  <c r="H11" i="1" l="1"/>
  <c r="J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142205-B25B-438F-BE61-9577B2412F82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300564E-0414-4EB7-AC54-CE198CDDDF24}" name="WorksheetConnection_Tableau^Mde^Mbord^M-^Metudiant-^MFévrier (2).xlsx!Table_1" type="102" refreshedVersion="8" minRefreshableVersion="5">
    <extLst>
      <ext xmlns:x15="http://schemas.microsoft.com/office/spreadsheetml/2010/11/main" uri="{DE250136-89BD-433C-8126-D09CA5730AF9}">
        <x15:connection id="Table_1" autoDelete="1">
          <x15:rangePr sourceName="_xlcn.WorksheetConnection_TableauMdeMbordMMetudiantMFévrier2.xlsxTable_1"/>
        </x15:connection>
      </ext>
    </extLst>
  </connection>
</connections>
</file>

<file path=xl/sharedStrings.xml><?xml version="1.0" encoding="utf-8"?>
<sst xmlns="http://schemas.openxmlformats.org/spreadsheetml/2006/main" count="736" uniqueCount="48">
  <si>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</si>
  <si>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</si>
  <si>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</si>
  <si>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</si>
  <si>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</si>
  <si>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</si>
  <si>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</si>
  <si>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</si>
  <si>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</si>
  <si>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</si>
  <si>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</si>
  <si>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</si>
  <si>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</si>
  <si>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</si>
  <si>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</si>
  <si>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</si>
  <si>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</si>
  <si>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</si>
  <si>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</si>
  <si>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</si>
  <si>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</si>
  <si>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</si>
  <si>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</si>
  <si>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</si>
  <si>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</si>
  <si>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</si>
  <si>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</si>
  <si>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Colonne1</t>
  </si>
  <si>
    <t>Colonne2</t>
  </si>
  <si>
    <t>catégorie</t>
  </si>
  <si>
    <t>Étiquettes de lignes</t>
  </si>
  <si>
    <t>Total général</t>
  </si>
  <si>
    <t>Somme de Montant</t>
  </si>
  <si>
    <t>Étiquettes de colonnes</t>
  </si>
  <si>
    <t xml:space="preserve">temps passé sur le site </t>
  </si>
  <si>
    <t xml:space="preserve">Montant du panier </t>
  </si>
  <si>
    <t xml:space="preserve">ID client </t>
  </si>
  <si>
    <t>CA bien de conso</t>
  </si>
  <si>
    <t>CA nourritue</t>
  </si>
  <si>
    <t xml:space="preserve">CA total </t>
  </si>
  <si>
    <t>nombre d'achats bien de conso</t>
  </si>
  <si>
    <t xml:space="preserve">nombre d'achat nourriture </t>
  </si>
  <si>
    <t>nombre d'achats( bien de conso)</t>
  </si>
  <si>
    <t xml:space="preserve">nombre d'achat (nourriture) </t>
  </si>
  <si>
    <t>CA (bien de conso)</t>
  </si>
  <si>
    <t>CA (nourriture)</t>
  </si>
  <si>
    <t>_</t>
  </si>
  <si>
    <t>nombre total d'achat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</si>
</sst>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\ &quot;€&quot;"/>
    <numFmt numFmtId="165" formatCode="_-* #,##0.00\ &quot;€&quot;_-;\-* #,##0.00\ &quot;€&quot;_-;_-* &quot;-&quot;??\ &quot;€&quot;_-;_-@"/>
    <numFmt numFmtId="166" formatCode="#,##0.00\ &quot;€&quot;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26"/>
      <color theme="0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sz val="12"/>
      <color theme="5"/>
      <name val="Calibri"/>
      <family val="2"/>
    </font>
    <font>
      <b/>
      <sz val="12"/>
      <color theme="5"/>
      <name val="Calibri"/>
      <family val="2"/>
    </font>
    <font>
      <b/>
      <sz val="11"/>
      <color theme="0"/>
      <name val="Calibri"/>
      <family val="2"/>
    </font>
    <font>
      <sz val="11"/>
      <color theme="5"/>
      <name val="Calibri"/>
      <family val="2"/>
    </font>
    <font>
      <b/>
      <i/>
      <sz val="20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4" fillId="2" borderId="1" xfId="0" applyFont="1" applyFill="1" applyBorder="1"/>
    <xf numFmtId="0" fontId="10" fillId="2" borderId="13" xfId="0" applyFont="1" applyFill="1" applyBorder="1" applyAlignment="1">
      <alignment horizontal="center" vertical="center"/>
    </xf>
    <xf numFmtId="164" fontId="10" fillId="2" borderId="14" xfId="0" applyNumberFormat="1" applyFont="1" applyFill="1" applyBorder="1" applyAlignment="1">
      <alignment horizontal="center" vertical="center"/>
    </xf>
    <xf numFmtId="164" fontId="10" fillId="2" borderId="15" xfId="0" applyNumberFormat="1" applyFont="1" applyFill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/>
    <xf numFmtId="164" fontId="11" fillId="2" borderId="13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164" fontId="10" fillId="5" borderId="18" xfId="0" applyNumberFormat="1" applyFont="1" applyFill="1" applyBorder="1" applyAlignment="1">
      <alignment horizontal="center" vertical="center"/>
    </xf>
    <xf numFmtId="164" fontId="10" fillId="5" borderId="19" xfId="0" applyNumberFormat="1" applyFont="1" applyFill="1" applyBorder="1" applyAlignment="1">
      <alignment horizontal="center" vertical="center"/>
    </xf>
    <xf numFmtId="164" fontId="11" fillId="5" borderId="16" xfId="0" applyNumberFormat="1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164" fontId="10" fillId="2" borderId="21" xfId="0" applyNumberFormat="1" applyFont="1" applyFill="1" applyBorder="1" applyAlignment="1">
      <alignment horizontal="center" vertical="center"/>
    </xf>
    <xf numFmtId="164" fontId="10" fillId="2" borderId="22" xfId="0" applyNumberFormat="1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164" fontId="8" fillId="4" borderId="23" xfId="0" applyNumberFormat="1" applyFont="1" applyFill="1" applyBorder="1" applyAlignment="1">
      <alignment horizontal="center" vertical="center"/>
    </xf>
    <xf numFmtId="164" fontId="8" fillId="4" borderId="24" xfId="0" applyNumberFormat="1" applyFont="1" applyFill="1" applyBorder="1" applyAlignment="1">
      <alignment horizontal="center" vertical="center"/>
    </xf>
    <xf numFmtId="164" fontId="12" fillId="4" borderId="25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20" fontId="4" fillId="2" borderId="1" xfId="0" applyNumberFormat="1" applyFont="1" applyFill="1" applyBorder="1"/>
    <xf numFmtId="0" fontId="4" fillId="2" borderId="29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14" fillId="5" borderId="21" xfId="0" applyFont="1" applyFill="1" applyBorder="1" applyAlignment="1">
      <alignment horizontal="center"/>
    </xf>
    <xf numFmtId="0" fontId="4" fillId="2" borderId="31" xfId="0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2" borderId="34" xfId="0" applyFont="1" applyFill="1" applyBorder="1"/>
    <xf numFmtId="0" fontId="4" fillId="2" borderId="35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/>
    <xf numFmtId="166" fontId="14" fillId="2" borderId="16" xfId="0" applyNumberFormat="1" applyFont="1" applyFill="1" applyBorder="1" applyAlignment="1">
      <alignment horizontal="center"/>
    </xf>
    <xf numFmtId="166" fontId="14" fillId="5" borderId="30" xfId="0" applyNumberFormat="1" applyFont="1" applyFill="1" applyBorder="1" applyAlignment="1">
      <alignment horizontal="center"/>
    </xf>
    <xf numFmtId="0" fontId="0" fillId="0" borderId="36" xfId="0" pivotButton="1" applyBorder="1"/>
    <xf numFmtId="0" fontId="0" fillId="0" borderId="38" xfId="0" applyBorder="1"/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9" xfId="0" applyBorder="1"/>
    <xf numFmtId="0" fontId="0" fillId="0" borderId="41" xfId="0" applyBorder="1" applyAlignment="1">
      <alignment horizontal="left"/>
    </xf>
    <xf numFmtId="0" fontId="0" fillId="0" borderId="40" xfId="0" applyBorder="1"/>
    <xf numFmtId="10" fontId="0" fillId="0" borderId="0" xfId="0" applyNumberFormat="1"/>
    <xf numFmtId="0" fontId="3" fillId="0" borderId="36" xfId="0" applyFont="1" applyBorder="1"/>
    <xf numFmtId="0" fontId="3" fillId="0" borderId="38" xfId="0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/>
    <xf numFmtId="166" fontId="0" fillId="0" borderId="0" xfId="0" applyNumberFormat="1"/>
    <xf numFmtId="166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5" fillId="3" borderId="2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6" fillId="0" borderId="9" xfId="0" applyFont="1" applyBorder="1"/>
    <xf numFmtId="0" fontId="8" fillId="4" borderId="6" xfId="0" applyFont="1" applyFill="1" applyBorder="1" applyAlignment="1">
      <alignment horizontal="center" vertical="center"/>
    </xf>
    <xf numFmtId="0" fontId="6" fillId="0" borderId="10" xfId="0" applyFont="1" applyBorder="1"/>
    <xf numFmtId="0" fontId="8" fillId="4" borderId="7" xfId="0" applyFont="1" applyFill="1" applyBorder="1" applyAlignment="1">
      <alignment horizontal="center" vertical="center"/>
    </xf>
    <xf numFmtId="0" fontId="6" fillId="0" borderId="11" xfId="0" applyFont="1" applyBorder="1"/>
    <xf numFmtId="0" fontId="9" fillId="4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15" fillId="3" borderId="2" xfId="0" applyFont="1" applyFill="1" applyBorder="1" applyAlignment="1">
      <alignment horizontal="center"/>
    </xf>
  </cellXfs>
  <cellStyles count="1">
    <cellStyle name="Normal" xfId="0" builtinId="0"/>
  </cellStyles>
  <dxfs count="12">
    <dxf>
      <numFmt numFmtId="166" formatCode="#,##0.00\ &quot;€&quot;"/>
      <alignment horizontal="center" vertical="bottom" textRotation="0" wrapText="0" indent="0" justifyLastLine="0" shrinkToFit="0" readingOrder="0"/>
    </dxf>
    <dxf>
      <numFmt numFmtId="166" formatCode="#,##0.00\ &quot;€&quot;"/>
      <alignment horizontal="center" vertical="bottom" textRotation="0" wrapText="0" indent="0" justifyLastLine="0" shrinkToFit="0" readingOrder="0"/>
    </dxf>
    <dxf>
      <numFmt numFmtId="166" formatCode="#,##0.00\ &quot;€&quot;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11"/>
      <tableStyleElement type="total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7658590153975"/>
          <c:y val="5.1474780540072936E-2"/>
          <c:w val="0.79221856819084546"/>
          <c:h val="0.798135696521080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'tableau montant de panier '!$C$3</c:f>
              <c:strCache>
                <c:ptCount val="1"/>
                <c:pt idx="0">
                  <c:v>Montant du panier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'tableau montant de panier '!$B$4:$B$413</c:f>
              <c:numCache>
                <c:formatCode>General</c:formatCode>
                <c:ptCount val="410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2.67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3.2</c:v>
                </c:pt>
                <c:pt idx="17">
                  <c:v>3.3</c:v>
                </c:pt>
                <c:pt idx="18">
                  <c:v>3.5</c:v>
                </c:pt>
                <c:pt idx="19">
                  <c:v>3.6</c:v>
                </c:pt>
                <c:pt idx="20">
                  <c:v>3.7</c:v>
                </c:pt>
                <c:pt idx="21">
                  <c:v>3.8</c:v>
                </c:pt>
                <c:pt idx="22">
                  <c:v>3.9</c:v>
                </c:pt>
                <c:pt idx="23">
                  <c:v>4</c:v>
                </c:pt>
                <c:pt idx="24">
                  <c:v>4.0199999999999996</c:v>
                </c:pt>
                <c:pt idx="25">
                  <c:v>4.03</c:v>
                </c:pt>
                <c:pt idx="26">
                  <c:v>4.04</c:v>
                </c:pt>
                <c:pt idx="27">
                  <c:v>4.05</c:v>
                </c:pt>
                <c:pt idx="28">
                  <c:v>4.0599999999999996</c:v>
                </c:pt>
                <c:pt idx="29">
                  <c:v>4.08</c:v>
                </c:pt>
                <c:pt idx="30">
                  <c:v>4.1100000000000003</c:v>
                </c:pt>
                <c:pt idx="31">
                  <c:v>4.12</c:v>
                </c:pt>
                <c:pt idx="32">
                  <c:v>4.13</c:v>
                </c:pt>
                <c:pt idx="33">
                  <c:v>4.1399999999999997</c:v>
                </c:pt>
                <c:pt idx="34">
                  <c:v>4.1500000000000004</c:v>
                </c:pt>
                <c:pt idx="35">
                  <c:v>4.17</c:v>
                </c:pt>
                <c:pt idx="36">
                  <c:v>4.18</c:v>
                </c:pt>
                <c:pt idx="37">
                  <c:v>4.2</c:v>
                </c:pt>
                <c:pt idx="38">
                  <c:v>4.22</c:v>
                </c:pt>
                <c:pt idx="39">
                  <c:v>4.24</c:v>
                </c:pt>
                <c:pt idx="40">
                  <c:v>4.26</c:v>
                </c:pt>
                <c:pt idx="41">
                  <c:v>4.28</c:v>
                </c:pt>
                <c:pt idx="42">
                  <c:v>4.3</c:v>
                </c:pt>
                <c:pt idx="43">
                  <c:v>4.3099999999999996</c:v>
                </c:pt>
                <c:pt idx="44">
                  <c:v>4.32</c:v>
                </c:pt>
                <c:pt idx="45">
                  <c:v>4.34</c:v>
                </c:pt>
                <c:pt idx="46">
                  <c:v>4.37</c:v>
                </c:pt>
                <c:pt idx="47">
                  <c:v>4.38</c:v>
                </c:pt>
                <c:pt idx="48">
                  <c:v>4.3899999999999997</c:v>
                </c:pt>
                <c:pt idx="49">
                  <c:v>4.4400000000000004</c:v>
                </c:pt>
                <c:pt idx="50">
                  <c:v>4.46</c:v>
                </c:pt>
                <c:pt idx="51">
                  <c:v>4.4800000000000004</c:v>
                </c:pt>
                <c:pt idx="52">
                  <c:v>4.5</c:v>
                </c:pt>
                <c:pt idx="53">
                  <c:v>4.5199999999999996</c:v>
                </c:pt>
                <c:pt idx="54">
                  <c:v>4.54</c:v>
                </c:pt>
                <c:pt idx="55">
                  <c:v>4.55</c:v>
                </c:pt>
                <c:pt idx="56">
                  <c:v>4.5599999999999996</c:v>
                </c:pt>
                <c:pt idx="57">
                  <c:v>4.57</c:v>
                </c:pt>
                <c:pt idx="58">
                  <c:v>4.59</c:v>
                </c:pt>
                <c:pt idx="59">
                  <c:v>4.6100000000000003</c:v>
                </c:pt>
                <c:pt idx="60">
                  <c:v>4.62</c:v>
                </c:pt>
                <c:pt idx="61">
                  <c:v>4.6399999999999997</c:v>
                </c:pt>
                <c:pt idx="62">
                  <c:v>4.6500000000000004</c:v>
                </c:pt>
                <c:pt idx="63">
                  <c:v>4.66</c:v>
                </c:pt>
                <c:pt idx="64">
                  <c:v>4.67</c:v>
                </c:pt>
                <c:pt idx="65">
                  <c:v>4.68</c:v>
                </c:pt>
                <c:pt idx="66">
                  <c:v>4.6900000000000004</c:v>
                </c:pt>
                <c:pt idx="67">
                  <c:v>4.7</c:v>
                </c:pt>
                <c:pt idx="68">
                  <c:v>4.75</c:v>
                </c:pt>
                <c:pt idx="69">
                  <c:v>4.76</c:v>
                </c:pt>
                <c:pt idx="70">
                  <c:v>4.7699999999999996</c:v>
                </c:pt>
                <c:pt idx="71">
                  <c:v>4.78</c:v>
                </c:pt>
                <c:pt idx="72">
                  <c:v>4.8</c:v>
                </c:pt>
                <c:pt idx="73">
                  <c:v>4.83</c:v>
                </c:pt>
                <c:pt idx="74">
                  <c:v>4.84</c:v>
                </c:pt>
                <c:pt idx="75">
                  <c:v>4.8499999999999996</c:v>
                </c:pt>
                <c:pt idx="76">
                  <c:v>4.87</c:v>
                </c:pt>
                <c:pt idx="77">
                  <c:v>4.88</c:v>
                </c:pt>
                <c:pt idx="78">
                  <c:v>4.92</c:v>
                </c:pt>
                <c:pt idx="79">
                  <c:v>4.93</c:v>
                </c:pt>
                <c:pt idx="80">
                  <c:v>4.96</c:v>
                </c:pt>
                <c:pt idx="81">
                  <c:v>4.99</c:v>
                </c:pt>
                <c:pt idx="82">
                  <c:v>5.03</c:v>
                </c:pt>
                <c:pt idx="83">
                  <c:v>5.05</c:v>
                </c:pt>
                <c:pt idx="84">
                  <c:v>5.0599999999999996</c:v>
                </c:pt>
                <c:pt idx="85">
                  <c:v>5.0999999999999996</c:v>
                </c:pt>
                <c:pt idx="86">
                  <c:v>5.12</c:v>
                </c:pt>
                <c:pt idx="87">
                  <c:v>5.14</c:v>
                </c:pt>
                <c:pt idx="88">
                  <c:v>5.15</c:v>
                </c:pt>
                <c:pt idx="89">
                  <c:v>5.18</c:v>
                </c:pt>
                <c:pt idx="90">
                  <c:v>5.2</c:v>
                </c:pt>
                <c:pt idx="91">
                  <c:v>5.21</c:v>
                </c:pt>
                <c:pt idx="92">
                  <c:v>5.22</c:v>
                </c:pt>
                <c:pt idx="93">
                  <c:v>5.23</c:v>
                </c:pt>
                <c:pt idx="94">
                  <c:v>5.24</c:v>
                </c:pt>
                <c:pt idx="95">
                  <c:v>5.25</c:v>
                </c:pt>
                <c:pt idx="96">
                  <c:v>5.29</c:v>
                </c:pt>
                <c:pt idx="97">
                  <c:v>5.3</c:v>
                </c:pt>
                <c:pt idx="98">
                  <c:v>5.31</c:v>
                </c:pt>
                <c:pt idx="99">
                  <c:v>5.34</c:v>
                </c:pt>
                <c:pt idx="100">
                  <c:v>5.35</c:v>
                </c:pt>
                <c:pt idx="101">
                  <c:v>5.36</c:v>
                </c:pt>
                <c:pt idx="102">
                  <c:v>5.38</c:v>
                </c:pt>
                <c:pt idx="103">
                  <c:v>5.39</c:v>
                </c:pt>
                <c:pt idx="104">
                  <c:v>5.41</c:v>
                </c:pt>
                <c:pt idx="105">
                  <c:v>5.42</c:v>
                </c:pt>
                <c:pt idx="106">
                  <c:v>5.43</c:v>
                </c:pt>
                <c:pt idx="107">
                  <c:v>5.44</c:v>
                </c:pt>
                <c:pt idx="108">
                  <c:v>5.45</c:v>
                </c:pt>
                <c:pt idx="109">
                  <c:v>5.46</c:v>
                </c:pt>
                <c:pt idx="110">
                  <c:v>5.47</c:v>
                </c:pt>
                <c:pt idx="111">
                  <c:v>5.48</c:v>
                </c:pt>
                <c:pt idx="112">
                  <c:v>5.5</c:v>
                </c:pt>
                <c:pt idx="113">
                  <c:v>5.53</c:v>
                </c:pt>
                <c:pt idx="114">
                  <c:v>5.56</c:v>
                </c:pt>
                <c:pt idx="115">
                  <c:v>5.58</c:v>
                </c:pt>
                <c:pt idx="116">
                  <c:v>5.59</c:v>
                </c:pt>
                <c:pt idx="117">
                  <c:v>5.61</c:v>
                </c:pt>
                <c:pt idx="118">
                  <c:v>5.63</c:v>
                </c:pt>
                <c:pt idx="119">
                  <c:v>5.64</c:v>
                </c:pt>
                <c:pt idx="120">
                  <c:v>5.65</c:v>
                </c:pt>
                <c:pt idx="121">
                  <c:v>5.66</c:v>
                </c:pt>
                <c:pt idx="122">
                  <c:v>5.67</c:v>
                </c:pt>
                <c:pt idx="123">
                  <c:v>5.68</c:v>
                </c:pt>
                <c:pt idx="124">
                  <c:v>5.7</c:v>
                </c:pt>
                <c:pt idx="125">
                  <c:v>5.73</c:v>
                </c:pt>
                <c:pt idx="126">
                  <c:v>5.74</c:v>
                </c:pt>
                <c:pt idx="127">
                  <c:v>5.76</c:v>
                </c:pt>
                <c:pt idx="128">
                  <c:v>5.77</c:v>
                </c:pt>
                <c:pt idx="129">
                  <c:v>5.78</c:v>
                </c:pt>
                <c:pt idx="130">
                  <c:v>5.79</c:v>
                </c:pt>
                <c:pt idx="131">
                  <c:v>5.83</c:v>
                </c:pt>
                <c:pt idx="132">
                  <c:v>5.84</c:v>
                </c:pt>
                <c:pt idx="133">
                  <c:v>5.85</c:v>
                </c:pt>
                <c:pt idx="134">
                  <c:v>5.86</c:v>
                </c:pt>
                <c:pt idx="135">
                  <c:v>5.87</c:v>
                </c:pt>
                <c:pt idx="136">
                  <c:v>5.88</c:v>
                </c:pt>
                <c:pt idx="137">
                  <c:v>5.91</c:v>
                </c:pt>
                <c:pt idx="138">
                  <c:v>5.93</c:v>
                </c:pt>
                <c:pt idx="139">
                  <c:v>5.94</c:v>
                </c:pt>
                <c:pt idx="140">
                  <c:v>5.96</c:v>
                </c:pt>
                <c:pt idx="141">
                  <c:v>5.97</c:v>
                </c:pt>
                <c:pt idx="142">
                  <c:v>5.98</c:v>
                </c:pt>
                <c:pt idx="143">
                  <c:v>5.99</c:v>
                </c:pt>
                <c:pt idx="144">
                  <c:v>6.02</c:v>
                </c:pt>
                <c:pt idx="145">
                  <c:v>6.03</c:v>
                </c:pt>
                <c:pt idx="146">
                  <c:v>6.05</c:v>
                </c:pt>
                <c:pt idx="147">
                  <c:v>6.06</c:v>
                </c:pt>
                <c:pt idx="148">
                  <c:v>6.09</c:v>
                </c:pt>
                <c:pt idx="149">
                  <c:v>6.12</c:v>
                </c:pt>
                <c:pt idx="150">
                  <c:v>6.15</c:v>
                </c:pt>
                <c:pt idx="151">
                  <c:v>6.16</c:v>
                </c:pt>
                <c:pt idx="152">
                  <c:v>6.17</c:v>
                </c:pt>
                <c:pt idx="153">
                  <c:v>6.18</c:v>
                </c:pt>
                <c:pt idx="154">
                  <c:v>6.21</c:v>
                </c:pt>
                <c:pt idx="155">
                  <c:v>6.22</c:v>
                </c:pt>
                <c:pt idx="156">
                  <c:v>6.23</c:v>
                </c:pt>
                <c:pt idx="157">
                  <c:v>6.24</c:v>
                </c:pt>
                <c:pt idx="158">
                  <c:v>6.25</c:v>
                </c:pt>
                <c:pt idx="159">
                  <c:v>6.27</c:v>
                </c:pt>
                <c:pt idx="160">
                  <c:v>6.28</c:v>
                </c:pt>
                <c:pt idx="161">
                  <c:v>6.31</c:v>
                </c:pt>
                <c:pt idx="162">
                  <c:v>6.32</c:v>
                </c:pt>
                <c:pt idx="163">
                  <c:v>6.33</c:v>
                </c:pt>
                <c:pt idx="164">
                  <c:v>6.34</c:v>
                </c:pt>
                <c:pt idx="165">
                  <c:v>6.36</c:v>
                </c:pt>
                <c:pt idx="166">
                  <c:v>6.38</c:v>
                </c:pt>
                <c:pt idx="167">
                  <c:v>6.41</c:v>
                </c:pt>
                <c:pt idx="168">
                  <c:v>6.43</c:v>
                </c:pt>
                <c:pt idx="169">
                  <c:v>6.44</c:v>
                </c:pt>
                <c:pt idx="170">
                  <c:v>6.45</c:v>
                </c:pt>
                <c:pt idx="171">
                  <c:v>6.46</c:v>
                </c:pt>
                <c:pt idx="172">
                  <c:v>6.47</c:v>
                </c:pt>
                <c:pt idx="173">
                  <c:v>6.49</c:v>
                </c:pt>
                <c:pt idx="174">
                  <c:v>6.5</c:v>
                </c:pt>
                <c:pt idx="175">
                  <c:v>6.51</c:v>
                </c:pt>
                <c:pt idx="176">
                  <c:v>6.54</c:v>
                </c:pt>
                <c:pt idx="177">
                  <c:v>6.55</c:v>
                </c:pt>
                <c:pt idx="178">
                  <c:v>6.56</c:v>
                </c:pt>
                <c:pt idx="179">
                  <c:v>6.57</c:v>
                </c:pt>
                <c:pt idx="180">
                  <c:v>6.59</c:v>
                </c:pt>
                <c:pt idx="181">
                  <c:v>6.63</c:v>
                </c:pt>
                <c:pt idx="182">
                  <c:v>6.64</c:v>
                </c:pt>
                <c:pt idx="183">
                  <c:v>6.65</c:v>
                </c:pt>
                <c:pt idx="184">
                  <c:v>6.66</c:v>
                </c:pt>
                <c:pt idx="185">
                  <c:v>6.67</c:v>
                </c:pt>
                <c:pt idx="186">
                  <c:v>6.68</c:v>
                </c:pt>
                <c:pt idx="187">
                  <c:v>6.69</c:v>
                </c:pt>
                <c:pt idx="188">
                  <c:v>6.7</c:v>
                </c:pt>
                <c:pt idx="189">
                  <c:v>6.71</c:v>
                </c:pt>
                <c:pt idx="190">
                  <c:v>6.72</c:v>
                </c:pt>
                <c:pt idx="191">
                  <c:v>6.73</c:v>
                </c:pt>
                <c:pt idx="192">
                  <c:v>6.74</c:v>
                </c:pt>
                <c:pt idx="193">
                  <c:v>6.75</c:v>
                </c:pt>
                <c:pt idx="194">
                  <c:v>6.76</c:v>
                </c:pt>
                <c:pt idx="195">
                  <c:v>6.78</c:v>
                </c:pt>
                <c:pt idx="196">
                  <c:v>6.8</c:v>
                </c:pt>
                <c:pt idx="197">
                  <c:v>6.81</c:v>
                </c:pt>
                <c:pt idx="198">
                  <c:v>6.82</c:v>
                </c:pt>
                <c:pt idx="199">
                  <c:v>6.84</c:v>
                </c:pt>
                <c:pt idx="200">
                  <c:v>6.85</c:v>
                </c:pt>
                <c:pt idx="201">
                  <c:v>6.86</c:v>
                </c:pt>
                <c:pt idx="202">
                  <c:v>6.91</c:v>
                </c:pt>
                <c:pt idx="203">
                  <c:v>6.92</c:v>
                </c:pt>
                <c:pt idx="204">
                  <c:v>6.93</c:v>
                </c:pt>
                <c:pt idx="205">
                  <c:v>6.94</c:v>
                </c:pt>
                <c:pt idx="206">
                  <c:v>6.95</c:v>
                </c:pt>
                <c:pt idx="207">
                  <c:v>6.96</c:v>
                </c:pt>
                <c:pt idx="208">
                  <c:v>6.97</c:v>
                </c:pt>
                <c:pt idx="209">
                  <c:v>6.99</c:v>
                </c:pt>
                <c:pt idx="210">
                  <c:v>7</c:v>
                </c:pt>
                <c:pt idx="211">
                  <c:v>7.05</c:v>
                </c:pt>
                <c:pt idx="212">
                  <c:v>7.06</c:v>
                </c:pt>
                <c:pt idx="213">
                  <c:v>7.07</c:v>
                </c:pt>
                <c:pt idx="214">
                  <c:v>7.11</c:v>
                </c:pt>
                <c:pt idx="215">
                  <c:v>7.12</c:v>
                </c:pt>
                <c:pt idx="216">
                  <c:v>7.18</c:v>
                </c:pt>
                <c:pt idx="217">
                  <c:v>7.19</c:v>
                </c:pt>
                <c:pt idx="218">
                  <c:v>7.21</c:v>
                </c:pt>
                <c:pt idx="219">
                  <c:v>7.22</c:v>
                </c:pt>
                <c:pt idx="220">
                  <c:v>7.25</c:v>
                </c:pt>
                <c:pt idx="221">
                  <c:v>7.27</c:v>
                </c:pt>
                <c:pt idx="222">
                  <c:v>7.28</c:v>
                </c:pt>
                <c:pt idx="223">
                  <c:v>7.29</c:v>
                </c:pt>
                <c:pt idx="224">
                  <c:v>7.3</c:v>
                </c:pt>
                <c:pt idx="225">
                  <c:v>7.31</c:v>
                </c:pt>
                <c:pt idx="226">
                  <c:v>7.33</c:v>
                </c:pt>
                <c:pt idx="227">
                  <c:v>7.34</c:v>
                </c:pt>
                <c:pt idx="228">
                  <c:v>7.36</c:v>
                </c:pt>
                <c:pt idx="229">
                  <c:v>7.37</c:v>
                </c:pt>
                <c:pt idx="230">
                  <c:v>7.38</c:v>
                </c:pt>
                <c:pt idx="231">
                  <c:v>7.41</c:v>
                </c:pt>
                <c:pt idx="232">
                  <c:v>7.42</c:v>
                </c:pt>
                <c:pt idx="233">
                  <c:v>7.45</c:v>
                </c:pt>
                <c:pt idx="234">
                  <c:v>7.46</c:v>
                </c:pt>
                <c:pt idx="235">
                  <c:v>7.48</c:v>
                </c:pt>
                <c:pt idx="236">
                  <c:v>7.52</c:v>
                </c:pt>
                <c:pt idx="237">
                  <c:v>7.54</c:v>
                </c:pt>
                <c:pt idx="238">
                  <c:v>7.55</c:v>
                </c:pt>
                <c:pt idx="239">
                  <c:v>7.57</c:v>
                </c:pt>
                <c:pt idx="240">
                  <c:v>7.58</c:v>
                </c:pt>
                <c:pt idx="241">
                  <c:v>7.59</c:v>
                </c:pt>
                <c:pt idx="242">
                  <c:v>7.6</c:v>
                </c:pt>
                <c:pt idx="243">
                  <c:v>7.66</c:v>
                </c:pt>
                <c:pt idx="244">
                  <c:v>7.67</c:v>
                </c:pt>
                <c:pt idx="245">
                  <c:v>7.68</c:v>
                </c:pt>
                <c:pt idx="246">
                  <c:v>7.69</c:v>
                </c:pt>
                <c:pt idx="247">
                  <c:v>7.7</c:v>
                </c:pt>
                <c:pt idx="248">
                  <c:v>7.71</c:v>
                </c:pt>
                <c:pt idx="249">
                  <c:v>7.72</c:v>
                </c:pt>
                <c:pt idx="250">
                  <c:v>7.73</c:v>
                </c:pt>
                <c:pt idx="251">
                  <c:v>7.75</c:v>
                </c:pt>
                <c:pt idx="252">
                  <c:v>7.76</c:v>
                </c:pt>
                <c:pt idx="253">
                  <c:v>7.79</c:v>
                </c:pt>
                <c:pt idx="254">
                  <c:v>7.81</c:v>
                </c:pt>
                <c:pt idx="255">
                  <c:v>7.84</c:v>
                </c:pt>
                <c:pt idx="256">
                  <c:v>7.87</c:v>
                </c:pt>
                <c:pt idx="257">
                  <c:v>7.88</c:v>
                </c:pt>
                <c:pt idx="258">
                  <c:v>7.9</c:v>
                </c:pt>
                <c:pt idx="259">
                  <c:v>7.91</c:v>
                </c:pt>
                <c:pt idx="260">
                  <c:v>7.93</c:v>
                </c:pt>
                <c:pt idx="261">
                  <c:v>7.95</c:v>
                </c:pt>
                <c:pt idx="262">
                  <c:v>7.97</c:v>
                </c:pt>
                <c:pt idx="263">
                  <c:v>7.98</c:v>
                </c:pt>
                <c:pt idx="264">
                  <c:v>8</c:v>
                </c:pt>
                <c:pt idx="265">
                  <c:v>8.02</c:v>
                </c:pt>
                <c:pt idx="266">
                  <c:v>8.0399999999999991</c:v>
                </c:pt>
                <c:pt idx="267">
                  <c:v>8.0500000000000007</c:v>
                </c:pt>
                <c:pt idx="268">
                  <c:v>8.08</c:v>
                </c:pt>
                <c:pt idx="269">
                  <c:v>8.1</c:v>
                </c:pt>
                <c:pt idx="270">
                  <c:v>8.11</c:v>
                </c:pt>
                <c:pt idx="271">
                  <c:v>8.1199999999999992</c:v>
                </c:pt>
                <c:pt idx="272">
                  <c:v>8.14</c:v>
                </c:pt>
                <c:pt idx="273">
                  <c:v>8.17</c:v>
                </c:pt>
                <c:pt idx="274">
                  <c:v>8.18</c:v>
                </c:pt>
                <c:pt idx="275">
                  <c:v>8.19</c:v>
                </c:pt>
                <c:pt idx="276">
                  <c:v>8.2200000000000006</c:v>
                </c:pt>
                <c:pt idx="277">
                  <c:v>8.24</c:v>
                </c:pt>
                <c:pt idx="278">
                  <c:v>8.27</c:v>
                </c:pt>
                <c:pt idx="279">
                  <c:v>8.2899999999999991</c:v>
                </c:pt>
                <c:pt idx="280">
                  <c:v>8.31</c:v>
                </c:pt>
                <c:pt idx="281">
                  <c:v>8.34</c:v>
                </c:pt>
                <c:pt idx="282">
                  <c:v>8.35</c:v>
                </c:pt>
                <c:pt idx="283">
                  <c:v>8.3800000000000008</c:v>
                </c:pt>
                <c:pt idx="284">
                  <c:v>8.39</c:v>
                </c:pt>
                <c:pt idx="285">
                  <c:v>8.41</c:v>
                </c:pt>
                <c:pt idx="286">
                  <c:v>8.42</c:v>
                </c:pt>
                <c:pt idx="287">
                  <c:v>8.44</c:v>
                </c:pt>
                <c:pt idx="288">
                  <c:v>8.4700000000000006</c:v>
                </c:pt>
                <c:pt idx="289">
                  <c:v>8.49</c:v>
                </c:pt>
                <c:pt idx="290">
                  <c:v>8.52</c:v>
                </c:pt>
                <c:pt idx="291">
                  <c:v>8.5399999999999991</c:v>
                </c:pt>
                <c:pt idx="292">
                  <c:v>8.5500000000000007</c:v>
                </c:pt>
                <c:pt idx="293">
                  <c:v>8.56</c:v>
                </c:pt>
                <c:pt idx="294">
                  <c:v>8.6</c:v>
                </c:pt>
                <c:pt idx="295">
                  <c:v>8.61</c:v>
                </c:pt>
                <c:pt idx="296">
                  <c:v>8.6199999999999992</c:v>
                </c:pt>
                <c:pt idx="297">
                  <c:v>8.6300000000000008</c:v>
                </c:pt>
                <c:pt idx="298">
                  <c:v>8.64</c:v>
                </c:pt>
                <c:pt idx="299">
                  <c:v>8.65</c:v>
                </c:pt>
                <c:pt idx="300">
                  <c:v>8.68</c:v>
                </c:pt>
                <c:pt idx="301">
                  <c:v>8.69</c:v>
                </c:pt>
                <c:pt idx="302">
                  <c:v>8.6999999999999993</c:v>
                </c:pt>
                <c:pt idx="303">
                  <c:v>8.7100000000000009</c:v>
                </c:pt>
                <c:pt idx="304">
                  <c:v>8.7200000000000006</c:v>
                </c:pt>
                <c:pt idx="305">
                  <c:v>8.74</c:v>
                </c:pt>
                <c:pt idx="306">
                  <c:v>8.75</c:v>
                </c:pt>
                <c:pt idx="307">
                  <c:v>8.7799999999999994</c:v>
                </c:pt>
                <c:pt idx="308">
                  <c:v>8.7899999999999991</c:v>
                </c:pt>
                <c:pt idx="309">
                  <c:v>8.8000000000000007</c:v>
                </c:pt>
                <c:pt idx="310">
                  <c:v>8.83</c:v>
                </c:pt>
                <c:pt idx="311">
                  <c:v>8.85</c:v>
                </c:pt>
                <c:pt idx="312">
                  <c:v>8.86</c:v>
                </c:pt>
                <c:pt idx="313">
                  <c:v>8.8800000000000008</c:v>
                </c:pt>
                <c:pt idx="314">
                  <c:v>8.89</c:v>
                </c:pt>
                <c:pt idx="315">
                  <c:v>8.91</c:v>
                </c:pt>
                <c:pt idx="316">
                  <c:v>8.92</c:v>
                </c:pt>
                <c:pt idx="317">
                  <c:v>8.93</c:v>
                </c:pt>
                <c:pt idx="318">
                  <c:v>8.94</c:v>
                </c:pt>
                <c:pt idx="319">
                  <c:v>8.9600000000000009</c:v>
                </c:pt>
                <c:pt idx="320">
                  <c:v>8.9700000000000006</c:v>
                </c:pt>
                <c:pt idx="321">
                  <c:v>8.98</c:v>
                </c:pt>
                <c:pt idx="322">
                  <c:v>9</c:v>
                </c:pt>
                <c:pt idx="323">
                  <c:v>9.01</c:v>
                </c:pt>
                <c:pt idx="324">
                  <c:v>9.02</c:v>
                </c:pt>
                <c:pt idx="325">
                  <c:v>9.0299999999999994</c:v>
                </c:pt>
                <c:pt idx="326">
                  <c:v>9.0399999999999991</c:v>
                </c:pt>
                <c:pt idx="327">
                  <c:v>9.0500000000000007</c:v>
                </c:pt>
                <c:pt idx="328">
                  <c:v>9.06</c:v>
                </c:pt>
                <c:pt idx="329">
                  <c:v>9.07</c:v>
                </c:pt>
                <c:pt idx="330">
                  <c:v>9.1</c:v>
                </c:pt>
                <c:pt idx="331">
                  <c:v>9.15</c:v>
                </c:pt>
                <c:pt idx="332">
                  <c:v>9.17</c:v>
                </c:pt>
                <c:pt idx="333">
                  <c:v>9.18</c:v>
                </c:pt>
                <c:pt idx="334">
                  <c:v>9.19</c:v>
                </c:pt>
                <c:pt idx="335">
                  <c:v>9.1999999999999993</c:v>
                </c:pt>
                <c:pt idx="336">
                  <c:v>9.2100000000000009</c:v>
                </c:pt>
                <c:pt idx="337">
                  <c:v>9.2200000000000006</c:v>
                </c:pt>
                <c:pt idx="338">
                  <c:v>9.23</c:v>
                </c:pt>
                <c:pt idx="339">
                  <c:v>9.24</c:v>
                </c:pt>
                <c:pt idx="340">
                  <c:v>9.25</c:v>
                </c:pt>
                <c:pt idx="341">
                  <c:v>9.27</c:v>
                </c:pt>
                <c:pt idx="342">
                  <c:v>9.2799999999999994</c:v>
                </c:pt>
                <c:pt idx="343">
                  <c:v>9.3000000000000007</c:v>
                </c:pt>
                <c:pt idx="344">
                  <c:v>9.31</c:v>
                </c:pt>
                <c:pt idx="345">
                  <c:v>9.33</c:v>
                </c:pt>
                <c:pt idx="346">
                  <c:v>9.35</c:v>
                </c:pt>
                <c:pt idx="347">
                  <c:v>9.3800000000000008</c:v>
                </c:pt>
                <c:pt idx="348">
                  <c:v>9.42</c:v>
                </c:pt>
                <c:pt idx="349">
                  <c:v>9.44</c:v>
                </c:pt>
                <c:pt idx="350">
                  <c:v>9.4600000000000009</c:v>
                </c:pt>
                <c:pt idx="351">
                  <c:v>9.4700000000000006</c:v>
                </c:pt>
                <c:pt idx="352">
                  <c:v>9.49</c:v>
                </c:pt>
                <c:pt idx="353">
                  <c:v>9.5</c:v>
                </c:pt>
                <c:pt idx="354">
                  <c:v>9.5299999999999994</c:v>
                </c:pt>
                <c:pt idx="355">
                  <c:v>9.56</c:v>
                </c:pt>
                <c:pt idx="356">
                  <c:v>9.57</c:v>
                </c:pt>
                <c:pt idx="357">
                  <c:v>9.58</c:v>
                </c:pt>
                <c:pt idx="358">
                  <c:v>9.59</c:v>
                </c:pt>
                <c:pt idx="359">
                  <c:v>9.6</c:v>
                </c:pt>
                <c:pt idx="360">
                  <c:v>9.6199999999999992</c:v>
                </c:pt>
                <c:pt idx="361">
                  <c:v>9.65</c:v>
                </c:pt>
                <c:pt idx="362">
                  <c:v>9.66</c:v>
                </c:pt>
                <c:pt idx="363">
                  <c:v>9.67</c:v>
                </c:pt>
                <c:pt idx="364">
                  <c:v>9.68</c:v>
                </c:pt>
                <c:pt idx="365">
                  <c:v>9.69</c:v>
                </c:pt>
                <c:pt idx="366">
                  <c:v>9.73</c:v>
                </c:pt>
                <c:pt idx="367">
                  <c:v>9.74</c:v>
                </c:pt>
                <c:pt idx="368">
                  <c:v>9.75</c:v>
                </c:pt>
                <c:pt idx="369">
                  <c:v>9.77</c:v>
                </c:pt>
                <c:pt idx="370">
                  <c:v>9.7799999999999994</c:v>
                </c:pt>
                <c:pt idx="371">
                  <c:v>9.84</c:v>
                </c:pt>
                <c:pt idx="372">
                  <c:v>9.85</c:v>
                </c:pt>
                <c:pt idx="373">
                  <c:v>9.86</c:v>
                </c:pt>
                <c:pt idx="374">
                  <c:v>9.8699999999999992</c:v>
                </c:pt>
                <c:pt idx="375">
                  <c:v>9.8800000000000008</c:v>
                </c:pt>
                <c:pt idx="376">
                  <c:v>9.91</c:v>
                </c:pt>
                <c:pt idx="377">
                  <c:v>9.93</c:v>
                </c:pt>
                <c:pt idx="378">
                  <c:v>9.94</c:v>
                </c:pt>
                <c:pt idx="379">
                  <c:v>9.9499999999999993</c:v>
                </c:pt>
                <c:pt idx="380">
                  <c:v>9.9600000000000009</c:v>
                </c:pt>
                <c:pt idx="381">
                  <c:v>9.98</c:v>
                </c:pt>
                <c:pt idx="382">
                  <c:v>9.99</c:v>
                </c:pt>
                <c:pt idx="383">
                  <c:v>10</c:v>
                </c:pt>
                <c:pt idx="384">
                  <c:v>10.1</c:v>
                </c:pt>
                <c:pt idx="385">
                  <c:v>10.199999999999999</c:v>
                </c:pt>
                <c:pt idx="386">
                  <c:v>10.3</c:v>
                </c:pt>
                <c:pt idx="387">
                  <c:v>10.4</c:v>
                </c:pt>
                <c:pt idx="388">
                  <c:v>10.6</c:v>
                </c:pt>
                <c:pt idx="389">
                  <c:v>10.7</c:v>
                </c:pt>
                <c:pt idx="390">
                  <c:v>10.9</c:v>
                </c:pt>
                <c:pt idx="391">
                  <c:v>11</c:v>
                </c:pt>
                <c:pt idx="392">
                  <c:v>11.1</c:v>
                </c:pt>
                <c:pt idx="393">
                  <c:v>11.3</c:v>
                </c:pt>
                <c:pt idx="394">
                  <c:v>11.4</c:v>
                </c:pt>
                <c:pt idx="395">
                  <c:v>11.5</c:v>
                </c:pt>
                <c:pt idx="396">
                  <c:v>11.6</c:v>
                </c:pt>
                <c:pt idx="397">
                  <c:v>11.7</c:v>
                </c:pt>
                <c:pt idx="398">
                  <c:v>11.8</c:v>
                </c:pt>
                <c:pt idx="399">
                  <c:v>11.9</c:v>
                </c:pt>
                <c:pt idx="400">
                  <c:v>12</c:v>
                </c:pt>
                <c:pt idx="401">
                  <c:v>12.1</c:v>
                </c:pt>
                <c:pt idx="402">
                  <c:v>12.2</c:v>
                </c:pt>
                <c:pt idx="403">
                  <c:v>12.3</c:v>
                </c:pt>
                <c:pt idx="404">
                  <c:v>12.4</c:v>
                </c:pt>
                <c:pt idx="405">
                  <c:v>12.5</c:v>
                </c:pt>
                <c:pt idx="406">
                  <c:v>12.6</c:v>
                </c:pt>
                <c:pt idx="407">
                  <c:v>12.7</c:v>
                </c:pt>
                <c:pt idx="408">
                  <c:v>12.8</c:v>
                </c:pt>
                <c:pt idx="409">
                  <c:v>13</c:v>
                </c:pt>
              </c:numCache>
            </c:numRef>
          </c:xVal>
          <c:yVal>
            <c:numRef>
              <c:f>'tableau montant de panier '!$C$4:$C$413</c:f>
              <c:numCache>
                <c:formatCode>General</c:formatCode>
                <c:ptCount val="410"/>
                <c:pt idx="0">
                  <c:v>81.11</c:v>
                </c:pt>
                <c:pt idx="1">
                  <c:v>38.61</c:v>
                </c:pt>
                <c:pt idx="2">
                  <c:v>17.32</c:v>
                </c:pt>
                <c:pt idx="3">
                  <c:v>98.63</c:v>
                </c:pt>
                <c:pt idx="4">
                  <c:v>28.32</c:v>
                </c:pt>
                <c:pt idx="5">
                  <c:v>80.88</c:v>
                </c:pt>
                <c:pt idx="6">
                  <c:v>65.760000000000005</c:v>
                </c:pt>
                <c:pt idx="7">
                  <c:v>105.53</c:v>
                </c:pt>
                <c:pt idx="8">
                  <c:v>79.239999999999995</c:v>
                </c:pt>
                <c:pt idx="9">
                  <c:v>38.9</c:v>
                </c:pt>
                <c:pt idx="10">
                  <c:v>95.57</c:v>
                </c:pt>
                <c:pt idx="11">
                  <c:v>25.28</c:v>
                </c:pt>
                <c:pt idx="12">
                  <c:v>16.579999999999998</c:v>
                </c:pt>
                <c:pt idx="13">
                  <c:v>74.14</c:v>
                </c:pt>
                <c:pt idx="14">
                  <c:v>57.7</c:v>
                </c:pt>
                <c:pt idx="15">
                  <c:v>89.57</c:v>
                </c:pt>
                <c:pt idx="16">
                  <c:v>6.97</c:v>
                </c:pt>
                <c:pt idx="17">
                  <c:v>152.66</c:v>
                </c:pt>
                <c:pt idx="18">
                  <c:v>74.45</c:v>
                </c:pt>
                <c:pt idx="19">
                  <c:v>78.900000000000006</c:v>
                </c:pt>
                <c:pt idx="20">
                  <c:v>47.18</c:v>
                </c:pt>
                <c:pt idx="21">
                  <c:v>118.71</c:v>
                </c:pt>
                <c:pt idx="22">
                  <c:v>90.72</c:v>
                </c:pt>
                <c:pt idx="23">
                  <c:v>148.4</c:v>
                </c:pt>
                <c:pt idx="24">
                  <c:v>70</c:v>
                </c:pt>
                <c:pt idx="25">
                  <c:v>69.89</c:v>
                </c:pt>
                <c:pt idx="26">
                  <c:v>51.67</c:v>
                </c:pt>
                <c:pt idx="27">
                  <c:v>47.74</c:v>
                </c:pt>
                <c:pt idx="28">
                  <c:v>21.98</c:v>
                </c:pt>
                <c:pt idx="29">
                  <c:v>82.05</c:v>
                </c:pt>
                <c:pt idx="30">
                  <c:v>36.31</c:v>
                </c:pt>
                <c:pt idx="31">
                  <c:v>37.869999999999997</c:v>
                </c:pt>
                <c:pt idx="32">
                  <c:v>26.63</c:v>
                </c:pt>
                <c:pt idx="33">
                  <c:v>94.9</c:v>
                </c:pt>
                <c:pt idx="34">
                  <c:v>176.52</c:v>
                </c:pt>
                <c:pt idx="35">
                  <c:v>77.75</c:v>
                </c:pt>
                <c:pt idx="36">
                  <c:v>8</c:v>
                </c:pt>
                <c:pt idx="37">
                  <c:v>44.29</c:v>
                </c:pt>
                <c:pt idx="38">
                  <c:v>52.93</c:v>
                </c:pt>
                <c:pt idx="39">
                  <c:v>103.7</c:v>
                </c:pt>
                <c:pt idx="40">
                  <c:v>43.55</c:v>
                </c:pt>
                <c:pt idx="41">
                  <c:v>43.18</c:v>
                </c:pt>
                <c:pt idx="42">
                  <c:v>103.25</c:v>
                </c:pt>
                <c:pt idx="43">
                  <c:v>33.97</c:v>
                </c:pt>
                <c:pt idx="44">
                  <c:v>73.3</c:v>
                </c:pt>
                <c:pt idx="45">
                  <c:v>86.13</c:v>
                </c:pt>
                <c:pt idx="46">
                  <c:v>23.31</c:v>
                </c:pt>
                <c:pt idx="47">
                  <c:v>43.95</c:v>
                </c:pt>
                <c:pt idx="48">
                  <c:v>55.43</c:v>
                </c:pt>
                <c:pt idx="49">
                  <c:v>135.51</c:v>
                </c:pt>
                <c:pt idx="50">
                  <c:v>64.86</c:v>
                </c:pt>
                <c:pt idx="51">
                  <c:v>38.24</c:v>
                </c:pt>
                <c:pt idx="52">
                  <c:v>64.67</c:v>
                </c:pt>
                <c:pt idx="53">
                  <c:v>45.92</c:v>
                </c:pt>
                <c:pt idx="54">
                  <c:v>63.11</c:v>
                </c:pt>
                <c:pt idx="55">
                  <c:v>44.23</c:v>
                </c:pt>
                <c:pt idx="56">
                  <c:v>46.9</c:v>
                </c:pt>
                <c:pt idx="57">
                  <c:v>86.74</c:v>
                </c:pt>
                <c:pt idx="58">
                  <c:v>44.25</c:v>
                </c:pt>
                <c:pt idx="59">
                  <c:v>41.34</c:v>
                </c:pt>
                <c:pt idx="60">
                  <c:v>89.97</c:v>
                </c:pt>
                <c:pt idx="61">
                  <c:v>90.12</c:v>
                </c:pt>
                <c:pt idx="62">
                  <c:v>30.74</c:v>
                </c:pt>
                <c:pt idx="63">
                  <c:v>74.89</c:v>
                </c:pt>
                <c:pt idx="64">
                  <c:v>57.53</c:v>
                </c:pt>
                <c:pt idx="65">
                  <c:v>109.11</c:v>
                </c:pt>
                <c:pt idx="66">
                  <c:v>108.05</c:v>
                </c:pt>
                <c:pt idx="67">
                  <c:v>44.37</c:v>
                </c:pt>
                <c:pt idx="68">
                  <c:v>51</c:v>
                </c:pt>
                <c:pt idx="69">
                  <c:v>58</c:v>
                </c:pt>
                <c:pt idx="70">
                  <c:v>43.81</c:v>
                </c:pt>
                <c:pt idx="71">
                  <c:v>207.06</c:v>
                </c:pt>
                <c:pt idx="72">
                  <c:v>29.99</c:v>
                </c:pt>
                <c:pt idx="73">
                  <c:v>39.82</c:v>
                </c:pt>
                <c:pt idx="74">
                  <c:v>82.77</c:v>
                </c:pt>
                <c:pt idx="75">
                  <c:v>59.93</c:v>
                </c:pt>
                <c:pt idx="76">
                  <c:v>53.52</c:v>
                </c:pt>
                <c:pt idx="77">
                  <c:v>108.97</c:v>
                </c:pt>
                <c:pt idx="78">
                  <c:v>38.86</c:v>
                </c:pt>
                <c:pt idx="79">
                  <c:v>109.13</c:v>
                </c:pt>
                <c:pt idx="80">
                  <c:v>111.9</c:v>
                </c:pt>
                <c:pt idx="81">
                  <c:v>42.91</c:v>
                </c:pt>
                <c:pt idx="82">
                  <c:v>72.8</c:v>
                </c:pt>
                <c:pt idx="83">
                  <c:v>193.43</c:v>
                </c:pt>
                <c:pt idx="84">
                  <c:v>96.03</c:v>
                </c:pt>
                <c:pt idx="85">
                  <c:v>194.49</c:v>
                </c:pt>
                <c:pt idx="86">
                  <c:v>63.38</c:v>
                </c:pt>
                <c:pt idx="87">
                  <c:v>46.8</c:v>
                </c:pt>
                <c:pt idx="88">
                  <c:v>140.68</c:v>
                </c:pt>
                <c:pt idx="89">
                  <c:v>59.17</c:v>
                </c:pt>
                <c:pt idx="90">
                  <c:v>77.38</c:v>
                </c:pt>
                <c:pt idx="91">
                  <c:v>92.88</c:v>
                </c:pt>
                <c:pt idx="92">
                  <c:v>77.02</c:v>
                </c:pt>
                <c:pt idx="93">
                  <c:v>40.19</c:v>
                </c:pt>
                <c:pt idx="94">
                  <c:v>42.46</c:v>
                </c:pt>
                <c:pt idx="95">
                  <c:v>44.82</c:v>
                </c:pt>
                <c:pt idx="96">
                  <c:v>46.77</c:v>
                </c:pt>
                <c:pt idx="97">
                  <c:v>30.67</c:v>
                </c:pt>
                <c:pt idx="98">
                  <c:v>52.1</c:v>
                </c:pt>
                <c:pt idx="99">
                  <c:v>121.91</c:v>
                </c:pt>
                <c:pt idx="100">
                  <c:v>84.2</c:v>
                </c:pt>
                <c:pt idx="101">
                  <c:v>120.06</c:v>
                </c:pt>
                <c:pt idx="102">
                  <c:v>97.02</c:v>
                </c:pt>
                <c:pt idx="103">
                  <c:v>44.63</c:v>
                </c:pt>
                <c:pt idx="104">
                  <c:v>44.6</c:v>
                </c:pt>
                <c:pt idx="105">
                  <c:v>35.58</c:v>
                </c:pt>
                <c:pt idx="106">
                  <c:v>39.72</c:v>
                </c:pt>
                <c:pt idx="107">
                  <c:v>47.04</c:v>
                </c:pt>
                <c:pt idx="108">
                  <c:v>105.45</c:v>
                </c:pt>
                <c:pt idx="109">
                  <c:v>69.069999999999993</c:v>
                </c:pt>
                <c:pt idx="110">
                  <c:v>139.77000000000001</c:v>
                </c:pt>
                <c:pt idx="111">
                  <c:v>34.47</c:v>
                </c:pt>
                <c:pt idx="112">
                  <c:v>112.37</c:v>
                </c:pt>
                <c:pt idx="113">
                  <c:v>61.26</c:v>
                </c:pt>
                <c:pt idx="114">
                  <c:v>43.2</c:v>
                </c:pt>
                <c:pt idx="115">
                  <c:v>149.44</c:v>
                </c:pt>
                <c:pt idx="116">
                  <c:v>126.53</c:v>
                </c:pt>
                <c:pt idx="117">
                  <c:v>264.56</c:v>
                </c:pt>
                <c:pt idx="118">
                  <c:v>51.14</c:v>
                </c:pt>
                <c:pt idx="119">
                  <c:v>46.17</c:v>
                </c:pt>
                <c:pt idx="120">
                  <c:v>85.33</c:v>
                </c:pt>
                <c:pt idx="121">
                  <c:v>105.19</c:v>
                </c:pt>
                <c:pt idx="122">
                  <c:v>189</c:v>
                </c:pt>
                <c:pt idx="123">
                  <c:v>47.5</c:v>
                </c:pt>
                <c:pt idx="124">
                  <c:v>49.24</c:v>
                </c:pt>
                <c:pt idx="125">
                  <c:v>71.98</c:v>
                </c:pt>
                <c:pt idx="126">
                  <c:v>77.319999999999993</c:v>
                </c:pt>
                <c:pt idx="127">
                  <c:v>36.57</c:v>
                </c:pt>
                <c:pt idx="128">
                  <c:v>46.76</c:v>
                </c:pt>
                <c:pt idx="129">
                  <c:v>87.4</c:v>
                </c:pt>
                <c:pt idx="130">
                  <c:v>110.64</c:v>
                </c:pt>
                <c:pt idx="131">
                  <c:v>56.59</c:v>
                </c:pt>
                <c:pt idx="132">
                  <c:v>40.15</c:v>
                </c:pt>
                <c:pt idx="133">
                  <c:v>28.16</c:v>
                </c:pt>
                <c:pt idx="134">
                  <c:v>128.93</c:v>
                </c:pt>
                <c:pt idx="135">
                  <c:v>57.43</c:v>
                </c:pt>
                <c:pt idx="136">
                  <c:v>114.53</c:v>
                </c:pt>
                <c:pt idx="137">
                  <c:v>111.21</c:v>
                </c:pt>
                <c:pt idx="138">
                  <c:v>109.32</c:v>
                </c:pt>
                <c:pt idx="139">
                  <c:v>100.07</c:v>
                </c:pt>
                <c:pt idx="140">
                  <c:v>219.67</c:v>
                </c:pt>
                <c:pt idx="141">
                  <c:v>49.48</c:v>
                </c:pt>
                <c:pt idx="142">
                  <c:v>56.8</c:v>
                </c:pt>
                <c:pt idx="143">
                  <c:v>80.13</c:v>
                </c:pt>
                <c:pt idx="144">
                  <c:v>45.03</c:v>
                </c:pt>
                <c:pt idx="145">
                  <c:v>66.72</c:v>
                </c:pt>
                <c:pt idx="146">
                  <c:v>67.25</c:v>
                </c:pt>
                <c:pt idx="147">
                  <c:v>162.76</c:v>
                </c:pt>
                <c:pt idx="148">
                  <c:v>120.52</c:v>
                </c:pt>
                <c:pt idx="149">
                  <c:v>49.54</c:v>
                </c:pt>
                <c:pt idx="150">
                  <c:v>48.99</c:v>
                </c:pt>
                <c:pt idx="151">
                  <c:v>185.57</c:v>
                </c:pt>
                <c:pt idx="152">
                  <c:v>55.46</c:v>
                </c:pt>
                <c:pt idx="153">
                  <c:v>31.57</c:v>
                </c:pt>
                <c:pt idx="154">
                  <c:v>65.28</c:v>
                </c:pt>
                <c:pt idx="155">
                  <c:v>84.51</c:v>
                </c:pt>
                <c:pt idx="156">
                  <c:v>132.68</c:v>
                </c:pt>
                <c:pt idx="157">
                  <c:v>54.93</c:v>
                </c:pt>
                <c:pt idx="158">
                  <c:v>94.26</c:v>
                </c:pt>
                <c:pt idx="159">
                  <c:v>137.51</c:v>
                </c:pt>
                <c:pt idx="160">
                  <c:v>120.35</c:v>
                </c:pt>
                <c:pt idx="161">
                  <c:v>21.73</c:v>
                </c:pt>
                <c:pt idx="162">
                  <c:v>73.260000000000005</c:v>
                </c:pt>
                <c:pt idx="163">
                  <c:v>98.31</c:v>
                </c:pt>
                <c:pt idx="164">
                  <c:v>108.44</c:v>
                </c:pt>
                <c:pt idx="165">
                  <c:v>67.44</c:v>
                </c:pt>
                <c:pt idx="166">
                  <c:v>63.51</c:v>
                </c:pt>
                <c:pt idx="167">
                  <c:v>72.430000000000007</c:v>
                </c:pt>
                <c:pt idx="168">
                  <c:v>54.95</c:v>
                </c:pt>
                <c:pt idx="169">
                  <c:v>95.27</c:v>
                </c:pt>
                <c:pt idx="170">
                  <c:v>59.74</c:v>
                </c:pt>
                <c:pt idx="171">
                  <c:v>119.4</c:v>
                </c:pt>
                <c:pt idx="172">
                  <c:v>36.21</c:v>
                </c:pt>
                <c:pt idx="173">
                  <c:v>63.52</c:v>
                </c:pt>
                <c:pt idx="174">
                  <c:v>120.28</c:v>
                </c:pt>
                <c:pt idx="175">
                  <c:v>67.02</c:v>
                </c:pt>
                <c:pt idx="176">
                  <c:v>60.5</c:v>
                </c:pt>
                <c:pt idx="177">
                  <c:v>50.83</c:v>
                </c:pt>
                <c:pt idx="178">
                  <c:v>76.7</c:v>
                </c:pt>
                <c:pt idx="179">
                  <c:v>64.61</c:v>
                </c:pt>
                <c:pt idx="180">
                  <c:v>52.87</c:v>
                </c:pt>
                <c:pt idx="181">
                  <c:v>168.14</c:v>
                </c:pt>
                <c:pt idx="182">
                  <c:v>119.47</c:v>
                </c:pt>
                <c:pt idx="183">
                  <c:v>173.17</c:v>
                </c:pt>
                <c:pt idx="184">
                  <c:v>55.42</c:v>
                </c:pt>
                <c:pt idx="185">
                  <c:v>50.18</c:v>
                </c:pt>
                <c:pt idx="186">
                  <c:v>107.46</c:v>
                </c:pt>
                <c:pt idx="187">
                  <c:v>123.9</c:v>
                </c:pt>
                <c:pt idx="188">
                  <c:v>47.74</c:v>
                </c:pt>
                <c:pt idx="189">
                  <c:v>110.88</c:v>
                </c:pt>
                <c:pt idx="190">
                  <c:v>64.55</c:v>
                </c:pt>
                <c:pt idx="191">
                  <c:v>112.38</c:v>
                </c:pt>
                <c:pt idx="192">
                  <c:v>79.67</c:v>
                </c:pt>
                <c:pt idx="193">
                  <c:v>79.989999999999995</c:v>
                </c:pt>
                <c:pt idx="194">
                  <c:v>96.46</c:v>
                </c:pt>
                <c:pt idx="195">
                  <c:v>73.25</c:v>
                </c:pt>
                <c:pt idx="196">
                  <c:v>61.9</c:v>
                </c:pt>
                <c:pt idx="197">
                  <c:v>134.63999999999999</c:v>
                </c:pt>
                <c:pt idx="198">
                  <c:v>159.87</c:v>
                </c:pt>
                <c:pt idx="199">
                  <c:v>81.88</c:v>
                </c:pt>
                <c:pt idx="200">
                  <c:v>117.3</c:v>
                </c:pt>
                <c:pt idx="201">
                  <c:v>74.760000000000005</c:v>
                </c:pt>
                <c:pt idx="202">
                  <c:v>129.30000000000001</c:v>
                </c:pt>
                <c:pt idx="203">
                  <c:v>50.8</c:v>
                </c:pt>
                <c:pt idx="204">
                  <c:v>71.62</c:v>
                </c:pt>
                <c:pt idx="205">
                  <c:v>85.29</c:v>
                </c:pt>
                <c:pt idx="206">
                  <c:v>87.42</c:v>
                </c:pt>
                <c:pt idx="207">
                  <c:v>238.07</c:v>
                </c:pt>
                <c:pt idx="208">
                  <c:v>58.86</c:v>
                </c:pt>
                <c:pt idx="209">
                  <c:v>111.5</c:v>
                </c:pt>
                <c:pt idx="210">
                  <c:v>38.090000000000003</c:v>
                </c:pt>
                <c:pt idx="211">
                  <c:v>48.83</c:v>
                </c:pt>
                <c:pt idx="212">
                  <c:v>127.47</c:v>
                </c:pt>
                <c:pt idx="213">
                  <c:v>141.01</c:v>
                </c:pt>
                <c:pt idx="214">
                  <c:v>55.07</c:v>
                </c:pt>
                <c:pt idx="215">
                  <c:v>89.46</c:v>
                </c:pt>
                <c:pt idx="216">
                  <c:v>99.87</c:v>
                </c:pt>
                <c:pt idx="217">
                  <c:v>48.4</c:v>
                </c:pt>
                <c:pt idx="218">
                  <c:v>194.97</c:v>
                </c:pt>
                <c:pt idx="219">
                  <c:v>90.67</c:v>
                </c:pt>
                <c:pt idx="220">
                  <c:v>133.4</c:v>
                </c:pt>
                <c:pt idx="221">
                  <c:v>161.1</c:v>
                </c:pt>
                <c:pt idx="222">
                  <c:v>62.93</c:v>
                </c:pt>
                <c:pt idx="223">
                  <c:v>36.71</c:v>
                </c:pt>
                <c:pt idx="224">
                  <c:v>231.4</c:v>
                </c:pt>
                <c:pt idx="225">
                  <c:v>224.08</c:v>
                </c:pt>
                <c:pt idx="226">
                  <c:v>212.73</c:v>
                </c:pt>
                <c:pt idx="227">
                  <c:v>56.7</c:v>
                </c:pt>
                <c:pt idx="228">
                  <c:v>80.430000000000007</c:v>
                </c:pt>
                <c:pt idx="229">
                  <c:v>194.28</c:v>
                </c:pt>
                <c:pt idx="230">
                  <c:v>101.83</c:v>
                </c:pt>
                <c:pt idx="231">
                  <c:v>86.46</c:v>
                </c:pt>
                <c:pt idx="232">
                  <c:v>53.4</c:v>
                </c:pt>
                <c:pt idx="233">
                  <c:v>155.76</c:v>
                </c:pt>
                <c:pt idx="234">
                  <c:v>108.28</c:v>
                </c:pt>
                <c:pt idx="235">
                  <c:v>49.8</c:v>
                </c:pt>
                <c:pt idx="236">
                  <c:v>118.31</c:v>
                </c:pt>
                <c:pt idx="237">
                  <c:v>75.03</c:v>
                </c:pt>
                <c:pt idx="238">
                  <c:v>92.22</c:v>
                </c:pt>
                <c:pt idx="239">
                  <c:v>73.78</c:v>
                </c:pt>
                <c:pt idx="240">
                  <c:v>98.8</c:v>
                </c:pt>
                <c:pt idx="241">
                  <c:v>141.58000000000001</c:v>
                </c:pt>
                <c:pt idx="242">
                  <c:v>124.04</c:v>
                </c:pt>
                <c:pt idx="243">
                  <c:v>138.96</c:v>
                </c:pt>
                <c:pt idx="244">
                  <c:v>58.01</c:v>
                </c:pt>
                <c:pt idx="245">
                  <c:v>70.06</c:v>
                </c:pt>
                <c:pt idx="246">
                  <c:v>138.5</c:v>
                </c:pt>
                <c:pt idx="247">
                  <c:v>114.98</c:v>
                </c:pt>
                <c:pt idx="248">
                  <c:v>67.36</c:v>
                </c:pt>
                <c:pt idx="249">
                  <c:v>31.75</c:v>
                </c:pt>
                <c:pt idx="250">
                  <c:v>141.65</c:v>
                </c:pt>
                <c:pt idx="251">
                  <c:v>54.28</c:v>
                </c:pt>
                <c:pt idx="252">
                  <c:v>36.99</c:v>
                </c:pt>
                <c:pt idx="253">
                  <c:v>34.770000000000003</c:v>
                </c:pt>
                <c:pt idx="254">
                  <c:v>115.86</c:v>
                </c:pt>
                <c:pt idx="255">
                  <c:v>63.91</c:v>
                </c:pt>
                <c:pt idx="256">
                  <c:v>55.21</c:v>
                </c:pt>
                <c:pt idx="257">
                  <c:v>67.95</c:v>
                </c:pt>
                <c:pt idx="258">
                  <c:v>107.44</c:v>
                </c:pt>
                <c:pt idx="259">
                  <c:v>66.209999999999994</c:v>
                </c:pt>
                <c:pt idx="260">
                  <c:v>114.8</c:v>
                </c:pt>
                <c:pt idx="261">
                  <c:v>85.03</c:v>
                </c:pt>
                <c:pt idx="262">
                  <c:v>157.72</c:v>
                </c:pt>
                <c:pt idx="263">
                  <c:v>122.22</c:v>
                </c:pt>
                <c:pt idx="264">
                  <c:v>62.46</c:v>
                </c:pt>
                <c:pt idx="265">
                  <c:v>141.78</c:v>
                </c:pt>
                <c:pt idx="266">
                  <c:v>110.48</c:v>
                </c:pt>
                <c:pt idx="267">
                  <c:v>99.96</c:v>
                </c:pt>
                <c:pt idx="268">
                  <c:v>142.80000000000001</c:v>
                </c:pt>
                <c:pt idx="269">
                  <c:v>143</c:v>
                </c:pt>
                <c:pt idx="270">
                  <c:v>81.53</c:v>
                </c:pt>
                <c:pt idx="271">
                  <c:v>196.7</c:v>
                </c:pt>
                <c:pt idx="272">
                  <c:v>137.81</c:v>
                </c:pt>
                <c:pt idx="273">
                  <c:v>65.260000000000005</c:v>
                </c:pt>
                <c:pt idx="274">
                  <c:v>92.48</c:v>
                </c:pt>
                <c:pt idx="275">
                  <c:v>148.27000000000001</c:v>
                </c:pt>
                <c:pt idx="276">
                  <c:v>140.80000000000001</c:v>
                </c:pt>
                <c:pt idx="277">
                  <c:v>76.959999999999994</c:v>
                </c:pt>
                <c:pt idx="278">
                  <c:v>46.56</c:v>
                </c:pt>
                <c:pt idx="279">
                  <c:v>165.94</c:v>
                </c:pt>
                <c:pt idx="280">
                  <c:v>64.02</c:v>
                </c:pt>
                <c:pt idx="281">
                  <c:v>70.430000000000007</c:v>
                </c:pt>
                <c:pt idx="282">
                  <c:v>41.23</c:v>
                </c:pt>
                <c:pt idx="283">
                  <c:v>100.78</c:v>
                </c:pt>
                <c:pt idx="284">
                  <c:v>246.89</c:v>
                </c:pt>
                <c:pt idx="285">
                  <c:v>63.18</c:v>
                </c:pt>
                <c:pt idx="286">
                  <c:v>88.33</c:v>
                </c:pt>
                <c:pt idx="287">
                  <c:v>133.27000000000001</c:v>
                </c:pt>
                <c:pt idx="288">
                  <c:v>69.06</c:v>
                </c:pt>
                <c:pt idx="289">
                  <c:v>62.51</c:v>
                </c:pt>
                <c:pt idx="290">
                  <c:v>66.650000000000006</c:v>
                </c:pt>
                <c:pt idx="291">
                  <c:v>128.69</c:v>
                </c:pt>
                <c:pt idx="292">
                  <c:v>77</c:v>
                </c:pt>
                <c:pt idx="293">
                  <c:v>103.65</c:v>
                </c:pt>
                <c:pt idx="294">
                  <c:v>239.61</c:v>
                </c:pt>
                <c:pt idx="295">
                  <c:v>52.91</c:v>
                </c:pt>
                <c:pt idx="296">
                  <c:v>130.51</c:v>
                </c:pt>
                <c:pt idx="297">
                  <c:v>68.959999999999994</c:v>
                </c:pt>
                <c:pt idx="298">
                  <c:v>65.87</c:v>
                </c:pt>
                <c:pt idx="299">
                  <c:v>259.38</c:v>
                </c:pt>
                <c:pt idx="300">
                  <c:v>285.76</c:v>
                </c:pt>
                <c:pt idx="301">
                  <c:v>72.78</c:v>
                </c:pt>
                <c:pt idx="302">
                  <c:v>66.56</c:v>
                </c:pt>
                <c:pt idx="303">
                  <c:v>73.91</c:v>
                </c:pt>
                <c:pt idx="304">
                  <c:v>138.68</c:v>
                </c:pt>
                <c:pt idx="305">
                  <c:v>156.30000000000001</c:v>
                </c:pt>
                <c:pt idx="306">
                  <c:v>88.53</c:v>
                </c:pt>
                <c:pt idx="307">
                  <c:v>61.87</c:v>
                </c:pt>
                <c:pt idx="308">
                  <c:v>91.53</c:v>
                </c:pt>
                <c:pt idx="309">
                  <c:v>184.13</c:v>
                </c:pt>
                <c:pt idx="310">
                  <c:v>76.27</c:v>
                </c:pt>
                <c:pt idx="311">
                  <c:v>66.16</c:v>
                </c:pt>
                <c:pt idx="312">
                  <c:v>55.5</c:v>
                </c:pt>
                <c:pt idx="313">
                  <c:v>73.25</c:v>
                </c:pt>
                <c:pt idx="314">
                  <c:v>85.79</c:v>
                </c:pt>
                <c:pt idx="315">
                  <c:v>47.3</c:v>
                </c:pt>
                <c:pt idx="316">
                  <c:v>77.150000000000006</c:v>
                </c:pt>
                <c:pt idx="317">
                  <c:v>190.98</c:v>
                </c:pt>
                <c:pt idx="318">
                  <c:v>49.92</c:v>
                </c:pt>
                <c:pt idx="319">
                  <c:v>79.349999999999994</c:v>
                </c:pt>
                <c:pt idx="320">
                  <c:v>53.51</c:v>
                </c:pt>
                <c:pt idx="321">
                  <c:v>119.91</c:v>
                </c:pt>
                <c:pt idx="322">
                  <c:v>60.12</c:v>
                </c:pt>
                <c:pt idx="323">
                  <c:v>61.06</c:v>
                </c:pt>
                <c:pt idx="324">
                  <c:v>146.65</c:v>
                </c:pt>
                <c:pt idx="325">
                  <c:v>145.33000000000001</c:v>
                </c:pt>
                <c:pt idx="326">
                  <c:v>89.08</c:v>
                </c:pt>
                <c:pt idx="327">
                  <c:v>107.16</c:v>
                </c:pt>
                <c:pt idx="328">
                  <c:v>67.66</c:v>
                </c:pt>
                <c:pt idx="329">
                  <c:v>135.16999999999999</c:v>
                </c:pt>
                <c:pt idx="330">
                  <c:v>52.07</c:v>
                </c:pt>
                <c:pt idx="331">
                  <c:v>147.62</c:v>
                </c:pt>
                <c:pt idx="332">
                  <c:v>59.62</c:v>
                </c:pt>
                <c:pt idx="333">
                  <c:v>139.06</c:v>
                </c:pt>
                <c:pt idx="334">
                  <c:v>72.56</c:v>
                </c:pt>
                <c:pt idx="335">
                  <c:v>222.35</c:v>
                </c:pt>
                <c:pt idx="336">
                  <c:v>213.09</c:v>
                </c:pt>
                <c:pt idx="337">
                  <c:v>83.76</c:v>
                </c:pt>
                <c:pt idx="338">
                  <c:v>251.18</c:v>
                </c:pt>
                <c:pt idx="339">
                  <c:v>169.06</c:v>
                </c:pt>
                <c:pt idx="340">
                  <c:v>204.75</c:v>
                </c:pt>
                <c:pt idx="341">
                  <c:v>200.51</c:v>
                </c:pt>
                <c:pt idx="342">
                  <c:v>76.55</c:v>
                </c:pt>
                <c:pt idx="343">
                  <c:v>137.09</c:v>
                </c:pt>
                <c:pt idx="344">
                  <c:v>77.760000000000005</c:v>
                </c:pt>
                <c:pt idx="345">
                  <c:v>154.86000000000001</c:v>
                </c:pt>
                <c:pt idx="346">
                  <c:v>96.31</c:v>
                </c:pt>
                <c:pt idx="347">
                  <c:v>170.32</c:v>
                </c:pt>
                <c:pt idx="348">
                  <c:v>75.459999999999994</c:v>
                </c:pt>
                <c:pt idx="349">
                  <c:v>61.2</c:v>
                </c:pt>
                <c:pt idx="350">
                  <c:v>90.99</c:v>
                </c:pt>
                <c:pt idx="351">
                  <c:v>75.08</c:v>
                </c:pt>
                <c:pt idx="352">
                  <c:v>80.47</c:v>
                </c:pt>
                <c:pt idx="353">
                  <c:v>47.91</c:v>
                </c:pt>
                <c:pt idx="354">
                  <c:v>130.62</c:v>
                </c:pt>
                <c:pt idx="355">
                  <c:v>67.12</c:v>
                </c:pt>
                <c:pt idx="356">
                  <c:v>80.03</c:v>
                </c:pt>
                <c:pt idx="357">
                  <c:v>135.21</c:v>
                </c:pt>
                <c:pt idx="358">
                  <c:v>71.150000000000006</c:v>
                </c:pt>
                <c:pt idx="359">
                  <c:v>79.55</c:v>
                </c:pt>
                <c:pt idx="360">
                  <c:v>159.96</c:v>
                </c:pt>
                <c:pt idx="361">
                  <c:v>53.41</c:v>
                </c:pt>
                <c:pt idx="362">
                  <c:v>118.73</c:v>
                </c:pt>
                <c:pt idx="363">
                  <c:v>93.01</c:v>
                </c:pt>
                <c:pt idx="364">
                  <c:v>132.72999999999999</c:v>
                </c:pt>
                <c:pt idx="365">
                  <c:v>182.79</c:v>
                </c:pt>
                <c:pt idx="366">
                  <c:v>168.85</c:v>
                </c:pt>
                <c:pt idx="367">
                  <c:v>89.32</c:v>
                </c:pt>
                <c:pt idx="368">
                  <c:v>51.12</c:v>
                </c:pt>
                <c:pt idx="369">
                  <c:v>81.569999999999993</c:v>
                </c:pt>
                <c:pt idx="370">
                  <c:v>109.79</c:v>
                </c:pt>
                <c:pt idx="371">
                  <c:v>108.17</c:v>
                </c:pt>
                <c:pt idx="372">
                  <c:v>42.98</c:v>
                </c:pt>
                <c:pt idx="373">
                  <c:v>72.349999999999994</c:v>
                </c:pt>
                <c:pt idx="374">
                  <c:v>162.19999999999999</c:v>
                </c:pt>
                <c:pt idx="375">
                  <c:v>51.89</c:v>
                </c:pt>
                <c:pt idx="376">
                  <c:v>140.11000000000001</c:v>
                </c:pt>
                <c:pt idx="377">
                  <c:v>80.16</c:v>
                </c:pt>
                <c:pt idx="378">
                  <c:v>81.680000000000007</c:v>
                </c:pt>
                <c:pt idx="379">
                  <c:v>80.989999999999995</c:v>
                </c:pt>
                <c:pt idx="380">
                  <c:v>128.91</c:v>
                </c:pt>
                <c:pt idx="381">
                  <c:v>83.73</c:v>
                </c:pt>
                <c:pt idx="382">
                  <c:v>311.18</c:v>
                </c:pt>
                <c:pt idx="383">
                  <c:v>186.5</c:v>
                </c:pt>
                <c:pt idx="384">
                  <c:v>87.63</c:v>
                </c:pt>
                <c:pt idx="385">
                  <c:v>45.79</c:v>
                </c:pt>
                <c:pt idx="386">
                  <c:v>89.49</c:v>
                </c:pt>
                <c:pt idx="387">
                  <c:v>103.09</c:v>
                </c:pt>
                <c:pt idx="388">
                  <c:v>217.19</c:v>
                </c:pt>
                <c:pt idx="389">
                  <c:v>181.75</c:v>
                </c:pt>
                <c:pt idx="390">
                  <c:v>77.13</c:v>
                </c:pt>
                <c:pt idx="391">
                  <c:v>63.32</c:v>
                </c:pt>
                <c:pt idx="392">
                  <c:v>168.02</c:v>
                </c:pt>
                <c:pt idx="393">
                  <c:v>279.77999999999997</c:v>
                </c:pt>
                <c:pt idx="394">
                  <c:v>56.37</c:v>
                </c:pt>
                <c:pt idx="395">
                  <c:v>118.49</c:v>
                </c:pt>
                <c:pt idx="396">
                  <c:v>159.88999999999999</c:v>
                </c:pt>
                <c:pt idx="397">
                  <c:v>93.63</c:v>
                </c:pt>
                <c:pt idx="398">
                  <c:v>258.77</c:v>
                </c:pt>
                <c:pt idx="399">
                  <c:v>289.36</c:v>
                </c:pt>
                <c:pt idx="400">
                  <c:v>178.94</c:v>
                </c:pt>
                <c:pt idx="401">
                  <c:v>270.01</c:v>
                </c:pt>
                <c:pt idx="402">
                  <c:v>227.26</c:v>
                </c:pt>
                <c:pt idx="403">
                  <c:v>103.88</c:v>
                </c:pt>
                <c:pt idx="404">
                  <c:v>296.82</c:v>
                </c:pt>
                <c:pt idx="405">
                  <c:v>416.69</c:v>
                </c:pt>
                <c:pt idx="406">
                  <c:v>120.86</c:v>
                </c:pt>
                <c:pt idx="407">
                  <c:v>178.25</c:v>
                </c:pt>
                <c:pt idx="408">
                  <c:v>91.79</c:v>
                </c:pt>
                <c:pt idx="409">
                  <c:v>67.31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C-43C7-A8BA-72D709650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04479"/>
        <c:axId val="1949892351"/>
      </c:scatterChart>
      <c:valAx>
        <c:axId val="168430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temps</a:t>
                </a:r>
                <a:r>
                  <a:rPr lang="fr-FR" sz="1400" baseline="0"/>
                  <a:t> passé sur le site </a:t>
                </a:r>
              </a:p>
              <a:p>
                <a:pPr>
                  <a:defRPr sz="1400"/>
                </a:pPr>
                <a:endParaRPr lang="fr-FR" sz="1400"/>
              </a:p>
            </c:rich>
          </c:tx>
          <c:layout>
            <c:manualLayout>
              <c:xMode val="edge"/>
              <c:yMode val="edge"/>
              <c:x val="0.47428174473300871"/>
              <c:y val="0.8883483483483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9892351"/>
        <c:crosses val="autoZero"/>
        <c:crossBetween val="midCat"/>
      </c:valAx>
      <c:valAx>
        <c:axId val="19498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Montant du panier</a:t>
                </a:r>
              </a:p>
            </c:rich>
          </c:tx>
          <c:layout>
            <c:manualLayout>
              <c:xMode val="edge"/>
              <c:yMode val="edge"/>
              <c:x val="4.5399911991713206E-2"/>
              <c:y val="0.33199916262611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430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des clients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10203959360216E-2"/>
          <c:y val="2.0876167560012808E-2"/>
          <c:w val="0.82356466855163735"/>
          <c:h val="0.87001798663422492"/>
        </c:manualLayout>
      </c:layout>
      <c:barChart>
        <c:barDir val="col"/>
        <c:grouping val="stacked"/>
        <c:varyColors val="0"/>
        <c:ser>
          <c:idx val="0"/>
          <c:order val="0"/>
          <c:tx>
            <c:v>bien de conso.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24</c:v>
              </c:pt>
              <c:pt idx="1">
                <c:v>25</c:v>
              </c:pt>
              <c:pt idx="2">
                <c:v>26</c:v>
              </c:pt>
              <c:pt idx="3">
                <c:v>36</c:v>
              </c:pt>
              <c:pt idx="4">
                <c:v>20</c:v>
              </c:pt>
              <c:pt idx="5">
                <c:v>35</c:v>
              </c:pt>
              <c:pt idx="6">
                <c:v>31</c:v>
              </c:pt>
              <c:pt idx="7">
                <c:v>38</c:v>
              </c:pt>
              <c:pt idx="8">
                <c:v>15</c:v>
              </c:pt>
              <c:pt idx="9">
                <c:v>22</c:v>
              </c:pt>
            </c:strLit>
          </c:cat>
          <c:val>
            <c:numLit>
              <c:formatCode>General</c:formatCode>
              <c:ptCount val="10"/>
              <c:pt idx="0">
                <c:v>631.71</c:v>
              </c:pt>
              <c:pt idx="1">
                <c:v>368.74</c:v>
              </c:pt>
              <c:pt idx="2">
                <c:v>619.51</c:v>
              </c:pt>
              <c:pt idx="3">
                <c:v>505.64</c:v>
              </c:pt>
              <c:pt idx="4">
                <c:v>368.8</c:v>
              </c:pt>
              <c:pt idx="5">
                <c:v>482.34</c:v>
              </c:pt>
              <c:pt idx="6">
                <c:v>589.96</c:v>
              </c:pt>
              <c:pt idx="7">
                <c:v>568.76</c:v>
              </c:pt>
              <c:pt idx="8">
                <c:v>190.66</c:v>
              </c:pt>
              <c:pt idx="9">
                <c:v>291.37</c:v>
              </c:pt>
            </c:numLit>
          </c:val>
          <c:extLst>
            <c:ext xmlns:c16="http://schemas.microsoft.com/office/drawing/2014/chart" uri="{C3380CC4-5D6E-409C-BE32-E72D297353CC}">
              <c16:uniqueId val="{00000000-C644-4C7F-89DC-9DEFB6D065D3}"/>
            </c:ext>
          </c:extLst>
        </c:ser>
        <c:ser>
          <c:idx val="1"/>
          <c:order val="1"/>
          <c:tx>
            <c:v>nourriture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24</c:v>
              </c:pt>
              <c:pt idx="1">
                <c:v>25</c:v>
              </c:pt>
              <c:pt idx="2">
                <c:v>26</c:v>
              </c:pt>
              <c:pt idx="3">
                <c:v>36</c:v>
              </c:pt>
              <c:pt idx="4">
                <c:v>20</c:v>
              </c:pt>
              <c:pt idx="5">
                <c:v>35</c:v>
              </c:pt>
              <c:pt idx="6">
                <c:v>31</c:v>
              </c:pt>
              <c:pt idx="7">
                <c:v>38</c:v>
              </c:pt>
              <c:pt idx="8">
                <c:v>15</c:v>
              </c:pt>
              <c:pt idx="9">
                <c:v>22</c:v>
              </c:pt>
            </c:strLit>
          </c:cat>
          <c:val>
            <c:numLit>
              <c:formatCode>General</c:formatCode>
              <c:ptCount val="10"/>
              <c:pt idx="0">
                <c:v>878.62</c:v>
              </c:pt>
              <c:pt idx="1">
                <c:v>1028.4100000000001</c:v>
              </c:pt>
              <c:pt idx="2">
                <c:v>719.24</c:v>
              </c:pt>
              <c:pt idx="3">
                <c:v>729.21</c:v>
              </c:pt>
              <c:pt idx="4">
                <c:v>779.15</c:v>
              </c:pt>
              <c:pt idx="5">
                <c:v>639.66</c:v>
              </c:pt>
              <c:pt idx="6">
                <c:v>525.25</c:v>
              </c:pt>
              <c:pt idx="7">
                <c:v>526.25</c:v>
              </c:pt>
              <c:pt idx="8">
                <c:v>872.34</c:v>
              </c:pt>
              <c:pt idx="9">
                <c:v>743.33</c:v>
              </c:pt>
            </c:numLit>
          </c:val>
          <c:extLst>
            <c:ext xmlns:c16="http://schemas.microsoft.com/office/drawing/2014/chart" uri="{C3380CC4-5D6E-409C-BE32-E72D297353CC}">
              <c16:uniqueId val="{00000001-C644-4C7F-89DC-9DEFB6D065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516256"/>
        <c:axId val="144498496"/>
      </c:barChart>
      <c:catAx>
        <c:axId val="14451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ID client </a:t>
                </a:r>
              </a:p>
            </c:rich>
          </c:tx>
          <c:layout>
            <c:manualLayout>
              <c:xMode val="edge"/>
              <c:yMode val="edge"/>
              <c:x val="0.45964253420543716"/>
              <c:y val="0.94302025537946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498496"/>
        <c:crosses val="autoZero"/>
        <c:auto val="1"/>
        <c:lblAlgn val="ctr"/>
        <c:lblOffset val="100"/>
        <c:noMultiLvlLbl val="0"/>
      </c:catAx>
      <c:valAx>
        <c:axId val="1444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Chiffre</a:t>
                </a:r>
                <a:r>
                  <a:rPr lang="fr-FR" sz="1200" baseline="0"/>
                  <a:t> d'affaire</a:t>
                </a:r>
              </a:p>
              <a:p>
                <a:pPr>
                  <a:defRPr sz="1200"/>
                </a:pPr>
                <a:endParaRPr lang="fr-FR" sz="1200"/>
              </a:p>
            </c:rich>
          </c:tx>
          <c:layout>
            <c:manualLayout>
              <c:xMode val="edge"/>
              <c:yMode val="edge"/>
              <c:x val="3.687969236403589E-2"/>
              <c:y val="0.33353101431941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Chiffre d'affaire total</a:t>
            </a:r>
          </a:p>
        </c:rich>
      </c:tx>
      <c:layout>
        <c:manualLayout>
          <c:xMode val="edge"/>
          <c:yMode val="edge"/>
          <c:x val="0.25611510791366904"/>
          <c:y val="0.70040337367070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47615923009625"/>
          <c:y val="4.0255905511810868E-3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8A-4970-A34F-C9EDB3A48D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8A-4970-A34F-C9EDB3A48D86}"/>
              </c:ext>
            </c:extLst>
          </c:dPt>
          <c:dLbls>
            <c:dLbl>
              <c:idx val="0"/>
              <c:layout>
                <c:manualLayout>
                  <c:x val="-0.14657524059492563"/>
                  <c:y val="4.1062992125984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8A-4970-A34F-C9EDB3A48D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bien de conso.</c:v>
              </c:pt>
              <c:pt idx="1">
                <c:v>nourriture</c:v>
              </c:pt>
            </c:strLit>
          </c:cat>
          <c:val>
            <c:numLit>
              <c:formatCode>General</c:formatCode>
              <c:ptCount val="2"/>
              <c:pt idx="0">
                <c:v>0.37223619560131022</c:v>
              </c:pt>
              <c:pt idx="1">
                <c:v>0.62776380439868973</c:v>
              </c:pt>
            </c:numLit>
          </c:val>
          <c:extLst>
            <c:ext xmlns:c16="http://schemas.microsoft.com/office/drawing/2014/chart" uri="{C3380CC4-5D6E-409C-BE32-E72D297353CC}">
              <c16:uniqueId val="{00000004-918A-4970-A34F-C9EDB3A4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08687852867311"/>
          <c:y val="0.4859546847073159"/>
          <c:w val="0.30452463226269377"/>
          <c:h val="0.12376324246597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Chiffre d'affaire total pour chaque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13648293963256"/>
          <c:y val="0.27819444444444447"/>
          <c:w val="0.8521968503937007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graphiques!$A$14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graphiques!$B$13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graphiques!$B$14</c:f>
              <c:numCache>
                <c:formatCode>General</c:formatCode>
                <c:ptCount val="1"/>
                <c:pt idx="0">
                  <c:v>79242.069999999992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8-4B60-B545-357FE58A9B06}"/>
            </c:ext>
          </c:extLst>
        </c:ser>
        <c:ser>
          <c:idx val="1"/>
          <c:order val="1"/>
          <c:tx>
            <c:strRef>
              <c:f>graphiques!$A$15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graphiques!$B$13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graphiques!$B$15</c:f>
              <c:numCache>
                <c:formatCode>General</c:formatCode>
                <c:ptCount val="1"/>
                <c:pt idx="0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8-4B60-B545-357FE58A9B06}"/>
            </c:ext>
          </c:extLst>
        </c:ser>
        <c:ser>
          <c:idx val="2"/>
          <c:order val="2"/>
          <c:tx>
            <c:strRef>
              <c:f>graphiques!$A$16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graphiques!$B$13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f>graphiques!$B$16</c:f>
              <c:numCache>
                <c:formatCode>General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8-4B60-B545-357FE58A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601967"/>
        <c:axId val="1617603407"/>
      </c:barChart>
      <c:catAx>
        <c:axId val="161760196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les catégories </a:t>
                </a:r>
              </a:p>
            </c:rich>
          </c:tx>
          <c:layout>
            <c:manualLayout>
              <c:xMode val="edge"/>
              <c:yMode val="edge"/>
              <c:x val="0.47100082884376293"/>
              <c:y val="0.93717201593455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1617603407"/>
        <c:crosses val="autoZero"/>
        <c:auto val="1"/>
        <c:lblAlgn val="ctr"/>
        <c:lblOffset val="100"/>
        <c:noMultiLvlLbl val="0"/>
      </c:catAx>
      <c:valAx>
        <c:axId val="16176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Chiffre d'affaire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6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834912531866534"/>
          <c:y val="0.19162396578600269"/>
          <c:w val="0.36961753883635357"/>
          <c:h val="5.7106998681002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l'évolution du chiffre d'affaires au sein de chaque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24759405074366"/>
          <c:y val="0.22164807524059493"/>
          <c:w val="0.8648635170603674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graphiques!$A$4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graphiques!$B$3:$G$3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graphiques!$B$4:$G$4</c:f>
              <c:numCache>
                <c:formatCode>General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14715.069999999994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C-4A87-824C-7E72F1834E30}"/>
            </c:ext>
          </c:extLst>
        </c:ser>
        <c:ser>
          <c:idx val="1"/>
          <c:order val="1"/>
          <c:tx>
            <c:strRef>
              <c:f>graphiques!$A$5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graphiques!$B$3:$G$3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graphiques!$B$5:$G$5</c:f>
              <c:numCache>
                <c:formatCode>General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C-4A87-824C-7E72F1834E30}"/>
            </c:ext>
          </c:extLst>
        </c:ser>
        <c:ser>
          <c:idx val="2"/>
          <c:order val="2"/>
          <c:tx>
            <c:strRef>
              <c:f>graphiques!$A$6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graphiques!$B$3:$G$3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graphiques!$B$6:$G$6</c:f>
              <c:numCache>
                <c:formatCode>General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C-4A87-824C-7E72F1834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608207"/>
        <c:axId val="1617601487"/>
      </c:lineChart>
      <c:catAx>
        <c:axId val="161760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Mois </a:t>
                </a:r>
              </a:p>
              <a:p>
                <a:pPr>
                  <a:defRPr sz="1400"/>
                </a:pPr>
                <a:endParaRPr lang="fr-FR" sz="1400"/>
              </a:p>
            </c:rich>
          </c:tx>
          <c:layout>
            <c:manualLayout>
              <c:xMode val="edge"/>
              <c:yMode val="edge"/>
              <c:x val="0.47539050704945057"/>
              <c:y val="0.89872123280727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601487"/>
        <c:crosses val="autoZero"/>
        <c:auto val="1"/>
        <c:lblAlgn val="ctr"/>
        <c:lblOffset val="100"/>
        <c:noMultiLvlLbl val="0"/>
      </c:catAx>
      <c:valAx>
        <c:axId val="16176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Chiffre</a:t>
                </a:r>
                <a:r>
                  <a:rPr lang="en-US" sz="1400" baseline="0"/>
                  <a:t> d'affaires</a:t>
                </a:r>
              </a:p>
              <a:p>
                <a:pPr>
                  <a:defRPr sz="1400"/>
                </a:pPr>
                <a:endParaRPr lang="en-US" sz="1400"/>
              </a:p>
            </c:rich>
          </c:tx>
          <c:layout>
            <c:manualLayout>
              <c:xMode val="edge"/>
              <c:yMode val="edge"/>
              <c:x val="3.6602753195673556E-2"/>
              <c:y val="0.35381703896455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6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40186514296331"/>
          <c:y val="0.14986448582339221"/>
          <c:w val="0.54677930883639547"/>
          <c:h val="5.7574609724449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628650</xdr:colOff>
      <xdr:row>30</xdr:row>
      <xdr:rowOff>57150</xdr:rowOff>
    </xdr:from>
    <xdr:ext cx="3562350" cy="6953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130</xdr:row>
      <xdr:rowOff>0</xdr:rowOff>
    </xdr:from>
    <xdr:ext cx="3562350" cy="6953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80</xdr:row>
      <xdr:rowOff>0</xdr:rowOff>
    </xdr:from>
    <xdr:ext cx="3562350" cy="695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676275</xdr:colOff>
      <xdr:row>30</xdr:row>
      <xdr:rowOff>85725</xdr:rowOff>
    </xdr:from>
    <xdr:ext cx="3562350" cy="6953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Mise à jour avec le mois de février</a:t>
          </a:r>
          <a:endParaRPr sz="1400">
            <a:solidFill>
              <a:schemeClr val="accent2"/>
            </a:solidFill>
          </a:endParaRPr>
        </a:p>
      </xdr:txBody>
    </xdr:sp>
    <xdr:clientData fLocksWithSheet="0"/>
  </xdr:oneCellAnchor>
  <xdr:twoCellAnchor>
    <xdr:from>
      <xdr:col>1</xdr:col>
      <xdr:colOff>601980</xdr:colOff>
      <xdr:row>96</xdr:row>
      <xdr:rowOff>22860</xdr:rowOff>
    </xdr:from>
    <xdr:to>
      <xdr:col>9</xdr:col>
      <xdr:colOff>762000</xdr:colOff>
      <xdr:row>116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088910-31EC-EBD0-6215-5DBFF0072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71</xdr:row>
      <xdr:rowOff>144780</xdr:rowOff>
    </xdr:from>
    <xdr:to>
      <xdr:col>9</xdr:col>
      <xdr:colOff>792480</xdr:colOff>
      <xdr:row>89</xdr:row>
      <xdr:rowOff>190500</xdr:rowOff>
    </xdr:to>
    <xdr:graphicFrame macro="">
      <xdr:nvGraphicFramePr>
        <xdr:cNvPr id="9" name="Graphique 5">
          <a:extLst>
            <a:ext uri="{FF2B5EF4-FFF2-40B4-BE49-F238E27FC236}">
              <a16:creationId xmlns:a16="http://schemas.microsoft.com/office/drawing/2014/main" id="{B2FA15BD-4ABE-18D3-5521-41EE701C7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91440</xdr:colOff>
      <xdr:row>120</xdr:row>
      <xdr:rowOff>106680</xdr:rowOff>
    </xdr:from>
    <xdr:to>
      <xdr:col>7</xdr:col>
      <xdr:colOff>815340</xdr:colOff>
      <xdr:row>138</xdr:row>
      <xdr:rowOff>3810</xdr:rowOff>
    </xdr:to>
    <xdr:graphicFrame macro="">
      <xdr:nvGraphicFramePr>
        <xdr:cNvPr id="10" name="Graphique 1">
          <a:extLst>
            <a:ext uri="{FF2B5EF4-FFF2-40B4-BE49-F238E27FC236}">
              <a16:creationId xmlns:a16="http://schemas.microsoft.com/office/drawing/2014/main" id="{6647CB8C-3A06-5D0F-31F8-02ED378E8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1242060</xdr:colOff>
      <xdr:row>48</xdr:row>
      <xdr:rowOff>3810</xdr:rowOff>
    </xdr:from>
    <xdr:to>
      <xdr:col>7</xdr:col>
      <xdr:colOff>1013460</xdr:colOff>
      <xdr:row>66</xdr:row>
      <xdr:rowOff>190500</xdr:rowOff>
    </xdr:to>
    <xdr:graphicFrame macro="">
      <xdr:nvGraphicFramePr>
        <xdr:cNvPr id="11" name="Graphique 2">
          <a:extLst>
            <a:ext uri="{FF2B5EF4-FFF2-40B4-BE49-F238E27FC236}">
              <a16:creationId xmlns:a16="http://schemas.microsoft.com/office/drawing/2014/main" id="{19819106-DDEF-AA22-7983-2718DD368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777240</xdr:colOff>
      <xdr:row>20</xdr:row>
      <xdr:rowOff>80010</xdr:rowOff>
    </xdr:from>
    <xdr:to>
      <xdr:col>9</xdr:col>
      <xdr:colOff>1135380</xdr:colOff>
      <xdr:row>42</xdr:row>
      <xdr:rowOff>160020</xdr:rowOff>
    </xdr:to>
    <xdr:graphicFrame macro="">
      <xdr:nvGraphicFramePr>
        <xdr:cNvPr id="12" name="Graphique 1">
          <a:extLst>
            <a:ext uri="{FF2B5EF4-FFF2-40B4-BE49-F238E27FC236}">
              <a16:creationId xmlns:a16="http://schemas.microsoft.com/office/drawing/2014/main" id="{9795C069-CEDE-E7FC-2C20-9B103A3BD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eur" refreshedDate="45042.946318518516" backgroundQuery="1" createdVersion="8" refreshedVersion="8" minRefreshableVersion="3" recordCount="0" supportSubquery="1" supportAdvancedDrill="1" xr:uid="{28948D02-58FE-4410-88BA-BC39EBE3F16C}">
  <cacheSource type="external" connectionId="1"/>
  <cacheFields count="3">
    <cacheField name="[Table_1].[Temps d'achat].[Temps d'achat]" caption="Temps d'achat" numFmtId="0" hierarchy="1" level="1">
      <sharedItems containsSemiMixedTypes="0" containsString="0" containsNumber="1" minValue="1.5" maxValue="13" count="410">
        <n v="1.5"/>
        <n v="1.6"/>
        <n v="1.7"/>
        <n v="1.8"/>
        <n v="1.9"/>
        <n v="2"/>
        <n v="2.1"/>
        <n v="2.2999999999999998"/>
        <n v="2.4"/>
        <n v="2.5"/>
        <n v="2.6"/>
        <n v="2.67"/>
        <n v="2.7"/>
        <n v="2.8"/>
        <n v="2.9"/>
        <n v="3"/>
        <n v="3.2"/>
        <n v="3.3"/>
        <n v="3.5"/>
        <n v="3.6"/>
        <n v="3.7"/>
        <n v="3.8"/>
        <n v="3.9"/>
        <n v="4"/>
        <n v="4.0199999999999996"/>
        <n v="4.03"/>
        <n v="4.04"/>
        <n v="4.05"/>
        <n v="4.0599999999999996"/>
        <n v="4.08"/>
        <n v="4.1100000000000003"/>
        <n v="4.12"/>
        <n v="4.13"/>
        <n v="4.1399999999999997"/>
        <n v="4.1500000000000004"/>
        <n v="4.17"/>
        <n v="4.18"/>
        <n v="4.2"/>
        <n v="4.22"/>
        <n v="4.24"/>
        <n v="4.26"/>
        <n v="4.28"/>
        <n v="4.3"/>
        <n v="4.3099999999999996"/>
        <n v="4.32"/>
        <n v="4.34"/>
        <n v="4.37"/>
        <n v="4.38"/>
        <n v="4.3899999999999997"/>
        <n v="4.4400000000000004"/>
        <n v="4.46"/>
        <n v="4.4800000000000004"/>
        <n v="4.5"/>
        <n v="4.5199999999999996"/>
        <n v="4.54"/>
        <n v="4.55"/>
        <n v="4.5599999999999996"/>
        <n v="4.57"/>
        <n v="4.59"/>
        <n v="4.6100000000000003"/>
        <n v="4.62"/>
        <n v="4.6399999999999997"/>
        <n v="4.6500000000000004"/>
        <n v="4.66"/>
        <n v="4.67"/>
        <n v="4.68"/>
        <n v="4.6900000000000004"/>
        <n v="4.7"/>
        <n v="4.75"/>
        <n v="4.76"/>
        <n v="4.7699999999999996"/>
        <n v="4.78"/>
        <n v="4.8"/>
        <n v="4.83"/>
        <n v="4.84"/>
        <n v="4.8499999999999996"/>
        <n v="4.87"/>
        <n v="4.88"/>
        <n v="4.92"/>
        <n v="4.93"/>
        <n v="4.96"/>
        <n v="4.99"/>
        <n v="5.03"/>
        <n v="5.05"/>
        <n v="5.0599999999999996"/>
        <n v="5.0999999999999996"/>
        <n v="5.12"/>
        <n v="5.14"/>
        <n v="5.15"/>
        <n v="5.18"/>
        <n v="5.2"/>
        <n v="5.21"/>
        <n v="5.22"/>
        <n v="5.23"/>
        <n v="5.24"/>
        <n v="5.25"/>
        <n v="5.29"/>
        <n v="5.3"/>
        <n v="5.31"/>
        <n v="5.34"/>
        <n v="5.35"/>
        <n v="5.36"/>
        <n v="5.38"/>
        <n v="5.39"/>
        <n v="5.41"/>
        <n v="5.42"/>
        <n v="5.43"/>
        <n v="5.44"/>
        <n v="5.45"/>
        <n v="5.46"/>
        <n v="5.47"/>
        <n v="5.48"/>
        <n v="5.5"/>
        <n v="5.53"/>
        <n v="5.56"/>
        <n v="5.58"/>
        <n v="5.59"/>
        <n v="5.61"/>
        <n v="5.63"/>
        <n v="5.64"/>
        <n v="5.65"/>
        <n v="5.66"/>
        <n v="5.67"/>
        <n v="5.68"/>
        <n v="5.7"/>
        <n v="5.73"/>
        <n v="5.74"/>
        <n v="5.76"/>
        <n v="5.77"/>
        <n v="5.78"/>
        <n v="5.79"/>
        <n v="5.83"/>
        <n v="5.84"/>
        <n v="5.85"/>
        <n v="5.86"/>
        <n v="5.87"/>
        <n v="5.88"/>
        <n v="5.91"/>
        <n v="5.93"/>
        <n v="5.94"/>
        <n v="5.96"/>
        <n v="5.97"/>
        <n v="5.98"/>
        <n v="5.99"/>
        <n v="6.02"/>
        <n v="6.03"/>
        <n v="6.05"/>
        <n v="6.06"/>
        <n v="6.09"/>
        <n v="6.12"/>
        <n v="6.15"/>
        <n v="6.16"/>
        <n v="6.17"/>
        <n v="6.18"/>
        <n v="6.21"/>
        <n v="6.22"/>
        <n v="6.23"/>
        <n v="6.24"/>
        <n v="6.25"/>
        <n v="6.27"/>
        <n v="6.28"/>
        <n v="6.31"/>
        <n v="6.32"/>
        <n v="6.33"/>
        <n v="6.34"/>
        <n v="6.36"/>
        <n v="6.38"/>
        <n v="6.41"/>
        <n v="6.43"/>
        <n v="6.44"/>
        <n v="6.45"/>
        <n v="6.46"/>
        <n v="6.47"/>
        <n v="6.49"/>
        <n v="6.5"/>
        <n v="6.51"/>
        <n v="6.54"/>
        <n v="6.55"/>
        <n v="6.56"/>
        <n v="6.57"/>
        <n v="6.59"/>
        <n v="6.63"/>
        <n v="6.64"/>
        <n v="6.65"/>
        <n v="6.66"/>
        <n v="6.67"/>
        <n v="6.68"/>
        <n v="6.69"/>
        <n v="6.7"/>
        <n v="6.71"/>
        <n v="6.72"/>
        <n v="6.73"/>
        <n v="6.74"/>
        <n v="6.75"/>
        <n v="6.76"/>
        <n v="6.78"/>
        <n v="6.8"/>
        <n v="6.81"/>
        <n v="6.82"/>
        <n v="6.84"/>
        <n v="6.85"/>
        <n v="6.86"/>
        <n v="6.91"/>
        <n v="6.92"/>
        <n v="6.93"/>
        <n v="6.94"/>
        <n v="6.95"/>
        <n v="6.96"/>
        <n v="6.97"/>
        <n v="6.99"/>
        <n v="7"/>
        <n v="7.05"/>
        <n v="7.06"/>
        <n v="7.07"/>
        <n v="7.11"/>
        <n v="7.12"/>
        <n v="7.18"/>
        <n v="7.19"/>
        <n v="7.21"/>
        <n v="7.22"/>
        <n v="7.25"/>
        <n v="7.27"/>
        <n v="7.28"/>
        <n v="7.29"/>
        <n v="7.3"/>
        <n v="7.31"/>
        <n v="7.33"/>
        <n v="7.34"/>
        <n v="7.36"/>
        <n v="7.37"/>
        <n v="7.38"/>
        <n v="7.41"/>
        <n v="7.42"/>
        <n v="7.45"/>
        <n v="7.46"/>
        <n v="7.48"/>
        <n v="7.52"/>
        <n v="7.54"/>
        <n v="7.55"/>
        <n v="7.57"/>
        <n v="7.58"/>
        <n v="7.59"/>
        <n v="7.6"/>
        <n v="7.66"/>
        <n v="7.67"/>
        <n v="7.68"/>
        <n v="7.69"/>
        <n v="7.7"/>
        <n v="7.71"/>
        <n v="7.72"/>
        <n v="7.73"/>
        <n v="7.75"/>
        <n v="7.76"/>
        <n v="7.79"/>
        <n v="7.81"/>
        <n v="7.84"/>
        <n v="7.87"/>
        <n v="7.88"/>
        <n v="7.9"/>
        <n v="7.91"/>
        <n v="7.93"/>
        <n v="7.95"/>
        <n v="7.97"/>
        <n v="7.98"/>
        <n v="8"/>
        <n v="8.02"/>
        <n v="8.0399999999999991"/>
        <n v="8.0500000000000007"/>
        <n v="8.08"/>
        <n v="8.1"/>
        <n v="8.11"/>
        <n v="8.1199999999999992"/>
        <n v="8.14"/>
        <n v="8.17"/>
        <n v="8.18"/>
        <n v="8.19"/>
        <n v="8.2200000000000006"/>
        <n v="8.24"/>
        <n v="8.27"/>
        <n v="8.2899999999999991"/>
        <n v="8.31"/>
        <n v="8.34"/>
        <n v="8.35"/>
        <n v="8.3800000000000008"/>
        <n v="8.39"/>
        <n v="8.41"/>
        <n v="8.42"/>
        <n v="8.44"/>
        <n v="8.4700000000000006"/>
        <n v="8.49"/>
        <n v="8.52"/>
        <n v="8.5399999999999991"/>
        <n v="8.5500000000000007"/>
        <n v="8.56"/>
        <n v="8.6"/>
        <n v="8.61"/>
        <n v="8.6199999999999992"/>
        <n v="8.6300000000000008"/>
        <n v="8.64"/>
        <n v="8.65"/>
        <n v="8.68"/>
        <n v="8.69"/>
        <n v="8.6999999999999993"/>
        <n v="8.7100000000000009"/>
        <n v="8.7200000000000006"/>
        <n v="8.74"/>
        <n v="8.75"/>
        <n v="8.7799999999999994"/>
        <n v="8.7899999999999991"/>
        <n v="8.8000000000000007"/>
        <n v="8.83"/>
        <n v="8.85"/>
        <n v="8.86"/>
        <n v="8.8800000000000008"/>
        <n v="8.89"/>
        <n v="8.91"/>
        <n v="8.92"/>
        <n v="8.93"/>
        <n v="8.94"/>
        <n v="8.9600000000000009"/>
        <n v="8.9700000000000006"/>
        <n v="8.98"/>
        <n v="9"/>
        <n v="9.01"/>
        <n v="9.02"/>
        <n v="9.0299999999999994"/>
        <n v="9.0399999999999991"/>
        <n v="9.0500000000000007"/>
        <n v="9.06"/>
        <n v="9.07"/>
        <n v="9.1"/>
        <n v="9.15"/>
        <n v="9.17"/>
        <n v="9.18"/>
        <n v="9.19"/>
        <n v="9.1999999999999993"/>
        <n v="9.2100000000000009"/>
        <n v="9.2200000000000006"/>
        <n v="9.23"/>
        <n v="9.24"/>
        <n v="9.25"/>
        <n v="9.27"/>
        <n v="9.2799999999999994"/>
        <n v="9.3000000000000007"/>
        <n v="9.31"/>
        <n v="9.33"/>
        <n v="9.35"/>
        <n v="9.3800000000000008"/>
        <n v="9.42"/>
        <n v="9.44"/>
        <n v="9.4600000000000009"/>
        <n v="9.4700000000000006"/>
        <n v="9.49"/>
        <n v="9.5"/>
        <n v="9.5299999999999994"/>
        <n v="9.56"/>
        <n v="9.57"/>
        <n v="9.58"/>
        <n v="9.59"/>
        <n v="9.6"/>
        <n v="9.6199999999999992"/>
        <n v="9.65"/>
        <n v="9.66"/>
        <n v="9.67"/>
        <n v="9.68"/>
        <n v="9.69"/>
        <n v="9.73"/>
        <n v="9.74"/>
        <n v="9.75"/>
        <n v="9.77"/>
        <n v="9.7799999999999994"/>
        <n v="9.84"/>
        <n v="9.85"/>
        <n v="9.86"/>
        <n v="9.8699999999999992"/>
        <n v="9.8800000000000008"/>
        <n v="9.91"/>
        <n v="9.93"/>
        <n v="9.94"/>
        <n v="9.9499999999999993"/>
        <n v="9.9600000000000009"/>
        <n v="9.98"/>
        <n v="9.99"/>
        <n v="10"/>
        <n v="10.1"/>
        <n v="10.199999999999999"/>
        <n v="10.3"/>
        <n v="10.4"/>
        <n v="10.6"/>
        <n v="10.7"/>
        <n v="10.9"/>
        <n v="11"/>
        <n v="11.1"/>
        <n v="11.3"/>
        <n v="11.4"/>
        <n v="11.5"/>
        <n v="11.6"/>
        <n v="11.7"/>
        <n v="11.8"/>
        <n v="11.9"/>
        <n v="12"/>
        <n v="12.1"/>
        <n v="12.2"/>
        <n v="12.3"/>
        <n v="12.4"/>
        <n v="12.5"/>
        <n v="12.6"/>
        <n v="12.7"/>
        <n v="12.8"/>
        <n v="13"/>
      </sharedItems>
    </cacheField>
    <cacheField name="[Table_1].[ID client].[ID client]" caption="ID client" numFmtId="0" level="1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  <extLst>
        <ext xmlns:x15="http://schemas.microsoft.com/office/spreadsheetml/2010/11/main" uri="{4F2E5C28-24EA-4eb8-9CBF-B6C8F9C3D259}">
          <x15:cachedUniqueNames>
            <x15:cachedUniqueName index="0" name="[Table_1].[ID client].&amp;[1]"/>
            <x15:cachedUniqueName index="1" name="[Table_1].[ID client].&amp;[2]"/>
            <x15:cachedUniqueName index="2" name="[Table_1].[ID client].&amp;[3]"/>
            <x15:cachedUniqueName index="3" name="[Table_1].[ID client].&amp;[4]"/>
            <x15:cachedUniqueName index="4" name="[Table_1].[ID client].&amp;[5]"/>
            <x15:cachedUniqueName index="5" name="[Table_1].[ID client].&amp;[6]"/>
            <x15:cachedUniqueName index="6" name="[Table_1].[ID client].&amp;[7]"/>
            <x15:cachedUniqueName index="7" name="[Table_1].[ID client].&amp;[8]"/>
            <x15:cachedUniqueName index="8" name="[Table_1].[ID client].&amp;[9]"/>
            <x15:cachedUniqueName index="9" name="[Table_1].[ID client].&amp;[10]"/>
            <x15:cachedUniqueName index="10" name="[Table_1].[ID client].&amp;[11]"/>
            <x15:cachedUniqueName index="11" name="[Table_1].[ID client].&amp;[12]"/>
            <x15:cachedUniqueName index="12" name="[Table_1].[ID client].&amp;[13]"/>
            <x15:cachedUniqueName index="13" name="[Table_1].[ID client].&amp;[14]"/>
            <x15:cachedUniqueName index="14" name="[Table_1].[ID client].&amp;[15]"/>
            <x15:cachedUniqueName index="15" name="[Table_1].[ID client].&amp;[16]"/>
            <x15:cachedUniqueName index="16" name="[Table_1].[ID client].&amp;[17]"/>
            <x15:cachedUniqueName index="17" name="[Table_1].[ID client].&amp;[18]"/>
            <x15:cachedUniqueName index="18" name="[Table_1].[ID client].&amp;[19]"/>
            <x15:cachedUniqueName index="19" name="[Table_1].[ID client].&amp;[20]"/>
            <x15:cachedUniqueName index="20" name="[Table_1].[ID client].&amp;[21]"/>
            <x15:cachedUniqueName index="21" name="[Table_1].[ID client].&amp;[22]"/>
            <x15:cachedUniqueName index="22" name="[Table_1].[ID client].&amp;[23]"/>
            <x15:cachedUniqueName index="23" name="[Table_1].[ID client].&amp;[24]"/>
            <x15:cachedUniqueName index="24" name="[Table_1].[ID client].&amp;[25]"/>
            <x15:cachedUniqueName index="25" name="[Table_1].[ID client].&amp;[26]"/>
            <x15:cachedUniqueName index="26" name="[Table_1].[ID client].&amp;[27]"/>
            <x15:cachedUniqueName index="27" name="[Table_1].[ID client].&amp;[28]"/>
            <x15:cachedUniqueName index="28" name="[Table_1].[ID client].&amp;[29]"/>
            <x15:cachedUniqueName index="29" name="[Table_1].[ID client].&amp;[30]"/>
            <x15:cachedUniqueName index="30" name="[Table_1].[ID client].&amp;[31]"/>
            <x15:cachedUniqueName index="31" name="[Table_1].[ID client].&amp;[32]"/>
            <x15:cachedUniqueName index="32" name="[Table_1].[ID client].&amp;[33]"/>
            <x15:cachedUniqueName index="33" name="[Table_1].[ID client].&amp;[34]"/>
            <x15:cachedUniqueName index="34" name="[Table_1].[ID client].&amp;[35]"/>
            <x15:cachedUniqueName index="35" name="[Table_1].[ID client].&amp;[36]"/>
            <x15:cachedUniqueName index="36" name="[Table_1].[ID client].&amp;[37]"/>
            <x15:cachedUniqueName index="37" name="[Table_1].[ID client].&amp;[38]"/>
            <x15:cachedUniqueName index="38" name="[Table_1].[ID client].&amp;[39]"/>
            <x15:cachedUniqueName index="39" name="[Table_1].[ID client].&amp;[40]"/>
            <x15:cachedUniqueName index="40" name="[Table_1].[ID client].&amp;[41]"/>
            <x15:cachedUniqueName index="41" name="[Table_1].[ID client].&amp;[42]"/>
            <x15:cachedUniqueName index="42" name="[Table_1].[ID client].&amp;[43]"/>
            <x15:cachedUniqueName index="43" name="[Table_1].[ID client].&amp;[44]"/>
            <x15:cachedUniqueName index="44" name="[Table_1].[ID client].&amp;[45]"/>
            <x15:cachedUniqueName index="45" name="[Table_1].[ID client].&amp;[46]"/>
            <x15:cachedUniqueName index="46" name="[Table_1].[ID client].&amp;[47]"/>
            <x15:cachedUniqueName index="47" name="[Table_1].[ID client].&amp;[48]"/>
            <x15:cachedUniqueName index="48" name="[Table_1].[ID client].&amp;[49]"/>
            <x15:cachedUniqueName index="49" name="[Table_1].[ID client].&amp;[50]"/>
            <x15:cachedUniqueName index="50" name="[Table_1].[ID client].&amp;[51]"/>
            <x15:cachedUniqueName index="51" name="[Table_1].[ID client].&amp;[52]"/>
            <x15:cachedUniqueName index="52" name="[Table_1].[ID client].&amp;[53]"/>
            <x15:cachedUniqueName index="53" name="[Table_1].[ID client].&amp;[54]"/>
            <x15:cachedUniqueName index="54" name="[Table_1].[ID client].&amp;[55]"/>
            <x15:cachedUniqueName index="55" name="[Table_1].[ID client].&amp;[56]"/>
            <x15:cachedUniqueName index="56" name="[Table_1].[ID client].&amp;[57]"/>
            <x15:cachedUniqueName index="57" name="[Table_1].[ID client].&amp;[58]"/>
            <x15:cachedUniqueName index="58" name="[Table_1].[ID client].&amp;[59]"/>
            <x15:cachedUniqueName index="59" name="[Table_1].[ID client].&amp;[60]"/>
            <x15:cachedUniqueName index="60" name="[Table_1].[ID client].&amp;[62]"/>
            <x15:cachedUniqueName index="61" name="[Table_1].[ID client].&amp;[63]"/>
            <x15:cachedUniqueName index="62" name="[Table_1].[ID client].&amp;[64]"/>
            <x15:cachedUniqueName index="63" name="[Table_1].[ID client].&amp;[67]"/>
            <x15:cachedUniqueName index="64" name="[Table_1].[ID client].&amp;[68]"/>
            <x15:cachedUniqueName index="65" name="[Table_1].[ID client].&amp;[74]"/>
          </x15:cachedUniqueNames>
        </ext>
      </extLst>
    </cacheField>
    <cacheField name="[Measures].[Somme de Montant]" caption="Somme de Montant" numFmtId="0" hierarchy="6" level="32767"/>
  </cacheFields>
  <cacheHierarchies count="9">
    <cacheHierarchy uniqueName="[Table_1].[ID client]" caption="ID client" attribute="1" defaultMemberUniqueName="[Table_1].[ID client].[All]" allUniqueName="[Table_1].[ID client].[All]" dimensionUniqueName="[Table_1]" displayFolder="" count="2" memberValueDatatype="20" unbalanced="0">
      <fieldsUsage count="2">
        <fieldUsage x="-1"/>
        <fieldUsage x="1"/>
      </fieldsUsage>
    </cacheHierarchy>
    <cacheHierarchy uniqueName="[Table_1].[Temps d'achat]" caption="Temps d'achat" attribute="1" defaultMemberUniqueName="[Table_1].[Temps d'achat].[All]" allUniqueName="[Table_1].[Temps d'achat].[All]" dimensionUniqueName="[Table_1]" displayFolder="" count="2" memberValueDatatype="5" unbalanced="0">
      <fieldsUsage count="2">
        <fieldUsage x="-1"/>
        <fieldUsage x="0"/>
      </fieldsUsage>
    </cacheHierarchy>
    <cacheHierarchy uniqueName="[Table_1].[Montant]" caption="Montant" attribute="1" defaultMemberUniqueName="[Table_1].[Montant].[All]" allUniqueName="[Table_1].[Montant].[All]" dimensionUniqueName="[Table_1]" displayFolder="" count="0" memberValueDatatype="5" unbalanced="0"/>
    <cacheHierarchy uniqueName="[Table_1].[Categorie]" caption="Categorie" attribute="1" defaultMemberUniqueName="[Table_1].[Categorie].[All]" allUniqueName="[Table_1].[Categorie].[All]" dimensionUniqueName="[Table_1]" displayFolder="" count="0" memberValueDatatype="130" unbalanced="0"/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Somme de Montant]" caption="Somme de Montant" measure="1" displayFolder="" measureGroup="Table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ID client]" caption="Somme de ID client" measure="1" displayFolder="" measureGroup="Table_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Nombre de Categorie]" caption="Nombre de Categorie" measure="1" displayFolder="" measureGroup="Table_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_1" uniqueName="[Table_1]" caption="Table_1"/>
  </dimensions>
  <measureGroups count="1">
    <measureGroup name="Table_1" caption="Table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682E2-BC8F-4C4F-A2DE-D1235CCF6481}" name="Tableau croisé dynamique19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70" firstHeaderRow="1" firstDataRow="1" firstDataCol="1"/>
  <pivotFields count="3">
    <pivotField allDrilled="1" subtotalTop="0" showAll="0" sortType="ascending" defaultSubtotal="0" defaultAttributeDrillState="1">
      <items count="4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</items>
    </pivotField>
    <pivotField axis="axisRow" allDrilled="1" subtotalTop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dataField="1" subtotalTop="0" showAll="0" defaultSubtotal="0"/>
  </pivotFields>
  <rowFields count="1">
    <field x="1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Somme de Montant" fld="2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bleau^Mde^Mbord^M-^Metudiant-^MFévrier (2).xlsx!Table_1">
        <x15:activeTabTopLevelEntity name="[Tabl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DF298C-68B0-4977-B6E8-142AD9B09BD9}" name="Tableau2" displayName="Tableau2" ref="A4:G70" totalsRowShown="0" dataDxfId="7">
  <autoFilter ref="A4:G70" xr:uid="{95DF298C-68B0-4977-B6E8-142AD9B09BD9}"/>
  <tableColumns count="7">
    <tableColumn id="1" xr3:uid="{0C82DC57-51E1-450A-90AA-0EAD5EE1CC5C}" name="ID client " dataDxfId="6"/>
    <tableColumn id="2" xr3:uid="{38944761-FC26-4F50-980A-B058312D774D}" name="nombre d'achats( bien de conso)" dataDxfId="5"/>
    <tableColumn id="3" xr3:uid="{545AC955-B85B-421F-A665-9E588E1A43DE}" name="nombre d'achat (nourriture) " dataDxfId="4"/>
    <tableColumn id="7" xr3:uid="{2937533C-9B7E-4885-9606-3F8774E15FCF}" name="nombre total d'achat" dataDxfId="3">
      <calculatedColumnFormula>SUM(Tableau2[[#This Row],[nombre d''achats( bien de conso)]:[nombre d''achat (nourriture) ]])</calculatedColumnFormula>
    </tableColumn>
    <tableColumn id="4" xr3:uid="{6539D254-B8B2-430F-B070-20E493636D07}" name="CA (bien de conso)" dataDxfId="2"/>
    <tableColumn id="5" xr3:uid="{1B65809E-0D89-4574-9F1C-9E017B37496D}" name="CA (nourriture)" dataDxfId="1"/>
    <tableColumn id="6" xr3:uid="{18B5C048-FF3F-42C1-BAC0-AB3B7B6CC6E2}" name="CA total " dataDxfId="0"/>
  </tableColumns>
  <tableStyleInfo name="DATA Février (clients affiliés)-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autoFilter ref="A1:D661" xr:uid="{00000000-000C-0000-FFFF-FFFF00000000}"/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2E223B-5C6B-4ECA-AE1B-CB5B0377F9E5}" name="Tableau3" displayName="Tableau3" ref="A3:G6" totalsRowShown="0">
  <autoFilter ref="A3:G6" xr:uid="{2D2E223B-5C6B-4ECA-AE1B-CB5B0377F9E5}"/>
  <tableColumns count="7">
    <tableColumn id="1" xr3:uid="{1184C54F-B3EB-46AF-9A7C-A8F753FCD994}" name="Colonne1"/>
    <tableColumn id="2" xr3:uid="{7F09ECFE-E828-418D-AD48-D59C760A7BD9}" name="SEPT"/>
    <tableColumn id="3" xr3:uid="{BC4EF646-9DE8-43FD-8AEA-B9CD03EA224A}" name="OCT"/>
    <tableColumn id="4" xr3:uid="{A00FA039-7941-474E-B245-C73FF163B99B}" name="NOV"/>
    <tableColumn id="5" xr3:uid="{AB0B6133-6E68-47B1-A298-46EBD2B5668F}" name="DEC"/>
    <tableColumn id="6" xr3:uid="{78C62B7B-1694-4A25-AEB8-597AF3BE202D}" name="JAN"/>
    <tableColumn id="7" xr3:uid="{CEF92CCD-FB4F-478B-A738-712FE5A6CD99}" name="FEV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96216C-15DB-426E-9C2A-D8F73E18A31E}" name="Tableau4" displayName="Tableau4" ref="A13:B17" totalsRowShown="0">
  <autoFilter ref="A13:B17" xr:uid="{4096216C-15DB-426E-9C2A-D8F73E18A31E}">
    <filterColumn colId="1">
      <filters>
        <filter val="107400,82"/>
        <filter val="18055"/>
        <filter val="79242,07"/>
      </filters>
    </filterColumn>
  </autoFilter>
  <tableColumns count="2">
    <tableColumn id="1" xr3:uid="{BD33FC5B-DF5B-4B76-86B1-50F2D0922BEB}" name="catégorie"/>
    <tableColumn id="2" xr3:uid="{56A6D7BF-FD46-4E12-8698-AD7C32DAD19F}" name="TOTAL  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24C571-4491-4A29-AD67-0C6EABF585B7}" name="Tableau5" displayName="Tableau5" ref="B20:C23" totalsRowShown="0">
  <autoFilter ref="B20:C23" xr:uid="{DF24C571-4491-4A29-AD67-0C6EABF585B7}"/>
  <tableColumns count="2">
    <tableColumn id="1" xr3:uid="{D4C84CA3-754D-4ADD-A135-7B6C0776CF77}" name="Étiquettes de lignes"/>
    <tableColumn id="2" xr3:uid="{C07EB610-BB5A-4A06-A9DD-E332AA6AB828}" name="Somme de Montant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BD9B6F-031E-405A-8A18-FC0EDAC7CC94}" name="Tableau6" displayName="Tableau6" ref="F12:I24" totalsRowShown="0">
  <autoFilter ref="F12:I24" xr:uid="{20BD9B6F-031E-405A-8A18-FC0EDAC7CC94}"/>
  <tableColumns count="4">
    <tableColumn id="1" xr3:uid="{A6F456D8-9E7A-42F7-AFA6-FA469CD1F2D4}" name="Somme de Montant"/>
    <tableColumn id="2" xr3:uid="{2102950D-385D-44A7-B83E-B65F53290431}" name="Étiquettes de colonnes"/>
    <tableColumn id="3" xr3:uid="{9D8954EC-16B9-480C-876A-13A4AFAF23A6}" name="Colonne1"/>
    <tableColumn id="4" xr3:uid="{A5998914-1A77-424B-85D0-E5112E2ED2BB}" name="Colonne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workbookViewId="0">
      <selection activeCell="L133" sqref="L133"/>
    </sheetView>
  </sheetViews>
  <sheetFormatPr baseColWidth="10" defaultColWidth="14.44140625" defaultRowHeight="15" customHeight="1" x14ac:dyDescent="0.3"/>
  <cols>
    <col min="1" max="1" width="11.44140625" customWidth="1"/>
    <col min="2" max="2" width="21.44140625" customWidth="1"/>
    <col min="3" max="3" width="17.77734375" customWidth="1"/>
    <col min="4" max="8" width="16.6640625" customWidth="1"/>
    <col min="9" max="9" width="11.44140625" customWidth="1"/>
    <col min="10" max="10" width="16.6640625" customWidth="1"/>
    <col min="11" max="26" width="10.6640625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6" x14ac:dyDescent="0.65">
      <c r="A2" s="1"/>
      <c r="B2" s="63" t="s">
        <v>0</v>
      </c>
      <c r="C2" s="61"/>
      <c r="D2" s="61"/>
      <c r="E2" s="61"/>
      <c r="F2" s="61"/>
      <c r="G2" s="61"/>
      <c r="H2" s="61"/>
      <c r="I2" s="61"/>
      <c r="J2" s="6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"/>
      <c r="C6" s="64" t="s">
        <v>1</v>
      </c>
      <c r="D6" s="66" t="s">
        <v>2</v>
      </c>
      <c r="E6" s="66" t="s">
        <v>3</v>
      </c>
      <c r="F6" s="66" t="s">
        <v>4</v>
      </c>
      <c r="G6" s="66" t="s">
        <v>5</v>
      </c>
      <c r="H6" s="68" t="s">
        <v>6</v>
      </c>
      <c r="I6" s="1"/>
      <c r="J6" s="70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"/>
      <c r="B7" s="1"/>
      <c r="C7" s="65"/>
      <c r="D7" s="67"/>
      <c r="E7" s="67"/>
      <c r="F7" s="67"/>
      <c r="G7" s="67"/>
      <c r="H7" s="69"/>
      <c r="I7" s="1"/>
      <c r="J7" s="7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2" thickBot="1" x14ac:dyDescent="0.35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f>SUM('DATA Février (clients affiliés)'!C2:C129,'DATA Février (clients affiliés)'!C131:C211,'DATA Février (clients affiliés)'!C213:C223,'DATA Février (clients affiliés)'!C225:C250)</f>
        <v>14739.090000000002</v>
      </c>
      <c r="I8" s="6"/>
      <c r="J8" s="7">
        <f>SUM(C8:H8)</f>
        <v>79266.09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2" thickBot="1" x14ac:dyDescent="0.35">
      <c r="A9" s="1"/>
      <c r="B9" s="8" t="s">
        <v>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11">
        <f>SUM('DATA Février (clients affiliés)'!C130,'DATA Février (clients affiliés)'!C212,'DATA Février (clients affiliés)'!C224,'DATA Février (clients affiliés)'!C252:C661)</f>
        <v>24847.260000000006</v>
      </c>
      <c r="I9" s="6"/>
      <c r="J9" s="7">
        <f t="shared" ref="J9:J11" si="0">SUM(C9:H9)</f>
        <v>107349.26000000001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2" thickBot="1" x14ac:dyDescent="0.35">
      <c r="A10" s="1"/>
      <c r="B10" s="12" t="s">
        <v>10</v>
      </c>
      <c r="C10" s="13">
        <v>3002</v>
      </c>
      <c r="D10" s="14">
        <v>3769</v>
      </c>
      <c r="E10" s="14">
        <v>4230</v>
      </c>
      <c r="F10" s="14">
        <v>4341</v>
      </c>
      <c r="G10" s="14">
        <v>2713</v>
      </c>
      <c r="H10" s="5" t="s">
        <v>46</v>
      </c>
      <c r="I10" s="6"/>
      <c r="J10" s="7">
        <f t="shared" si="0"/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 x14ac:dyDescent="0.35">
      <c r="A11" s="1"/>
      <c r="B11" s="15" t="s">
        <v>11</v>
      </c>
      <c r="C11" s="16">
        <v>27400</v>
      </c>
      <c r="D11" s="17">
        <v>31279</v>
      </c>
      <c r="E11" s="17">
        <v>34547</v>
      </c>
      <c r="F11" s="17">
        <v>35946</v>
      </c>
      <c r="G11" s="17">
        <v>35912</v>
      </c>
      <c r="H11" s="18">
        <f>SUM(H8:H10)</f>
        <v>39586.350000000006</v>
      </c>
      <c r="I11" s="19"/>
      <c r="J11" s="7">
        <f t="shared" si="0"/>
        <v>204670.35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 x14ac:dyDescent="0.3">
      <c r="A14" s="1"/>
      <c r="B14" s="20" t="s">
        <v>12</v>
      </c>
      <c r="C14" s="21" t="s">
        <v>13</v>
      </c>
      <c r="D14" s="22" t="s">
        <v>14</v>
      </c>
      <c r="E14" s="1"/>
      <c r="F14" s="1"/>
      <c r="G14" s="2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24" t="s">
        <v>15</v>
      </c>
      <c r="C15" s="25">
        <f>COUNTIF('DATA Février (clients affiliés)'!B:B,"&lt;4")</f>
        <v>47</v>
      </c>
      <c r="D15" s="39">
        <f>SUMIFS('DATA Février (clients affiliés)'!C:C,'DATA Février (clients affiliés)'!B:B,"&lt;4")</f>
        <v>1562.7299999999996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26" t="s">
        <v>16</v>
      </c>
      <c r="C16" s="27">
        <f>COUNTIF('DATA Février (clients affiliés)'!B:B,"&gt;9,3")</f>
        <v>103</v>
      </c>
      <c r="D16" s="40">
        <f>SUMIFS('DATA Février (clients affiliés)'!C:C,'DATA Février (clients affiliés)'!B:B,"&gt;9,3")</f>
        <v>8507.6799999999967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 x14ac:dyDescent="0.3">
      <c r="A20" s="1"/>
      <c r="B20" s="60" t="s">
        <v>17</v>
      </c>
      <c r="C20" s="61"/>
      <c r="D20" s="61"/>
      <c r="E20" s="61"/>
      <c r="F20" s="61"/>
      <c r="G20" s="61"/>
      <c r="H20" s="61"/>
      <c r="I20" s="61"/>
      <c r="J20" s="6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28"/>
      <c r="C21" s="1"/>
      <c r="D21" s="1"/>
      <c r="E21" s="1"/>
      <c r="F21" s="1"/>
      <c r="G21" s="1"/>
      <c r="H21" s="1"/>
      <c r="I21" s="1"/>
      <c r="J21" s="2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28"/>
      <c r="C22" s="1"/>
      <c r="D22" s="1"/>
      <c r="E22" s="1"/>
      <c r="F22" s="1"/>
      <c r="G22" s="1"/>
      <c r="H22" s="1"/>
      <c r="I22" s="1"/>
      <c r="J22" s="2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28"/>
      <c r="C23" s="1"/>
      <c r="D23" s="1"/>
      <c r="E23" s="1"/>
      <c r="F23" s="1"/>
      <c r="G23" s="1"/>
      <c r="H23" s="1"/>
      <c r="I23" s="1"/>
      <c r="J23" s="2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28"/>
      <c r="C24" s="1"/>
      <c r="D24" s="1"/>
      <c r="E24" s="1"/>
      <c r="F24" s="1"/>
      <c r="G24" s="1"/>
      <c r="H24" s="1"/>
      <c r="I24" s="1"/>
      <c r="J24" s="2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28"/>
      <c r="C25" s="1"/>
      <c r="D25" s="1"/>
      <c r="E25" s="1"/>
      <c r="F25" s="1"/>
      <c r="G25" s="1"/>
      <c r="H25" s="1"/>
      <c r="I25" s="1"/>
      <c r="J25" s="2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28"/>
      <c r="C26" s="1"/>
      <c r="D26" s="1"/>
      <c r="E26" s="1"/>
      <c r="F26" s="1"/>
      <c r="G26" s="1"/>
      <c r="H26" s="1"/>
      <c r="I26" s="1"/>
      <c r="J26" s="2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28"/>
      <c r="C27" s="1"/>
      <c r="D27" s="1"/>
      <c r="E27" s="1"/>
      <c r="F27" s="1"/>
      <c r="G27" s="1"/>
      <c r="H27" s="1"/>
      <c r="I27" s="1"/>
      <c r="J27" s="2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28"/>
      <c r="C28" s="1"/>
      <c r="D28" s="1"/>
      <c r="E28" s="1"/>
      <c r="F28" s="1"/>
      <c r="G28" s="1"/>
      <c r="H28" s="1"/>
      <c r="I28" s="1"/>
      <c r="J28" s="2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28"/>
      <c r="C29" s="1"/>
      <c r="D29" s="1"/>
      <c r="E29" s="1"/>
      <c r="F29" s="1"/>
      <c r="G29" s="1"/>
      <c r="H29" s="1"/>
      <c r="I29" s="1"/>
      <c r="J29" s="2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28"/>
      <c r="C30" s="1"/>
      <c r="D30" s="1"/>
      <c r="E30" s="1"/>
      <c r="F30" s="1"/>
      <c r="G30" s="1"/>
      <c r="H30" s="1"/>
      <c r="I30" s="1"/>
      <c r="J30" s="2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28"/>
      <c r="C31" s="1"/>
      <c r="D31" s="1"/>
      <c r="E31" s="1"/>
      <c r="F31" s="1"/>
      <c r="G31" s="1"/>
      <c r="H31" s="1"/>
      <c r="I31" s="1"/>
      <c r="J31" s="2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28"/>
      <c r="C32" s="1"/>
      <c r="D32" s="1"/>
      <c r="E32" s="1"/>
      <c r="F32" s="1"/>
      <c r="G32" s="1"/>
      <c r="H32" s="1"/>
      <c r="I32" s="1"/>
      <c r="J32" s="2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28"/>
      <c r="C33" s="1"/>
      <c r="D33" s="1"/>
      <c r="E33" s="1"/>
      <c r="F33" s="1"/>
      <c r="G33" s="1"/>
      <c r="H33" s="1"/>
      <c r="I33" s="1"/>
      <c r="J33" s="2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28"/>
      <c r="C34" s="1"/>
      <c r="D34" s="1"/>
      <c r="E34" s="1"/>
      <c r="F34" s="1"/>
      <c r="G34" s="1"/>
      <c r="H34" s="1"/>
      <c r="I34" s="1"/>
      <c r="J34" s="2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28"/>
      <c r="C35" s="1"/>
      <c r="D35" s="1"/>
      <c r="E35" s="1"/>
      <c r="F35" s="1"/>
      <c r="G35" s="1"/>
      <c r="H35" s="1"/>
      <c r="I35" s="1"/>
      <c r="J35" s="2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28"/>
      <c r="C36" s="1"/>
      <c r="D36" s="1"/>
      <c r="E36" s="1"/>
      <c r="F36" s="1"/>
      <c r="G36" s="1"/>
      <c r="H36" s="1"/>
      <c r="I36" s="1"/>
      <c r="J36" s="2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28"/>
      <c r="C37" s="1"/>
      <c r="D37" s="1"/>
      <c r="E37" s="1"/>
      <c r="F37" s="1"/>
      <c r="G37" s="1"/>
      <c r="H37" s="1"/>
      <c r="I37" s="1"/>
      <c r="J37" s="2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28"/>
      <c r="C38" s="1"/>
      <c r="D38" s="1"/>
      <c r="E38" s="1"/>
      <c r="F38" s="1"/>
      <c r="G38" s="1"/>
      <c r="H38" s="1"/>
      <c r="I38" s="1"/>
      <c r="J38" s="2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28"/>
      <c r="C39" s="1"/>
      <c r="D39" s="1"/>
      <c r="E39" s="1"/>
      <c r="F39" s="1"/>
      <c r="G39" s="1"/>
      <c r="H39" s="1"/>
      <c r="I39" s="1"/>
      <c r="J39" s="2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28"/>
      <c r="C40" s="1"/>
      <c r="D40" s="1"/>
      <c r="E40" s="1"/>
      <c r="F40" s="1"/>
      <c r="G40" s="1"/>
      <c r="H40" s="1"/>
      <c r="I40" s="1"/>
      <c r="J40" s="2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28"/>
      <c r="C41" s="1"/>
      <c r="D41" s="1"/>
      <c r="E41" s="1"/>
      <c r="F41" s="1"/>
      <c r="G41" s="1"/>
      <c r="H41" s="1"/>
      <c r="I41" s="1"/>
      <c r="J41" s="2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28"/>
      <c r="C42" s="1"/>
      <c r="D42" s="1"/>
      <c r="E42" s="1"/>
      <c r="F42" s="1"/>
      <c r="G42" s="1"/>
      <c r="H42" s="1"/>
      <c r="I42" s="1"/>
      <c r="J42" s="2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30"/>
      <c r="C43" s="31"/>
      <c r="D43" s="31"/>
      <c r="E43" s="31"/>
      <c r="F43" s="31"/>
      <c r="G43" s="31"/>
      <c r="H43" s="31"/>
      <c r="I43" s="31"/>
      <c r="J43" s="3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x14ac:dyDescent="0.3">
      <c r="A45" s="1"/>
      <c r="B45" s="60" t="s">
        <v>18</v>
      </c>
      <c r="C45" s="61"/>
      <c r="D45" s="61"/>
      <c r="E45" s="61"/>
      <c r="F45" s="61"/>
      <c r="G45" s="61"/>
      <c r="H45" s="61"/>
      <c r="I45" s="61"/>
      <c r="J45" s="6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28"/>
      <c r="C46" s="1"/>
      <c r="D46" s="1"/>
      <c r="E46" s="1"/>
      <c r="F46" s="1"/>
      <c r="G46" s="1"/>
      <c r="H46" s="1"/>
      <c r="I46" s="1"/>
      <c r="J46" s="2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28"/>
      <c r="C47" s="1"/>
      <c r="D47" s="1"/>
      <c r="E47" s="1"/>
      <c r="F47" s="1"/>
      <c r="G47" s="1"/>
      <c r="H47" s="1"/>
      <c r="I47" s="1"/>
      <c r="J47" s="2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28"/>
      <c r="C48" s="1"/>
      <c r="D48" s="1"/>
      <c r="E48" s="1"/>
      <c r="F48" s="1"/>
      <c r="G48" s="1"/>
      <c r="H48" s="1"/>
      <c r="I48" s="1"/>
      <c r="J48" s="2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28"/>
      <c r="C49" s="1"/>
      <c r="D49" s="1"/>
      <c r="E49" s="1"/>
      <c r="F49" s="1"/>
      <c r="G49" s="1"/>
      <c r="H49" s="1"/>
      <c r="I49" s="1"/>
      <c r="J49" s="2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28"/>
      <c r="C50" s="1"/>
      <c r="D50" s="1"/>
      <c r="E50" s="1"/>
      <c r="F50" s="1"/>
      <c r="G50" s="1"/>
      <c r="H50" s="1"/>
      <c r="I50" s="1"/>
      <c r="J50" s="2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28"/>
      <c r="C51" s="1"/>
      <c r="D51" s="1"/>
      <c r="E51" s="1"/>
      <c r="F51" s="1"/>
      <c r="G51" s="1"/>
      <c r="H51" s="1"/>
      <c r="I51" s="1"/>
      <c r="J51" s="2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28"/>
      <c r="C52" s="1"/>
      <c r="D52" s="1"/>
      <c r="E52" s="1"/>
      <c r="F52" s="1"/>
      <c r="G52" s="1"/>
      <c r="H52" s="1"/>
      <c r="I52" s="1"/>
      <c r="J52" s="2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28"/>
      <c r="C53" s="1"/>
      <c r="D53" s="1"/>
      <c r="E53" s="1"/>
      <c r="F53" s="1"/>
      <c r="G53" s="1"/>
      <c r="H53" s="1"/>
      <c r="I53" s="1"/>
      <c r="J53" s="2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28"/>
      <c r="C54" s="1"/>
      <c r="D54" s="1"/>
      <c r="E54" s="1"/>
      <c r="F54" s="1"/>
      <c r="G54" s="1"/>
      <c r="H54" s="1"/>
      <c r="I54" s="1"/>
      <c r="J54" s="2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28"/>
      <c r="C55" s="1"/>
      <c r="D55" s="1"/>
      <c r="E55" s="1"/>
      <c r="F55" s="1"/>
      <c r="G55" s="1"/>
      <c r="H55" s="1"/>
      <c r="I55" s="1"/>
      <c r="J55" s="29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28"/>
      <c r="C56" s="1"/>
      <c r="D56" s="1"/>
      <c r="E56" s="1"/>
      <c r="F56" s="1"/>
      <c r="G56" s="1"/>
      <c r="H56" s="1"/>
      <c r="I56" s="1"/>
      <c r="J56" s="29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28"/>
      <c r="C57" s="1"/>
      <c r="D57" s="1"/>
      <c r="E57" s="1"/>
      <c r="F57" s="1"/>
      <c r="G57" s="1"/>
      <c r="H57" s="1"/>
      <c r="I57" s="1"/>
      <c r="J57" s="29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28"/>
      <c r="C58" s="1"/>
      <c r="D58" s="1"/>
      <c r="E58" s="1"/>
      <c r="F58" s="1"/>
      <c r="G58" s="1"/>
      <c r="H58" s="1"/>
      <c r="I58" s="1"/>
      <c r="J58" s="29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28"/>
      <c r="C59" s="1"/>
      <c r="D59" s="1"/>
      <c r="E59" s="1"/>
      <c r="F59" s="1"/>
      <c r="G59" s="1"/>
      <c r="H59" s="1"/>
      <c r="I59" s="1"/>
      <c r="J59" s="2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28"/>
      <c r="C60" s="1"/>
      <c r="D60" s="1"/>
      <c r="E60" s="1"/>
      <c r="F60" s="1"/>
      <c r="G60" s="1"/>
      <c r="H60" s="1"/>
      <c r="I60" s="1"/>
      <c r="J60" s="29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28"/>
      <c r="C61" s="1"/>
      <c r="D61" s="1"/>
      <c r="E61" s="1"/>
      <c r="F61" s="1"/>
      <c r="G61" s="1"/>
      <c r="H61" s="1"/>
      <c r="I61" s="1"/>
      <c r="J61" s="2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28"/>
      <c r="C62" s="1"/>
      <c r="D62" s="1"/>
      <c r="E62" s="1"/>
      <c r="F62" s="1"/>
      <c r="G62" s="1"/>
      <c r="H62" s="1"/>
      <c r="I62" s="1"/>
      <c r="J62" s="2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28"/>
      <c r="C63" s="1"/>
      <c r="D63" s="1"/>
      <c r="E63" s="1"/>
      <c r="F63" s="1"/>
      <c r="G63" s="1"/>
      <c r="H63" s="1"/>
      <c r="I63" s="1"/>
      <c r="J63" s="29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28"/>
      <c r="C64" s="1"/>
      <c r="D64" s="1"/>
      <c r="E64" s="1"/>
      <c r="F64" s="1"/>
      <c r="G64" s="1"/>
      <c r="H64" s="1"/>
      <c r="I64" s="1"/>
      <c r="J64" s="29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28"/>
      <c r="C65" s="1"/>
      <c r="D65" s="1"/>
      <c r="E65" s="1"/>
      <c r="F65" s="1"/>
      <c r="G65" s="1"/>
      <c r="H65" s="1"/>
      <c r="I65" s="1"/>
      <c r="J65" s="29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28"/>
      <c r="C66" s="1"/>
      <c r="D66" s="1"/>
      <c r="E66" s="1"/>
      <c r="F66" s="1"/>
      <c r="G66" s="1"/>
      <c r="H66" s="1"/>
      <c r="I66" s="1"/>
      <c r="J66" s="29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28"/>
      <c r="C67" s="1"/>
      <c r="D67" s="1"/>
      <c r="E67" s="1"/>
      <c r="F67" s="1"/>
      <c r="G67" s="1"/>
      <c r="H67" s="1"/>
      <c r="I67" s="1"/>
      <c r="J67" s="29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30"/>
      <c r="C68" s="31"/>
      <c r="D68" s="31"/>
      <c r="E68" s="31"/>
      <c r="F68" s="31"/>
      <c r="G68" s="31"/>
      <c r="H68" s="31"/>
      <c r="I68" s="31"/>
      <c r="J68" s="3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x14ac:dyDescent="0.3">
      <c r="A70" s="1"/>
      <c r="B70" s="60" t="s">
        <v>19</v>
      </c>
      <c r="C70" s="61"/>
      <c r="D70" s="61"/>
      <c r="E70" s="61"/>
      <c r="F70" s="61"/>
      <c r="G70" s="61"/>
      <c r="H70" s="61"/>
      <c r="I70" s="61"/>
      <c r="J70" s="6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28"/>
      <c r="C71" s="1"/>
      <c r="D71" s="1"/>
      <c r="E71" s="1"/>
      <c r="F71" s="1"/>
      <c r="G71" s="1"/>
      <c r="H71" s="1"/>
      <c r="I71" s="1"/>
      <c r="J71" s="29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28"/>
      <c r="C72" s="1"/>
      <c r="D72" s="1"/>
      <c r="E72" s="1"/>
      <c r="F72" s="1"/>
      <c r="G72" s="1"/>
      <c r="H72" s="1"/>
      <c r="I72" s="1"/>
      <c r="J72" s="29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28"/>
      <c r="C73" s="1"/>
      <c r="D73" s="1"/>
      <c r="E73" s="1"/>
      <c r="F73" s="1"/>
      <c r="G73" s="1"/>
      <c r="H73" s="1"/>
      <c r="I73" s="1"/>
      <c r="J73" s="29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28"/>
      <c r="C74" s="1"/>
      <c r="D74" s="1"/>
      <c r="E74" s="1"/>
      <c r="F74" s="1"/>
      <c r="G74" s="1"/>
      <c r="H74" s="1"/>
      <c r="I74" s="1"/>
      <c r="J74" s="29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28"/>
      <c r="C75" s="1"/>
      <c r="D75" s="1"/>
      <c r="E75" s="1"/>
      <c r="F75" s="1"/>
      <c r="G75" s="1"/>
      <c r="H75" s="1"/>
      <c r="I75" s="1"/>
      <c r="J75" s="29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28"/>
      <c r="C76" s="1"/>
      <c r="D76" s="1"/>
      <c r="E76" s="1"/>
      <c r="F76" s="1"/>
      <c r="G76" s="1"/>
      <c r="H76" s="1"/>
      <c r="I76" s="1"/>
      <c r="J76" s="29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28"/>
      <c r="C77" s="1"/>
      <c r="D77" s="1"/>
      <c r="E77" s="1"/>
      <c r="F77" s="1"/>
      <c r="G77" s="1"/>
      <c r="H77" s="1"/>
      <c r="I77" s="1"/>
      <c r="J77" s="29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28"/>
      <c r="C78" s="1"/>
      <c r="D78" s="1"/>
      <c r="E78" s="1"/>
      <c r="F78" s="1"/>
      <c r="G78" s="1"/>
      <c r="H78" s="1"/>
      <c r="I78" s="1"/>
      <c r="J78" s="29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28"/>
      <c r="C79" s="1"/>
      <c r="D79" s="1"/>
      <c r="E79" s="1"/>
      <c r="F79" s="1"/>
      <c r="G79" s="1"/>
      <c r="H79" s="1"/>
      <c r="I79" s="1"/>
      <c r="J79" s="29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28"/>
      <c r="C80" s="1"/>
      <c r="D80" s="1"/>
      <c r="E80" s="1"/>
      <c r="F80" s="1"/>
      <c r="G80" s="1"/>
      <c r="H80" s="1"/>
      <c r="I80" s="1"/>
      <c r="J80" s="29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28"/>
      <c r="C81" s="1"/>
      <c r="D81" s="1"/>
      <c r="E81" s="1"/>
      <c r="F81" s="1"/>
      <c r="G81" s="1"/>
      <c r="H81" s="1"/>
      <c r="I81" s="1"/>
      <c r="J81" s="29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28"/>
      <c r="C82" s="1"/>
      <c r="D82" s="1"/>
      <c r="E82" s="1"/>
      <c r="F82" s="1"/>
      <c r="G82" s="1"/>
      <c r="H82" s="1"/>
      <c r="I82" s="1"/>
      <c r="J82" s="29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28"/>
      <c r="C83" s="1"/>
      <c r="D83" s="1"/>
      <c r="E83" s="1"/>
      <c r="F83" s="1"/>
      <c r="G83" s="1"/>
      <c r="H83" s="1"/>
      <c r="I83" s="1"/>
      <c r="J83" s="29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28"/>
      <c r="C84" s="1"/>
      <c r="D84" s="1"/>
      <c r="E84" s="1"/>
      <c r="F84" s="1"/>
      <c r="G84" s="1"/>
      <c r="H84" s="1"/>
      <c r="I84" s="1"/>
      <c r="J84" s="29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28"/>
      <c r="C85" s="1"/>
      <c r="D85" s="1"/>
      <c r="E85" s="1"/>
      <c r="F85" s="1"/>
      <c r="G85" s="1"/>
      <c r="H85" s="1"/>
      <c r="I85" s="1"/>
      <c r="J85" s="29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28"/>
      <c r="C86" s="1"/>
      <c r="D86" s="1"/>
      <c r="E86" s="1"/>
      <c r="F86" s="1"/>
      <c r="G86" s="1"/>
      <c r="H86" s="1"/>
      <c r="I86" s="1"/>
      <c r="J86" s="29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28"/>
      <c r="C87" s="1"/>
      <c r="D87" s="1"/>
      <c r="E87" s="1"/>
      <c r="F87" s="1"/>
      <c r="G87" s="1"/>
      <c r="H87" s="1"/>
      <c r="I87" s="1"/>
      <c r="J87" s="29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28"/>
      <c r="C88" s="1"/>
      <c r="D88" s="1"/>
      <c r="E88" s="1"/>
      <c r="F88" s="1"/>
      <c r="G88" s="1"/>
      <c r="H88" s="1"/>
      <c r="I88" s="1"/>
      <c r="J88" s="29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28"/>
      <c r="C89" s="1"/>
      <c r="D89" s="1"/>
      <c r="E89" s="1"/>
      <c r="F89" s="1"/>
      <c r="G89" s="1"/>
      <c r="H89" s="1"/>
      <c r="I89" s="1"/>
      <c r="J89" s="29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28"/>
      <c r="C90" s="1"/>
      <c r="D90" s="1"/>
      <c r="E90" s="1"/>
      <c r="F90" s="1"/>
      <c r="G90" s="1"/>
      <c r="H90" s="1"/>
      <c r="I90" s="1"/>
      <c r="J90" s="29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28"/>
      <c r="C91" s="1"/>
      <c r="D91" s="1"/>
      <c r="E91" s="1"/>
      <c r="F91" s="1"/>
      <c r="G91" s="1"/>
      <c r="H91" s="1"/>
      <c r="I91" s="1"/>
      <c r="J91" s="29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28"/>
      <c r="C92" s="1"/>
      <c r="D92" s="1"/>
      <c r="E92" s="1"/>
      <c r="F92" s="1"/>
      <c r="G92" s="1"/>
      <c r="H92" s="1"/>
      <c r="I92" s="1"/>
      <c r="J92" s="29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30"/>
      <c r="C93" s="31"/>
      <c r="D93" s="31"/>
      <c r="E93" s="31"/>
      <c r="F93" s="31"/>
      <c r="G93" s="31"/>
      <c r="H93" s="31"/>
      <c r="I93" s="31"/>
      <c r="J93" s="3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 x14ac:dyDescent="0.3">
      <c r="A95" s="1"/>
      <c r="B95" s="60" t="s">
        <v>20</v>
      </c>
      <c r="C95" s="61"/>
      <c r="D95" s="61"/>
      <c r="E95" s="61"/>
      <c r="F95" s="61"/>
      <c r="G95" s="61"/>
      <c r="H95" s="61"/>
      <c r="I95" s="61"/>
      <c r="J95" s="6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28"/>
      <c r="C96" s="1"/>
      <c r="D96" s="1"/>
      <c r="E96" s="1"/>
      <c r="F96" s="1"/>
      <c r="G96" s="1"/>
      <c r="H96" s="1"/>
      <c r="I96" s="1"/>
      <c r="J96" s="29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28"/>
      <c r="C97" s="1"/>
      <c r="D97" s="1"/>
      <c r="E97" s="1"/>
      <c r="F97" s="1"/>
      <c r="G97" s="1"/>
      <c r="H97" s="1"/>
      <c r="I97" s="1"/>
      <c r="J97" s="29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28"/>
      <c r="C98" s="1"/>
      <c r="D98" s="1"/>
      <c r="E98" s="1"/>
      <c r="F98" s="1"/>
      <c r="G98" s="1"/>
      <c r="H98" s="1"/>
      <c r="I98" s="1"/>
      <c r="J98" s="29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28"/>
      <c r="C99" s="1"/>
      <c r="D99" s="1"/>
      <c r="E99" s="1"/>
      <c r="F99" s="1"/>
      <c r="G99" s="1"/>
      <c r="H99" s="1"/>
      <c r="I99" s="1"/>
      <c r="J99" s="29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28"/>
      <c r="C100" s="1"/>
      <c r="D100" s="1"/>
      <c r="E100" s="1"/>
      <c r="F100" s="1"/>
      <c r="G100" s="1"/>
      <c r="H100" s="1"/>
      <c r="I100" s="1"/>
      <c r="J100" s="29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28"/>
      <c r="C101" s="1"/>
      <c r="D101" s="1"/>
      <c r="E101" s="1"/>
      <c r="F101" s="1"/>
      <c r="G101" s="1"/>
      <c r="H101" s="1"/>
      <c r="I101" s="1"/>
      <c r="J101" s="29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28"/>
      <c r="C102" s="1"/>
      <c r="D102" s="1"/>
      <c r="E102" s="1"/>
      <c r="F102" s="1"/>
      <c r="G102" s="1"/>
      <c r="H102" s="1"/>
      <c r="I102" s="1"/>
      <c r="J102" s="29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28"/>
      <c r="C103" s="1"/>
      <c r="D103" s="1"/>
      <c r="E103" s="1"/>
      <c r="F103" s="1"/>
      <c r="G103" s="1"/>
      <c r="H103" s="1"/>
      <c r="I103" s="1"/>
      <c r="J103" s="29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28"/>
      <c r="C104" s="1"/>
      <c r="D104" s="1"/>
      <c r="E104" s="1"/>
      <c r="F104" s="1"/>
      <c r="G104" s="1"/>
      <c r="H104" s="1"/>
      <c r="I104" s="1"/>
      <c r="J104" s="29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28"/>
      <c r="C105" s="1"/>
      <c r="D105" s="1"/>
      <c r="E105" s="1"/>
      <c r="F105" s="1"/>
      <c r="G105" s="1"/>
      <c r="H105" s="1"/>
      <c r="I105" s="1"/>
      <c r="J105" s="29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28"/>
      <c r="C106" s="1"/>
      <c r="D106" s="1"/>
      <c r="E106" s="1"/>
      <c r="F106" s="1"/>
      <c r="G106" s="1"/>
      <c r="H106" s="1"/>
      <c r="I106" s="1"/>
      <c r="J106" s="29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28"/>
      <c r="C107" s="1"/>
      <c r="D107" s="1"/>
      <c r="E107" s="1"/>
      <c r="F107" s="1"/>
      <c r="G107" s="1"/>
      <c r="H107" s="1"/>
      <c r="I107" s="1"/>
      <c r="J107" s="29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28"/>
      <c r="C108" s="1"/>
      <c r="D108" s="1"/>
      <c r="E108" s="1"/>
      <c r="F108" s="1"/>
      <c r="G108" s="1"/>
      <c r="H108" s="1"/>
      <c r="I108" s="1"/>
      <c r="J108" s="29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28"/>
      <c r="C109" s="1"/>
      <c r="D109" s="1"/>
      <c r="E109" s="1"/>
      <c r="F109" s="1"/>
      <c r="G109" s="1"/>
      <c r="H109" s="1"/>
      <c r="I109" s="1"/>
      <c r="J109" s="29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28"/>
      <c r="C110" s="1"/>
      <c r="D110" s="1"/>
      <c r="E110" s="1"/>
      <c r="F110" s="1"/>
      <c r="G110" s="1"/>
      <c r="H110" s="1"/>
      <c r="I110" s="1"/>
      <c r="J110" s="29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28"/>
      <c r="C111" s="1"/>
      <c r="D111" s="1"/>
      <c r="E111" s="1"/>
      <c r="F111" s="1"/>
      <c r="G111" s="1"/>
      <c r="H111" s="1"/>
      <c r="I111" s="1"/>
      <c r="J111" s="29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28"/>
      <c r="C112" s="1"/>
      <c r="D112" s="1"/>
      <c r="E112" s="1"/>
      <c r="F112" s="1"/>
      <c r="G112" s="1"/>
      <c r="H112" s="1"/>
      <c r="I112" s="1"/>
      <c r="J112" s="29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28"/>
      <c r="C113" s="1"/>
      <c r="D113" s="1"/>
      <c r="E113" s="1"/>
      <c r="F113" s="1"/>
      <c r="G113" s="1"/>
      <c r="H113" s="1"/>
      <c r="I113" s="1"/>
      <c r="J113" s="29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28"/>
      <c r="C114" s="1"/>
      <c r="D114" s="1"/>
      <c r="E114" s="1"/>
      <c r="F114" s="1"/>
      <c r="G114" s="1"/>
      <c r="H114" s="1"/>
      <c r="I114" s="1"/>
      <c r="J114" s="29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28"/>
      <c r="C115" s="1"/>
      <c r="D115" s="1"/>
      <c r="E115" s="1"/>
      <c r="F115" s="1"/>
      <c r="G115" s="1"/>
      <c r="H115" s="1"/>
      <c r="I115" s="1"/>
      <c r="J115" s="29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28"/>
      <c r="C116" s="1"/>
      <c r="D116" s="1"/>
      <c r="E116" s="1"/>
      <c r="F116" s="1"/>
      <c r="G116" s="1"/>
      <c r="H116" s="1"/>
      <c r="I116" s="1"/>
      <c r="J116" s="29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28"/>
      <c r="C117" s="1"/>
      <c r="D117" s="1"/>
      <c r="E117" s="1"/>
      <c r="F117" s="1"/>
      <c r="G117" s="1"/>
      <c r="H117" s="1"/>
      <c r="I117" s="1"/>
      <c r="J117" s="29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30"/>
      <c r="C118" s="31"/>
      <c r="D118" s="31"/>
      <c r="E118" s="31"/>
      <c r="F118" s="31"/>
      <c r="G118" s="31"/>
      <c r="H118" s="31"/>
      <c r="I118" s="31"/>
      <c r="J118" s="3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x14ac:dyDescent="0.3">
      <c r="A120" s="1"/>
      <c r="B120" s="60" t="s">
        <v>21</v>
      </c>
      <c r="C120" s="61"/>
      <c r="D120" s="61"/>
      <c r="E120" s="61"/>
      <c r="F120" s="61"/>
      <c r="G120" s="61"/>
      <c r="H120" s="61"/>
      <c r="I120" s="61"/>
      <c r="J120" s="6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28"/>
      <c r="C121" s="1"/>
      <c r="D121" s="1"/>
      <c r="E121" s="1"/>
      <c r="F121" s="1"/>
      <c r="G121" s="1"/>
      <c r="H121" s="1"/>
      <c r="I121" s="1"/>
      <c r="J121" s="29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28"/>
      <c r="C122" s="1"/>
      <c r="D122" s="1"/>
      <c r="E122" s="1"/>
      <c r="F122" s="1"/>
      <c r="G122" s="1"/>
      <c r="H122" s="1"/>
      <c r="I122" s="1"/>
      <c r="J122" s="29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28"/>
      <c r="C123" s="1"/>
      <c r="D123" s="1"/>
      <c r="E123" s="1"/>
      <c r="F123" s="1"/>
      <c r="G123" s="1"/>
      <c r="H123" s="1"/>
      <c r="I123" s="1"/>
      <c r="J123" s="29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28"/>
      <c r="C124" s="1"/>
      <c r="D124" s="1"/>
      <c r="E124" s="1"/>
      <c r="F124" s="1"/>
      <c r="G124" s="1"/>
      <c r="H124" s="1"/>
      <c r="I124" s="1"/>
      <c r="J124" s="29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28"/>
      <c r="C125" s="1"/>
      <c r="D125" s="1"/>
      <c r="E125" s="1"/>
      <c r="F125" s="1"/>
      <c r="G125" s="1"/>
      <c r="H125" s="1"/>
      <c r="I125" s="1"/>
      <c r="J125" s="29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28"/>
      <c r="C126" s="1"/>
      <c r="D126" s="1"/>
      <c r="E126" s="1"/>
      <c r="F126" s="1"/>
      <c r="G126" s="1"/>
      <c r="H126" s="1"/>
      <c r="I126" s="1"/>
      <c r="J126" s="29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28"/>
      <c r="C127" s="1"/>
      <c r="D127" s="1"/>
      <c r="E127" s="1"/>
      <c r="F127" s="1"/>
      <c r="G127" s="1"/>
      <c r="H127" s="1"/>
      <c r="I127" s="1"/>
      <c r="J127" s="29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28"/>
      <c r="C128" s="1"/>
      <c r="D128" s="1"/>
      <c r="E128" s="1"/>
      <c r="F128" s="1"/>
      <c r="G128" s="1"/>
      <c r="H128" s="1"/>
      <c r="I128" s="1"/>
      <c r="J128" s="29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28"/>
      <c r="C129" s="1"/>
      <c r="D129" s="1"/>
      <c r="E129" s="1"/>
      <c r="F129" s="1"/>
      <c r="G129" s="1"/>
      <c r="H129" s="1"/>
      <c r="I129" s="1"/>
      <c r="J129" s="29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28"/>
      <c r="C130" s="1"/>
      <c r="D130" s="1"/>
      <c r="E130" s="1"/>
      <c r="F130" s="1"/>
      <c r="G130" s="1"/>
      <c r="H130" s="1"/>
      <c r="I130" s="1"/>
      <c r="J130" s="29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28"/>
      <c r="C131" s="1"/>
      <c r="D131" s="1"/>
      <c r="E131" s="1"/>
      <c r="F131" s="1"/>
      <c r="G131" s="1"/>
      <c r="H131" s="1"/>
      <c r="I131" s="1"/>
      <c r="J131" s="29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28"/>
      <c r="C132" s="1"/>
      <c r="D132" s="1"/>
      <c r="E132" s="1"/>
      <c r="F132" s="1"/>
      <c r="G132" s="1"/>
      <c r="H132" s="1"/>
      <c r="I132" s="1"/>
      <c r="J132" s="29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28"/>
      <c r="C133" s="1"/>
      <c r="D133" s="1"/>
      <c r="E133" s="1"/>
      <c r="F133" s="1"/>
      <c r="G133" s="1"/>
      <c r="H133" s="1"/>
      <c r="I133" s="1"/>
      <c r="J133" s="29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28"/>
      <c r="C134" s="1"/>
      <c r="D134" s="1"/>
      <c r="E134" s="1"/>
      <c r="F134" s="1"/>
      <c r="G134" s="1"/>
      <c r="H134" s="1"/>
      <c r="I134" s="1"/>
      <c r="J134" s="29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28"/>
      <c r="C135" s="1"/>
      <c r="D135" s="1"/>
      <c r="E135" s="1"/>
      <c r="F135" s="1"/>
      <c r="G135" s="1"/>
      <c r="H135" s="1"/>
      <c r="I135" s="1"/>
      <c r="J135" s="29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28"/>
      <c r="C136" s="1"/>
      <c r="D136" s="1"/>
      <c r="E136" s="1"/>
      <c r="F136" s="1"/>
      <c r="G136" s="1"/>
      <c r="H136" s="1"/>
      <c r="I136" s="1"/>
      <c r="J136" s="29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28"/>
      <c r="C137" s="1"/>
      <c r="D137" s="1"/>
      <c r="E137" s="1"/>
      <c r="F137" s="1"/>
      <c r="G137" s="1"/>
      <c r="H137" s="1"/>
      <c r="I137" s="1"/>
      <c r="J137" s="29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28"/>
      <c r="C138" s="1"/>
      <c r="D138" s="1"/>
      <c r="E138" s="1"/>
      <c r="F138" s="1"/>
      <c r="G138" s="1"/>
      <c r="H138" s="1"/>
      <c r="I138" s="1"/>
      <c r="J138" s="29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28"/>
      <c r="C139" s="1"/>
      <c r="D139" s="1"/>
      <c r="E139" s="1"/>
      <c r="F139" s="1"/>
      <c r="G139" s="1"/>
      <c r="H139" s="1"/>
      <c r="I139" s="1"/>
      <c r="J139" s="29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28"/>
      <c r="C140" s="1"/>
      <c r="D140" s="1"/>
      <c r="E140" s="1"/>
      <c r="F140" s="1"/>
      <c r="G140" s="1"/>
      <c r="H140" s="1"/>
      <c r="I140" s="1"/>
      <c r="J140" s="29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28"/>
      <c r="C141" s="1"/>
      <c r="D141" s="1"/>
      <c r="E141" s="1"/>
      <c r="F141" s="1"/>
      <c r="G141" s="1"/>
      <c r="H141" s="1"/>
      <c r="I141" s="1"/>
      <c r="J141" s="29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28"/>
      <c r="C142" s="1"/>
      <c r="D142" s="1"/>
      <c r="E142" s="1"/>
      <c r="F142" s="1"/>
      <c r="G142" s="1"/>
      <c r="H142" s="1"/>
      <c r="I142" s="1"/>
      <c r="J142" s="29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30"/>
      <c r="C143" s="31"/>
      <c r="D143" s="31"/>
      <c r="E143" s="31"/>
      <c r="F143" s="31"/>
      <c r="G143" s="31"/>
      <c r="H143" s="31"/>
      <c r="I143" s="31"/>
      <c r="J143" s="3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/>
    <row r="975" spans="1:26" ht="15.75" customHeight="1" x14ac:dyDescent="0.3"/>
    <row r="976" spans="1:2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J1000"/>
  <sheetViews>
    <sheetView tabSelected="1" workbookViewId="0">
      <selection activeCell="I11" sqref="I11"/>
    </sheetView>
  </sheetViews>
  <sheetFormatPr baseColWidth="10" defaultColWidth="14.44140625" defaultRowHeight="15" customHeight="1" x14ac:dyDescent="0.3"/>
  <cols>
    <col min="1" max="1" width="11.109375" style="51" customWidth="1"/>
    <col min="2" max="2" width="29.21875" style="51" customWidth="1"/>
    <col min="3" max="4" width="26.77734375" style="51" customWidth="1"/>
    <col min="5" max="5" width="17.88671875" style="56" customWidth="1"/>
    <col min="6" max="6" width="18" style="56" customWidth="1"/>
    <col min="7" max="7" width="14.5546875" style="56" customWidth="1"/>
    <col min="8" max="8" width="23.6640625" customWidth="1"/>
    <col min="9" max="27" width="10.6640625" customWidth="1"/>
  </cols>
  <sheetData>
    <row r="1" spans="1:10" ht="14.4" x14ac:dyDescent="0.3">
      <c r="A1" s="33"/>
      <c r="B1" s="33"/>
      <c r="C1" s="33"/>
      <c r="D1" s="33"/>
      <c r="E1" s="55"/>
      <c r="F1" s="55"/>
      <c r="G1" s="55"/>
      <c r="H1" s="33"/>
    </row>
    <row r="2" spans="1:10" ht="31.5" customHeight="1" x14ac:dyDescent="0.5">
      <c r="A2" s="72" t="s">
        <v>22</v>
      </c>
      <c r="B2" s="61"/>
      <c r="C2" s="61"/>
      <c r="D2" s="61"/>
      <c r="E2" s="61"/>
      <c r="F2" s="61"/>
      <c r="G2" s="61"/>
      <c r="H2" s="61"/>
      <c r="I2" s="61"/>
      <c r="J2" s="62"/>
    </row>
    <row r="3" spans="1:10" ht="14.4" x14ac:dyDescent="0.3">
      <c r="A3" s="33"/>
      <c r="B3" s="33"/>
      <c r="C3" s="33"/>
      <c r="D3" s="33"/>
      <c r="E3" s="55"/>
      <c r="F3" s="55"/>
      <c r="G3" s="55"/>
      <c r="H3" s="33"/>
    </row>
    <row r="4" spans="1:10" ht="15" customHeight="1" x14ac:dyDescent="0.3">
      <c r="A4" s="51" t="s">
        <v>36</v>
      </c>
      <c r="B4" s="57" t="s">
        <v>42</v>
      </c>
      <c r="C4" s="57" t="s">
        <v>43</v>
      </c>
      <c r="D4" s="59" t="s">
        <v>47</v>
      </c>
      <c r="E4" s="58" t="s">
        <v>44</v>
      </c>
      <c r="F4" s="58" t="s">
        <v>45</v>
      </c>
      <c r="G4" s="56" t="s">
        <v>39</v>
      </c>
    </row>
    <row r="5" spans="1:10" ht="15" customHeight="1" x14ac:dyDescent="0.3">
      <c r="A5" s="51">
        <v>1</v>
      </c>
      <c r="B5" s="51">
        <v>4</v>
      </c>
      <c r="C5" s="51">
        <v>5</v>
      </c>
      <c r="D5" s="51">
        <f>SUM(Tableau2[[#This Row],[nombre d''achats( bien de conso)]:[nombre d''achat (nourriture) ]])</f>
        <v>9</v>
      </c>
      <c r="E5" s="56">
        <v>201.40999999999997</v>
      </c>
      <c r="F5" s="56">
        <v>233.41</v>
      </c>
      <c r="G5" s="56">
        <v>434.81999999999994</v>
      </c>
    </row>
    <row r="6" spans="1:10" ht="15" customHeight="1" x14ac:dyDescent="0.3">
      <c r="A6" s="51">
        <v>2</v>
      </c>
      <c r="B6" s="51">
        <v>2</v>
      </c>
      <c r="C6" s="51">
        <v>10</v>
      </c>
      <c r="D6" s="51">
        <f>SUM(Tableau2[[#This Row],[nombre d''achats( bien de conso)]:[nombre d''achat (nourriture) ]])</f>
        <v>12</v>
      </c>
      <c r="E6" s="56">
        <v>142.66</v>
      </c>
      <c r="F6" s="56">
        <v>728.96999999999991</v>
      </c>
      <c r="G6" s="56">
        <v>871.62999999999988</v>
      </c>
    </row>
    <row r="7" spans="1:10" ht="15" customHeight="1" x14ac:dyDescent="0.3">
      <c r="A7" s="51">
        <v>3</v>
      </c>
      <c r="B7" s="51">
        <v>5</v>
      </c>
      <c r="C7" s="51">
        <v>4</v>
      </c>
      <c r="D7" s="51">
        <f>SUM(Tableau2[[#This Row],[nombre d''achats( bien de conso)]:[nombre d''achat (nourriture) ]])</f>
        <v>9</v>
      </c>
      <c r="E7" s="56">
        <v>360.62</v>
      </c>
      <c r="F7" s="56">
        <v>275.13</v>
      </c>
      <c r="G7" s="56">
        <v>635.75</v>
      </c>
    </row>
    <row r="8" spans="1:10" ht="15" customHeight="1" x14ac:dyDescent="0.3">
      <c r="A8" s="51">
        <v>4</v>
      </c>
      <c r="B8" s="51">
        <v>2</v>
      </c>
      <c r="C8" s="51">
        <v>5</v>
      </c>
      <c r="D8" s="51">
        <f>SUM(Tableau2[[#This Row],[nombre d''achats( bien de conso)]:[nombre d''achat (nourriture) ]])</f>
        <v>7</v>
      </c>
      <c r="E8" s="56">
        <v>138.84</v>
      </c>
      <c r="F8" s="56">
        <v>272.82</v>
      </c>
      <c r="G8" s="56">
        <v>411.65999999999997</v>
      </c>
    </row>
    <row r="9" spans="1:10" ht="15" customHeight="1" x14ac:dyDescent="0.3">
      <c r="A9" s="51">
        <v>5</v>
      </c>
      <c r="B9" s="51">
        <v>3</v>
      </c>
      <c r="C9" s="51">
        <v>10</v>
      </c>
      <c r="D9" s="51">
        <f>SUM(Tableau2[[#This Row],[nombre d''achats( bien de conso)]:[nombre d''achat (nourriture) ]])</f>
        <v>13</v>
      </c>
      <c r="E9" s="56">
        <v>163.14000000000001</v>
      </c>
      <c r="F9" s="56">
        <v>580.51999999999987</v>
      </c>
      <c r="G9" s="56">
        <v>743.65999999999985</v>
      </c>
    </row>
    <row r="10" spans="1:10" ht="15" customHeight="1" x14ac:dyDescent="0.3">
      <c r="A10" s="51">
        <v>6</v>
      </c>
      <c r="B10" s="51">
        <v>6</v>
      </c>
      <c r="C10" s="51">
        <v>4</v>
      </c>
      <c r="D10" s="51">
        <f>SUM(Tableau2[[#This Row],[nombre d''achats( bien de conso)]:[nombre d''achat (nourriture) ]])</f>
        <v>10</v>
      </c>
      <c r="E10" s="56">
        <v>338.63000000000005</v>
      </c>
      <c r="F10" s="56">
        <v>248.14</v>
      </c>
      <c r="G10" s="56">
        <v>586.77</v>
      </c>
    </row>
    <row r="11" spans="1:10" ht="15" customHeight="1" x14ac:dyDescent="0.3">
      <c r="A11" s="51">
        <v>7</v>
      </c>
      <c r="B11" s="51">
        <v>8</v>
      </c>
      <c r="C11" s="51">
        <v>8</v>
      </c>
      <c r="D11" s="51">
        <f>SUM(Tableau2[[#This Row],[nombre d''achats( bien de conso)]:[nombre d''achat (nourriture) ]])</f>
        <v>16</v>
      </c>
      <c r="E11" s="56">
        <v>536.26999999999987</v>
      </c>
      <c r="F11" s="56">
        <v>320.98999999999995</v>
      </c>
      <c r="G11" s="56">
        <v>857.25999999999976</v>
      </c>
    </row>
    <row r="12" spans="1:10" ht="15" customHeight="1" x14ac:dyDescent="0.3">
      <c r="A12" s="51">
        <v>8</v>
      </c>
      <c r="B12" s="51">
        <v>2</v>
      </c>
      <c r="C12" s="51">
        <v>7</v>
      </c>
      <c r="D12" s="51">
        <f>SUM(Tableau2[[#This Row],[nombre d''achats( bien de conso)]:[nombre d''achat (nourriture) ]])</f>
        <v>9</v>
      </c>
      <c r="E12" s="56">
        <v>136.15</v>
      </c>
      <c r="F12" s="56">
        <v>373.76000000000005</v>
      </c>
      <c r="G12" s="56">
        <v>509.91000000000008</v>
      </c>
    </row>
    <row r="13" spans="1:10" ht="15" customHeight="1" x14ac:dyDescent="0.3">
      <c r="A13" s="51">
        <v>9</v>
      </c>
      <c r="B13" s="51">
        <v>5</v>
      </c>
      <c r="C13" s="51">
        <v>11</v>
      </c>
      <c r="D13" s="51">
        <f>SUM(Tableau2[[#This Row],[nombre d''achats( bien de conso)]:[nombre d''achat (nourriture) ]])</f>
        <v>16</v>
      </c>
      <c r="E13" s="56">
        <v>273.39</v>
      </c>
      <c r="F13" s="56">
        <v>608.84</v>
      </c>
      <c r="G13" s="56">
        <v>882.23</v>
      </c>
    </row>
    <row r="14" spans="1:10" ht="15" customHeight="1" x14ac:dyDescent="0.3">
      <c r="A14" s="51">
        <v>10</v>
      </c>
      <c r="B14" s="51">
        <v>5</v>
      </c>
      <c r="C14" s="51">
        <v>10</v>
      </c>
      <c r="D14" s="51">
        <f>SUM(Tableau2[[#This Row],[nombre d''achats( bien de conso)]:[nombre d''achat (nourriture) ]])</f>
        <v>15</v>
      </c>
      <c r="E14" s="56">
        <v>223.78</v>
      </c>
      <c r="F14" s="56">
        <v>523.89</v>
      </c>
      <c r="G14" s="56">
        <v>747.67</v>
      </c>
    </row>
    <row r="15" spans="1:10" ht="15" customHeight="1" x14ac:dyDescent="0.3">
      <c r="A15" s="51">
        <v>11</v>
      </c>
      <c r="B15" s="51">
        <v>3</v>
      </c>
      <c r="C15" s="51">
        <v>10</v>
      </c>
      <c r="D15" s="51">
        <f>SUM(Tableau2[[#This Row],[nombre d''achats( bien de conso)]:[nombre d''achat (nourriture) ]])</f>
        <v>13</v>
      </c>
      <c r="E15" s="56">
        <v>150.74</v>
      </c>
      <c r="F15" s="56">
        <v>99.86</v>
      </c>
      <c r="G15" s="56">
        <v>250.60000000000002</v>
      </c>
    </row>
    <row r="16" spans="1:10" ht="15" customHeight="1" x14ac:dyDescent="0.3">
      <c r="A16" s="51">
        <v>12</v>
      </c>
      <c r="B16" s="51">
        <v>3</v>
      </c>
      <c r="C16" s="51">
        <v>5</v>
      </c>
      <c r="D16" s="51">
        <f>SUM(Tableau2[[#This Row],[nombre d''achats( bien de conso)]:[nombre d''achat (nourriture) ]])</f>
        <v>8</v>
      </c>
      <c r="E16" s="56">
        <v>182.85000000000002</v>
      </c>
      <c r="F16" s="56">
        <v>260.83</v>
      </c>
      <c r="G16" s="56">
        <v>443.68</v>
      </c>
    </row>
    <row r="17" spans="1:8" ht="14.4" x14ac:dyDescent="0.3">
      <c r="A17" s="33">
        <v>13</v>
      </c>
      <c r="B17" s="33">
        <v>4</v>
      </c>
      <c r="C17" s="33">
        <v>7</v>
      </c>
      <c r="D17" s="33">
        <f>SUM(Tableau2[[#This Row],[nombre d''achats( bien de conso)]:[nombre d''achat (nourriture) ]])</f>
        <v>11</v>
      </c>
      <c r="E17" s="55">
        <v>284.57</v>
      </c>
      <c r="F17" s="55">
        <v>311.83</v>
      </c>
      <c r="G17" s="55">
        <v>596.4</v>
      </c>
      <c r="H17" s="33"/>
    </row>
    <row r="18" spans="1:8" ht="14.4" x14ac:dyDescent="0.3">
      <c r="A18" s="33">
        <v>14</v>
      </c>
      <c r="B18" s="33">
        <v>4</v>
      </c>
      <c r="C18" s="33">
        <v>10</v>
      </c>
      <c r="D18" s="33">
        <f>SUM(Tableau2[[#This Row],[nombre d''achats( bien de conso)]:[nombre d''achat (nourriture) ]])</f>
        <v>14</v>
      </c>
      <c r="E18" s="55">
        <v>273.78000000000003</v>
      </c>
      <c r="F18" s="55">
        <v>612.15000000000009</v>
      </c>
      <c r="G18" s="55">
        <v>885.93000000000006</v>
      </c>
      <c r="H18" s="33"/>
    </row>
    <row r="19" spans="1:8" ht="14.4" x14ac:dyDescent="0.3">
      <c r="A19" s="33">
        <v>15</v>
      </c>
      <c r="B19" s="33">
        <v>3</v>
      </c>
      <c r="C19" s="33">
        <v>13</v>
      </c>
      <c r="D19" s="33">
        <f>SUM(Tableau2[[#This Row],[nombre d''achats( bien de conso)]:[nombre d''achat (nourriture) ]])</f>
        <v>16</v>
      </c>
      <c r="E19" s="55">
        <v>190.66</v>
      </c>
      <c r="F19" s="55">
        <v>872.33999999999992</v>
      </c>
      <c r="G19" s="55">
        <v>1063</v>
      </c>
      <c r="H19" s="33"/>
    </row>
    <row r="20" spans="1:8" ht="14.4" x14ac:dyDescent="0.3">
      <c r="A20" s="33">
        <v>16</v>
      </c>
      <c r="B20" s="33">
        <v>6</v>
      </c>
      <c r="C20" s="33">
        <v>8</v>
      </c>
      <c r="D20" s="33">
        <f>SUM(Tableau2[[#This Row],[nombre d''achats( bien de conso)]:[nombre d''achat (nourriture) ]])</f>
        <v>14</v>
      </c>
      <c r="E20" s="55">
        <v>378.16</v>
      </c>
      <c r="F20" s="55">
        <v>588.88</v>
      </c>
      <c r="G20" s="55">
        <v>967.04</v>
      </c>
      <c r="H20" s="33"/>
    </row>
    <row r="21" spans="1:8" ht="15.75" customHeight="1" x14ac:dyDescent="0.3">
      <c r="A21" s="33">
        <v>17</v>
      </c>
      <c r="B21" s="33">
        <v>3</v>
      </c>
      <c r="C21" s="33">
        <v>13</v>
      </c>
      <c r="D21" s="33">
        <f>SUM(Tableau2[[#This Row],[nombre d''achats( bien de conso)]:[nombre d''achat (nourriture) ]])</f>
        <v>16</v>
      </c>
      <c r="E21" s="55">
        <v>125.60999999999999</v>
      </c>
      <c r="F21" s="55">
        <v>783.24999999999989</v>
      </c>
      <c r="G21" s="55">
        <v>908.8599999999999</v>
      </c>
      <c r="H21" s="33"/>
    </row>
    <row r="22" spans="1:8" ht="15.75" customHeight="1" x14ac:dyDescent="0.3">
      <c r="A22" s="33">
        <v>18</v>
      </c>
      <c r="B22" s="33">
        <v>8</v>
      </c>
      <c r="C22" s="33">
        <v>4</v>
      </c>
      <c r="D22" s="33">
        <f>SUM(Tableau2[[#This Row],[nombre d''achats( bien de conso)]:[nombre d''achat (nourriture) ]])</f>
        <v>12</v>
      </c>
      <c r="E22" s="55">
        <v>531.19000000000005</v>
      </c>
      <c r="F22" s="55">
        <v>483.06</v>
      </c>
      <c r="G22" s="55">
        <v>1014.25</v>
      </c>
      <c r="H22" s="33"/>
    </row>
    <row r="23" spans="1:8" ht="15.75" customHeight="1" x14ac:dyDescent="0.3">
      <c r="A23" s="33">
        <v>19</v>
      </c>
      <c r="B23" s="33">
        <v>3</v>
      </c>
      <c r="C23" s="33">
        <v>11</v>
      </c>
      <c r="D23" s="33">
        <f>SUM(Tableau2[[#This Row],[nombre d''achats( bien de conso)]:[nombre d''achat (nourriture) ]])</f>
        <v>14</v>
      </c>
      <c r="E23" s="55">
        <v>169.84</v>
      </c>
      <c r="F23" s="55">
        <v>531.19000000000005</v>
      </c>
      <c r="G23" s="55">
        <v>701.03000000000009</v>
      </c>
      <c r="H23" s="33"/>
    </row>
    <row r="24" spans="1:8" ht="15.75" customHeight="1" x14ac:dyDescent="0.3">
      <c r="A24" s="33">
        <v>20</v>
      </c>
      <c r="B24" s="33">
        <v>6</v>
      </c>
      <c r="C24" s="33">
        <v>12</v>
      </c>
      <c r="D24" s="33">
        <f>SUM(Tableau2[[#This Row],[nombre d''achats( bien de conso)]:[nombre d''achat (nourriture) ]])</f>
        <v>18</v>
      </c>
      <c r="E24" s="55">
        <v>368.8</v>
      </c>
      <c r="F24" s="55">
        <v>779.14999999999986</v>
      </c>
      <c r="G24" s="55">
        <v>1147.9499999999998</v>
      </c>
      <c r="H24" s="33"/>
    </row>
    <row r="25" spans="1:8" ht="15.75" customHeight="1" x14ac:dyDescent="0.3">
      <c r="A25" s="33">
        <v>21</v>
      </c>
      <c r="B25" s="33">
        <v>0</v>
      </c>
      <c r="C25" s="33">
        <v>10</v>
      </c>
      <c r="D25" s="33">
        <f>SUM(Tableau2[[#This Row],[nombre d''achats( bien de conso)]:[nombre d''achat (nourriture) ]])</f>
        <v>10</v>
      </c>
      <c r="E25" s="55">
        <v>0</v>
      </c>
      <c r="F25" s="55">
        <v>573.63</v>
      </c>
      <c r="G25" s="55">
        <v>573.63</v>
      </c>
      <c r="H25" s="33"/>
    </row>
    <row r="26" spans="1:8" ht="15.75" customHeight="1" x14ac:dyDescent="0.3">
      <c r="A26" s="33">
        <v>22</v>
      </c>
      <c r="B26" s="33">
        <v>5</v>
      </c>
      <c r="C26" s="33">
        <v>10</v>
      </c>
      <c r="D26" s="33">
        <f>SUM(Tableau2[[#This Row],[nombre d''achats( bien de conso)]:[nombre d''achat (nourriture) ]])</f>
        <v>15</v>
      </c>
      <c r="E26" s="55">
        <v>291.37</v>
      </c>
      <c r="F26" s="55">
        <v>743.33</v>
      </c>
      <c r="G26" s="55">
        <v>1034.7</v>
      </c>
      <c r="H26" s="33"/>
    </row>
    <row r="27" spans="1:8" ht="15.75" customHeight="1" x14ac:dyDescent="0.3">
      <c r="A27" s="33">
        <v>23</v>
      </c>
      <c r="B27" s="33">
        <v>8</v>
      </c>
      <c r="C27" s="33">
        <v>7</v>
      </c>
      <c r="D27" s="33">
        <f>SUM(Tableau2[[#This Row],[nombre d''achats( bien de conso)]:[nombre d''achat (nourriture) ]])</f>
        <v>15</v>
      </c>
      <c r="E27" s="55">
        <v>418.84</v>
      </c>
      <c r="F27" s="55">
        <v>415.29999999999995</v>
      </c>
      <c r="G27" s="55">
        <v>834.13999999999987</v>
      </c>
      <c r="H27" s="33"/>
    </row>
    <row r="28" spans="1:8" ht="15.75" customHeight="1" x14ac:dyDescent="0.3">
      <c r="A28" s="33">
        <v>24</v>
      </c>
      <c r="B28" s="33">
        <v>10</v>
      </c>
      <c r="C28" s="33">
        <v>14</v>
      </c>
      <c r="D28" s="33">
        <f>SUM(Tableau2[[#This Row],[nombre d''achats( bien de conso)]:[nombre d''achat (nourriture) ]])</f>
        <v>24</v>
      </c>
      <c r="E28" s="55">
        <v>631.71</v>
      </c>
      <c r="F28" s="55">
        <v>878.62000000000012</v>
      </c>
      <c r="G28" s="55">
        <v>1510.3300000000002</v>
      </c>
      <c r="H28" s="33"/>
    </row>
    <row r="29" spans="1:8" ht="15.75" customHeight="1" x14ac:dyDescent="0.3">
      <c r="A29" s="33">
        <v>25</v>
      </c>
      <c r="B29" s="33">
        <v>5</v>
      </c>
      <c r="C29" s="33">
        <v>10</v>
      </c>
      <c r="D29" s="33">
        <f>SUM(Tableau2[[#This Row],[nombre d''achats( bien de conso)]:[nombre d''achat (nourriture) ]])</f>
        <v>15</v>
      </c>
      <c r="E29" s="55">
        <v>368.74</v>
      </c>
      <c r="F29" s="55">
        <v>1028.4100000000001</v>
      </c>
      <c r="G29" s="55">
        <v>1397.15</v>
      </c>
      <c r="H29" s="33"/>
    </row>
    <row r="30" spans="1:8" ht="15.75" customHeight="1" x14ac:dyDescent="0.3">
      <c r="A30" s="33">
        <v>26</v>
      </c>
      <c r="B30" s="33">
        <v>10</v>
      </c>
      <c r="C30" s="33">
        <v>11</v>
      </c>
      <c r="D30" s="33">
        <f>SUM(Tableau2[[#This Row],[nombre d''achats( bien de conso)]:[nombre d''achat (nourriture) ]])</f>
        <v>21</v>
      </c>
      <c r="E30" s="55">
        <v>619.50999999999988</v>
      </c>
      <c r="F30" s="55">
        <v>719.24000000000012</v>
      </c>
      <c r="G30" s="55">
        <v>1338.75</v>
      </c>
      <c r="H30" s="33"/>
    </row>
    <row r="31" spans="1:8" ht="15.75" customHeight="1" x14ac:dyDescent="0.3">
      <c r="A31" s="33">
        <v>27</v>
      </c>
      <c r="B31" s="33">
        <v>7</v>
      </c>
      <c r="C31" s="33">
        <v>10</v>
      </c>
      <c r="D31" s="33">
        <f>SUM(Tableau2[[#This Row],[nombre d''achats( bien de conso)]:[nombre d''achat (nourriture) ]])</f>
        <v>17</v>
      </c>
      <c r="E31" s="55">
        <v>364.6</v>
      </c>
      <c r="F31" s="55">
        <v>570.93000000000006</v>
      </c>
      <c r="G31" s="55">
        <v>935.53000000000009</v>
      </c>
      <c r="H31" s="33"/>
    </row>
    <row r="32" spans="1:8" ht="15.75" customHeight="1" x14ac:dyDescent="0.3">
      <c r="A32" s="33">
        <v>28</v>
      </c>
      <c r="B32" s="33">
        <v>9</v>
      </c>
      <c r="C32" s="33">
        <v>8</v>
      </c>
      <c r="D32" s="33">
        <f>SUM(Tableau2[[#This Row],[nombre d''achats( bien de conso)]:[nombre d''achat (nourriture) ]])</f>
        <v>17</v>
      </c>
      <c r="E32" s="55">
        <v>544.32000000000005</v>
      </c>
      <c r="F32" s="55">
        <v>481.02</v>
      </c>
      <c r="G32" s="55">
        <v>1025.3400000000001</v>
      </c>
      <c r="H32" s="33"/>
    </row>
    <row r="33" spans="1:8" ht="15.75" customHeight="1" x14ac:dyDescent="0.3">
      <c r="A33" s="33">
        <v>29</v>
      </c>
      <c r="B33" s="33">
        <v>5</v>
      </c>
      <c r="C33" s="33">
        <v>11</v>
      </c>
      <c r="D33" s="33">
        <f>SUM(Tableau2[[#This Row],[nombre d''achats( bien de conso)]:[nombre d''achat (nourriture) ]])</f>
        <v>16</v>
      </c>
      <c r="E33" s="55">
        <v>256.71999999999997</v>
      </c>
      <c r="F33" s="55">
        <v>541.62000000000012</v>
      </c>
      <c r="G33" s="55">
        <v>798.34000000000015</v>
      </c>
      <c r="H33" s="33"/>
    </row>
    <row r="34" spans="1:8" ht="15.75" customHeight="1" x14ac:dyDescent="0.3">
      <c r="A34" s="33">
        <v>30</v>
      </c>
      <c r="B34" s="33">
        <v>8</v>
      </c>
      <c r="C34" s="33">
        <v>10</v>
      </c>
      <c r="D34" s="33">
        <f>SUM(Tableau2[[#This Row],[nombre d''achats( bien de conso)]:[nombre d''achat (nourriture) ]])</f>
        <v>18</v>
      </c>
      <c r="E34" s="55">
        <v>481.38999999999993</v>
      </c>
      <c r="F34" s="55">
        <v>519.32999999999993</v>
      </c>
      <c r="G34" s="55">
        <v>1000.7199999999998</v>
      </c>
      <c r="H34" s="33"/>
    </row>
    <row r="35" spans="1:8" ht="15.75" customHeight="1" x14ac:dyDescent="0.3">
      <c r="A35" s="33">
        <v>31</v>
      </c>
      <c r="B35" s="33">
        <v>11</v>
      </c>
      <c r="C35" s="33">
        <v>8</v>
      </c>
      <c r="D35" s="33">
        <f>SUM(Tableau2[[#This Row],[nombre d''achats( bien de conso)]:[nombre d''achat (nourriture) ]])</f>
        <v>19</v>
      </c>
      <c r="E35" s="55">
        <v>589.95999999999992</v>
      </c>
      <c r="F35" s="55">
        <v>525.25</v>
      </c>
      <c r="G35" s="55">
        <v>1115.21</v>
      </c>
      <c r="H35" s="33"/>
    </row>
    <row r="36" spans="1:8" ht="15.75" customHeight="1" x14ac:dyDescent="0.3">
      <c r="A36" s="33">
        <v>32</v>
      </c>
      <c r="B36" s="33">
        <v>0</v>
      </c>
      <c r="C36" s="33">
        <v>10</v>
      </c>
      <c r="D36" s="33">
        <f>SUM(Tableau2[[#This Row],[nombre d''achats( bien de conso)]:[nombre d''achat (nourriture) ]])</f>
        <v>10</v>
      </c>
      <c r="E36" s="55">
        <v>0</v>
      </c>
      <c r="F36" s="55">
        <v>742.90999999999985</v>
      </c>
      <c r="G36" s="55">
        <v>742.90999999999985</v>
      </c>
      <c r="H36" s="33"/>
    </row>
    <row r="37" spans="1:8" ht="15.75" customHeight="1" x14ac:dyDescent="0.3">
      <c r="A37" s="33">
        <v>33</v>
      </c>
      <c r="B37" s="33">
        <v>4</v>
      </c>
      <c r="C37" s="33">
        <v>4</v>
      </c>
      <c r="D37" s="33">
        <f>SUM(Tableau2[[#This Row],[nombre d''achats( bien de conso)]:[nombre d''achat (nourriture) ]])</f>
        <v>8</v>
      </c>
      <c r="E37" s="55">
        <v>246.23</v>
      </c>
      <c r="F37" s="55">
        <v>304.17</v>
      </c>
      <c r="G37" s="55">
        <v>550.4</v>
      </c>
      <c r="H37" s="33"/>
    </row>
    <row r="38" spans="1:8" ht="15.75" customHeight="1" x14ac:dyDescent="0.3">
      <c r="A38" s="33">
        <v>34</v>
      </c>
      <c r="B38" s="33">
        <v>8</v>
      </c>
      <c r="C38" s="33">
        <v>6</v>
      </c>
      <c r="D38" s="33">
        <f>SUM(Tableau2[[#This Row],[nombre d''achats( bien de conso)]:[nombre d''achat (nourriture) ]])</f>
        <v>14</v>
      </c>
      <c r="E38" s="55">
        <v>463.87</v>
      </c>
      <c r="F38" s="55">
        <v>299.14999999999998</v>
      </c>
      <c r="G38" s="55">
        <v>763.02</v>
      </c>
      <c r="H38" s="33"/>
    </row>
    <row r="39" spans="1:8" ht="15.75" customHeight="1" x14ac:dyDescent="0.3">
      <c r="A39" s="33">
        <v>35</v>
      </c>
      <c r="B39" s="33">
        <v>7</v>
      </c>
      <c r="C39" s="33">
        <v>9</v>
      </c>
      <c r="D39" s="33">
        <f>SUM(Tableau2[[#This Row],[nombre d''achats( bien de conso)]:[nombre d''achat (nourriture) ]])</f>
        <v>16</v>
      </c>
      <c r="E39" s="55">
        <v>482.34</v>
      </c>
      <c r="F39" s="55">
        <v>639.66</v>
      </c>
      <c r="G39" s="55">
        <v>1122</v>
      </c>
      <c r="H39" s="33"/>
    </row>
    <row r="40" spans="1:8" ht="15.75" customHeight="1" x14ac:dyDescent="0.3">
      <c r="A40" s="33">
        <v>36</v>
      </c>
      <c r="B40" s="33">
        <v>8</v>
      </c>
      <c r="C40" s="33">
        <v>11</v>
      </c>
      <c r="D40" s="33">
        <f>SUM(Tableau2[[#This Row],[nombre d''achats( bien de conso)]:[nombre d''achat (nourriture) ]])</f>
        <v>19</v>
      </c>
      <c r="E40" s="55">
        <v>505.64</v>
      </c>
      <c r="F40" s="55">
        <v>729.20999999999992</v>
      </c>
      <c r="G40" s="55">
        <v>1234.8499999999999</v>
      </c>
      <c r="H40" s="33"/>
    </row>
    <row r="41" spans="1:8" ht="15.75" customHeight="1" x14ac:dyDescent="0.3">
      <c r="A41" s="33">
        <v>37</v>
      </c>
      <c r="B41" s="33">
        <v>2</v>
      </c>
      <c r="C41" s="33">
        <v>6</v>
      </c>
      <c r="D41" s="33">
        <f>SUM(Tableau2[[#This Row],[nombre d''achats( bien de conso)]:[nombre d''achat (nourriture) ]])</f>
        <v>8</v>
      </c>
      <c r="E41" s="55">
        <v>112.71000000000001</v>
      </c>
      <c r="F41" s="55">
        <v>338.86</v>
      </c>
      <c r="G41" s="55">
        <v>451.57000000000005</v>
      </c>
      <c r="H41" s="33"/>
    </row>
    <row r="42" spans="1:8" ht="15.75" customHeight="1" x14ac:dyDescent="0.3">
      <c r="A42" s="33">
        <v>38</v>
      </c>
      <c r="B42" s="33">
        <v>10</v>
      </c>
      <c r="C42" s="33">
        <v>9</v>
      </c>
      <c r="D42" s="33">
        <f>SUM(Tableau2[[#This Row],[nombre d''achats( bien de conso)]:[nombre d''achat (nourriture) ]])</f>
        <v>19</v>
      </c>
      <c r="E42" s="55">
        <v>568.76</v>
      </c>
      <c r="F42" s="55">
        <v>526.25</v>
      </c>
      <c r="G42" s="55">
        <v>1095.01</v>
      </c>
      <c r="H42" s="33"/>
    </row>
    <row r="43" spans="1:8" ht="15.75" customHeight="1" x14ac:dyDescent="0.3">
      <c r="A43" s="33">
        <v>39</v>
      </c>
      <c r="B43" s="33">
        <v>4</v>
      </c>
      <c r="C43" s="33">
        <v>8</v>
      </c>
      <c r="D43" s="33">
        <f>SUM(Tableau2[[#This Row],[nombre d''achats( bien de conso)]:[nombre d''achat (nourriture) ]])</f>
        <v>12</v>
      </c>
      <c r="E43" s="55">
        <v>231.14</v>
      </c>
      <c r="F43" s="55">
        <v>311.79000000000002</v>
      </c>
      <c r="G43" s="55">
        <v>542.93000000000006</v>
      </c>
      <c r="H43" s="33"/>
    </row>
    <row r="44" spans="1:8" ht="15.75" customHeight="1" x14ac:dyDescent="0.3">
      <c r="A44" s="33">
        <v>40</v>
      </c>
      <c r="B44" s="33">
        <v>2</v>
      </c>
      <c r="C44" s="33">
        <v>6</v>
      </c>
      <c r="D44" s="33">
        <f>SUM(Tableau2[[#This Row],[nombre d''achats( bien de conso)]:[nombre d''achat (nourriture) ]])</f>
        <v>8</v>
      </c>
      <c r="E44" s="55">
        <v>88.13</v>
      </c>
      <c r="F44" s="55">
        <v>433.92</v>
      </c>
      <c r="G44" s="55">
        <v>522.04999999999995</v>
      </c>
      <c r="H44" s="33"/>
    </row>
    <row r="45" spans="1:8" ht="15.75" customHeight="1" x14ac:dyDescent="0.3">
      <c r="A45" s="33">
        <v>41</v>
      </c>
      <c r="B45" s="33">
        <v>4</v>
      </c>
      <c r="C45" s="33">
        <v>7</v>
      </c>
      <c r="D45" s="33">
        <f>SUM(Tableau2[[#This Row],[nombre d''achats( bien de conso)]:[nombre d''achat (nourriture) ]])</f>
        <v>11</v>
      </c>
      <c r="E45" s="55">
        <v>237.22999999999996</v>
      </c>
      <c r="F45" s="55">
        <v>547.75</v>
      </c>
      <c r="G45" s="55">
        <v>784.98</v>
      </c>
      <c r="H45" s="33"/>
    </row>
    <row r="46" spans="1:8" ht="15.75" customHeight="1" x14ac:dyDescent="0.3">
      <c r="A46" s="33">
        <v>42</v>
      </c>
      <c r="B46" s="33">
        <v>3</v>
      </c>
      <c r="C46" s="33">
        <v>7</v>
      </c>
      <c r="D46" s="33">
        <f>SUM(Tableau2[[#This Row],[nombre d''achats( bien de conso)]:[nombre d''achat (nourriture) ]])</f>
        <v>10</v>
      </c>
      <c r="E46" s="55">
        <v>211.31</v>
      </c>
      <c r="F46" s="55">
        <v>411.21000000000004</v>
      </c>
      <c r="G46" s="55">
        <v>622.52</v>
      </c>
      <c r="H46" s="33"/>
    </row>
    <row r="47" spans="1:8" ht="15.75" customHeight="1" x14ac:dyDescent="0.3">
      <c r="A47" s="33">
        <v>43</v>
      </c>
      <c r="B47" s="33">
        <v>5</v>
      </c>
      <c r="C47" s="33">
        <v>5</v>
      </c>
      <c r="D47" s="33">
        <f>SUM(Tableau2[[#This Row],[nombre d''achats( bien de conso)]:[nombre d''achat (nourriture) ]])</f>
        <v>10</v>
      </c>
      <c r="E47" s="55">
        <v>259.49</v>
      </c>
      <c r="F47" s="55">
        <v>229.98</v>
      </c>
      <c r="G47" s="55">
        <v>489.47</v>
      </c>
      <c r="H47" s="33"/>
    </row>
    <row r="48" spans="1:8" ht="15.75" customHeight="1" x14ac:dyDescent="0.3">
      <c r="A48" s="33">
        <v>44</v>
      </c>
      <c r="B48" s="33">
        <v>2</v>
      </c>
      <c r="C48" s="33">
        <v>4</v>
      </c>
      <c r="D48" s="33">
        <f>SUM(Tableau2[[#This Row],[nombre d''achats( bien de conso)]:[nombre d''achat (nourriture) ]])</f>
        <v>6</v>
      </c>
      <c r="E48" s="55">
        <v>173.57</v>
      </c>
      <c r="F48" s="55">
        <v>293.58000000000004</v>
      </c>
      <c r="G48" s="55">
        <v>467.15000000000003</v>
      </c>
      <c r="H48" s="33"/>
    </row>
    <row r="49" spans="1:8" ht="15.75" customHeight="1" x14ac:dyDescent="0.3">
      <c r="A49" s="33">
        <v>45</v>
      </c>
      <c r="B49" s="33">
        <v>2</v>
      </c>
      <c r="C49" s="33">
        <v>2</v>
      </c>
      <c r="D49" s="33">
        <f>SUM(Tableau2[[#This Row],[nombre d''achats( bien de conso)]:[nombre d''achat (nourriture) ]])</f>
        <v>4</v>
      </c>
      <c r="E49" s="55">
        <v>118.16</v>
      </c>
      <c r="F49" s="55">
        <v>132.71</v>
      </c>
      <c r="G49" s="55">
        <v>250.87</v>
      </c>
      <c r="H49" s="33"/>
    </row>
    <row r="50" spans="1:8" ht="15.75" customHeight="1" x14ac:dyDescent="0.3">
      <c r="A50" s="33">
        <v>46</v>
      </c>
      <c r="B50" s="33">
        <v>2</v>
      </c>
      <c r="C50" s="33">
        <v>7</v>
      </c>
      <c r="D50" s="33">
        <f>SUM(Tableau2[[#This Row],[nombre d''achats( bien de conso)]:[nombre d''achat (nourriture) ]])</f>
        <v>9</v>
      </c>
      <c r="E50" s="55">
        <v>142.07999999999998</v>
      </c>
      <c r="F50" s="55">
        <v>386.59999999999997</v>
      </c>
      <c r="G50" s="55">
        <v>528.67999999999995</v>
      </c>
      <c r="H50" s="33"/>
    </row>
    <row r="51" spans="1:8" ht="15.75" customHeight="1" x14ac:dyDescent="0.3">
      <c r="A51" s="33">
        <v>47</v>
      </c>
      <c r="B51" s="33">
        <v>5</v>
      </c>
      <c r="C51" s="33">
        <v>2</v>
      </c>
      <c r="D51" s="33">
        <f>SUM(Tableau2[[#This Row],[nombre d''achats( bien de conso)]:[nombre d''achat (nourriture) ]])</f>
        <v>7</v>
      </c>
      <c r="E51" s="55">
        <v>284.71999999999997</v>
      </c>
      <c r="F51" s="55">
        <v>95</v>
      </c>
      <c r="G51" s="55">
        <v>379.71999999999997</v>
      </c>
      <c r="H51" s="33"/>
    </row>
    <row r="52" spans="1:8" ht="15.75" customHeight="1" x14ac:dyDescent="0.3">
      <c r="A52" s="33">
        <v>48</v>
      </c>
      <c r="B52" s="33">
        <v>2</v>
      </c>
      <c r="C52" s="33">
        <v>7</v>
      </c>
      <c r="D52" s="33">
        <f>SUM(Tableau2[[#This Row],[nombre d''achats( bien de conso)]:[nombre d''achat (nourriture) ]])</f>
        <v>9</v>
      </c>
      <c r="E52" s="55">
        <v>142.58999999999997</v>
      </c>
      <c r="F52" s="55">
        <v>352.4</v>
      </c>
      <c r="G52" s="55">
        <v>494.98999999999995</v>
      </c>
      <c r="H52" s="33"/>
    </row>
    <row r="53" spans="1:8" ht="15.75" customHeight="1" x14ac:dyDescent="0.3">
      <c r="A53" s="33">
        <v>49</v>
      </c>
      <c r="B53" s="33">
        <v>1</v>
      </c>
      <c r="C53" s="33">
        <v>4</v>
      </c>
      <c r="D53" s="33">
        <f>SUM(Tableau2[[#This Row],[nombre d''achats( bien de conso)]:[nombre d''achat (nourriture) ]])</f>
        <v>5</v>
      </c>
      <c r="E53" s="55">
        <v>59.39</v>
      </c>
      <c r="F53" s="55">
        <v>207.24</v>
      </c>
      <c r="G53" s="55">
        <v>266.63</v>
      </c>
      <c r="H53" s="33"/>
    </row>
    <row r="54" spans="1:8" ht="15.75" customHeight="1" x14ac:dyDescent="0.3">
      <c r="A54" s="33">
        <v>50</v>
      </c>
      <c r="B54" s="33">
        <v>0</v>
      </c>
      <c r="C54" s="33">
        <v>5</v>
      </c>
      <c r="D54" s="33">
        <f>SUM(Tableau2[[#This Row],[nombre d''achats( bien de conso)]:[nombre d''achat (nourriture) ]])</f>
        <v>5</v>
      </c>
      <c r="E54" s="55">
        <v>0</v>
      </c>
      <c r="F54" s="55">
        <v>254.44</v>
      </c>
      <c r="G54" s="55">
        <v>254.44</v>
      </c>
      <c r="H54" s="33"/>
    </row>
    <row r="55" spans="1:8" ht="15.75" customHeight="1" x14ac:dyDescent="0.3">
      <c r="A55" s="33">
        <v>51</v>
      </c>
      <c r="B55" s="33">
        <v>2</v>
      </c>
      <c r="C55" s="33">
        <v>6</v>
      </c>
      <c r="D55" s="33">
        <f>SUM(Tableau2[[#This Row],[nombre d''achats( bien de conso)]:[nombre d''achat (nourriture) ]])</f>
        <v>8</v>
      </c>
      <c r="E55" s="55">
        <v>119.58000000000001</v>
      </c>
      <c r="F55" s="55">
        <v>392.12</v>
      </c>
      <c r="G55" s="55">
        <v>511.70000000000005</v>
      </c>
      <c r="H55" s="33"/>
    </row>
    <row r="56" spans="1:8" ht="15.75" customHeight="1" x14ac:dyDescent="0.3">
      <c r="A56" s="33">
        <v>52</v>
      </c>
      <c r="B56" s="33">
        <v>1</v>
      </c>
      <c r="C56" s="33">
        <v>3</v>
      </c>
      <c r="D56" s="33">
        <f>SUM(Tableau2[[#This Row],[nombre d''achats( bien de conso)]:[nombre d''achat (nourriture) ]])</f>
        <v>4</v>
      </c>
      <c r="E56" s="55">
        <v>55.46</v>
      </c>
      <c r="F56" s="55">
        <v>112.91999999999999</v>
      </c>
      <c r="G56" s="55">
        <v>168.38</v>
      </c>
      <c r="H56" s="33"/>
    </row>
    <row r="57" spans="1:8" ht="15.75" customHeight="1" x14ac:dyDescent="0.3">
      <c r="A57" s="33">
        <v>53</v>
      </c>
      <c r="B57" s="33">
        <v>1</v>
      </c>
      <c r="C57" s="33">
        <v>11</v>
      </c>
      <c r="D57" s="33">
        <f>SUM(Tableau2[[#This Row],[nombre d''achats( bien de conso)]:[nombre d''achat (nourriture) ]])</f>
        <v>12</v>
      </c>
      <c r="E57" s="55">
        <v>70.61</v>
      </c>
      <c r="F57" s="55">
        <v>99.96</v>
      </c>
      <c r="G57" s="55">
        <v>170.57</v>
      </c>
      <c r="H57" s="33"/>
    </row>
    <row r="58" spans="1:8" ht="15.75" customHeight="1" x14ac:dyDescent="0.3">
      <c r="A58" s="33">
        <v>54</v>
      </c>
      <c r="B58" s="33">
        <v>2</v>
      </c>
      <c r="C58" s="33">
        <v>1</v>
      </c>
      <c r="D58" s="33">
        <f>SUM(Tableau2[[#This Row],[nombre d''achats( bien de conso)]:[nombre d''achat (nourriture) ]])</f>
        <v>3</v>
      </c>
      <c r="E58" s="55">
        <v>85.91</v>
      </c>
      <c r="F58" s="55">
        <v>67.069999999999993</v>
      </c>
      <c r="G58" s="55">
        <v>152.97999999999999</v>
      </c>
      <c r="H58" s="33"/>
    </row>
    <row r="59" spans="1:8" ht="15.75" customHeight="1" x14ac:dyDescent="0.3">
      <c r="A59" s="33">
        <v>55</v>
      </c>
      <c r="B59" s="33">
        <v>0</v>
      </c>
      <c r="C59" s="33">
        <v>1</v>
      </c>
      <c r="D59" s="33">
        <f>SUM(Tableau2[[#This Row],[nombre d''achats( bien de conso)]:[nombre d''achat (nourriture) ]])</f>
        <v>1</v>
      </c>
      <c r="E59" s="55">
        <v>0</v>
      </c>
      <c r="F59" s="55">
        <v>72.78</v>
      </c>
      <c r="G59" s="55">
        <v>72.78</v>
      </c>
      <c r="H59" s="33"/>
    </row>
    <row r="60" spans="1:8" ht="15.75" customHeight="1" x14ac:dyDescent="0.3">
      <c r="A60" s="33">
        <v>56</v>
      </c>
      <c r="B60" s="33">
        <v>0</v>
      </c>
      <c r="C60" s="33">
        <v>1</v>
      </c>
      <c r="D60" s="33">
        <f>SUM(Tableau2[[#This Row],[nombre d''achats( bien de conso)]:[nombre d''achat (nourriture) ]])</f>
        <v>1</v>
      </c>
      <c r="E60" s="55">
        <v>0</v>
      </c>
      <c r="F60" s="55">
        <v>67.02</v>
      </c>
      <c r="G60" s="55">
        <v>67.02</v>
      </c>
      <c r="H60" s="33"/>
    </row>
    <row r="61" spans="1:8" ht="15.75" customHeight="1" x14ac:dyDescent="0.3">
      <c r="A61" s="33">
        <v>57</v>
      </c>
      <c r="B61" s="33">
        <v>0</v>
      </c>
      <c r="C61" s="33">
        <v>4</v>
      </c>
      <c r="D61" s="33">
        <f>SUM(Tableau2[[#This Row],[nombre d''achats( bien de conso)]:[nombre d''achat (nourriture) ]])</f>
        <v>4</v>
      </c>
      <c r="E61" s="55">
        <v>0</v>
      </c>
      <c r="F61" s="55">
        <v>196.31</v>
      </c>
      <c r="G61" s="55">
        <v>196.31</v>
      </c>
      <c r="H61" s="33"/>
    </row>
    <row r="62" spans="1:8" ht="15.75" customHeight="1" x14ac:dyDescent="0.3">
      <c r="A62" s="33">
        <v>58</v>
      </c>
      <c r="B62" s="33">
        <v>1</v>
      </c>
      <c r="C62" s="33">
        <v>0</v>
      </c>
      <c r="D62" s="33">
        <f>SUM(Tableau2[[#This Row],[nombre d''achats( bien de conso)]:[nombre d''achat (nourriture) ]])</f>
        <v>1</v>
      </c>
      <c r="E62" s="55">
        <v>53.2</v>
      </c>
      <c r="F62" s="55">
        <v>0</v>
      </c>
      <c r="G62" s="55">
        <v>53.2</v>
      </c>
      <c r="H62" s="33"/>
    </row>
    <row r="63" spans="1:8" ht="15.75" customHeight="1" x14ac:dyDescent="0.3">
      <c r="A63" s="33">
        <v>59</v>
      </c>
      <c r="B63" s="33">
        <v>1</v>
      </c>
      <c r="C63" s="33">
        <v>0</v>
      </c>
      <c r="D63" s="33">
        <f>SUM(Tableau2[[#This Row],[nombre d''achats( bien de conso)]:[nombre d''achat (nourriture) ]])</f>
        <v>1</v>
      </c>
      <c r="E63" s="55">
        <v>42.33</v>
      </c>
      <c r="F63" s="55">
        <v>0</v>
      </c>
      <c r="G63" s="55">
        <v>42.33</v>
      </c>
      <c r="H63" s="33"/>
    </row>
    <row r="64" spans="1:8" ht="15.75" customHeight="1" x14ac:dyDescent="0.3">
      <c r="A64" s="33">
        <v>60</v>
      </c>
      <c r="B64" s="33">
        <v>1</v>
      </c>
      <c r="C64" s="33">
        <v>0</v>
      </c>
      <c r="D64" s="33">
        <f>SUM(Tableau2[[#This Row],[nombre d''achats( bien de conso)]:[nombre d''achat (nourriture) ]])</f>
        <v>1</v>
      </c>
      <c r="E64" s="55">
        <v>46.24</v>
      </c>
      <c r="F64" s="55">
        <v>0</v>
      </c>
      <c r="G64" s="55">
        <v>46.24</v>
      </c>
      <c r="H64" s="33"/>
    </row>
    <row r="65" spans="1:8" ht="15.75" customHeight="1" x14ac:dyDescent="0.3">
      <c r="A65" s="51">
        <v>62</v>
      </c>
      <c r="B65" s="51">
        <v>1</v>
      </c>
      <c r="C65" s="51">
        <v>0</v>
      </c>
      <c r="D65" s="51">
        <f>SUM(Tableau2[[#This Row],[nombre d''achats( bien de conso)]:[nombre d''achat (nourriture) ]])</f>
        <v>1</v>
      </c>
      <c r="E65" s="56">
        <v>77.400000000000006</v>
      </c>
      <c r="F65" s="56">
        <v>0</v>
      </c>
      <c r="G65" s="56">
        <v>77.400000000000006</v>
      </c>
    </row>
    <row r="66" spans="1:8" ht="15.75" customHeight="1" x14ac:dyDescent="0.3">
      <c r="A66" s="51">
        <v>63</v>
      </c>
      <c r="B66" s="51">
        <v>1</v>
      </c>
      <c r="C66" s="51">
        <v>0</v>
      </c>
      <c r="D66" s="51">
        <f>SUM(Tableau2[[#This Row],[nombre d''achats( bien de conso)]:[nombre d''achat (nourriture) ]])</f>
        <v>1</v>
      </c>
      <c r="E66" s="56">
        <v>39.17</v>
      </c>
      <c r="F66" s="56">
        <v>0</v>
      </c>
      <c r="G66" s="56">
        <v>39.17</v>
      </c>
    </row>
    <row r="67" spans="1:8" ht="15.75" customHeight="1" x14ac:dyDescent="0.3">
      <c r="A67" s="51">
        <v>64</v>
      </c>
      <c r="B67" s="51">
        <v>0</v>
      </c>
      <c r="C67" s="51">
        <v>1</v>
      </c>
      <c r="D67" s="51">
        <f>SUM(Tableau2[[#This Row],[nombre d''achats( bien de conso)]:[nombre d''achat (nourriture) ]])</f>
        <v>1</v>
      </c>
      <c r="E67" s="56">
        <v>0</v>
      </c>
      <c r="F67" s="56">
        <v>89.18</v>
      </c>
      <c r="G67" s="56">
        <v>89.18</v>
      </c>
    </row>
    <row r="68" spans="1:8" ht="15.75" customHeight="1" x14ac:dyDescent="0.3">
      <c r="A68" s="51">
        <v>67</v>
      </c>
      <c r="B68" s="51">
        <v>2</v>
      </c>
      <c r="C68" s="51">
        <v>0</v>
      </c>
      <c r="D68" s="51">
        <f>SUM(Tableau2[[#This Row],[nombre d''achats( bien de conso)]:[nombre d''achat (nourriture) ]])</f>
        <v>2</v>
      </c>
      <c r="E68" s="56">
        <v>108.39</v>
      </c>
      <c r="F68" s="56">
        <v>0</v>
      </c>
      <c r="G68" s="56">
        <v>108.39</v>
      </c>
    </row>
    <row r="69" spans="1:8" ht="15.75" customHeight="1" x14ac:dyDescent="0.3">
      <c r="A69" s="51">
        <v>68</v>
      </c>
      <c r="B69" s="51">
        <v>0</v>
      </c>
      <c r="C69" s="51">
        <v>1</v>
      </c>
      <c r="D69" s="51">
        <f>SUM(Tableau2[[#This Row],[nombre d''achats( bien de conso)]:[nombre d''achat (nourriture) ]])</f>
        <v>1</v>
      </c>
      <c r="E69" s="56">
        <v>0</v>
      </c>
      <c r="F69" s="56">
        <v>23.31</v>
      </c>
      <c r="G69" s="56">
        <v>23.31</v>
      </c>
    </row>
    <row r="70" spans="1:8" ht="15.75" customHeight="1" x14ac:dyDescent="0.3">
      <c r="A70" s="51">
        <v>74</v>
      </c>
      <c r="B70" s="51">
        <v>0</v>
      </c>
      <c r="C70" s="51">
        <v>1</v>
      </c>
      <c r="D70" s="51">
        <f>SUM(Tableau2[[#This Row],[nombre d''achats( bien de conso)]:[nombre d''achat (nourriture) ]])</f>
        <v>1</v>
      </c>
      <c r="E70" s="56">
        <v>0</v>
      </c>
      <c r="F70" s="56">
        <v>55.63</v>
      </c>
      <c r="G70" s="56">
        <v>55.63</v>
      </c>
    </row>
    <row r="71" spans="1:8" ht="15.75" customHeight="1" x14ac:dyDescent="0.3"/>
    <row r="72" spans="1:8" ht="15.75" customHeight="1" x14ac:dyDescent="0.3"/>
    <row r="73" spans="1:8" ht="15.75" customHeight="1" x14ac:dyDescent="0.3"/>
    <row r="74" spans="1:8" ht="15.75" customHeight="1" x14ac:dyDescent="0.3">
      <c r="G74" s="55"/>
      <c r="H74" s="33"/>
    </row>
    <row r="75" spans="1:8" ht="15.75" customHeight="1" x14ac:dyDescent="0.3">
      <c r="A75" s="33"/>
      <c r="B75" s="33"/>
      <c r="C75" s="33"/>
      <c r="D75" s="33"/>
      <c r="E75" s="55"/>
      <c r="F75" s="55"/>
      <c r="G75" s="55"/>
      <c r="H75" s="33"/>
    </row>
    <row r="76" spans="1:8" ht="15.75" customHeight="1" x14ac:dyDescent="0.3">
      <c r="A76" s="33"/>
      <c r="B76" s="33"/>
      <c r="C76" s="33"/>
      <c r="D76" s="33"/>
      <c r="E76" s="55"/>
      <c r="F76" s="55"/>
      <c r="G76" s="55"/>
      <c r="H76" s="33"/>
    </row>
    <row r="77" spans="1:8" ht="15.75" customHeight="1" x14ac:dyDescent="0.3">
      <c r="A77" s="33"/>
      <c r="B77" s="33"/>
      <c r="C77" s="33"/>
      <c r="D77" s="33"/>
      <c r="E77" s="55"/>
      <c r="F77" s="55"/>
      <c r="G77" s="55"/>
      <c r="H77" s="33"/>
    </row>
    <row r="78" spans="1:8" ht="15.75" customHeight="1" x14ac:dyDescent="0.3">
      <c r="A78" s="33"/>
      <c r="B78" s="33"/>
      <c r="C78" s="33"/>
      <c r="D78" s="33"/>
      <c r="E78" s="55"/>
      <c r="F78" s="55"/>
      <c r="G78" s="55"/>
      <c r="H78" s="33"/>
    </row>
    <row r="79" spans="1:8" ht="15.75" customHeight="1" x14ac:dyDescent="0.3">
      <c r="A79" s="33"/>
      <c r="B79" s="33"/>
      <c r="C79" s="33"/>
      <c r="D79" s="33"/>
      <c r="E79" s="55"/>
      <c r="F79" s="55"/>
      <c r="G79" s="55"/>
      <c r="H79" s="33"/>
    </row>
    <row r="80" spans="1:8" ht="15.75" customHeight="1" x14ac:dyDescent="0.3">
      <c r="A80" s="33"/>
      <c r="B80" s="33"/>
      <c r="C80" s="33"/>
      <c r="D80" s="33"/>
      <c r="E80" s="55"/>
      <c r="F80" s="55"/>
      <c r="G80" s="55"/>
      <c r="H80" s="33"/>
    </row>
    <row r="81" spans="1:8" ht="15.75" customHeight="1" x14ac:dyDescent="0.3">
      <c r="A81" s="33"/>
      <c r="B81" s="33"/>
      <c r="C81" s="33"/>
      <c r="D81" s="33"/>
      <c r="E81" s="55"/>
      <c r="F81" s="55"/>
      <c r="G81" s="55"/>
      <c r="H81" s="33"/>
    </row>
    <row r="82" spans="1:8" ht="15.75" customHeight="1" x14ac:dyDescent="0.3">
      <c r="A82" s="33"/>
      <c r="B82" s="33"/>
      <c r="C82" s="33"/>
      <c r="D82" s="33"/>
      <c r="E82" s="55"/>
      <c r="F82" s="55"/>
      <c r="G82" s="55"/>
      <c r="H82" s="33"/>
    </row>
    <row r="83" spans="1:8" ht="15.75" customHeight="1" x14ac:dyDescent="0.3">
      <c r="A83" s="33"/>
      <c r="B83" s="33"/>
      <c r="C83" s="33"/>
      <c r="D83" s="33"/>
      <c r="E83" s="55"/>
      <c r="F83" s="55"/>
      <c r="G83" s="55"/>
      <c r="H83" s="33"/>
    </row>
    <row r="84" spans="1:8" ht="15.75" customHeight="1" x14ac:dyDescent="0.3">
      <c r="A84" s="33"/>
      <c r="B84" s="33"/>
      <c r="C84" s="33"/>
      <c r="D84" s="33"/>
      <c r="E84" s="55"/>
      <c r="F84" s="55"/>
      <c r="G84" s="55"/>
      <c r="H84" s="33"/>
    </row>
    <row r="85" spans="1:8" ht="15.75" customHeight="1" x14ac:dyDescent="0.3">
      <c r="A85" s="33"/>
      <c r="B85" s="33"/>
      <c r="C85" s="33"/>
      <c r="D85" s="33"/>
      <c r="E85" s="55"/>
      <c r="F85" s="55"/>
      <c r="G85" s="55"/>
      <c r="H85" s="33"/>
    </row>
    <row r="86" spans="1:8" ht="15.75" customHeight="1" x14ac:dyDescent="0.3">
      <c r="A86" s="33"/>
      <c r="B86" s="33"/>
      <c r="C86" s="33"/>
      <c r="D86" s="33"/>
      <c r="E86" s="55"/>
      <c r="F86" s="55"/>
      <c r="G86" s="55"/>
      <c r="H86" s="33"/>
    </row>
    <row r="87" spans="1:8" ht="15.75" customHeight="1" x14ac:dyDescent="0.3">
      <c r="A87" s="33"/>
      <c r="B87" s="33"/>
      <c r="C87" s="33"/>
      <c r="D87" s="33"/>
      <c r="E87" s="55"/>
      <c r="F87" s="55"/>
      <c r="G87" s="55"/>
      <c r="H87" s="33"/>
    </row>
    <row r="88" spans="1:8" ht="15.75" customHeight="1" x14ac:dyDescent="0.3">
      <c r="A88" s="33"/>
      <c r="B88" s="33"/>
      <c r="C88" s="33"/>
      <c r="D88" s="33"/>
      <c r="E88" s="55"/>
      <c r="F88" s="55"/>
      <c r="G88" s="55"/>
      <c r="H88" s="33"/>
    </row>
    <row r="89" spans="1:8" ht="15.75" customHeight="1" x14ac:dyDescent="0.3">
      <c r="A89" s="33"/>
      <c r="B89" s="33"/>
      <c r="C89" s="33"/>
      <c r="D89" s="33"/>
      <c r="E89" s="55"/>
      <c r="F89" s="55"/>
      <c r="G89" s="55"/>
      <c r="H89" s="33"/>
    </row>
    <row r="90" spans="1:8" ht="15.75" customHeight="1" x14ac:dyDescent="0.3">
      <c r="A90" s="33"/>
      <c r="B90" s="33"/>
      <c r="C90" s="33"/>
      <c r="D90" s="33"/>
      <c r="E90" s="55"/>
      <c r="F90" s="55"/>
      <c r="G90" s="55"/>
      <c r="H90" s="33"/>
    </row>
    <row r="91" spans="1:8" ht="15.75" customHeight="1" x14ac:dyDescent="0.3">
      <c r="A91" s="33"/>
      <c r="B91" s="33"/>
      <c r="C91" s="33"/>
      <c r="D91" s="33"/>
      <c r="E91" s="55"/>
      <c r="F91" s="55"/>
      <c r="G91" s="55"/>
      <c r="H91" s="33"/>
    </row>
    <row r="92" spans="1:8" ht="15.75" customHeight="1" x14ac:dyDescent="0.3">
      <c r="A92" s="33"/>
      <c r="B92" s="33"/>
      <c r="C92" s="33"/>
      <c r="D92" s="33"/>
      <c r="E92" s="55"/>
      <c r="F92" s="55"/>
      <c r="G92" s="55"/>
      <c r="H92" s="33"/>
    </row>
    <row r="93" spans="1:8" ht="15.75" customHeight="1" x14ac:dyDescent="0.3">
      <c r="A93" s="33"/>
      <c r="B93" s="33"/>
      <c r="C93" s="33"/>
      <c r="D93" s="33"/>
      <c r="E93" s="55"/>
      <c r="F93" s="55"/>
      <c r="G93" s="55"/>
      <c r="H93" s="33"/>
    </row>
    <row r="94" spans="1:8" ht="15.75" customHeight="1" x14ac:dyDescent="0.3">
      <c r="A94" s="33"/>
      <c r="B94" s="33"/>
      <c r="C94" s="33"/>
      <c r="D94" s="33"/>
      <c r="E94" s="55"/>
      <c r="F94" s="55"/>
      <c r="G94" s="55"/>
      <c r="H94" s="33"/>
    </row>
    <row r="95" spans="1:8" ht="15.75" customHeight="1" x14ac:dyDescent="0.3">
      <c r="A95" s="33"/>
      <c r="B95" s="33"/>
      <c r="C95" s="33"/>
      <c r="D95" s="33"/>
      <c r="E95" s="55"/>
      <c r="F95" s="55"/>
      <c r="G95" s="55"/>
      <c r="H95" s="33"/>
    </row>
    <row r="96" spans="1:8" ht="15.75" customHeight="1" x14ac:dyDescent="0.3">
      <c r="A96" s="33"/>
      <c r="B96" s="33"/>
      <c r="C96" s="33"/>
      <c r="D96" s="33"/>
      <c r="E96" s="55"/>
      <c r="F96" s="55"/>
      <c r="G96" s="55"/>
      <c r="H96" s="33"/>
    </row>
    <row r="97" spans="1:8" ht="15.75" customHeight="1" x14ac:dyDescent="0.3">
      <c r="A97" s="33"/>
      <c r="B97" s="33"/>
      <c r="C97" s="33"/>
      <c r="D97" s="33"/>
      <c r="E97" s="55"/>
      <c r="F97" s="55"/>
      <c r="G97" s="55"/>
      <c r="H97" s="33"/>
    </row>
    <row r="98" spans="1:8" ht="15.75" customHeight="1" x14ac:dyDescent="0.3">
      <c r="A98" s="33"/>
      <c r="B98" s="33"/>
      <c r="C98" s="33"/>
      <c r="D98" s="33"/>
      <c r="E98" s="55"/>
      <c r="F98" s="55"/>
      <c r="G98" s="55"/>
      <c r="H98" s="33"/>
    </row>
    <row r="99" spans="1:8" ht="15.75" customHeight="1" x14ac:dyDescent="0.3">
      <c r="A99" s="33"/>
      <c r="B99" s="33"/>
      <c r="C99" s="33"/>
      <c r="D99" s="33"/>
      <c r="E99" s="55"/>
      <c r="F99" s="55"/>
      <c r="G99" s="55"/>
      <c r="H99" s="33"/>
    </row>
    <row r="100" spans="1:8" ht="15.75" customHeight="1" x14ac:dyDescent="0.3">
      <c r="A100" s="33"/>
      <c r="B100" s="33"/>
      <c r="C100" s="33"/>
      <c r="D100" s="33"/>
      <c r="E100" s="55"/>
      <c r="F100" s="55"/>
      <c r="G100" s="55"/>
      <c r="H100" s="33"/>
    </row>
    <row r="101" spans="1:8" ht="15.75" customHeight="1" x14ac:dyDescent="0.3">
      <c r="A101" s="33"/>
      <c r="B101" s="33"/>
      <c r="C101" s="33"/>
      <c r="D101" s="33"/>
      <c r="E101" s="55"/>
      <c r="F101" s="55"/>
      <c r="G101" s="55"/>
      <c r="H101" s="33"/>
    </row>
    <row r="102" spans="1:8" ht="15.75" customHeight="1" x14ac:dyDescent="0.3">
      <c r="A102" s="33"/>
      <c r="B102" s="33"/>
      <c r="C102" s="33"/>
      <c r="D102" s="33"/>
      <c r="E102" s="55"/>
      <c r="F102" s="55"/>
      <c r="G102" s="55"/>
      <c r="H102" s="33"/>
    </row>
    <row r="103" spans="1:8" ht="15.75" customHeight="1" x14ac:dyDescent="0.3">
      <c r="A103" s="33"/>
      <c r="B103" s="33"/>
      <c r="C103" s="33"/>
      <c r="D103" s="33"/>
      <c r="E103" s="55"/>
      <c r="F103" s="55"/>
      <c r="G103" s="55"/>
      <c r="H103" s="33"/>
    </row>
    <row r="104" spans="1:8" ht="15.75" customHeight="1" x14ac:dyDescent="0.3">
      <c r="A104" s="33"/>
      <c r="B104" s="33"/>
      <c r="C104" s="33"/>
      <c r="D104" s="33"/>
      <c r="E104" s="55"/>
      <c r="F104" s="55"/>
      <c r="G104" s="55"/>
      <c r="H104" s="33"/>
    </row>
    <row r="105" spans="1:8" ht="15.75" customHeight="1" x14ac:dyDescent="0.3">
      <c r="A105" s="33"/>
      <c r="B105" s="33"/>
      <c r="C105" s="33"/>
      <c r="D105" s="33"/>
      <c r="E105" s="55"/>
      <c r="F105" s="55"/>
      <c r="G105" s="55"/>
      <c r="H105" s="33"/>
    </row>
    <row r="106" spans="1:8" ht="15.75" customHeight="1" x14ac:dyDescent="0.3">
      <c r="A106" s="33"/>
      <c r="B106" s="33"/>
      <c r="C106" s="33"/>
      <c r="D106" s="33"/>
      <c r="E106" s="55"/>
      <c r="F106" s="55"/>
      <c r="G106" s="55"/>
      <c r="H106" s="33"/>
    </row>
    <row r="107" spans="1:8" ht="15.75" customHeight="1" x14ac:dyDescent="0.3">
      <c r="A107" s="33"/>
      <c r="B107" s="33"/>
      <c r="C107" s="33"/>
      <c r="D107" s="33"/>
      <c r="E107" s="55"/>
      <c r="F107" s="55"/>
      <c r="G107" s="55"/>
      <c r="H107" s="33"/>
    </row>
    <row r="108" spans="1:8" ht="15.75" customHeight="1" x14ac:dyDescent="0.3">
      <c r="A108" s="33"/>
      <c r="B108" s="33"/>
      <c r="C108" s="33"/>
      <c r="D108" s="33"/>
      <c r="E108" s="55"/>
      <c r="F108" s="55"/>
      <c r="G108" s="55"/>
      <c r="H108" s="33"/>
    </row>
    <row r="109" spans="1:8" ht="15.75" customHeight="1" x14ac:dyDescent="0.3">
      <c r="A109" s="33"/>
      <c r="B109" s="33"/>
      <c r="C109" s="33"/>
      <c r="D109" s="33"/>
      <c r="E109" s="55"/>
      <c r="F109" s="55"/>
      <c r="G109" s="55"/>
      <c r="H109" s="33"/>
    </row>
    <row r="110" spans="1:8" ht="15.75" customHeight="1" x14ac:dyDescent="0.3">
      <c r="A110" s="33"/>
      <c r="B110" s="33"/>
      <c r="C110" s="33"/>
      <c r="D110" s="33"/>
      <c r="E110" s="55"/>
      <c r="F110" s="55"/>
      <c r="G110" s="55"/>
      <c r="H110" s="33"/>
    </row>
    <row r="111" spans="1:8" ht="15.75" customHeight="1" x14ac:dyDescent="0.3">
      <c r="A111" s="33"/>
      <c r="B111" s="33"/>
      <c r="C111" s="33"/>
      <c r="D111" s="33"/>
      <c r="E111" s="55"/>
      <c r="F111" s="55"/>
      <c r="G111" s="55"/>
      <c r="H111" s="33"/>
    </row>
    <row r="112" spans="1:8" ht="15.75" customHeight="1" x14ac:dyDescent="0.3">
      <c r="A112" s="33"/>
      <c r="B112" s="33"/>
      <c r="C112" s="33"/>
      <c r="D112" s="33"/>
      <c r="E112" s="55"/>
      <c r="F112" s="55"/>
      <c r="G112" s="55"/>
      <c r="H112" s="33"/>
    </row>
    <row r="113" spans="1:8" ht="15.75" customHeight="1" x14ac:dyDescent="0.3">
      <c r="A113" s="33"/>
      <c r="B113" s="33"/>
      <c r="C113" s="33"/>
      <c r="D113" s="33"/>
      <c r="E113" s="55"/>
      <c r="F113" s="55"/>
      <c r="G113" s="55"/>
      <c r="H113" s="33"/>
    </row>
    <row r="114" spans="1:8" ht="15.75" customHeight="1" x14ac:dyDescent="0.3">
      <c r="A114" s="33"/>
      <c r="B114" s="33"/>
      <c r="C114" s="33"/>
      <c r="D114" s="33"/>
      <c r="E114" s="55"/>
      <c r="F114" s="55"/>
      <c r="G114" s="55"/>
      <c r="H114" s="33"/>
    </row>
    <row r="115" spans="1:8" ht="15.75" customHeight="1" x14ac:dyDescent="0.3">
      <c r="A115" s="33"/>
      <c r="B115" s="33"/>
      <c r="C115" s="33"/>
      <c r="D115" s="33"/>
      <c r="E115" s="55"/>
      <c r="F115" s="55"/>
      <c r="G115" s="55"/>
      <c r="H115" s="33"/>
    </row>
    <row r="116" spans="1:8" ht="15.75" customHeight="1" x14ac:dyDescent="0.3">
      <c r="A116" s="33"/>
      <c r="B116" s="33"/>
      <c r="C116" s="33"/>
      <c r="D116" s="33"/>
      <c r="E116" s="55"/>
      <c r="F116" s="55"/>
      <c r="G116" s="55"/>
      <c r="H116" s="33"/>
    </row>
    <row r="117" spans="1:8" ht="15.75" customHeight="1" x14ac:dyDescent="0.3">
      <c r="A117" s="33"/>
      <c r="B117" s="33"/>
      <c r="C117" s="33"/>
      <c r="D117" s="33"/>
      <c r="E117" s="55"/>
      <c r="F117" s="55"/>
      <c r="G117" s="55"/>
      <c r="H117" s="33"/>
    </row>
    <row r="118" spans="1:8" ht="15.75" customHeight="1" x14ac:dyDescent="0.3">
      <c r="A118" s="33"/>
      <c r="B118" s="33"/>
      <c r="C118" s="33"/>
      <c r="D118" s="33"/>
      <c r="E118" s="55"/>
      <c r="F118" s="55"/>
      <c r="G118" s="55"/>
      <c r="H118" s="33"/>
    </row>
    <row r="119" spans="1:8" ht="15.75" customHeight="1" x14ac:dyDescent="0.3">
      <c r="A119" s="33"/>
      <c r="B119" s="33"/>
      <c r="C119" s="33"/>
      <c r="D119" s="33"/>
      <c r="E119" s="55"/>
      <c r="F119" s="55"/>
      <c r="G119" s="55"/>
      <c r="H119" s="33"/>
    </row>
    <row r="120" spans="1:8" ht="15.75" customHeight="1" x14ac:dyDescent="0.3">
      <c r="A120" s="33"/>
      <c r="B120" s="33"/>
      <c r="C120" s="33"/>
      <c r="D120" s="33"/>
      <c r="E120" s="55"/>
      <c r="F120" s="55"/>
      <c r="G120" s="55"/>
      <c r="H120" s="33"/>
    </row>
    <row r="121" spans="1:8" ht="15.75" customHeight="1" x14ac:dyDescent="0.3">
      <c r="A121" s="33"/>
      <c r="B121" s="33"/>
      <c r="C121" s="33"/>
      <c r="D121" s="33"/>
      <c r="E121" s="55"/>
      <c r="F121" s="55"/>
      <c r="G121" s="55"/>
      <c r="H121" s="33"/>
    </row>
    <row r="122" spans="1:8" ht="15.75" customHeight="1" x14ac:dyDescent="0.3">
      <c r="A122" s="33"/>
      <c r="B122" s="33"/>
      <c r="C122" s="33"/>
      <c r="D122" s="33"/>
      <c r="E122" s="55"/>
      <c r="F122" s="55"/>
      <c r="G122" s="55"/>
      <c r="H122" s="33"/>
    </row>
    <row r="123" spans="1:8" ht="15.75" customHeight="1" x14ac:dyDescent="0.3">
      <c r="A123" s="33"/>
      <c r="B123" s="33"/>
      <c r="C123" s="33"/>
      <c r="D123" s="33"/>
      <c r="E123" s="55"/>
      <c r="F123" s="55"/>
      <c r="G123" s="55"/>
      <c r="H123" s="33"/>
    </row>
    <row r="124" spans="1:8" ht="15.75" customHeight="1" x14ac:dyDescent="0.3">
      <c r="A124" s="33"/>
      <c r="B124" s="33"/>
      <c r="C124" s="33"/>
      <c r="D124" s="33"/>
      <c r="E124" s="55"/>
      <c r="F124" s="55"/>
      <c r="G124" s="55"/>
      <c r="H124" s="33"/>
    </row>
    <row r="125" spans="1:8" ht="15.75" customHeight="1" x14ac:dyDescent="0.3">
      <c r="A125" s="33"/>
      <c r="B125" s="33"/>
      <c r="C125" s="33"/>
      <c r="D125" s="33"/>
      <c r="E125" s="55"/>
      <c r="F125" s="55"/>
      <c r="G125" s="55"/>
      <c r="H125" s="33"/>
    </row>
    <row r="126" spans="1:8" ht="15.75" customHeight="1" x14ac:dyDescent="0.3">
      <c r="A126" s="33"/>
      <c r="B126" s="33"/>
      <c r="C126" s="33"/>
      <c r="D126" s="33"/>
      <c r="E126" s="55"/>
      <c r="F126" s="55"/>
      <c r="G126" s="55"/>
      <c r="H126" s="33"/>
    </row>
    <row r="127" spans="1:8" ht="15.75" customHeight="1" x14ac:dyDescent="0.3">
      <c r="A127" s="33"/>
      <c r="B127" s="33"/>
      <c r="C127" s="33"/>
      <c r="D127" s="33"/>
      <c r="E127" s="55"/>
      <c r="F127" s="55"/>
      <c r="G127" s="55"/>
      <c r="H127" s="33"/>
    </row>
    <row r="128" spans="1:8" ht="15.75" customHeight="1" x14ac:dyDescent="0.3">
      <c r="A128" s="33"/>
      <c r="B128" s="33"/>
      <c r="C128" s="33"/>
      <c r="D128" s="33"/>
      <c r="E128" s="55"/>
      <c r="F128" s="55"/>
      <c r="G128" s="55"/>
      <c r="H128" s="33"/>
    </row>
    <row r="129" spans="1:8" ht="15.75" customHeight="1" x14ac:dyDescent="0.3">
      <c r="A129" s="33"/>
      <c r="B129" s="33"/>
      <c r="C129" s="33"/>
      <c r="D129" s="33"/>
      <c r="E129" s="55"/>
      <c r="F129" s="55"/>
      <c r="G129" s="55"/>
      <c r="H129" s="33"/>
    </row>
    <row r="130" spans="1:8" ht="15.75" customHeight="1" x14ac:dyDescent="0.3">
      <c r="A130" s="33"/>
      <c r="B130" s="33"/>
      <c r="C130" s="33"/>
      <c r="D130" s="33"/>
      <c r="E130" s="55"/>
      <c r="F130" s="55"/>
      <c r="G130" s="55"/>
      <c r="H130" s="33"/>
    </row>
    <row r="131" spans="1:8" ht="15.75" customHeight="1" x14ac:dyDescent="0.3">
      <c r="A131" s="33"/>
      <c r="B131" s="33"/>
      <c r="C131" s="33"/>
      <c r="D131" s="33"/>
      <c r="E131" s="55"/>
      <c r="F131" s="55"/>
      <c r="G131" s="55"/>
      <c r="H131" s="33"/>
    </row>
    <row r="132" spans="1:8" ht="15.75" customHeight="1" x14ac:dyDescent="0.3">
      <c r="A132" s="33"/>
      <c r="B132" s="33"/>
      <c r="C132" s="33"/>
      <c r="D132" s="33"/>
      <c r="E132" s="55"/>
      <c r="F132" s="55"/>
      <c r="G132" s="55"/>
      <c r="H132" s="33"/>
    </row>
    <row r="133" spans="1:8" ht="15.75" customHeight="1" x14ac:dyDescent="0.3">
      <c r="A133" s="33"/>
      <c r="B133" s="33"/>
      <c r="C133" s="33"/>
      <c r="D133" s="33"/>
      <c r="E133" s="55"/>
      <c r="F133" s="55"/>
      <c r="G133" s="55"/>
      <c r="H133" s="33"/>
    </row>
    <row r="134" spans="1:8" ht="15.75" customHeight="1" x14ac:dyDescent="0.3">
      <c r="A134" s="33"/>
      <c r="B134" s="33"/>
      <c r="C134" s="33"/>
      <c r="D134" s="33"/>
      <c r="E134" s="55"/>
      <c r="F134" s="55"/>
      <c r="G134" s="55"/>
      <c r="H134" s="33"/>
    </row>
    <row r="135" spans="1:8" ht="15.75" customHeight="1" x14ac:dyDescent="0.3">
      <c r="A135" s="33"/>
      <c r="B135" s="33"/>
      <c r="C135" s="33"/>
      <c r="D135" s="33"/>
      <c r="E135" s="55"/>
      <c r="F135" s="55"/>
      <c r="G135" s="55"/>
      <c r="H135" s="33"/>
    </row>
    <row r="136" spans="1:8" ht="15.75" customHeight="1" x14ac:dyDescent="0.3">
      <c r="A136" s="33"/>
      <c r="B136" s="33"/>
      <c r="C136" s="33"/>
      <c r="D136" s="33"/>
      <c r="E136" s="55"/>
      <c r="F136" s="55"/>
      <c r="G136" s="55"/>
      <c r="H136" s="33"/>
    </row>
    <row r="137" spans="1:8" ht="15.75" customHeight="1" x14ac:dyDescent="0.3">
      <c r="A137" s="33"/>
      <c r="B137" s="33"/>
      <c r="C137" s="33"/>
      <c r="D137" s="33"/>
      <c r="E137" s="55"/>
      <c r="F137" s="55"/>
      <c r="G137" s="55"/>
      <c r="H137" s="33"/>
    </row>
    <row r="138" spans="1:8" ht="15.75" customHeight="1" x14ac:dyDescent="0.3">
      <c r="A138" s="33"/>
      <c r="B138" s="33"/>
      <c r="C138" s="33"/>
      <c r="D138" s="33"/>
      <c r="E138" s="55"/>
      <c r="F138" s="55"/>
      <c r="G138" s="55"/>
      <c r="H138" s="33"/>
    </row>
    <row r="139" spans="1:8" ht="15.75" customHeight="1" x14ac:dyDescent="0.3">
      <c r="A139" s="33"/>
      <c r="B139" s="33"/>
      <c r="C139" s="33"/>
      <c r="D139" s="33"/>
      <c r="E139" s="55"/>
      <c r="F139" s="55"/>
      <c r="G139" s="55"/>
      <c r="H139" s="33"/>
    </row>
    <row r="140" spans="1:8" ht="15.75" customHeight="1" x14ac:dyDescent="0.3">
      <c r="A140" s="33"/>
      <c r="B140" s="33"/>
      <c r="C140" s="33"/>
      <c r="D140" s="33"/>
      <c r="E140" s="55"/>
      <c r="F140" s="55"/>
      <c r="G140" s="55"/>
      <c r="H140" s="33"/>
    </row>
    <row r="141" spans="1:8" ht="15.75" customHeight="1" x14ac:dyDescent="0.3">
      <c r="A141" s="33"/>
      <c r="B141" s="33"/>
      <c r="C141" s="33"/>
      <c r="D141" s="33"/>
      <c r="E141" s="55"/>
      <c r="F141" s="55"/>
      <c r="G141" s="55"/>
      <c r="H141" s="33"/>
    </row>
    <row r="142" spans="1:8" ht="15.75" customHeight="1" x14ac:dyDescent="0.3">
      <c r="A142" s="33"/>
      <c r="B142" s="33"/>
      <c r="C142" s="33"/>
      <c r="D142" s="33"/>
      <c r="E142" s="55"/>
      <c r="F142" s="55"/>
      <c r="G142" s="55"/>
      <c r="H142" s="33"/>
    </row>
    <row r="143" spans="1:8" ht="15.75" customHeight="1" x14ac:dyDescent="0.3">
      <c r="A143" s="33"/>
      <c r="B143" s="33"/>
      <c r="C143" s="33"/>
      <c r="D143" s="33"/>
      <c r="E143" s="55"/>
      <c r="F143" s="55"/>
      <c r="G143" s="55"/>
      <c r="H143" s="33"/>
    </row>
    <row r="144" spans="1:8" ht="15.75" customHeight="1" x14ac:dyDescent="0.3">
      <c r="A144" s="33"/>
      <c r="B144" s="33"/>
      <c r="C144" s="33"/>
      <c r="D144" s="33"/>
      <c r="E144" s="55"/>
      <c r="F144" s="55"/>
      <c r="G144" s="55"/>
      <c r="H144" s="33"/>
    </row>
    <row r="145" spans="1:8" ht="15.75" customHeight="1" x14ac:dyDescent="0.3">
      <c r="A145" s="33"/>
      <c r="B145" s="33"/>
      <c r="C145" s="33"/>
      <c r="D145" s="33"/>
      <c r="E145" s="55"/>
      <c r="F145" s="55"/>
      <c r="G145" s="55"/>
      <c r="H145" s="33"/>
    </row>
    <row r="146" spans="1:8" ht="15.75" customHeight="1" x14ac:dyDescent="0.3">
      <c r="A146" s="33"/>
      <c r="B146" s="33"/>
      <c r="C146" s="33"/>
      <c r="D146" s="33"/>
      <c r="E146" s="55"/>
      <c r="F146" s="55"/>
      <c r="G146" s="55"/>
      <c r="H146" s="33"/>
    </row>
    <row r="147" spans="1:8" ht="15.75" customHeight="1" x14ac:dyDescent="0.3">
      <c r="A147" s="33"/>
      <c r="B147" s="33"/>
      <c r="C147" s="33"/>
      <c r="D147" s="33"/>
      <c r="E147" s="55"/>
      <c r="F147" s="55"/>
      <c r="G147" s="55"/>
      <c r="H147" s="33"/>
    </row>
    <row r="148" spans="1:8" ht="15.75" customHeight="1" x14ac:dyDescent="0.3">
      <c r="A148" s="33"/>
      <c r="B148" s="33"/>
      <c r="C148" s="33"/>
      <c r="D148" s="33"/>
      <c r="E148" s="55"/>
      <c r="F148" s="55"/>
      <c r="G148" s="55"/>
      <c r="H148" s="33"/>
    </row>
    <row r="149" spans="1:8" ht="15.75" customHeight="1" x14ac:dyDescent="0.3">
      <c r="A149" s="33"/>
      <c r="B149" s="33"/>
      <c r="C149" s="33"/>
      <c r="D149" s="33"/>
      <c r="E149" s="55"/>
      <c r="F149" s="55"/>
      <c r="G149" s="55"/>
      <c r="H149" s="33"/>
    </row>
    <row r="150" spans="1:8" ht="15.75" customHeight="1" x14ac:dyDescent="0.3">
      <c r="A150" s="33"/>
      <c r="B150" s="33"/>
      <c r="C150" s="33"/>
      <c r="D150" s="33"/>
      <c r="E150" s="55"/>
      <c r="F150" s="55"/>
      <c r="G150" s="55"/>
      <c r="H150" s="33"/>
    </row>
    <row r="151" spans="1:8" ht="15.75" customHeight="1" x14ac:dyDescent="0.3">
      <c r="A151" s="33"/>
      <c r="B151" s="33"/>
      <c r="C151" s="33"/>
      <c r="D151" s="33"/>
      <c r="E151" s="55"/>
      <c r="F151" s="55"/>
      <c r="G151" s="55"/>
      <c r="H151" s="33"/>
    </row>
    <row r="152" spans="1:8" ht="15.75" customHeight="1" x14ac:dyDescent="0.3">
      <c r="A152" s="33"/>
      <c r="B152" s="33"/>
      <c r="C152" s="33"/>
      <c r="D152" s="33"/>
      <c r="E152" s="55"/>
      <c r="F152" s="55"/>
      <c r="G152" s="55"/>
      <c r="H152" s="33"/>
    </row>
    <row r="153" spans="1:8" ht="15.75" customHeight="1" x14ac:dyDescent="0.3">
      <c r="A153" s="33"/>
      <c r="B153" s="33"/>
      <c r="C153" s="33"/>
      <c r="D153" s="33"/>
      <c r="E153" s="55"/>
      <c r="F153" s="55"/>
      <c r="G153" s="55"/>
      <c r="H153" s="33"/>
    </row>
    <row r="154" spans="1:8" ht="15.75" customHeight="1" x14ac:dyDescent="0.3">
      <c r="A154" s="33"/>
      <c r="B154" s="33"/>
      <c r="C154" s="33"/>
      <c r="D154" s="33"/>
      <c r="E154" s="55"/>
      <c r="F154" s="55"/>
      <c r="G154" s="55"/>
      <c r="H154" s="33"/>
    </row>
    <row r="155" spans="1:8" ht="15.75" customHeight="1" x14ac:dyDescent="0.3">
      <c r="A155" s="33"/>
      <c r="B155" s="33"/>
      <c r="C155" s="33"/>
      <c r="D155" s="33"/>
      <c r="E155" s="55"/>
      <c r="F155" s="55"/>
      <c r="G155" s="55"/>
      <c r="H155" s="33"/>
    </row>
    <row r="156" spans="1:8" ht="15.75" customHeight="1" x14ac:dyDescent="0.3">
      <c r="A156" s="33"/>
      <c r="B156" s="33"/>
      <c r="C156" s="33"/>
      <c r="D156" s="33"/>
      <c r="E156" s="55"/>
      <c r="F156" s="55"/>
      <c r="G156" s="55"/>
      <c r="H156" s="33"/>
    </row>
    <row r="157" spans="1:8" ht="15.75" customHeight="1" x14ac:dyDescent="0.3">
      <c r="A157" s="33"/>
      <c r="B157" s="33"/>
      <c r="C157" s="33"/>
      <c r="D157" s="33"/>
      <c r="E157" s="55"/>
      <c r="F157" s="55"/>
      <c r="G157" s="55"/>
      <c r="H157" s="33"/>
    </row>
    <row r="158" spans="1:8" ht="15.75" customHeight="1" x14ac:dyDescent="0.3">
      <c r="A158" s="33"/>
      <c r="B158" s="33"/>
      <c r="C158" s="33"/>
      <c r="D158" s="33"/>
      <c r="E158" s="55"/>
      <c r="F158" s="55"/>
      <c r="G158" s="55"/>
      <c r="H158" s="33"/>
    </row>
    <row r="159" spans="1:8" ht="15.75" customHeight="1" x14ac:dyDescent="0.3">
      <c r="A159" s="33"/>
      <c r="B159" s="33"/>
      <c r="C159" s="33"/>
      <c r="D159" s="33"/>
      <c r="E159" s="55"/>
      <c r="F159" s="55"/>
      <c r="G159" s="55"/>
      <c r="H159" s="33"/>
    </row>
    <row r="160" spans="1:8" ht="15.75" customHeight="1" x14ac:dyDescent="0.3">
      <c r="A160" s="33"/>
      <c r="B160" s="33"/>
      <c r="C160" s="33"/>
      <c r="D160" s="33"/>
      <c r="E160" s="55"/>
      <c r="F160" s="55"/>
      <c r="G160" s="55"/>
      <c r="H160" s="33"/>
    </row>
    <row r="161" spans="1:8" ht="15.75" customHeight="1" x14ac:dyDescent="0.3">
      <c r="A161" s="33"/>
      <c r="B161" s="33"/>
      <c r="C161" s="33"/>
      <c r="D161" s="33"/>
      <c r="E161" s="55"/>
      <c r="F161" s="55"/>
      <c r="G161" s="55"/>
      <c r="H161" s="33"/>
    </row>
    <row r="162" spans="1:8" ht="15.75" customHeight="1" x14ac:dyDescent="0.3">
      <c r="A162" s="33"/>
      <c r="B162" s="33"/>
      <c r="C162" s="33"/>
      <c r="D162" s="33"/>
      <c r="E162" s="55"/>
      <c r="F162" s="55"/>
      <c r="G162" s="55"/>
      <c r="H162" s="33"/>
    </row>
    <row r="163" spans="1:8" ht="15.75" customHeight="1" x14ac:dyDescent="0.3">
      <c r="A163" s="33"/>
      <c r="B163" s="33"/>
      <c r="C163" s="33"/>
      <c r="D163" s="33"/>
      <c r="E163" s="55"/>
      <c r="F163" s="55"/>
      <c r="G163" s="55"/>
      <c r="H163" s="33"/>
    </row>
    <row r="164" spans="1:8" ht="15.75" customHeight="1" x14ac:dyDescent="0.3">
      <c r="A164" s="33"/>
      <c r="B164" s="33"/>
      <c r="C164" s="33"/>
      <c r="D164" s="33"/>
      <c r="E164" s="55"/>
      <c r="F164" s="55"/>
      <c r="G164" s="55"/>
      <c r="H164" s="33"/>
    </row>
    <row r="165" spans="1:8" ht="15.75" customHeight="1" x14ac:dyDescent="0.3">
      <c r="A165" s="33"/>
      <c r="B165" s="33"/>
      <c r="C165" s="33"/>
      <c r="D165" s="33"/>
      <c r="E165" s="55"/>
      <c r="F165" s="55"/>
      <c r="G165" s="55"/>
      <c r="H165" s="33"/>
    </row>
    <row r="166" spans="1:8" ht="15.75" customHeight="1" x14ac:dyDescent="0.3">
      <c r="A166" s="33"/>
      <c r="B166" s="33"/>
      <c r="C166" s="33"/>
      <c r="D166" s="33"/>
      <c r="E166" s="55"/>
      <c r="F166" s="55"/>
      <c r="G166" s="55"/>
      <c r="H166" s="33"/>
    </row>
    <row r="167" spans="1:8" ht="15.75" customHeight="1" x14ac:dyDescent="0.3">
      <c r="A167" s="33"/>
      <c r="B167" s="33"/>
      <c r="C167" s="33"/>
      <c r="D167" s="33"/>
      <c r="E167" s="55"/>
      <c r="F167" s="55"/>
      <c r="G167" s="55"/>
      <c r="H167" s="33"/>
    </row>
    <row r="168" spans="1:8" ht="15.75" customHeight="1" x14ac:dyDescent="0.3">
      <c r="A168" s="33"/>
      <c r="B168" s="33"/>
      <c r="C168" s="33"/>
      <c r="D168" s="33"/>
      <c r="E168" s="55"/>
      <c r="F168" s="55"/>
      <c r="G168" s="55"/>
      <c r="H168" s="33"/>
    </row>
    <row r="169" spans="1:8" ht="15.75" customHeight="1" x14ac:dyDescent="0.3">
      <c r="A169" s="33"/>
      <c r="B169" s="33"/>
      <c r="C169" s="33"/>
      <c r="D169" s="33"/>
      <c r="E169" s="55"/>
      <c r="F169" s="55"/>
      <c r="G169" s="55"/>
      <c r="H169" s="33"/>
    </row>
    <row r="170" spans="1:8" ht="15.75" customHeight="1" x14ac:dyDescent="0.3">
      <c r="A170" s="33"/>
      <c r="B170" s="33"/>
      <c r="C170" s="33"/>
      <c r="D170" s="33"/>
      <c r="E170" s="55"/>
      <c r="F170" s="55"/>
      <c r="G170" s="55"/>
      <c r="H170" s="33"/>
    </row>
    <row r="171" spans="1:8" ht="15.75" customHeight="1" x14ac:dyDescent="0.3">
      <c r="A171" s="33"/>
      <c r="B171" s="33"/>
      <c r="C171" s="33"/>
      <c r="D171" s="33"/>
      <c r="E171" s="55"/>
      <c r="F171" s="55"/>
      <c r="G171" s="55"/>
      <c r="H171" s="33"/>
    </row>
    <row r="172" spans="1:8" ht="15.75" customHeight="1" x14ac:dyDescent="0.3">
      <c r="A172" s="33"/>
      <c r="B172" s="33"/>
      <c r="C172" s="33"/>
      <c r="D172" s="33"/>
      <c r="E172" s="55"/>
      <c r="F172" s="55"/>
      <c r="G172" s="55"/>
      <c r="H172" s="33"/>
    </row>
    <row r="173" spans="1:8" ht="15.75" customHeight="1" x14ac:dyDescent="0.3">
      <c r="A173" s="33"/>
      <c r="B173" s="33"/>
      <c r="C173" s="33"/>
      <c r="D173" s="33"/>
      <c r="E173" s="55"/>
      <c r="F173" s="55"/>
      <c r="G173" s="55"/>
      <c r="H173" s="33"/>
    </row>
    <row r="174" spans="1:8" ht="15.75" customHeight="1" x14ac:dyDescent="0.3">
      <c r="A174" s="33"/>
      <c r="B174" s="33"/>
      <c r="C174" s="33"/>
      <c r="D174" s="33"/>
      <c r="E174" s="55"/>
      <c r="F174" s="55"/>
      <c r="G174" s="55"/>
      <c r="H174" s="33"/>
    </row>
    <row r="175" spans="1:8" ht="15.75" customHeight="1" x14ac:dyDescent="0.3">
      <c r="A175" s="33"/>
      <c r="B175" s="33"/>
      <c r="C175" s="33"/>
      <c r="D175" s="33"/>
      <c r="E175" s="55"/>
      <c r="F175" s="55"/>
      <c r="G175" s="55"/>
      <c r="H175" s="33"/>
    </row>
    <row r="176" spans="1:8" ht="15.75" customHeight="1" x14ac:dyDescent="0.3">
      <c r="A176" s="33"/>
      <c r="B176" s="33"/>
      <c r="C176" s="33"/>
      <c r="D176" s="33"/>
      <c r="E176" s="55"/>
      <c r="F176" s="55"/>
      <c r="G176" s="55"/>
      <c r="H176" s="33"/>
    </row>
    <row r="177" spans="1:8" ht="15.75" customHeight="1" x14ac:dyDescent="0.3">
      <c r="A177" s="33"/>
      <c r="B177" s="33"/>
      <c r="C177" s="33"/>
      <c r="D177" s="33"/>
      <c r="E177" s="55"/>
      <c r="F177" s="55"/>
      <c r="G177" s="55"/>
      <c r="H177" s="33"/>
    </row>
    <row r="178" spans="1:8" ht="15.75" customHeight="1" x14ac:dyDescent="0.3">
      <c r="A178" s="33"/>
      <c r="B178" s="33"/>
      <c r="C178" s="33"/>
      <c r="D178" s="33"/>
      <c r="E178" s="55"/>
      <c r="F178" s="55"/>
      <c r="G178" s="55"/>
      <c r="H178" s="33"/>
    </row>
    <row r="179" spans="1:8" ht="15.75" customHeight="1" x14ac:dyDescent="0.3">
      <c r="A179" s="33"/>
      <c r="B179" s="33"/>
      <c r="C179" s="33"/>
      <c r="D179" s="33"/>
      <c r="E179" s="55"/>
      <c r="F179" s="55"/>
      <c r="G179" s="55"/>
      <c r="H179" s="33"/>
    </row>
    <row r="180" spans="1:8" ht="15.75" customHeight="1" x14ac:dyDescent="0.3">
      <c r="A180" s="33"/>
      <c r="B180" s="33"/>
      <c r="C180" s="33"/>
      <c r="D180" s="33"/>
      <c r="E180" s="55"/>
      <c r="F180" s="55"/>
      <c r="G180" s="55"/>
      <c r="H180" s="33"/>
    </row>
    <row r="181" spans="1:8" ht="15.75" customHeight="1" x14ac:dyDescent="0.3">
      <c r="A181" s="33"/>
      <c r="B181" s="33"/>
      <c r="C181" s="33"/>
      <c r="D181" s="33"/>
      <c r="E181" s="55"/>
      <c r="F181" s="55"/>
      <c r="G181" s="55"/>
      <c r="H181" s="33"/>
    </row>
    <row r="182" spans="1:8" ht="15.75" customHeight="1" x14ac:dyDescent="0.3">
      <c r="A182" s="33"/>
      <c r="B182" s="33"/>
      <c r="C182" s="33"/>
      <c r="D182" s="33"/>
      <c r="E182" s="55"/>
      <c r="F182" s="55"/>
      <c r="G182" s="55"/>
      <c r="H182" s="33"/>
    </row>
    <row r="183" spans="1:8" ht="15.75" customHeight="1" x14ac:dyDescent="0.3">
      <c r="A183" s="33"/>
      <c r="B183" s="33"/>
      <c r="C183" s="33"/>
      <c r="D183" s="33"/>
      <c r="E183" s="55"/>
      <c r="F183" s="55"/>
      <c r="G183" s="55"/>
      <c r="H183" s="33"/>
    </row>
    <row r="184" spans="1:8" ht="15.75" customHeight="1" x14ac:dyDescent="0.3">
      <c r="A184" s="33"/>
      <c r="B184" s="33"/>
      <c r="C184" s="33"/>
      <c r="D184" s="33"/>
      <c r="E184" s="55"/>
      <c r="F184" s="55"/>
      <c r="G184" s="55"/>
      <c r="H184" s="33"/>
    </row>
    <row r="185" spans="1:8" ht="15.75" customHeight="1" x14ac:dyDescent="0.3">
      <c r="A185" s="33"/>
      <c r="B185" s="33"/>
      <c r="C185" s="33"/>
      <c r="D185" s="33"/>
      <c r="E185" s="55"/>
      <c r="F185" s="55"/>
      <c r="G185" s="55"/>
      <c r="H185" s="33"/>
    </row>
    <row r="186" spans="1:8" ht="15.75" customHeight="1" x14ac:dyDescent="0.3">
      <c r="A186" s="33"/>
      <c r="B186" s="33"/>
      <c r="C186" s="33"/>
      <c r="D186" s="33"/>
      <c r="E186" s="55"/>
      <c r="F186" s="55"/>
      <c r="G186" s="55"/>
      <c r="H186" s="33"/>
    </row>
    <row r="187" spans="1:8" ht="15.75" customHeight="1" x14ac:dyDescent="0.3">
      <c r="A187" s="33"/>
      <c r="B187" s="33"/>
      <c r="C187" s="33"/>
      <c r="D187" s="33"/>
      <c r="E187" s="55"/>
      <c r="F187" s="55"/>
      <c r="G187" s="55"/>
      <c r="H187" s="33"/>
    </row>
    <row r="188" spans="1:8" ht="15.75" customHeight="1" x14ac:dyDescent="0.3">
      <c r="A188" s="33"/>
      <c r="B188" s="33"/>
      <c r="C188" s="33"/>
      <c r="D188" s="33"/>
      <c r="E188" s="55"/>
      <c r="F188" s="55"/>
      <c r="G188" s="55"/>
      <c r="H188" s="33"/>
    </row>
    <row r="189" spans="1:8" ht="15.75" customHeight="1" x14ac:dyDescent="0.3">
      <c r="A189" s="33"/>
      <c r="B189" s="33"/>
      <c r="C189" s="33"/>
      <c r="D189" s="33"/>
      <c r="E189" s="55"/>
      <c r="F189" s="55"/>
      <c r="G189" s="55"/>
      <c r="H189" s="33"/>
    </row>
    <row r="190" spans="1:8" ht="15.75" customHeight="1" x14ac:dyDescent="0.3">
      <c r="A190" s="33"/>
      <c r="B190" s="33"/>
      <c r="C190" s="33"/>
      <c r="D190" s="33"/>
      <c r="E190" s="55"/>
      <c r="F190" s="55"/>
      <c r="G190" s="55"/>
      <c r="H190" s="33"/>
    </row>
    <row r="191" spans="1:8" ht="15.75" customHeight="1" x14ac:dyDescent="0.3">
      <c r="A191" s="33"/>
      <c r="B191" s="33"/>
      <c r="C191" s="33"/>
      <c r="D191" s="33"/>
      <c r="E191" s="55"/>
      <c r="F191" s="55"/>
      <c r="G191" s="55"/>
      <c r="H191" s="33"/>
    </row>
    <row r="192" spans="1:8" ht="15.75" customHeight="1" x14ac:dyDescent="0.3">
      <c r="A192" s="33"/>
      <c r="B192" s="33"/>
      <c r="C192" s="33"/>
      <c r="D192" s="33"/>
      <c r="E192" s="55"/>
      <c r="F192" s="55"/>
      <c r="G192" s="55"/>
      <c r="H192" s="33"/>
    </row>
    <row r="193" spans="1:8" ht="15.75" customHeight="1" x14ac:dyDescent="0.3">
      <c r="A193" s="33"/>
      <c r="B193" s="33"/>
      <c r="C193" s="33"/>
      <c r="D193" s="33"/>
      <c r="E193" s="55"/>
      <c r="F193" s="55"/>
      <c r="G193" s="55"/>
      <c r="H193" s="33"/>
    </row>
    <row r="194" spans="1:8" ht="15.75" customHeight="1" x14ac:dyDescent="0.3">
      <c r="A194" s="33"/>
      <c r="B194" s="33"/>
      <c r="C194" s="33"/>
      <c r="D194" s="33"/>
      <c r="E194" s="55"/>
      <c r="F194" s="55"/>
      <c r="G194" s="55"/>
      <c r="H194" s="33"/>
    </row>
    <row r="195" spans="1:8" ht="15.75" customHeight="1" x14ac:dyDescent="0.3">
      <c r="A195" s="33"/>
      <c r="B195" s="33"/>
      <c r="C195" s="33"/>
      <c r="D195" s="33"/>
      <c r="E195" s="55"/>
      <c r="F195" s="55"/>
      <c r="G195" s="55"/>
      <c r="H195" s="33"/>
    </row>
    <row r="196" spans="1:8" ht="15.75" customHeight="1" x14ac:dyDescent="0.3">
      <c r="A196" s="33"/>
      <c r="B196" s="33"/>
      <c r="C196" s="33"/>
      <c r="D196" s="33"/>
      <c r="E196" s="55"/>
      <c r="F196" s="55"/>
      <c r="G196" s="55"/>
      <c r="H196" s="33"/>
    </row>
    <row r="197" spans="1:8" ht="15.75" customHeight="1" x14ac:dyDescent="0.3">
      <c r="A197" s="33"/>
      <c r="B197" s="33"/>
      <c r="C197" s="33"/>
      <c r="D197" s="33"/>
      <c r="E197" s="55"/>
      <c r="F197" s="55"/>
      <c r="G197" s="55"/>
      <c r="H197" s="33"/>
    </row>
    <row r="198" spans="1:8" ht="15.75" customHeight="1" x14ac:dyDescent="0.3">
      <c r="A198" s="33"/>
      <c r="B198" s="33"/>
      <c r="C198" s="33"/>
      <c r="D198" s="33"/>
      <c r="E198" s="55"/>
      <c r="F198" s="55"/>
      <c r="G198" s="55"/>
      <c r="H198" s="33"/>
    </row>
    <row r="199" spans="1:8" ht="15.75" customHeight="1" x14ac:dyDescent="0.3">
      <c r="A199" s="33"/>
      <c r="B199" s="33"/>
      <c r="C199" s="33"/>
      <c r="D199" s="33"/>
      <c r="E199" s="55"/>
      <c r="F199" s="55"/>
      <c r="G199" s="55"/>
      <c r="H199" s="33"/>
    </row>
    <row r="200" spans="1:8" ht="15.75" customHeight="1" x14ac:dyDescent="0.3">
      <c r="A200" s="33"/>
      <c r="B200" s="33"/>
      <c r="C200" s="33"/>
      <c r="D200" s="33"/>
      <c r="E200" s="55"/>
      <c r="F200" s="55"/>
      <c r="G200" s="55"/>
      <c r="H200" s="33"/>
    </row>
    <row r="201" spans="1:8" ht="15.75" customHeight="1" x14ac:dyDescent="0.3">
      <c r="A201" s="33"/>
      <c r="B201" s="33"/>
      <c r="C201" s="33"/>
      <c r="D201" s="33"/>
      <c r="E201" s="55"/>
      <c r="F201" s="55"/>
      <c r="G201" s="55"/>
      <c r="H201" s="33"/>
    </row>
    <row r="202" spans="1:8" ht="15.75" customHeight="1" x14ac:dyDescent="0.3">
      <c r="A202" s="33"/>
      <c r="B202" s="33"/>
      <c r="C202" s="33"/>
      <c r="D202" s="33"/>
      <c r="E202" s="55"/>
      <c r="F202" s="55"/>
      <c r="G202" s="55"/>
      <c r="H202" s="33"/>
    </row>
    <row r="203" spans="1:8" ht="15.75" customHeight="1" x14ac:dyDescent="0.3">
      <c r="A203" s="33"/>
      <c r="B203" s="33"/>
      <c r="C203" s="33"/>
      <c r="D203" s="33"/>
      <c r="E203" s="55"/>
      <c r="F203" s="55"/>
      <c r="G203" s="55"/>
      <c r="H203" s="33"/>
    </row>
    <row r="204" spans="1:8" ht="15.75" customHeight="1" x14ac:dyDescent="0.3">
      <c r="A204" s="33"/>
      <c r="B204" s="33"/>
      <c r="C204" s="33"/>
      <c r="D204" s="33"/>
      <c r="E204" s="55"/>
      <c r="F204" s="55"/>
      <c r="G204" s="55"/>
      <c r="H204" s="33"/>
    </row>
    <row r="205" spans="1:8" ht="15.75" customHeight="1" x14ac:dyDescent="0.3">
      <c r="A205" s="33"/>
      <c r="B205" s="33"/>
      <c r="C205" s="33"/>
      <c r="D205" s="33"/>
      <c r="E205" s="55"/>
      <c r="F205" s="55"/>
      <c r="G205" s="55"/>
      <c r="H205" s="33"/>
    </row>
    <row r="206" spans="1:8" ht="15.75" customHeight="1" x14ac:dyDescent="0.3">
      <c r="A206" s="33"/>
      <c r="B206" s="33"/>
      <c r="C206" s="33"/>
      <c r="D206" s="33"/>
      <c r="E206" s="55"/>
      <c r="F206" s="55"/>
      <c r="G206" s="55"/>
      <c r="H206" s="33"/>
    </row>
    <row r="207" spans="1:8" ht="15.75" customHeight="1" x14ac:dyDescent="0.3">
      <c r="A207" s="33"/>
      <c r="B207" s="33"/>
      <c r="C207" s="33"/>
      <c r="D207" s="33"/>
      <c r="E207" s="55"/>
      <c r="F207" s="55"/>
      <c r="G207" s="55"/>
      <c r="H207" s="33"/>
    </row>
    <row r="208" spans="1:8" ht="15.75" customHeight="1" x14ac:dyDescent="0.3">
      <c r="A208" s="33"/>
      <c r="B208" s="33"/>
      <c r="C208" s="33"/>
      <c r="D208" s="33"/>
      <c r="E208" s="55"/>
      <c r="F208" s="55"/>
      <c r="G208" s="55"/>
      <c r="H208" s="33"/>
    </row>
    <row r="209" spans="1:8" ht="15.75" customHeight="1" x14ac:dyDescent="0.3">
      <c r="A209" s="33"/>
      <c r="B209" s="33"/>
      <c r="C209" s="33"/>
      <c r="D209" s="33"/>
      <c r="E209" s="55"/>
      <c r="F209" s="55"/>
      <c r="G209" s="55"/>
      <c r="H209" s="33"/>
    </row>
    <row r="210" spans="1:8" ht="15.75" customHeight="1" x14ac:dyDescent="0.3">
      <c r="A210" s="33"/>
      <c r="B210" s="33"/>
      <c r="C210" s="33"/>
      <c r="D210" s="33"/>
      <c r="E210" s="55"/>
      <c r="F210" s="55"/>
      <c r="G210" s="55"/>
      <c r="H210" s="33"/>
    </row>
    <row r="211" spans="1:8" ht="15.75" customHeight="1" x14ac:dyDescent="0.3">
      <c r="A211" s="33"/>
      <c r="B211" s="33"/>
      <c r="C211" s="33"/>
      <c r="D211" s="33"/>
      <c r="E211" s="55"/>
      <c r="F211" s="55"/>
      <c r="G211" s="55"/>
      <c r="H211" s="33"/>
    </row>
    <row r="212" spans="1:8" ht="15.75" customHeight="1" x14ac:dyDescent="0.3">
      <c r="A212" s="33"/>
      <c r="B212" s="33"/>
      <c r="C212" s="33"/>
      <c r="D212" s="33"/>
      <c r="E212" s="55"/>
      <c r="F212" s="55"/>
      <c r="G212" s="55"/>
      <c r="H212" s="33"/>
    </row>
    <row r="213" spans="1:8" ht="15.75" customHeight="1" x14ac:dyDescent="0.3">
      <c r="A213" s="33"/>
      <c r="B213" s="33"/>
      <c r="C213" s="33"/>
      <c r="D213" s="33"/>
      <c r="E213" s="55"/>
      <c r="F213" s="55"/>
      <c r="G213" s="55"/>
      <c r="H213" s="33"/>
    </row>
    <row r="214" spans="1:8" ht="15.75" customHeight="1" x14ac:dyDescent="0.3">
      <c r="A214" s="33"/>
      <c r="B214" s="33"/>
      <c r="C214" s="33"/>
      <c r="D214" s="33"/>
      <c r="E214" s="55"/>
      <c r="F214" s="55"/>
      <c r="G214" s="55"/>
      <c r="H214" s="33"/>
    </row>
    <row r="215" spans="1:8" ht="15.75" customHeight="1" x14ac:dyDescent="0.3">
      <c r="A215" s="33"/>
      <c r="B215" s="33"/>
      <c r="C215" s="33"/>
      <c r="D215" s="33"/>
      <c r="E215" s="55"/>
      <c r="F215" s="55"/>
      <c r="G215" s="55"/>
      <c r="H215" s="33"/>
    </row>
    <row r="216" spans="1:8" ht="15.75" customHeight="1" x14ac:dyDescent="0.3">
      <c r="A216" s="33"/>
      <c r="B216" s="33"/>
      <c r="C216" s="33"/>
      <c r="D216" s="33"/>
      <c r="E216" s="55"/>
      <c r="F216" s="55"/>
      <c r="G216" s="55"/>
      <c r="H216" s="33"/>
    </row>
    <row r="217" spans="1:8" ht="15.75" customHeight="1" x14ac:dyDescent="0.3">
      <c r="A217" s="33"/>
      <c r="B217" s="33"/>
      <c r="C217" s="33"/>
      <c r="D217" s="33"/>
      <c r="E217" s="55"/>
      <c r="F217" s="55"/>
      <c r="G217" s="55"/>
      <c r="H217" s="33"/>
    </row>
    <row r="218" spans="1:8" ht="15.75" customHeight="1" x14ac:dyDescent="0.3">
      <c r="A218" s="33"/>
      <c r="B218" s="33"/>
      <c r="C218" s="33"/>
      <c r="D218" s="33"/>
      <c r="E218" s="55"/>
      <c r="F218" s="55"/>
      <c r="G218" s="55"/>
      <c r="H218" s="33"/>
    </row>
    <row r="219" spans="1:8" ht="15.75" customHeight="1" x14ac:dyDescent="0.3">
      <c r="A219" s="33"/>
      <c r="B219" s="33"/>
      <c r="C219" s="33"/>
      <c r="D219" s="33"/>
      <c r="E219" s="55"/>
      <c r="F219" s="55"/>
      <c r="G219" s="55"/>
      <c r="H219" s="33"/>
    </row>
    <row r="220" spans="1:8" ht="15.75" customHeight="1" x14ac:dyDescent="0.3">
      <c r="A220" s="33"/>
      <c r="B220" s="33"/>
      <c r="C220" s="33"/>
      <c r="D220" s="33"/>
      <c r="E220" s="55"/>
      <c r="F220" s="55"/>
      <c r="G220" s="55"/>
      <c r="H220" s="33"/>
    </row>
    <row r="221" spans="1:8" ht="15.75" customHeight="1" x14ac:dyDescent="0.3">
      <c r="A221" s="33"/>
      <c r="B221" s="33"/>
      <c r="C221" s="33"/>
      <c r="D221" s="33"/>
      <c r="E221" s="55"/>
      <c r="F221" s="55"/>
      <c r="G221" s="55"/>
      <c r="H221" s="33"/>
    </row>
    <row r="222" spans="1:8" ht="15.75" customHeight="1" x14ac:dyDescent="0.3">
      <c r="A222" s="33"/>
      <c r="B222" s="33"/>
      <c r="C222" s="33"/>
      <c r="D222" s="33"/>
      <c r="E222" s="55"/>
      <c r="F222" s="55"/>
      <c r="G222" s="55"/>
      <c r="H222" s="33"/>
    </row>
    <row r="223" spans="1:8" ht="15.75" customHeight="1" x14ac:dyDescent="0.3">
      <c r="A223" s="33"/>
      <c r="B223" s="33"/>
      <c r="C223" s="33"/>
      <c r="D223" s="33"/>
      <c r="E223" s="55"/>
      <c r="F223" s="55"/>
      <c r="G223" s="55"/>
      <c r="H223" s="33"/>
    </row>
    <row r="224" spans="1:8" ht="15.75" customHeight="1" x14ac:dyDescent="0.3">
      <c r="A224" s="33"/>
      <c r="B224" s="33"/>
      <c r="C224" s="33"/>
      <c r="D224" s="33"/>
      <c r="E224" s="55"/>
      <c r="F224" s="55"/>
      <c r="G224" s="55"/>
      <c r="H224" s="33"/>
    </row>
    <row r="225" spans="1:8" ht="15.75" customHeight="1" x14ac:dyDescent="0.3">
      <c r="A225" s="33"/>
      <c r="B225" s="33"/>
      <c r="C225" s="33"/>
      <c r="D225" s="33"/>
      <c r="E225" s="55"/>
      <c r="F225" s="55"/>
      <c r="G225" s="55"/>
      <c r="H225" s="33"/>
    </row>
    <row r="226" spans="1:8" ht="15.75" customHeight="1" x14ac:dyDescent="0.3">
      <c r="A226" s="33"/>
      <c r="B226" s="33"/>
      <c r="C226" s="33"/>
      <c r="D226" s="33"/>
      <c r="E226" s="55"/>
      <c r="F226" s="55"/>
      <c r="G226" s="55"/>
      <c r="H226" s="33"/>
    </row>
    <row r="227" spans="1:8" ht="15.75" customHeight="1" x14ac:dyDescent="0.3">
      <c r="A227" s="33"/>
      <c r="B227" s="33"/>
      <c r="C227" s="33"/>
      <c r="D227" s="33"/>
      <c r="E227" s="55"/>
      <c r="F227" s="55"/>
      <c r="G227" s="55"/>
      <c r="H227" s="33"/>
    </row>
    <row r="228" spans="1:8" ht="15.75" customHeight="1" x14ac:dyDescent="0.3">
      <c r="A228" s="33"/>
      <c r="B228" s="33"/>
      <c r="C228" s="33"/>
      <c r="D228" s="33"/>
      <c r="E228" s="55"/>
      <c r="F228" s="55"/>
      <c r="G228" s="55"/>
      <c r="H228" s="33"/>
    </row>
    <row r="229" spans="1:8" ht="15.75" customHeight="1" x14ac:dyDescent="0.3">
      <c r="A229" s="33"/>
      <c r="B229" s="33"/>
      <c r="C229" s="33"/>
      <c r="D229" s="33"/>
      <c r="E229" s="55"/>
      <c r="F229" s="55"/>
      <c r="G229" s="55"/>
      <c r="H229" s="33"/>
    </row>
    <row r="230" spans="1:8" ht="15.75" customHeight="1" x14ac:dyDescent="0.3">
      <c r="A230" s="33"/>
      <c r="B230" s="33"/>
      <c r="C230" s="33"/>
      <c r="D230" s="33"/>
      <c r="E230" s="55"/>
      <c r="F230" s="55"/>
      <c r="G230" s="55"/>
      <c r="H230" s="33"/>
    </row>
    <row r="231" spans="1:8" ht="15.75" customHeight="1" x14ac:dyDescent="0.3">
      <c r="A231" s="33"/>
      <c r="B231" s="33"/>
      <c r="C231" s="33"/>
      <c r="D231" s="33"/>
      <c r="E231" s="55"/>
      <c r="F231" s="55"/>
      <c r="G231" s="55"/>
      <c r="H231" s="33"/>
    </row>
    <row r="232" spans="1:8" ht="15.75" customHeight="1" x14ac:dyDescent="0.3">
      <c r="A232" s="33"/>
      <c r="B232" s="33"/>
      <c r="C232" s="33"/>
      <c r="D232" s="33"/>
      <c r="E232" s="55"/>
      <c r="F232" s="55"/>
      <c r="G232" s="55"/>
      <c r="H232" s="33"/>
    </row>
    <row r="233" spans="1:8" ht="15.75" customHeight="1" x14ac:dyDescent="0.3">
      <c r="A233" s="33"/>
      <c r="B233" s="33"/>
      <c r="C233" s="33"/>
      <c r="D233" s="33"/>
      <c r="E233" s="55"/>
      <c r="F233" s="55"/>
      <c r="G233" s="55"/>
      <c r="H233" s="33"/>
    </row>
    <row r="234" spans="1:8" ht="15.75" customHeight="1" x14ac:dyDescent="0.3">
      <c r="A234" s="33"/>
      <c r="B234" s="33"/>
      <c r="C234" s="33"/>
      <c r="D234" s="33"/>
      <c r="E234" s="55"/>
      <c r="F234" s="55"/>
      <c r="G234" s="55"/>
      <c r="H234" s="33"/>
    </row>
    <row r="235" spans="1:8" ht="15.75" customHeight="1" x14ac:dyDescent="0.3">
      <c r="A235" s="33"/>
      <c r="B235" s="33"/>
      <c r="C235" s="33"/>
      <c r="D235" s="33"/>
      <c r="E235" s="55"/>
      <c r="F235" s="55"/>
      <c r="G235" s="55"/>
      <c r="H235" s="33"/>
    </row>
    <row r="236" spans="1:8" ht="15.75" customHeight="1" x14ac:dyDescent="0.3">
      <c r="A236" s="33"/>
      <c r="B236" s="33"/>
      <c r="C236" s="33"/>
      <c r="D236" s="33"/>
      <c r="E236" s="55"/>
      <c r="F236" s="55"/>
      <c r="G236" s="55"/>
      <c r="H236" s="33"/>
    </row>
    <row r="237" spans="1:8" ht="15.75" customHeight="1" x14ac:dyDescent="0.3">
      <c r="A237" s="33"/>
      <c r="B237" s="33"/>
      <c r="C237" s="33"/>
      <c r="D237" s="33"/>
      <c r="E237" s="55"/>
      <c r="F237" s="55"/>
      <c r="G237" s="55"/>
      <c r="H237" s="33"/>
    </row>
    <row r="238" spans="1:8" ht="15.75" customHeight="1" x14ac:dyDescent="0.3">
      <c r="A238" s="33"/>
      <c r="B238" s="33"/>
      <c r="C238" s="33"/>
      <c r="D238" s="33"/>
      <c r="E238" s="55"/>
      <c r="F238" s="55"/>
      <c r="G238" s="55"/>
      <c r="H238" s="33"/>
    </row>
    <row r="239" spans="1:8" ht="15.75" customHeight="1" x14ac:dyDescent="0.3">
      <c r="A239" s="33"/>
      <c r="B239" s="33"/>
      <c r="C239" s="33"/>
      <c r="D239" s="33"/>
      <c r="E239" s="55"/>
      <c r="F239" s="55"/>
      <c r="G239" s="55"/>
      <c r="H239" s="33"/>
    </row>
    <row r="240" spans="1:8" ht="15.75" customHeight="1" x14ac:dyDescent="0.3">
      <c r="A240" s="33"/>
      <c r="B240" s="33"/>
      <c r="C240" s="33"/>
      <c r="D240" s="33"/>
      <c r="E240" s="55"/>
      <c r="F240" s="55"/>
      <c r="G240" s="55"/>
      <c r="H240" s="33"/>
    </row>
    <row r="241" spans="1:8" ht="15.75" customHeight="1" x14ac:dyDescent="0.3">
      <c r="A241" s="33"/>
      <c r="B241" s="33"/>
      <c r="C241" s="33"/>
      <c r="D241" s="33"/>
      <c r="E241" s="55"/>
      <c r="F241" s="55"/>
      <c r="G241" s="55"/>
      <c r="H241" s="33"/>
    </row>
    <row r="242" spans="1:8" ht="15.75" customHeight="1" x14ac:dyDescent="0.3">
      <c r="A242" s="33"/>
      <c r="B242" s="33"/>
      <c r="C242" s="33"/>
      <c r="D242" s="33"/>
      <c r="E242" s="55"/>
      <c r="F242" s="55"/>
      <c r="G242" s="55"/>
      <c r="H242" s="33"/>
    </row>
    <row r="243" spans="1:8" ht="15.75" customHeight="1" x14ac:dyDescent="0.3">
      <c r="A243" s="33"/>
      <c r="B243" s="33"/>
      <c r="C243" s="33"/>
      <c r="D243" s="33"/>
      <c r="E243" s="55"/>
      <c r="F243" s="55"/>
      <c r="G243" s="55"/>
      <c r="H243" s="33"/>
    </row>
    <row r="244" spans="1:8" ht="15.75" customHeight="1" x14ac:dyDescent="0.3">
      <c r="A244" s="33"/>
      <c r="B244" s="33"/>
      <c r="C244" s="33"/>
      <c r="D244" s="33"/>
      <c r="E244" s="55"/>
      <c r="F244" s="55"/>
      <c r="G244" s="55"/>
      <c r="H244" s="33"/>
    </row>
    <row r="245" spans="1:8" ht="15.75" customHeight="1" x14ac:dyDescent="0.3">
      <c r="A245" s="33"/>
      <c r="B245" s="33"/>
      <c r="C245" s="33"/>
      <c r="D245" s="33"/>
      <c r="E245" s="55"/>
      <c r="F245" s="55"/>
      <c r="G245" s="55"/>
      <c r="H245" s="33"/>
    </row>
    <row r="246" spans="1:8" ht="15.75" customHeight="1" x14ac:dyDescent="0.3">
      <c r="A246" s="33"/>
      <c r="B246" s="33"/>
      <c r="C246" s="33"/>
      <c r="D246" s="33"/>
      <c r="E246" s="55"/>
      <c r="F246" s="55"/>
      <c r="G246" s="55"/>
      <c r="H246" s="33"/>
    </row>
    <row r="247" spans="1:8" ht="15.75" customHeight="1" x14ac:dyDescent="0.3">
      <c r="A247" s="33"/>
      <c r="B247" s="33"/>
      <c r="C247" s="33"/>
      <c r="D247" s="33"/>
      <c r="E247" s="55"/>
      <c r="F247" s="55"/>
      <c r="G247" s="55"/>
      <c r="H247" s="33"/>
    </row>
    <row r="248" spans="1:8" ht="15.75" customHeight="1" x14ac:dyDescent="0.3">
      <c r="A248" s="33"/>
      <c r="B248" s="33"/>
      <c r="C248" s="33"/>
      <c r="D248" s="33"/>
      <c r="E248" s="55"/>
      <c r="F248" s="55"/>
      <c r="G248" s="55"/>
      <c r="H248" s="33"/>
    </row>
    <row r="249" spans="1:8" ht="15.75" customHeight="1" x14ac:dyDescent="0.3">
      <c r="A249" s="33"/>
      <c r="B249" s="33"/>
      <c r="C249" s="33"/>
      <c r="D249" s="33"/>
      <c r="E249" s="55"/>
      <c r="F249" s="55"/>
      <c r="G249" s="55"/>
      <c r="H249" s="33"/>
    </row>
    <row r="250" spans="1:8" ht="15.75" customHeight="1" x14ac:dyDescent="0.3">
      <c r="A250" s="33"/>
      <c r="B250" s="33"/>
      <c r="C250" s="33"/>
      <c r="D250" s="33"/>
      <c r="E250" s="55"/>
      <c r="F250" s="55"/>
      <c r="G250" s="55"/>
      <c r="H250" s="33"/>
    </row>
    <row r="251" spans="1:8" ht="15.75" customHeight="1" x14ac:dyDescent="0.3">
      <c r="A251" s="33"/>
      <c r="B251" s="33"/>
      <c r="C251" s="33"/>
      <c r="D251" s="33"/>
      <c r="E251" s="55"/>
      <c r="F251" s="55"/>
      <c r="G251" s="55"/>
      <c r="H251" s="33"/>
    </row>
    <row r="252" spans="1:8" ht="15.75" customHeight="1" x14ac:dyDescent="0.3">
      <c r="A252" s="33"/>
      <c r="B252" s="33"/>
      <c r="C252" s="33"/>
      <c r="D252" s="33"/>
      <c r="E252" s="55"/>
      <c r="F252" s="55"/>
      <c r="G252" s="55"/>
      <c r="H252" s="33"/>
    </row>
    <row r="253" spans="1:8" ht="15.75" customHeight="1" x14ac:dyDescent="0.3">
      <c r="A253" s="33"/>
      <c r="B253" s="33"/>
      <c r="C253" s="33"/>
      <c r="D253" s="33"/>
      <c r="E253" s="55"/>
      <c r="F253" s="55"/>
      <c r="G253" s="55"/>
      <c r="H253" s="33"/>
    </row>
    <row r="254" spans="1:8" ht="15.75" customHeight="1" x14ac:dyDescent="0.3">
      <c r="A254" s="33"/>
      <c r="B254" s="33"/>
      <c r="C254" s="33"/>
      <c r="D254" s="33"/>
      <c r="E254" s="55"/>
      <c r="F254" s="55"/>
      <c r="G254" s="55"/>
      <c r="H254" s="33"/>
    </row>
    <row r="255" spans="1:8" ht="15.75" customHeight="1" x14ac:dyDescent="0.3">
      <c r="A255" s="33"/>
      <c r="B255" s="33"/>
      <c r="C255" s="33"/>
      <c r="D255" s="33"/>
      <c r="E255" s="55"/>
      <c r="F255" s="55"/>
      <c r="G255" s="55"/>
      <c r="H255" s="33"/>
    </row>
    <row r="256" spans="1:8" ht="15.75" customHeight="1" x14ac:dyDescent="0.3">
      <c r="A256" s="33"/>
      <c r="B256" s="33"/>
      <c r="C256" s="33"/>
      <c r="D256" s="33"/>
      <c r="E256" s="55"/>
      <c r="F256" s="55"/>
      <c r="G256" s="55"/>
      <c r="H256" s="33"/>
    </row>
    <row r="257" spans="1:8" ht="15.75" customHeight="1" x14ac:dyDescent="0.3">
      <c r="A257" s="33"/>
      <c r="B257" s="33"/>
      <c r="C257" s="33"/>
      <c r="D257" s="33"/>
      <c r="E257" s="55"/>
      <c r="F257" s="55"/>
      <c r="G257" s="55"/>
      <c r="H257" s="33"/>
    </row>
    <row r="258" spans="1:8" ht="15.75" customHeight="1" x14ac:dyDescent="0.3">
      <c r="A258" s="33"/>
      <c r="B258" s="33"/>
      <c r="C258" s="33"/>
      <c r="D258" s="33"/>
      <c r="E258" s="55"/>
      <c r="F258" s="55"/>
      <c r="G258" s="55"/>
      <c r="H258" s="33"/>
    </row>
    <row r="259" spans="1:8" ht="15.75" customHeight="1" x14ac:dyDescent="0.3">
      <c r="A259" s="33"/>
      <c r="B259" s="33"/>
      <c r="C259" s="33"/>
      <c r="D259" s="33"/>
      <c r="E259" s="55"/>
      <c r="F259" s="55"/>
      <c r="G259" s="55"/>
      <c r="H259" s="33"/>
    </row>
    <row r="260" spans="1:8" ht="15.75" customHeight="1" x14ac:dyDescent="0.3">
      <c r="A260" s="33"/>
      <c r="B260" s="33"/>
      <c r="C260" s="33"/>
      <c r="D260" s="33"/>
      <c r="E260" s="55"/>
      <c r="F260" s="55"/>
      <c r="G260" s="55"/>
      <c r="H260" s="33"/>
    </row>
    <row r="261" spans="1:8" ht="15.75" customHeight="1" x14ac:dyDescent="0.3">
      <c r="A261" s="33"/>
      <c r="B261" s="33"/>
      <c r="C261" s="33"/>
      <c r="D261" s="33"/>
      <c r="E261" s="55"/>
      <c r="F261" s="55"/>
      <c r="G261" s="55"/>
      <c r="H261" s="33"/>
    </row>
    <row r="262" spans="1:8" ht="15.75" customHeight="1" x14ac:dyDescent="0.3">
      <c r="A262" s="33"/>
      <c r="B262" s="33"/>
      <c r="C262" s="33"/>
      <c r="D262" s="33"/>
      <c r="E262" s="55"/>
      <c r="F262" s="55"/>
      <c r="G262" s="55"/>
      <c r="H262" s="33"/>
    </row>
    <row r="263" spans="1:8" ht="15.75" customHeight="1" x14ac:dyDescent="0.3">
      <c r="A263" s="33"/>
      <c r="B263" s="33"/>
      <c r="C263" s="33"/>
      <c r="D263" s="33"/>
      <c r="E263" s="55"/>
      <c r="F263" s="55"/>
      <c r="G263" s="55"/>
      <c r="H263" s="33"/>
    </row>
    <row r="264" spans="1:8" ht="15.75" customHeight="1" x14ac:dyDescent="0.3">
      <c r="A264" s="33"/>
      <c r="B264" s="33"/>
      <c r="C264" s="33"/>
      <c r="D264" s="33"/>
      <c r="E264" s="55"/>
      <c r="F264" s="55"/>
      <c r="G264" s="55"/>
      <c r="H264" s="33"/>
    </row>
    <row r="265" spans="1:8" ht="15.75" customHeight="1" x14ac:dyDescent="0.3">
      <c r="A265" s="33"/>
      <c r="B265" s="33"/>
      <c r="C265" s="33"/>
      <c r="D265" s="33"/>
      <c r="E265" s="55"/>
      <c r="F265" s="55"/>
      <c r="G265" s="55"/>
      <c r="H265" s="33"/>
    </row>
    <row r="266" spans="1:8" ht="15.75" customHeight="1" x14ac:dyDescent="0.3">
      <c r="A266" s="33"/>
      <c r="B266" s="33"/>
      <c r="C266" s="33"/>
      <c r="D266" s="33"/>
      <c r="E266" s="55"/>
      <c r="F266" s="55"/>
      <c r="G266" s="55"/>
      <c r="H266" s="33"/>
    </row>
    <row r="267" spans="1:8" ht="15.75" customHeight="1" x14ac:dyDescent="0.3">
      <c r="A267" s="33"/>
      <c r="B267" s="33"/>
      <c r="C267" s="33"/>
      <c r="D267" s="33"/>
      <c r="E267" s="55"/>
      <c r="F267" s="55"/>
      <c r="G267" s="55"/>
      <c r="H267" s="33"/>
    </row>
    <row r="268" spans="1:8" ht="15.75" customHeight="1" x14ac:dyDescent="0.3">
      <c r="A268" s="33"/>
      <c r="B268" s="33"/>
      <c r="C268" s="33"/>
      <c r="D268" s="33"/>
      <c r="E268" s="55"/>
      <c r="F268" s="55"/>
      <c r="G268" s="55"/>
      <c r="H268" s="33"/>
    </row>
    <row r="269" spans="1:8" ht="15.75" customHeight="1" x14ac:dyDescent="0.3">
      <c r="A269" s="33"/>
      <c r="B269" s="33"/>
      <c r="C269" s="33"/>
      <c r="D269" s="33"/>
      <c r="E269" s="55"/>
      <c r="F269" s="55"/>
      <c r="G269" s="55"/>
      <c r="H269" s="33"/>
    </row>
    <row r="270" spans="1:8" ht="15.75" customHeight="1" x14ac:dyDescent="0.3">
      <c r="A270" s="33"/>
      <c r="B270" s="33"/>
      <c r="C270" s="33"/>
      <c r="D270" s="33"/>
      <c r="E270" s="55"/>
      <c r="F270" s="55"/>
      <c r="G270" s="55"/>
      <c r="H270" s="33"/>
    </row>
    <row r="271" spans="1:8" ht="15.75" customHeight="1" x14ac:dyDescent="0.3">
      <c r="A271" s="33"/>
      <c r="B271" s="33"/>
      <c r="C271" s="33"/>
      <c r="D271" s="33"/>
      <c r="E271" s="55"/>
      <c r="F271" s="55"/>
      <c r="G271" s="55"/>
      <c r="H271" s="33"/>
    </row>
    <row r="272" spans="1:8" ht="15.75" customHeight="1" x14ac:dyDescent="0.3">
      <c r="A272" s="33"/>
      <c r="B272" s="33"/>
      <c r="C272" s="33"/>
      <c r="D272" s="33"/>
      <c r="E272" s="55"/>
      <c r="F272" s="55"/>
      <c r="G272" s="55"/>
      <c r="H272" s="33"/>
    </row>
    <row r="273" spans="1:8" ht="15.75" customHeight="1" x14ac:dyDescent="0.3">
      <c r="A273" s="33"/>
      <c r="B273" s="33"/>
      <c r="C273" s="33"/>
      <c r="D273" s="33"/>
      <c r="E273" s="55"/>
      <c r="F273" s="55"/>
      <c r="G273" s="55"/>
      <c r="H273" s="33"/>
    </row>
    <row r="274" spans="1:8" ht="15.75" customHeight="1" x14ac:dyDescent="0.3">
      <c r="A274" s="33"/>
      <c r="B274" s="33"/>
      <c r="C274" s="33"/>
      <c r="D274" s="33"/>
      <c r="E274" s="55"/>
      <c r="F274" s="55"/>
      <c r="G274" s="55"/>
      <c r="H274" s="33"/>
    </row>
    <row r="275" spans="1:8" ht="15.75" customHeight="1" x14ac:dyDescent="0.3">
      <c r="A275" s="33"/>
      <c r="B275" s="33"/>
      <c r="C275" s="33"/>
      <c r="D275" s="33"/>
      <c r="E275" s="55"/>
      <c r="F275" s="55"/>
      <c r="G275" s="55"/>
      <c r="H275" s="33"/>
    </row>
    <row r="276" spans="1:8" ht="15.75" customHeight="1" x14ac:dyDescent="0.3">
      <c r="A276" s="33"/>
      <c r="B276" s="33"/>
      <c r="C276" s="33"/>
      <c r="D276" s="33"/>
      <c r="E276" s="55"/>
      <c r="F276" s="55"/>
      <c r="G276" s="55"/>
      <c r="H276" s="33"/>
    </row>
    <row r="277" spans="1:8" ht="15.75" customHeight="1" x14ac:dyDescent="0.3">
      <c r="A277" s="33"/>
      <c r="B277" s="33"/>
      <c r="C277" s="33"/>
      <c r="D277" s="33"/>
      <c r="E277" s="55"/>
      <c r="F277" s="55"/>
      <c r="G277" s="55"/>
      <c r="H277" s="33"/>
    </row>
    <row r="278" spans="1:8" ht="15.75" customHeight="1" x14ac:dyDescent="0.3">
      <c r="A278" s="33"/>
      <c r="B278" s="33"/>
      <c r="C278" s="33"/>
      <c r="D278" s="33"/>
      <c r="E278" s="55"/>
      <c r="F278" s="55"/>
      <c r="G278" s="55"/>
      <c r="H278" s="33"/>
    </row>
    <row r="279" spans="1:8" ht="15.75" customHeight="1" x14ac:dyDescent="0.3">
      <c r="A279" s="33"/>
      <c r="B279" s="33"/>
      <c r="C279" s="33"/>
      <c r="D279" s="33"/>
      <c r="E279" s="55"/>
      <c r="F279" s="55"/>
      <c r="G279" s="55"/>
      <c r="H279" s="33"/>
    </row>
    <row r="280" spans="1:8" ht="15.75" customHeight="1" x14ac:dyDescent="0.3">
      <c r="A280" s="33"/>
      <c r="B280" s="33"/>
      <c r="C280" s="33"/>
      <c r="D280" s="33"/>
      <c r="E280" s="55"/>
      <c r="F280" s="55"/>
      <c r="G280" s="55"/>
      <c r="H280" s="33"/>
    </row>
    <row r="281" spans="1:8" ht="15.75" customHeight="1" x14ac:dyDescent="0.3">
      <c r="A281" s="33"/>
      <c r="B281" s="33"/>
      <c r="C281" s="33"/>
      <c r="D281" s="33"/>
      <c r="E281" s="55"/>
      <c r="F281" s="55"/>
      <c r="G281" s="55"/>
      <c r="H281" s="33"/>
    </row>
    <row r="282" spans="1:8" ht="15.75" customHeight="1" x14ac:dyDescent="0.3">
      <c r="A282" s="33"/>
      <c r="B282" s="33"/>
      <c r="C282" s="33"/>
      <c r="D282" s="33"/>
      <c r="E282" s="55"/>
      <c r="F282" s="55"/>
      <c r="G282" s="55"/>
      <c r="H282" s="33"/>
    </row>
    <row r="283" spans="1:8" ht="15.75" customHeight="1" x14ac:dyDescent="0.3">
      <c r="A283" s="33"/>
      <c r="B283" s="33"/>
      <c r="C283" s="33"/>
      <c r="D283" s="33"/>
      <c r="E283" s="55"/>
      <c r="F283" s="55"/>
      <c r="G283" s="55"/>
      <c r="H283" s="33"/>
    </row>
    <row r="284" spans="1:8" ht="15.75" customHeight="1" x14ac:dyDescent="0.3">
      <c r="A284" s="33"/>
      <c r="B284" s="33"/>
      <c r="C284" s="33"/>
      <c r="D284" s="33"/>
      <c r="E284" s="55"/>
      <c r="F284" s="55"/>
      <c r="G284" s="55"/>
      <c r="H284" s="33"/>
    </row>
    <row r="285" spans="1:8" ht="15.75" customHeight="1" x14ac:dyDescent="0.3">
      <c r="A285" s="33"/>
      <c r="B285" s="33"/>
      <c r="C285" s="33"/>
      <c r="D285" s="33"/>
      <c r="E285" s="55"/>
      <c r="F285" s="55"/>
      <c r="G285" s="55"/>
      <c r="H285" s="33"/>
    </row>
    <row r="286" spans="1:8" ht="15.75" customHeight="1" x14ac:dyDescent="0.3">
      <c r="A286" s="33"/>
      <c r="B286" s="33"/>
      <c r="C286" s="33"/>
      <c r="D286" s="33"/>
      <c r="E286" s="55"/>
      <c r="F286" s="55"/>
      <c r="G286" s="55"/>
      <c r="H286" s="33"/>
    </row>
    <row r="287" spans="1:8" ht="15.75" customHeight="1" x14ac:dyDescent="0.3">
      <c r="A287" s="33"/>
      <c r="B287" s="33"/>
      <c r="C287" s="33"/>
      <c r="D287" s="33"/>
      <c r="E287" s="55"/>
      <c r="F287" s="55"/>
      <c r="G287" s="55"/>
      <c r="H287" s="33"/>
    </row>
    <row r="288" spans="1:8" ht="15.75" customHeight="1" x14ac:dyDescent="0.3">
      <c r="A288" s="33"/>
      <c r="B288" s="33"/>
      <c r="C288" s="33"/>
      <c r="D288" s="33"/>
      <c r="E288" s="55"/>
      <c r="F288" s="55"/>
      <c r="G288" s="55"/>
      <c r="H288" s="33"/>
    </row>
    <row r="289" spans="1:8" ht="15.75" customHeight="1" x14ac:dyDescent="0.3">
      <c r="A289" s="33"/>
      <c r="B289" s="33"/>
      <c r="C289" s="33"/>
      <c r="D289" s="33"/>
      <c r="E289" s="55"/>
      <c r="F289" s="55"/>
      <c r="G289" s="55"/>
      <c r="H289" s="33"/>
    </row>
    <row r="290" spans="1:8" ht="15.75" customHeight="1" x14ac:dyDescent="0.3">
      <c r="A290" s="33"/>
      <c r="B290" s="33"/>
      <c r="C290" s="33"/>
      <c r="D290" s="33"/>
      <c r="E290" s="55"/>
      <c r="F290" s="55"/>
      <c r="G290" s="55"/>
      <c r="H290" s="33"/>
    </row>
    <row r="291" spans="1:8" ht="15.75" customHeight="1" x14ac:dyDescent="0.3">
      <c r="A291" s="33"/>
      <c r="B291" s="33"/>
      <c r="C291" s="33"/>
      <c r="D291" s="33"/>
      <c r="E291" s="55"/>
      <c r="F291" s="55"/>
      <c r="G291" s="55"/>
      <c r="H291" s="33"/>
    </row>
    <row r="292" spans="1:8" ht="15.75" customHeight="1" x14ac:dyDescent="0.3">
      <c r="A292" s="33"/>
      <c r="B292" s="33"/>
      <c r="C292" s="33"/>
      <c r="D292" s="33"/>
      <c r="E292" s="55"/>
      <c r="F292" s="55"/>
      <c r="G292" s="55"/>
      <c r="H292" s="33"/>
    </row>
    <row r="293" spans="1:8" ht="15.75" customHeight="1" x14ac:dyDescent="0.3">
      <c r="A293" s="33"/>
      <c r="B293" s="33"/>
      <c r="C293" s="33"/>
      <c r="D293" s="33"/>
      <c r="E293" s="55"/>
      <c r="F293" s="55"/>
      <c r="G293" s="55"/>
      <c r="H293" s="33"/>
    </row>
    <row r="294" spans="1:8" ht="15.75" customHeight="1" x14ac:dyDescent="0.3">
      <c r="A294" s="33"/>
      <c r="B294" s="33"/>
      <c r="C294" s="33"/>
      <c r="D294" s="33"/>
      <c r="E294" s="55"/>
      <c r="F294" s="55"/>
      <c r="G294" s="55"/>
      <c r="H294" s="33"/>
    </row>
    <row r="295" spans="1:8" ht="15.75" customHeight="1" x14ac:dyDescent="0.3">
      <c r="A295" s="33"/>
      <c r="B295" s="33"/>
      <c r="C295" s="33"/>
      <c r="D295" s="33"/>
      <c r="E295" s="55"/>
      <c r="F295" s="55"/>
      <c r="G295" s="55"/>
      <c r="H295" s="33"/>
    </row>
    <row r="296" spans="1:8" ht="15.75" customHeight="1" x14ac:dyDescent="0.3">
      <c r="A296" s="33"/>
      <c r="B296" s="33"/>
      <c r="C296" s="33"/>
      <c r="D296" s="33"/>
      <c r="E296" s="55"/>
      <c r="F296" s="55"/>
      <c r="G296" s="55"/>
      <c r="H296" s="33"/>
    </row>
    <row r="297" spans="1:8" ht="15.75" customHeight="1" x14ac:dyDescent="0.3">
      <c r="A297" s="33"/>
      <c r="B297" s="33"/>
      <c r="C297" s="33"/>
      <c r="D297" s="33"/>
      <c r="E297" s="55"/>
      <c r="F297" s="55"/>
      <c r="G297" s="55"/>
      <c r="H297" s="33"/>
    </row>
    <row r="298" spans="1:8" ht="15.75" customHeight="1" x14ac:dyDescent="0.3">
      <c r="A298" s="33"/>
      <c r="B298" s="33"/>
      <c r="C298" s="33"/>
      <c r="D298" s="33"/>
      <c r="E298" s="55"/>
      <c r="F298" s="55"/>
      <c r="G298" s="55"/>
      <c r="H298" s="33"/>
    </row>
    <row r="299" spans="1:8" ht="15.75" customHeight="1" x14ac:dyDescent="0.3">
      <c r="A299" s="33"/>
      <c r="B299" s="33"/>
      <c r="C299" s="33"/>
      <c r="D299" s="33"/>
      <c r="E299" s="55"/>
      <c r="F299" s="55"/>
      <c r="G299" s="55"/>
      <c r="H299" s="33"/>
    </row>
    <row r="300" spans="1:8" ht="15.75" customHeight="1" x14ac:dyDescent="0.3">
      <c r="A300" s="33"/>
      <c r="B300" s="33"/>
      <c r="C300" s="33"/>
      <c r="D300" s="33"/>
      <c r="E300" s="55"/>
      <c r="F300" s="55"/>
      <c r="G300" s="55"/>
      <c r="H300" s="33"/>
    </row>
    <row r="301" spans="1:8" ht="15.75" customHeight="1" x14ac:dyDescent="0.3">
      <c r="A301" s="33"/>
      <c r="B301" s="33"/>
      <c r="C301" s="33"/>
      <c r="D301" s="33"/>
      <c r="E301" s="55"/>
      <c r="F301" s="55"/>
      <c r="G301" s="55"/>
      <c r="H301" s="33"/>
    </row>
    <row r="302" spans="1:8" ht="15.75" customHeight="1" x14ac:dyDescent="0.3">
      <c r="A302" s="33"/>
      <c r="B302" s="33"/>
      <c r="C302" s="33"/>
      <c r="D302" s="33"/>
      <c r="E302" s="55"/>
      <c r="F302" s="55"/>
      <c r="G302" s="55"/>
      <c r="H302" s="33"/>
    </row>
    <row r="303" spans="1:8" ht="15.75" customHeight="1" x14ac:dyDescent="0.3">
      <c r="A303" s="33"/>
      <c r="B303" s="33"/>
      <c r="C303" s="33"/>
      <c r="D303" s="33"/>
      <c r="E303" s="55"/>
      <c r="F303" s="55"/>
      <c r="G303" s="55"/>
      <c r="H303" s="33"/>
    </row>
    <row r="304" spans="1:8" ht="15.75" customHeight="1" x14ac:dyDescent="0.3">
      <c r="A304" s="33"/>
      <c r="B304" s="33"/>
      <c r="C304" s="33"/>
      <c r="D304" s="33"/>
      <c r="E304" s="55"/>
      <c r="F304" s="55"/>
      <c r="G304" s="55"/>
      <c r="H304" s="33"/>
    </row>
    <row r="305" spans="1:8" ht="15.75" customHeight="1" x14ac:dyDescent="0.3">
      <c r="A305" s="33"/>
      <c r="B305" s="33"/>
      <c r="C305" s="33"/>
      <c r="D305" s="33"/>
      <c r="E305" s="55"/>
      <c r="F305" s="55"/>
      <c r="G305" s="55"/>
      <c r="H305" s="33"/>
    </row>
    <row r="306" spans="1:8" ht="15.75" customHeight="1" x14ac:dyDescent="0.3">
      <c r="A306" s="33"/>
      <c r="B306" s="33"/>
      <c r="C306" s="33"/>
      <c r="D306" s="33"/>
      <c r="E306" s="55"/>
      <c r="F306" s="55"/>
      <c r="G306" s="55"/>
      <c r="H306" s="33"/>
    </row>
    <row r="307" spans="1:8" ht="15.75" customHeight="1" x14ac:dyDescent="0.3">
      <c r="A307" s="33"/>
      <c r="B307" s="33"/>
      <c r="C307" s="33"/>
      <c r="D307" s="33"/>
      <c r="E307" s="55"/>
      <c r="F307" s="55"/>
      <c r="G307" s="55"/>
      <c r="H307" s="33"/>
    </row>
    <row r="308" spans="1:8" ht="15.75" customHeight="1" x14ac:dyDescent="0.3">
      <c r="A308" s="33"/>
      <c r="B308" s="33"/>
      <c r="C308" s="33"/>
      <c r="D308" s="33"/>
      <c r="E308" s="55"/>
      <c r="F308" s="55"/>
      <c r="G308" s="55"/>
      <c r="H308" s="33"/>
    </row>
    <row r="309" spans="1:8" ht="15.75" customHeight="1" x14ac:dyDescent="0.3">
      <c r="A309" s="33"/>
      <c r="B309" s="33"/>
      <c r="C309" s="33"/>
      <c r="D309" s="33"/>
      <c r="E309" s="55"/>
      <c r="F309" s="55"/>
      <c r="G309" s="55"/>
      <c r="H309" s="33"/>
    </row>
    <row r="310" spans="1:8" ht="15.75" customHeight="1" x14ac:dyDescent="0.3">
      <c r="A310" s="33"/>
      <c r="B310" s="33"/>
      <c r="C310" s="33"/>
      <c r="D310" s="33"/>
      <c r="E310" s="55"/>
      <c r="F310" s="55"/>
      <c r="G310" s="55"/>
      <c r="H310" s="33"/>
    </row>
    <row r="311" spans="1:8" ht="15.75" customHeight="1" x14ac:dyDescent="0.3">
      <c r="A311" s="33"/>
      <c r="B311" s="33"/>
      <c r="C311" s="33"/>
      <c r="D311" s="33"/>
      <c r="E311" s="55"/>
      <c r="F311" s="55"/>
      <c r="G311" s="55"/>
      <c r="H311" s="33"/>
    </row>
    <row r="312" spans="1:8" ht="15.75" customHeight="1" x14ac:dyDescent="0.3">
      <c r="A312" s="33"/>
      <c r="B312" s="33"/>
      <c r="C312" s="33"/>
      <c r="D312" s="33"/>
      <c r="E312" s="55"/>
      <c r="F312" s="55"/>
      <c r="G312" s="55"/>
      <c r="H312" s="33"/>
    </row>
    <row r="313" spans="1:8" ht="15.75" customHeight="1" x14ac:dyDescent="0.3">
      <c r="A313" s="33"/>
      <c r="B313" s="33"/>
      <c r="C313" s="33"/>
      <c r="D313" s="33"/>
      <c r="E313" s="55"/>
      <c r="F313" s="55"/>
      <c r="G313" s="55"/>
      <c r="H313" s="33"/>
    </row>
    <row r="314" spans="1:8" ht="15.75" customHeight="1" x14ac:dyDescent="0.3">
      <c r="A314" s="33"/>
      <c r="B314" s="33"/>
      <c r="C314" s="33"/>
      <c r="D314" s="33"/>
      <c r="E314" s="55"/>
      <c r="F314" s="55"/>
      <c r="G314" s="55"/>
      <c r="H314" s="33"/>
    </row>
    <row r="315" spans="1:8" ht="15.75" customHeight="1" x14ac:dyDescent="0.3">
      <c r="A315" s="33"/>
      <c r="B315" s="33"/>
      <c r="C315" s="33"/>
      <c r="D315" s="33"/>
      <c r="E315" s="55"/>
      <c r="F315" s="55"/>
      <c r="G315" s="55"/>
      <c r="H315" s="33"/>
    </row>
    <row r="316" spans="1:8" ht="15.75" customHeight="1" x14ac:dyDescent="0.3">
      <c r="A316" s="33"/>
      <c r="B316" s="33"/>
      <c r="C316" s="33"/>
      <c r="D316" s="33"/>
      <c r="E316" s="55"/>
      <c r="F316" s="55"/>
      <c r="G316" s="55"/>
      <c r="H316" s="33"/>
    </row>
    <row r="317" spans="1:8" ht="15.75" customHeight="1" x14ac:dyDescent="0.3">
      <c r="A317" s="33"/>
      <c r="B317" s="33"/>
      <c r="C317" s="33"/>
      <c r="D317" s="33"/>
      <c r="E317" s="55"/>
      <c r="F317" s="55"/>
      <c r="G317" s="55"/>
      <c r="H317" s="33"/>
    </row>
    <row r="318" spans="1:8" ht="15.75" customHeight="1" x14ac:dyDescent="0.3">
      <c r="A318" s="33"/>
      <c r="B318" s="33"/>
      <c r="C318" s="33"/>
      <c r="D318" s="33"/>
      <c r="E318" s="55"/>
      <c r="F318" s="55"/>
      <c r="G318" s="55"/>
      <c r="H318" s="33"/>
    </row>
    <row r="319" spans="1:8" ht="15.75" customHeight="1" x14ac:dyDescent="0.3">
      <c r="A319" s="33"/>
      <c r="B319" s="33"/>
      <c r="C319" s="33"/>
      <c r="D319" s="33"/>
      <c r="E319" s="55"/>
      <c r="F319" s="55"/>
      <c r="G319" s="55"/>
      <c r="H319" s="33"/>
    </row>
    <row r="320" spans="1:8" ht="15.75" customHeight="1" x14ac:dyDescent="0.3">
      <c r="A320" s="33"/>
      <c r="B320" s="33"/>
      <c r="C320" s="33"/>
      <c r="D320" s="33"/>
      <c r="E320" s="55"/>
      <c r="F320" s="55"/>
      <c r="G320" s="55"/>
      <c r="H320" s="33"/>
    </row>
    <row r="321" spans="1:8" ht="15.75" customHeight="1" x14ac:dyDescent="0.3">
      <c r="A321" s="33"/>
      <c r="B321" s="33"/>
      <c r="C321" s="33"/>
      <c r="D321" s="33"/>
      <c r="E321" s="55"/>
      <c r="F321" s="55"/>
      <c r="G321" s="55"/>
      <c r="H321" s="33"/>
    </row>
    <row r="322" spans="1:8" ht="15.75" customHeight="1" x14ac:dyDescent="0.3">
      <c r="A322" s="33"/>
      <c r="B322" s="33"/>
      <c r="C322" s="33"/>
      <c r="D322" s="33"/>
      <c r="E322" s="55"/>
      <c r="F322" s="55"/>
      <c r="G322" s="55"/>
      <c r="H322" s="33"/>
    </row>
    <row r="323" spans="1:8" ht="15.75" customHeight="1" x14ac:dyDescent="0.3">
      <c r="A323" s="33"/>
      <c r="B323" s="33"/>
      <c r="C323" s="33"/>
      <c r="D323" s="33"/>
      <c r="E323" s="55"/>
      <c r="F323" s="55"/>
      <c r="G323" s="55"/>
      <c r="H323" s="33"/>
    </row>
    <row r="324" spans="1:8" ht="15.75" customHeight="1" x14ac:dyDescent="0.3">
      <c r="A324" s="33"/>
      <c r="B324" s="33"/>
      <c r="C324" s="33"/>
      <c r="D324" s="33"/>
      <c r="E324" s="55"/>
      <c r="F324" s="55"/>
      <c r="G324" s="55"/>
      <c r="H324" s="33"/>
    </row>
    <row r="325" spans="1:8" ht="15.75" customHeight="1" x14ac:dyDescent="0.3">
      <c r="A325" s="33"/>
      <c r="B325" s="33"/>
      <c r="C325" s="33"/>
      <c r="D325" s="33"/>
      <c r="E325" s="55"/>
      <c r="F325" s="55"/>
      <c r="G325" s="55"/>
      <c r="H325" s="33"/>
    </row>
    <row r="326" spans="1:8" ht="15.75" customHeight="1" x14ac:dyDescent="0.3">
      <c r="A326" s="33"/>
      <c r="B326" s="33"/>
      <c r="C326" s="33"/>
      <c r="D326" s="33"/>
      <c r="E326" s="55"/>
      <c r="F326" s="55"/>
      <c r="G326" s="55"/>
      <c r="H326" s="33"/>
    </row>
    <row r="327" spans="1:8" ht="15.75" customHeight="1" x14ac:dyDescent="0.3">
      <c r="A327" s="33"/>
      <c r="B327" s="33"/>
      <c r="C327" s="33"/>
      <c r="D327" s="33"/>
      <c r="E327" s="55"/>
      <c r="F327" s="55"/>
      <c r="G327" s="55"/>
      <c r="H327" s="33"/>
    </row>
    <row r="328" spans="1:8" ht="15.75" customHeight="1" x14ac:dyDescent="0.3">
      <c r="A328" s="33"/>
      <c r="B328" s="33"/>
      <c r="C328" s="33"/>
      <c r="D328" s="33"/>
      <c r="E328" s="55"/>
      <c r="F328" s="55"/>
      <c r="G328" s="55"/>
      <c r="H328" s="33"/>
    </row>
    <row r="329" spans="1:8" ht="15.75" customHeight="1" x14ac:dyDescent="0.3">
      <c r="A329" s="33"/>
      <c r="B329" s="33"/>
      <c r="C329" s="33"/>
      <c r="D329" s="33"/>
      <c r="E329" s="55"/>
      <c r="F329" s="55"/>
      <c r="G329" s="55"/>
      <c r="H329" s="33"/>
    </row>
    <row r="330" spans="1:8" ht="15.75" customHeight="1" x14ac:dyDescent="0.3">
      <c r="A330" s="33"/>
      <c r="B330" s="33"/>
      <c r="C330" s="33"/>
      <c r="D330" s="33"/>
      <c r="E330" s="55"/>
      <c r="F330" s="55"/>
      <c r="G330" s="55"/>
      <c r="H330" s="33"/>
    </row>
    <row r="331" spans="1:8" ht="15.75" customHeight="1" x14ac:dyDescent="0.3">
      <c r="A331" s="33"/>
      <c r="B331" s="33"/>
      <c r="C331" s="33"/>
      <c r="D331" s="33"/>
      <c r="E331" s="55"/>
      <c r="F331" s="55"/>
      <c r="G331" s="55"/>
      <c r="H331" s="33"/>
    </row>
    <row r="332" spans="1:8" ht="15.75" customHeight="1" x14ac:dyDescent="0.3">
      <c r="A332" s="33"/>
      <c r="B332" s="33"/>
      <c r="C332" s="33"/>
      <c r="D332" s="33"/>
      <c r="E332" s="55"/>
      <c r="F332" s="55"/>
      <c r="G332" s="55"/>
      <c r="H332" s="33"/>
    </row>
    <row r="333" spans="1:8" ht="15.75" customHeight="1" x14ac:dyDescent="0.3">
      <c r="A333" s="33"/>
      <c r="B333" s="33"/>
      <c r="C333" s="33"/>
      <c r="D333" s="33"/>
      <c r="E333" s="55"/>
      <c r="F333" s="55"/>
      <c r="G333" s="55"/>
      <c r="H333" s="33"/>
    </row>
    <row r="334" spans="1:8" ht="15.75" customHeight="1" x14ac:dyDescent="0.3">
      <c r="A334" s="33"/>
      <c r="B334" s="33"/>
      <c r="C334" s="33"/>
      <c r="D334" s="33"/>
      <c r="E334" s="55"/>
      <c r="F334" s="55"/>
      <c r="G334" s="55"/>
      <c r="H334" s="33"/>
    </row>
    <row r="335" spans="1:8" ht="15.75" customHeight="1" x14ac:dyDescent="0.3">
      <c r="A335" s="33"/>
      <c r="B335" s="33"/>
      <c r="C335" s="33"/>
      <c r="D335" s="33"/>
      <c r="E335" s="55"/>
      <c r="F335" s="55"/>
      <c r="G335" s="55"/>
      <c r="H335" s="33"/>
    </row>
    <row r="336" spans="1:8" ht="15.75" customHeight="1" x14ac:dyDescent="0.3">
      <c r="A336" s="33"/>
      <c r="B336" s="33"/>
      <c r="C336" s="33"/>
      <c r="D336" s="33"/>
      <c r="E336" s="55"/>
      <c r="F336" s="55"/>
      <c r="G336" s="55"/>
      <c r="H336" s="33"/>
    </row>
    <row r="337" spans="1:8" ht="15.75" customHeight="1" x14ac:dyDescent="0.3">
      <c r="A337" s="33"/>
      <c r="B337" s="33"/>
      <c r="C337" s="33"/>
      <c r="D337" s="33"/>
      <c r="E337" s="55"/>
      <c r="F337" s="55"/>
      <c r="G337" s="55"/>
      <c r="H337" s="33"/>
    </row>
    <row r="338" spans="1:8" ht="15.75" customHeight="1" x14ac:dyDescent="0.3">
      <c r="A338" s="33"/>
      <c r="B338" s="33"/>
      <c r="C338" s="33"/>
      <c r="D338" s="33"/>
      <c r="E338" s="55"/>
      <c r="F338" s="55"/>
      <c r="G338" s="55"/>
      <c r="H338" s="33"/>
    </row>
    <row r="339" spans="1:8" ht="15.75" customHeight="1" x14ac:dyDescent="0.3">
      <c r="A339" s="33"/>
      <c r="B339" s="33"/>
      <c r="C339" s="33"/>
      <c r="D339" s="33"/>
      <c r="E339" s="55"/>
      <c r="F339" s="55"/>
      <c r="G339" s="55"/>
      <c r="H339" s="33"/>
    </row>
    <row r="340" spans="1:8" ht="15.75" customHeight="1" x14ac:dyDescent="0.3">
      <c r="A340" s="33"/>
      <c r="B340" s="33"/>
      <c r="C340" s="33"/>
      <c r="D340" s="33"/>
      <c r="E340" s="55"/>
      <c r="F340" s="55"/>
      <c r="G340" s="55"/>
      <c r="H340" s="33"/>
    </row>
    <row r="341" spans="1:8" ht="15.75" customHeight="1" x14ac:dyDescent="0.3">
      <c r="A341" s="33"/>
      <c r="B341" s="33"/>
      <c r="C341" s="33"/>
      <c r="D341" s="33"/>
      <c r="E341" s="55"/>
      <c r="F341" s="55"/>
      <c r="G341" s="55"/>
      <c r="H341" s="33"/>
    </row>
    <row r="342" spans="1:8" ht="15.75" customHeight="1" x14ac:dyDescent="0.3">
      <c r="A342" s="33"/>
      <c r="B342" s="33"/>
      <c r="C342" s="33"/>
      <c r="D342" s="33"/>
      <c r="E342" s="55"/>
      <c r="F342" s="55"/>
      <c r="G342" s="55"/>
      <c r="H342" s="33"/>
    </row>
    <row r="343" spans="1:8" ht="15.75" customHeight="1" x14ac:dyDescent="0.3">
      <c r="A343" s="33"/>
      <c r="B343" s="33"/>
      <c r="C343" s="33"/>
      <c r="D343" s="33"/>
      <c r="E343" s="55"/>
      <c r="F343" s="55"/>
      <c r="G343" s="55"/>
      <c r="H343" s="33"/>
    </row>
    <row r="344" spans="1:8" ht="15.75" customHeight="1" x14ac:dyDescent="0.3">
      <c r="A344" s="33"/>
      <c r="B344" s="33"/>
      <c r="C344" s="33"/>
      <c r="D344" s="33"/>
      <c r="E344" s="55"/>
      <c r="F344" s="55"/>
      <c r="G344" s="55"/>
      <c r="H344" s="33"/>
    </row>
    <row r="345" spans="1:8" ht="15.75" customHeight="1" x14ac:dyDescent="0.3">
      <c r="A345" s="33"/>
      <c r="B345" s="33"/>
      <c r="C345" s="33"/>
      <c r="D345" s="33"/>
      <c r="E345" s="55"/>
      <c r="F345" s="55"/>
      <c r="G345" s="55"/>
      <c r="H345" s="33"/>
    </row>
    <row r="346" spans="1:8" ht="15.75" customHeight="1" x14ac:dyDescent="0.3">
      <c r="A346" s="33"/>
      <c r="B346" s="33"/>
      <c r="C346" s="33"/>
      <c r="D346" s="33"/>
      <c r="E346" s="55"/>
      <c r="F346" s="55"/>
      <c r="G346" s="55"/>
      <c r="H346" s="33"/>
    </row>
    <row r="347" spans="1:8" ht="15.75" customHeight="1" x14ac:dyDescent="0.3">
      <c r="A347" s="33"/>
      <c r="B347" s="33"/>
      <c r="C347" s="33"/>
      <c r="D347" s="33"/>
      <c r="E347" s="55"/>
      <c r="F347" s="55"/>
      <c r="G347" s="55"/>
      <c r="H347" s="33"/>
    </row>
    <row r="348" spans="1:8" ht="15.75" customHeight="1" x14ac:dyDescent="0.3">
      <c r="A348" s="33"/>
      <c r="B348" s="33"/>
      <c r="C348" s="33"/>
      <c r="D348" s="33"/>
      <c r="E348" s="55"/>
      <c r="F348" s="55"/>
      <c r="G348" s="55"/>
      <c r="H348" s="33"/>
    </row>
    <row r="349" spans="1:8" ht="15.75" customHeight="1" x14ac:dyDescent="0.3">
      <c r="A349" s="33"/>
      <c r="B349" s="33"/>
      <c r="C349" s="33"/>
      <c r="D349" s="33"/>
      <c r="E349" s="55"/>
      <c r="F349" s="55"/>
      <c r="G349" s="55"/>
      <c r="H349" s="33"/>
    </row>
    <row r="350" spans="1:8" ht="15.75" customHeight="1" x14ac:dyDescent="0.3">
      <c r="A350" s="33"/>
      <c r="B350" s="33"/>
      <c r="C350" s="33"/>
      <c r="D350" s="33"/>
      <c r="E350" s="55"/>
      <c r="F350" s="55"/>
      <c r="G350" s="55"/>
      <c r="H350" s="33"/>
    </row>
    <row r="351" spans="1:8" ht="15.75" customHeight="1" x14ac:dyDescent="0.3">
      <c r="A351" s="33"/>
      <c r="B351" s="33"/>
      <c r="C351" s="33"/>
      <c r="D351" s="33"/>
      <c r="E351" s="55"/>
      <c r="F351" s="55"/>
      <c r="G351" s="55"/>
      <c r="H351" s="33"/>
    </row>
    <row r="352" spans="1:8" ht="15.75" customHeight="1" x14ac:dyDescent="0.3">
      <c r="A352" s="33"/>
      <c r="B352" s="33"/>
      <c r="C352" s="33"/>
      <c r="D352" s="33"/>
      <c r="E352" s="55"/>
      <c r="F352" s="55"/>
      <c r="G352" s="55"/>
      <c r="H352" s="33"/>
    </row>
    <row r="353" spans="1:8" ht="15.75" customHeight="1" x14ac:dyDescent="0.3">
      <c r="A353" s="33"/>
      <c r="B353" s="33"/>
      <c r="C353" s="33"/>
      <c r="D353" s="33"/>
      <c r="E353" s="55"/>
      <c r="F353" s="55"/>
      <c r="G353" s="55"/>
      <c r="H353" s="33"/>
    </row>
    <row r="354" spans="1:8" ht="15.75" customHeight="1" x14ac:dyDescent="0.3">
      <c r="A354" s="33"/>
      <c r="B354" s="33"/>
      <c r="C354" s="33"/>
      <c r="D354" s="33"/>
      <c r="E354" s="55"/>
      <c r="F354" s="55"/>
      <c r="G354" s="55"/>
      <c r="H354" s="33"/>
    </row>
    <row r="355" spans="1:8" ht="15.75" customHeight="1" x14ac:dyDescent="0.3">
      <c r="A355" s="33"/>
      <c r="B355" s="33"/>
      <c r="C355" s="33"/>
      <c r="D355" s="33"/>
      <c r="E355" s="55"/>
      <c r="F355" s="55"/>
      <c r="G355" s="55"/>
      <c r="H355" s="33"/>
    </row>
    <row r="356" spans="1:8" ht="15.75" customHeight="1" x14ac:dyDescent="0.3">
      <c r="A356" s="33"/>
      <c r="B356" s="33"/>
      <c r="C356" s="33"/>
      <c r="D356" s="33"/>
      <c r="E356" s="55"/>
      <c r="F356" s="55"/>
      <c r="G356" s="55"/>
      <c r="H356" s="33"/>
    </row>
    <row r="357" spans="1:8" ht="15.75" customHeight="1" x14ac:dyDescent="0.3">
      <c r="A357" s="33"/>
      <c r="B357" s="33"/>
      <c r="C357" s="33"/>
      <c r="D357" s="33"/>
      <c r="E357" s="55"/>
      <c r="F357" s="55"/>
      <c r="G357" s="55"/>
      <c r="H357" s="33"/>
    </row>
    <row r="358" spans="1:8" ht="15.75" customHeight="1" x14ac:dyDescent="0.3">
      <c r="A358" s="33"/>
      <c r="B358" s="33"/>
      <c r="C358" s="33"/>
      <c r="D358" s="33"/>
      <c r="E358" s="55"/>
      <c r="F358" s="55"/>
      <c r="G358" s="55"/>
      <c r="H358" s="33"/>
    </row>
    <row r="359" spans="1:8" ht="15.75" customHeight="1" x14ac:dyDescent="0.3">
      <c r="A359" s="33"/>
      <c r="B359" s="33"/>
      <c r="C359" s="33"/>
      <c r="D359" s="33"/>
      <c r="E359" s="55"/>
      <c r="F359" s="55"/>
      <c r="G359" s="55"/>
      <c r="H359" s="33"/>
    </row>
    <row r="360" spans="1:8" ht="15.75" customHeight="1" x14ac:dyDescent="0.3">
      <c r="A360" s="33"/>
      <c r="B360" s="33"/>
      <c r="C360" s="33"/>
      <c r="D360" s="33"/>
      <c r="E360" s="55"/>
      <c r="F360" s="55"/>
      <c r="G360" s="55"/>
      <c r="H360" s="33"/>
    </row>
    <row r="361" spans="1:8" ht="15.75" customHeight="1" x14ac:dyDescent="0.3">
      <c r="A361" s="33"/>
      <c r="B361" s="33"/>
      <c r="C361" s="33"/>
      <c r="D361" s="33"/>
      <c r="E361" s="55"/>
      <c r="F361" s="55"/>
      <c r="G361" s="55"/>
      <c r="H361" s="33"/>
    </row>
    <row r="362" spans="1:8" ht="15.75" customHeight="1" x14ac:dyDescent="0.3">
      <c r="A362" s="33"/>
      <c r="B362" s="33"/>
      <c r="C362" s="33"/>
      <c r="D362" s="33"/>
      <c r="E362" s="55"/>
      <c r="F362" s="55"/>
      <c r="G362" s="55"/>
      <c r="H362" s="33"/>
    </row>
    <row r="363" spans="1:8" ht="15.75" customHeight="1" x14ac:dyDescent="0.3">
      <c r="A363" s="33"/>
      <c r="B363" s="33"/>
      <c r="C363" s="33"/>
      <c r="D363" s="33"/>
      <c r="E363" s="55"/>
      <c r="F363" s="55"/>
      <c r="G363" s="55"/>
      <c r="H363" s="33"/>
    </row>
    <row r="364" spans="1:8" ht="15.75" customHeight="1" x14ac:dyDescent="0.3">
      <c r="A364" s="33"/>
      <c r="B364" s="33"/>
      <c r="C364" s="33"/>
      <c r="D364" s="33"/>
      <c r="E364" s="55"/>
      <c r="F364" s="55"/>
      <c r="G364" s="55"/>
      <c r="H364" s="33"/>
    </row>
    <row r="365" spans="1:8" ht="15.75" customHeight="1" x14ac:dyDescent="0.3">
      <c r="A365" s="33"/>
      <c r="B365" s="33"/>
      <c r="C365" s="33"/>
      <c r="D365" s="33"/>
      <c r="E365" s="55"/>
      <c r="F365" s="55"/>
      <c r="G365" s="55"/>
      <c r="H365" s="33"/>
    </row>
    <row r="366" spans="1:8" ht="15.75" customHeight="1" x14ac:dyDescent="0.3">
      <c r="A366" s="33"/>
      <c r="B366" s="33"/>
      <c r="C366" s="33"/>
      <c r="D366" s="33"/>
      <c r="E366" s="55"/>
      <c r="F366" s="55"/>
      <c r="G366" s="55"/>
      <c r="H366" s="33"/>
    </row>
    <row r="367" spans="1:8" ht="15.75" customHeight="1" x14ac:dyDescent="0.3">
      <c r="A367" s="33"/>
      <c r="B367" s="33"/>
      <c r="C367" s="33"/>
      <c r="D367" s="33"/>
      <c r="E367" s="55"/>
      <c r="F367" s="55"/>
      <c r="G367" s="55"/>
      <c r="H367" s="33"/>
    </row>
    <row r="368" spans="1:8" ht="15.75" customHeight="1" x14ac:dyDescent="0.3">
      <c r="A368" s="33"/>
      <c r="B368" s="33"/>
      <c r="C368" s="33"/>
      <c r="D368" s="33"/>
      <c r="E368" s="55"/>
      <c r="F368" s="55"/>
      <c r="G368" s="55"/>
      <c r="H368" s="33"/>
    </row>
    <row r="369" spans="1:8" ht="15.75" customHeight="1" x14ac:dyDescent="0.3">
      <c r="A369" s="33"/>
      <c r="B369" s="33"/>
      <c r="C369" s="33"/>
      <c r="D369" s="33"/>
      <c r="E369" s="55"/>
      <c r="F369" s="55"/>
      <c r="G369" s="55"/>
      <c r="H369" s="33"/>
    </row>
    <row r="370" spans="1:8" ht="15.75" customHeight="1" x14ac:dyDescent="0.3">
      <c r="A370" s="33"/>
      <c r="B370" s="33"/>
      <c r="C370" s="33"/>
      <c r="D370" s="33"/>
      <c r="E370" s="55"/>
      <c r="F370" s="55"/>
      <c r="G370" s="55"/>
      <c r="H370" s="33"/>
    </row>
    <row r="371" spans="1:8" ht="15.75" customHeight="1" x14ac:dyDescent="0.3">
      <c r="A371" s="33"/>
      <c r="B371" s="33"/>
      <c r="C371" s="33"/>
      <c r="D371" s="33"/>
      <c r="E371" s="55"/>
      <c r="F371" s="55"/>
      <c r="G371" s="55"/>
      <c r="H371" s="33"/>
    </row>
    <row r="372" spans="1:8" ht="15.75" customHeight="1" x14ac:dyDescent="0.3">
      <c r="A372" s="33"/>
      <c r="B372" s="33"/>
      <c r="C372" s="33"/>
      <c r="D372" s="33"/>
      <c r="E372" s="55"/>
      <c r="F372" s="55"/>
      <c r="G372" s="55"/>
      <c r="H372" s="33"/>
    </row>
    <row r="373" spans="1:8" ht="15.75" customHeight="1" x14ac:dyDescent="0.3">
      <c r="A373" s="33"/>
      <c r="B373" s="33"/>
      <c r="C373" s="33"/>
      <c r="D373" s="33"/>
      <c r="E373" s="55"/>
      <c r="F373" s="55"/>
      <c r="G373" s="55"/>
      <c r="H373" s="33"/>
    </row>
    <row r="374" spans="1:8" ht="15.75" customHeight="1" x14ac:dyDescent="0.3">
      <c r="A374" s="33"/>
      <c r="B374" s="33"/>
      <c r="C374" s="33"/>
      <c r="D374" s="33"/>
      <c r="E374" s="55"/>
      <c r="F374" s="55"/>
      <c r="G374" s="55"/>
      <c r="H374" s="33"/>
    </row>
    <row r="375" spans="1:8" ht="15.75" customHeight="1" x14ac:dyDescent="0.3">
      <c r="A375" s="33"/>
      <c r="B375" s="33"/>
      <c r="C375" s="33"/>
      <c r="D375" s="33"/>
      <c r="E375" s="55"/>
      <c r="F375" s="55"/>
      <c r="G375" s="55"/>
      <c r="H375" s="33"/>
    </row>
    <row r="376" spans="1:8" ht="15.75" customHeight="1" x14ac:dyDescent="0.3">
      <c r="A376" s="33"/>
      <c r="B376" s="33"/>
      <c r="C376" s="33"/>
      <c r="D376" s="33"/>
      <c r="E376" s="55"/>
      <c r="F376" s="55"/>
      <c r="G376" s="55"/>
      <c r="H376" s="33"/>
    </row>
    <row r="377" spans="1:8" ht="15.75" customHeight="1" x14ac:dyDescent="0.3">
      <c r="A377" s="33"/>
      <c r="B377" s="33"/>
      <c r="C377" s="33"/>
      <c r="D377" s="33"/>
      <c r="E377" s="55"/>
      <c r="F377" s="55"/>
      <c r="G377" s="55"/>
      <c r="H377" s="33"/>
    </row>
    <row r="378" spans="1:8" ht="15.75" customHeight="1" x14ac:dyDescent="0.3">
      <c r="A378" s="33"/>
      <c r="B378" s="33"/>
      <c r="C378" s="33"/>
      <c r="D378" s="33"/>
      <c r="E378" s="55"/>
      <c r="F378" s="55"/>
      <c r="G378" s="55"/>
      <c r="H378" s="33"/>
    </row>
    <row r="379" spans="1:8" ht="15.75" customHeight="1" x14ac:dyDescent="0.3">
      <c r="A379" s="33"/>
      <c r="B379" s="33"/>
      <c r="C379" s="33"/>
      <c r="D379" s="33"/>
      <c r="E379" s="55"/>
      <c r="F379" s="55"/>
      <c r="G379" s="55"/>
      <c r="H379" s="33"/>
    </row>
    <row r="380" spans="1:8" ht="15.75" customHeight="1" x14ac:dyDescent="0.3">
      <c r="A380" s="33"/>
      <c r="B380" s="33"/>
      <c r="C380" s="33"/>
      <c r="D380" s="33"/>
      <c r="E380" s="55"/>
      <c r="F380" s="55"/>
      <c r="G380" s="55"/>
      <c r="H380" s="33"/>
    </row>
    <row r="381" spans="1:8" ht="15.75" customHeight="1" x14ac:dyDescent="0.3">
      <c r="A381" s="33"/>
      <c r="B381" s="33"/>
      <c r="C381" s="33"/>
      <c r="D381" s="33"/>
      <c r="E381" s="55"/>
      <c r="F381" s="55"/>
      <c r="G381" s="55"/>
      <c r="H381" s="33"/>
    </row>
    <row r="382" spans="1:8" ht="15.75" customHeight="1" x14ac:dyDescent="0.3">
      <c r="A382" s="33"/>
      <c r="B382" s="33"/>
      <c r="C382" s="33"/>
      <c r="D382" s="33"/>
      <c r="E382" s="55"/>
      <c r="F382" s="55"/>
      <c r="G382" s="55"/>
      <c r="H382" s="33"/>
    </row>
    <row r="383" spans="1:8" ht="15.75" customHeight="1" x14ac:dyDescent="0.3">
      <c r="A383" s="33"/>
      <c r="B383" s="33"/>
      <c r="C383" s="33"/>
      <c r="D383" s="33"/>
      <c r="E383" s="55"/>
      <c r="F383" s="55"/>
      <c r="G383" s="55"/>
      <c r="H383" s="33"/>
    </row>
    <row r="384" spans="1:8" ht="15.75" customHeight="1" x14ac:dyDescent="0.3">
      <c r="A384" s="33"/>
      <c r="B384" s="33"/>
      <c r="C384" s="33"/>
      <c r="D384" s="33"/>
      <c r="E384" s="55"/>
      <c r="F384" s="55"/>
      <c r="G384" s="55"/>
      <c r="H384" s="33"/>
    </row>
    <row r="385" spans="1:8" ht="15.75" customHeight="1" x14ac:dyDescent="0.3">
      <c r="A385" s="33"/>
      <c r="B385" s="33"/>
      <c r="C385" s="33"/>
      <c r="D385" s="33"/>
      <c r="E385" s="55"/>
      <c r="F385" s="55"/>
      <c r="G385" s="55"/>
      <c r="H385" s="33"/>
    </row>
    <row r="386" spans="1:8" ht="15.75" customHeight="1" x14ac:dyDescent="0.3">
      <c r="A386" s="33"/>
      <c r="B386" s="33"/>
      <c r="C386" s="33"/>
      <c r="D386" s="33"/>
      <c r="E386" s="55"/>
      <c r="F386" s="55"/>
      <c r="G386" s="55"/>
      <c r="H386" s="33"/>
    </row>
    <row r="387" spans="1:8" ht="15.75" customHeight="1" x14ac:dyDescent="0.3">
      <c r="A387" s="33"/>
      <c r="B387" s="33"/>
      <c r="C387" s="33"/>
      <c r="D387" s="33"/>
      <c r="E387" s="55"/>
      <c r="F387" s="55"/>
      <c r="G387" s="55"/>
      <c r="H387" s="33"/>
    </row>
    <row r="388" spans="1:8" ht="15.75" customHeight="1" x14ac:dyDescent="0.3">
      <c r="A388" s="33"/>
      <c r="B388" s="33"/>
      <c r="C388" s="33"/>
      <c r="D388" s="33"/>
      <c r="E388" s="55"/>
      <c r="F388" s="55"/>
      <c r="G388" s="55"/>
      <c r="H388" s="33"/>
    </row>
    <row r="389" spans="1:8" ht="15.75" customHeight="1" x14ac:dyDescent="0.3">
      <c r="A389" s="33"/>
      <c r="B389" s="33"/>
      <c r="C389" s="33"/>
      <c r="D389" s="33"/>
      <c r="E389" s="55"/>
      <c r="F389" s="55"/>
      <c r="G389" s="55"/>
      <c r="H389" s="33"/>
    </row>
    <row r="390" spans="1:8" ht="15.75" customHeight="1" x14ac:dyDescent="0.3">
      <c r="A390" s="33"/>
      <c r="B390" s="33"/>
      <c r="C390" s="33"/>
      <c r="D390" s="33"/>
      <c r="E390" s="55"/>
      <c r="F390" s="55"/>
      <c r="G390" s="55"/>
      <c r="H390" s="33"/>
    </row>
    <row r="391" spans="1:8" ht="15.75" customHeight="1" x14ac:dyDescent="0.3">
      <c r="A391" s="33"/>
      <c r="B391" s="33"/>
      <c r="C391" s="33"/>
      <c r="D391" s="33"/>
      <c r="E391" s="55"/>
      <c r="F391" s="55"/>
      <c r="G391" s="55"/>
      <c r="H391" s="33"/>
    </row>
    <row r="392" spans="1:8" ht="15.75" customHeight="1" x14ac:dyDescent="0.3">
      <c r="A392" s="33"/>
      <c r="B392" s="33"/>
      <c r="C392" s="33"/>
      <c r="D392" s="33"/>
      <c r="E392" s="55"/>
      <c r="F392" s="55"/>
      <c r="G392" s="55"/>
      <c r="H392" s="33"/>
    </row>
    <row r="393" spans="1:8" ht="15.75" customHeight="1" x14ac:dyDescent="0.3">
      <c r="A393" s="33"/>
      <c r="B393" s="33"/>
      <c r="C393" s="33"/>
      <c r="D393" s="33"/>
      <c r="E393" s="55"/>
      <c r="F393" s="55"/>
      <c r="G393" s="55"/>
      <c r="H393" s="33"/>
    </row>
    <row r="394" spans="1:8" ht="15.75" customHeight="1" x14ac:dyDescent="0.3">
      <c r="A394" s="33"/>
      <c r="B394" s="33"/>
      <c r="C394" s="33"/>
      <c r="D394" s="33"/>
      <c r="E394" s="55"/>
      <c r="F394" s="55"/>
      <c r="G394" s="55"/>
      <c r="H394" s="33"/>
    </row>
    <row r="395" spans="1:8" ht="15.75" customHeight="1" x14ac:dyDescent="0.3">
      <c r="A395" s="33"/>
      <c r="B395" s="33"/>
      <c r="C395" s="33"/>
      <c r="D395" s="33"/>
      <c r="E395" s="55"/>
      <c r="F395" s="55"/>
      <c r="G395" s="55"/>
      <c r="H395" s="33"/>
    </row>
    <row r="396" spans="1:8" ht="15.75" customHeight="1" x14ac:dyDescent="0.3">
      <c r="A396" s="33"/>
      <c r="B396" s="33"/>
      <c r="C396" s="33"/>
      <c r="D396" s="33"/>
      <c r="E396" s="55"/>
      <c r="F396" s="55"/>
      <c r="G396" s="55"/>
      <c r="H396" s="33"/>
    </row>
    <row r="397" spans="1:8" ht="15.75" customHeight="1" x14ac:dyDescent="0.3">
      <c r="A397" s="33"/>
      <c r="B397" s="33"/>
      <c r="C397" s="33"/>
      <c r="D397" s="33"/>
      <c r="E397" s="55"/>
      <c r="F397" s="55"/>
      <c r="G397" s="55"/>
      <c r="H397" s="33"/>
    </row>
    <row r="398" spans="1:8" ht="15.75" customHeight="1" x14ac:dyDescent="0.3">
      <c r="A398" s="33"/>
      <c r="B398" s="33"/>
      <c r="C398" s="33"/>
      <c r="D398" s="33"/>
      <c r="E398" s="55"/>
      <c r="F398" s="55"/>
      <c r="G398" s="55"/>
      <c r="H398" s="33"/>
    </row>
    <row r="399" spans="1:8" ht="15.75" customHeight="1" x14ac:dyDescent="0.3">
      <c r="A399" s="33"/>
      <c r="B399" s="33"/>
      <c r="C399" s="33"/>
      <c r="D399" s="33"/>
      <c r="E399" s="55"/>
      <c r="F399" s="55"/>
      <c r="G399" s="55"/>
      <c r="H399" s="33"/>
    </row>
    <row r="400" spans="1:8" ht="15.75" customHeight="1" x14ac:dyDescent="0.3">
      <c r="A400" s="33"/>
      <c r="B400" s="33"/>
      <c r="C400" s="33"/>
      <c r="D400" s="33"/>
      <c r="E400" s="55"/>
      <c r="F400" s="55"/>
      <c r="G400" s="55"/>
      <c r="H400" s="33"/>
    </row>
    <row r="401" spans="1:8" ht="15.75" customHeight="1" x14ac:dyDescent="0.3">
      <c r="A401" s="33"/>
      <c r="B401" s="33"/>
      <c r="C401" s="33"/>
      <c r="D401" s="33"/>
      <c r="E401" s="55"/>
      <c r="F401" s="55"/>
      <c r="G401" s="55"/>
      <c r="H401" s="33"/>
    </row>
    <row r="402" spans="1:8" ht="15.75" customHeight="1" x14ac:dyDescent="0.3">
      <c r="A402" s="33"/>
      <c r="B402" s="33"/>
      <c r="C402" s="33"/>
      <c r="D402" s="33"/>
      <c r="E402" s="55"/>
      <c r="F402" s="55"/>
      <c r="G402" s="55"/>
      <c r="H402" s="33"/>
    </row>
    <row r="403" spans="1:8" ht="15.75" customHeight="1" x14ac:dyDescent="0.3">
      <c r="A403" s="33"/>
      <c r="B403" s="33"/>
      <c r="C403" s="33"/>
      <c r="D403" s="33"/>
      <c r="E403" s="55"/>
      <c r="F403" s="55"/>
      <c r="G403" s="55"/>
      <c r="H403" s="33"/>
    </row>
    <row r="404" spans="1:8" ht="15.75" customHeight="1" x14ac:dyDescent="0.3">
      <c r="A404" s="33"/>
      <c r="B404" s="33"/>
      <c r="C404" s="33"/>
      <c r="D404" s="33"/>
      <c r="E404" s="55"/>
      <c r="F404" s="55"/>
      <c r="G404" s="55"/>
      <c r="H404" s="33"/>
    </row>
    <row r="405" spans="1:8" ht="15.75" customHeight="1" x14ac:dyDescent="0.3">
      <c r="A405" s="33"/>
      <c r="B405" s="33"/>
      <c r="C405" s="33"/>
      <c r="D405" s="33"/>
      <c r="E405" s="55"/>
      <c r="F405" s="55"/>
      <c r="G405" s="55"/>
      <c r="H405" s="33"/>
    </row>
    <row r="406" spans="1:8" ht="15.75" customHeight="1" x14ac:dyDescent="0.3">
      <c r="A406" s="33"/>
      <c r="B406" s="33"/>
      <c r="C406" s="33"/>
      <c r="D406" s="33"/>
      <c r="E406" s="55"/>
      <c r="F406" s="55"/>
      <c r="G406" s="55"/>
      <c r="H406" s="33"/>
    </row>
    <row r="407" spans="1:8" ht="15.75" customHeight="1" x14ac:dyDescent="0.3">
      <c r="A407" s="33"/>
      <c r="B407" s="33"/>
      <c r="C407" s="33"/>
      <c r="D407" s="33"/>
      <c r="E407" s="55"/>
      <c r="F407" s="55"/>
      <c r="G407" s="55"/>
      <c r="H407" s="33"/>
    </row>
    <row r="408" spans="1:8" ht="15.75" customHeight="1" x14ac:dyDescent="0.3">
      <c r="A408" s="33"/>
      <c r="B408" s="33"/>
      <c r="C408" s="33"/>
      <c r="D408" s="33"/>
      <c r="E408" s="55"/>
      <c r="F408" s="55"/>
      <c r="G408" s="55"/>
      <c r="H408" s="33"/>
    </row>
    <row r="409" spans="1:8" ht="15.75" customHeight="1" x14ac:dyDescent="0.3">
      <c r="A409" s="33"/>
      <c r="B409" s="33"/>
      <c r="C409" s="33"/>
      <c r="D409" s="33"/>
      <c r="E409" s="55"/>
      <c r="F409" s="55"/>
      <c r="G409" s="55"/>
      <c r="H409" s="33"/>
    </row>
    <row r="410" spans="1:8" ht="15.75" customHeight="1" x14ac:dyDescent="0.3">
      <c r="A410" s="33"/>
      <c r="B410" s="33"/>
      <c r="C410" s="33"/>
      <c r="D410" s="33"/>
      <c r="E410" s="55"/>
      <c r="F410" s="55"/>
      <c r="G410" s="55"/>
      <c r="H410" s="33"/>
    </row>
    <row r="411" spans="1:8" ht="15.75" customHeight="1" x14ac:dyDescent="0.3">
      <c r="A411" s="33"/>
      <c r="B411" s="33"/>
      <c r="C411" s="33"/>
      <c r="D411" s="33"/>
      <c r="E411" s="55"/>
      <c r="F411" s="55"/>
      <c r="G411" s="55"/>
      <c r="H411" s="33"/>
    </row>
    <row r="412" spans="1:8" ht="15.75" customHeight="1" x14ac:dyDescent="0.3">
      <c r="A412" s="33"/>
      <c r="B412" s="33"/>
      <c r="C412" s="33"/>
      <c r="D412" s="33"/>
      <c r="E412" s="55"/>
      <c r="F412" s="55"/>
      <c r="G412" s="55"/>
      <c r="H412" s="33"/>
    </row>
    <row r="413" spans="1:8" ht="15.75" customHeight="1" x14ac:dyDescent="0.3">
      <c r="A413" s="33"/>
      <c r="B413" s="33"/>
      <c r="C413" s="33"/>
      <c r="D413" s="33"/>
      <c r="E413" s="55"/>
      <c r="F413" s="55"/>
      <c r="G413" s="55"/>
      <c r="H413" s="33"/>
    </row>
    <row r="414" spans="1:8" ht="15.75" customHeight="1" x14ac:dyDescent="0.3">
      <c r="A414" s="33"/>
      <c r="B414" s="33"/>
      <c r="C414" s="33"/>
      <c r="D414" s="33"/>
      <c r="E414" s="55"/>
      <c r="F414" s="55"/>
      <c r="G414" s="55"/>
      <c r="H414" s="33"/>
    </row>
    <row r="415" spans="1:8" ht="15.75" customHeight="1" x14ac:dyDescent="0.3">
      <c r="A415" s="33"/>
      <c r="B415" s="33"/>
      <c r="C415" s="33"/>
      <c r="D415" s="33"/>
      <c r="E415" s="55"/>
      <c r="F415" s="55"/>
      <c r="G415" s="55"/>
      <c r="H415" s="33"/>
    </row>
    <row r="416" spans="1:8" ht="15.75" customHeight="1" x14ac:dyDescent="0.3">
      <c r="A416" s="33"/>
      <c r="B416" s="33"/>
      <c r="C416" s="33"/>
      <c r="D416" s="33"/>
      <c r="E416" s="55"/>
      <c r="F416" s="55"/>
      <c r="G416" s="55"/>
      <c r="H416" s="33"/>
    </row>
    <row r="417" spans="1:8" ht="15.75" customHeight="1" x14ac:dyDescent="0.3">
      <c r="A417" s="33"/>
      <c r="B417" s="33"/>
      <c r="C417" s="33"/>
      <c r="D417" s="33"/>
      <c r="E417" s="55"/>
      <c r="F417" s="55"/>
      <c r="G417" s="55"/>
      <c r="H417" s="33"/>
    </row>
    <row r="418" spans="1:8" ht="15.75" customHeight="1" x14ac:dyDescent="0.3">
      <c r="A418" s="33"/>
      <c r="B418" s="33"/>
      <c r="C418" s="33"/>
      <c r="D418" s="33"/>
      <c r="E418" s="55"/>
      <c r="F418" s="55"/>
      <c r="G418" s="55"/>
      <c r="H418" s="33"/>
    </row>
    <row r="419" spans="1:8" ht="15.75" customHeight="1" x14ac:dyDescent="0.3">
      <c r="A419" s="33"/>
      <c r="B419" s="33"/>
      <c r="C419" s="33"/>
      <c r="D419" s="33"/>
      <c r="E419" s="55"/>
      <c r="F419" s="55"/>
      <c r="G419" s="55"/>
      <c r="H419" s="33"/>
    </row>
    <row r="420" spans="1:8" ht="15.75" customHeight="1" x14ac:dyDescent="0.3">
      <c r="A420" s="33"/>
      <c r="B420" s="33"/>
      <c r="C420" s="33"/>
      <c r="D420" s="33"/>
      <c r="E420" s="55"/>
      <c r="F420" s="55"/>
      <c r="G420" s="55"/>
      <c r="H420" s="33"/>
    </row>
    <row r="421" spans="1:8" ht="15.75" customHeight="1" x14ac:dyDescent="0.3">
      <c r="A421" s="33"/>
      <c r="B421" s="33"/>
      <c r="C421" s="33"/>
      <c r="D421" s="33"/>
      <c r="E421" s="55"/>
      <c r="F421" s="55"/>
      <c r="G421" s="55"/>
      <c r="H421" s="33"/>
    </row>
    <row r="422" spans="1:8" ht="15.75" customHeight="1" x14ac:dyDescent="0.3">
      <c r="A422" s="33"/>
      <c r="B422" s="33"/>
      <c r="C422" s="33"/>
      <c r="D422" s="33"/>
      <c r="E422" s="55"/>
      <c r="F422" s="55"/>
      <c r="G422" s="55"/>
      <c r="H422" s="33"/>
    </row>
    <row r="423" spans="1:8" ht="15.75" customHeight="1" x14ac:dyDescent="0.3">
      <c r="A423" s="33"/>
      <c r="B423" s="33"/>
      <c r="C423" s="33"/>
      <c r="D423" s="33"/>
      <c r="E423" s="55"/>
      <c r="F423" s="55"/>
      <c r="G423" s="55"/>
      <c r="H423" s="33"/>
    </row>
    <row r="424" spans="1:8" ht="15.75" customHeight="1" x14ac:dyDescent="0.3">
      <c r="A424" s="33"/>
      <c r="B424" s="33"/>
      <c r="C424" s="33"/>
      <c r="D424" s="33"/>
      <c r="E424" s="55"/>
      <c r="F424" s="55"/>
      <c r="G424" s="55"/>
      <c r="H424" s="33"/>
    </row>
    <row r="425" spans="1:8" ht="15.75" customHeight="1" x14ac:dyDescent="0.3">
      <c r="A425" s="33"/>
      <c r="B425" s="33"/>
      <c r="C425" s="33"/>
      <c r="D425" s="33"/>
      <c r="E425" s="55"/>
      <c r="F425" s="55"/>
      <c r="G425" s="55"/>
      <c r="H425" s="33"/>
    </row>
    <row r="426" spans="1:8" ht="15.75" customHeight="1" x14ac:dyDescent="0.3">
      <c r="A426" s="33"/>
      <c r="B426" s="33"/>
      <c r="C426" s="33"/>
      <c r="D426" s="33"/>
      <c r="E426" s="55"/>
      <c r="F426" s="55"/>
      <c r="G426" s="55"/>
      <c r="H426" s="33"/>
    </row>
    <row r="427" spans="1:8" ht="15.75" customHeight="1" x14ac:dyDescent="0.3">
      <c r="A427" s="33"/>
      <c r="B427" s="33"/>
      <c r="C427" s="33"/>
      <c r="D427" s="33"/>
      <c r="E427" s="55"/>
      <c r="F427" s="55"/>
      <c r="G427" s="55"/>
      <c r="H427" s="33"/>
    </row>
    <row r="428" spans="1:8" ht="15.75" customHeight="1" x14ac:dyDescent="0.3">
      <c r="A428" s="33"/>
      <c r="B428" s="33"/>
      <c r="C428" s="33"/>
      <c r="D428" s="33"/>
      <c r="E428" s="55"/>
      <c r="F428" s="55"/>
      <c r="G428" s="55"/>
      <c r="H428" s="33"/>
    </row>
    <row r="429" spans="1:8" ht="15.75" customHeight="1" x14ac:dyDescent="0.3">
      <c r="A429" s="33"/>
      <c r="B429" s="33"/>
      <c r="C429" s="33"/>
      <c r="D429" s="33"/>
      <c r="E429" s="55"/>
      <c r="F429" s="55"/>
      <c r="G429" s="55"/>
      <c r="H429" s="33"/>
    </row>
    <row r="430" spans="1:8" ht="15.75" customHeight="1" x14ac:dyDescent="0.3">
      <c r="A430" s="33"/>
      <c r="B430" s="33"/>
      <c r="C430" s="33"/>
      <c r="D430" s="33"/>
      <c r="E430" s="55"/>
      <c r="F430" s="55"/>
      <c r="G430" s="55"/>
      <c r="H430" s="33"/>
    </row>
    <row r="431" spans="1:8" ht="15.75" customHeight="1" x14ac:dyDescent="0.3">
      <c r="A431" s="33"/>
      <c r="B431" s="33"/>
      <c r="C431" s="33"/>
      <c r="D431" s="33"/>
      <c r="E431" s="55"/>
      <c r="F431" s="55"/>
      <c r="G431" s="55"/>
      <c r="H431" s="33"/>
    </row>
    <row r="432" spans="1:8" ht="15.75" customHeight="1" x14ac:dyDescent="0.3">
      <c r="A432" s="33"/>
      <c r="B432" s="33"/>
      <c r="C432" s="33"/>
      <c r="D432" s="33"/>
      <c r="E432" s="55"/>
      <c r="F432" s="55"/>
      <c r="G432" s="55"/>
      <c r="H432" s="33"/>
    </row>
    <row r="433" spans="1:8" ht="15.75" customHeight="1" x14ac:dyDescent="0.3">
      <c r="A433" s="33"/>
      <c r="B433" s="33"/>
      <c r="C433" s="33"/>
      <c r="D433" s="33"/>
      <c r="E433" s="55"/>
      <c r="F433" s="55"/>
      <c r="G433" s="55"/>
      <c r="H433" s="33"/>
    </row>
    <row r="434" spans="1:8" ht="15.75" customHeight="1" x14ac:dyDescent="0.3">
      <c r="A434" s="33"/>
      <c r="B434" s="33"/>
      <c r="C434" s="33"/>
      <c r="D434" s="33"/>
      <c r="E434" s="55"/>
      <c r="F434" s="55"/>
      <c r="G434" s="55"/>
      <c r="H434" s="33"/>
    </row>
    <row r="435" spans="1:8" ht="15.75" customHeight="1" x14ac:dyDescent="0.3">
      <c r="A435" s="33"/>
      <c r="B435" s="33"/>
      <c r="C435" s="33"/>
      <c r="D435" s="33"/>
      <c r="E435" s="55"/>
      <c r="F435" s="55"/>
      <c r="G435" s="55"/>
      <c r="H435" s="33"/>
    </row>
    <row r="436" spans="1:8" ht="15.75" customHeight="1" x14ac:dyDescent="0.3">
      <c r="A436" s="33"/>
      <c r="B436" s="33"/>
      <c r="C436" s="33"/>
      <c r="D436" s="33"/>
      <c r="E436" s="55"/>
      <c r="F436" s="55"/>
      <c r="G436" s="55"/>
      <c r="H436" s="33"/>
    </row>
    <row r="437" spans="1:8" ht="15.75" customHeight="1" x14ac:dyDescent="0.3">
      <c r="A437" s="33"/>
      <c r="B437" s="33"/>
      <c r="C437" s="33"/>
      <c r="D437" s="33"/>
      <c r="E437" s="55"/>
      <c r="F437" s="55"/>
      <c r="G437" s="55"/>
      <c r="H437" s="33"/>
    </row>
    <row r="438" spans="1:8" ht="15.75" customHeight="1" x14ac:dyDescent="0.3">
      <c r="A438" s="33"/>
      <c r="B438" s="33"/>
      <c r="C438" s="33"/>
      <c r="D438" s="33"/>
      <c r="E438" s="55"/>
      <c r="F438" s="55"/>
      <c r="G438" s="55"/>
      <c r="H438" s="33"/>
    </row>
    <row r="439" spans="1:8" ht="15.75" customHeight="1" x14ac:dyDescent="0.3">
      <c r="A439" s="33"/>
      <c r="B439" s="33"/>
      <c r="C439" s="33"/>
      <c r="D439" s="33"/>
      <c r="E439" s="55"/>
      <c r="F439" s="55"/>
      <c r="G439" s="55"/>
      <c r="H439" s="33"/>
    </row>
    <row r="440" spans="1:8" ht="15.75" customHeight="1" x14ac:dyDescent="0.3">
      <c r="A440" s="33"/>
      <c r="B440" s="33"/>
      <c r="C440" s="33"/>
      <c r="D440" s="33"/>
      <c r="E440" s="55"/>
      <c r="F440" s="55"/>
      <c r="G440" s="55"/>
      <c r="H440" s="33"/>
    </row>
    <row r="441" spans="1:8" ht="15.75" customHeight="1" x14ac:dyDescent="0.3">
      <c r="A441" s="33"/>
      <c r="B441" s="33"/>
      <c r="C441" s="33"/>
      <c r="D441" s="33"/>
      <c r="E441" s="55"/>
      <c r="F441" s="55"/>
      <c r="G441" s="55"/>
      <c r="H441" s="33"/>
    </row>
    <row r="442" spans="1:8" ht="15.75" customHeight="1" x14ac:dyDescent="0.3">
      <c r="A442" s="33"/>
      <c r="B442" s="33"/>
      <c r="C442" s="33"/>
      <c r="D442" s="33"/>
      <c r="E442" s="55"/>
      <c r="F442" s="55"/>
      <c r="G442" s="55"/>
      <c r="H442" s="33"/>
    </row>
    <row r="443" spans="1:8" ht="15.75" customHeight="1" x14ac:dyDescent="0.3">
      <c r="A443" s="33"/>
      <c r="B443" s="33"/>
      <c r="C443" s="33"/>
      <c r="D443" s="33"/>
      <c r="E443" s="55"/>
      <c r="F443" s="55"/>
      <c r="G443" s="55"/>
      <c r="H443" s="33"/>
    </row>
    <row r="444" spans="1:8" ht="15.75" customHeight="1" x14ac:dyDescent="0.3">
      <c r="A444" s="33"/>
      <c r="B444" s="33"/>
      <c r="C444" s="33"/>
      <c r="D444" s="33"/>
      <c r="E444" s="55"/>
      <c r="F444" s="55"/>
      <c r="G444" s="55"/>
      <c r="H444" s="33"/>
    </row>
    <row r="445" spans="1:8" ht="15.75" customHeight="1" x14ac:dyDescent="0.3">
      <c r="A445" s="33"/>
      <c r="B445" s="33"/>
      <c r="C445" s="33"/>
      <c r="D445" s="33"/>
      <c r="E445" s="55"/>
      <c r="F445" s="55"/>
      <c r="G445" s="55"/>
      <c r="H445" s="33"/>
    </row>
    <row r="446" spans="1:8" ht="15.75" customHeight="1" x14ac:dyDescent="0.3">
      <c r="A446" s="33"/>
      <c r="B446" s="33"/>
      <c r="C446" s="33"/>
      <c r="D446" s="33"/>
      <c r="E446" s="55"/>
      <c r="F446" s="55"/>
      <c r="G446" s="55"/>
      <c r="H446" s="33"/>
    </row>
    <row r="447" spans="1:8" ht="15.75" customHeight="1" x14ac:dyDescent="0.3">
      <c r="A447" s="33"/>
      <c r="B447" s="33"/>
      <c r="C447" s="33"/>
      <c r="D447" s="33"/>
      <c r="E447" s="55"/>
      <c r="F447" s="55"/>
      <c r="G447" s="55"/>
      <c r="H447" s="33"/>
    </row>
    <row r="448" spans="1:8" ht="15.75" customHeight="1" x14ac:dyDescent="0.3">
      <c r="A448" s="33"/>
      <c r="B448" s="33"/>
      <c r="C448" s="33"/>
      <c r="D448" s="33"/>
      <c r="E448" s="55"/>
      <c r="F448" s="55"/>
      <c r="G448" s="55"/>
      <c r="H448" s="33"/>
    </row>
    <row r="449" spans="1:8" ht="15.75" customHeight="1" x14ac:dyDescent="0.3">
      <c r="A449" s="33"/>
      <c r="B449" s="33"/>
      <c r="C449" s="33"/>
      <c r="D449" s="33"/>
      <c r="E449" s="55"/>
      <c r="F449" s="55"/>
      <c r="G449" s="55"/>
      <c r="H449" s="33"/>
    </row>
    <row r="450" spans="1:8" ht="15.75" customHeight="1" x14ac:dyDescent="0.3">
      <c r="A450" s="33"/>
      <c r="B450" s="33"/>
      <c r="C450" s="33"/>
      <c r="D450" s="33"/>
      <c r="E450" s="55"/>
      <c r="F450" s="55"/>
      <c r="G450" s="55"/>
      <c r="H450" s="33"/>
    </row>
    <row r="451" spans="1:8" ht="15.75" customHeight="1" x14ac:dyDescent="0.3">
      <c r="A451" s="33"/>
      <c r="B451" s="33"/>
      <c r="C451" s="33"/>
      <c r="D451" s="33"/>
      <c r="E451" s="55"/>
      <c r="F451" s="55"/>
      <c r="G451" s="55"/>
      <c r="H451" s="33"/>
    </row>
    <row r="452" spans="1:8" ht="15.75" customHeight="1" x14ac:dyDescent="0.3">
      <c r="A452" s="33"/>
      <c r="B452" s="33"/>
      <c r="C452" s="33"/>
      <c r="D452" s="33"/>
      <c r="E452" s="55"/>
      <c r="F452" s="55"/>
      <c r="G452" s="55"/>
      <c r="H452" s="33"/>
    </row>
    <row r="453" spans="1:8" ht="15.75" customHeight="1" x14ac:dyDescent="0.3">
      <c r="A453" s="33"/>
      <c r="B453" s="33"/>
      <c r="C453" s="33"/>
      <c r="D453" s="33"/>
      <c r="E453" s="55"/>
      <c r="F453" s="55"/>
      <c r="G453" s="55"/>
      <c r="H453" s="33"/>
    </row>
    <row r="454" spans="1:8" ht="15.75" customHeight="1" x14ac:dyDescent="0.3">
      <c r="A454" s="33"/>
      <c r="B454" s="33"/>
      <c r="C454" s="33"/>
      <c r="D454" s="33"/>
      <c r="E454" s="55"/>
      <c r="F454" s="55"/>
      <c r="G454" s="55"/>
      <c r="H454" s="33"/>
    </row>
    <row r="455" spans="1:8" ht="15.75" customHeight="1" x14ac:dyDescent="0.3">
      <c r="A455" s="33"/>
      <c r="B455" s="33"/>
      <c r="C455" s="33"/>
      <c r="D455" s="33"/>
      <c r="E455" s="55"/>
      <c r="F455" s="55"/>
      <c r="G455" s="55"/>
      <c r="H455" s="33"/>
    </row>
    <row r="456" spans="1:8" ht="15.75" customHeight="1" x14ac:dyDescent="0.3">
      <c r="A456" s="33"/>
      <c r="B456" s="33"/>
      <c r="C456" s="33"/>
      <c r="D456" s="33"/>
      <c r="E456" s="55"/>
      <c r="F456" s="55"/>
      <c r="G456" s="55"/>
      <c r="H456" s="33"/>
    </row>
    <row r="457" spans="1:8" ht="15.75" customHeight="1" x14ac:dyDescent="0.3">
      <c r="A457" s="33"/>
      <c r="B457" s="33"/>
      <c r="C457" s="33"/>
      <c r="D457" s="33"/>
      <c r="E457" s="55"/>
      <c r="F457" s="55"/>
      <c r="G457" s="55"/>
      <c r="H457" s="33"/>
    </row>
    <row r="458" spans="1:8" ht="15.75" customHeight="1" x14ac:dyDescent="0.3">
      <c r="A458" s="33"/>
      <c r="B458" s="33"/>
      <c r="C458" s="33"/>
      <c r="D458" s="33"/>
      <c r="E458" s="55"/>
      <c r="F458" s="55"/>
      <c r="G458" s="55"/>
      <c r="H458" s="33"/>
    </row>
    <row r="459" spans="1:8" ht="15.75" customHeight="1" x14ac:dyDescent="0.3">
      <c r="A459" s="33"/>
      <c r="B459" s="33"/>
      <c r="C459" s="33"/>
      <c r="D459" s="33"/>
      <c r="E459" s="55"/>
      <c r="F459" s="55"/>
      <c r="G459" s="55"/>
      <c r="H459" s="33"/>
    </row>
    <row r="460" spans="1:8" ht="15.75" customHeight="1" x14ac:dyDescent="0.3">
      <c r="A460" s="33"/>
      <c r="B460" s="33"/>
      <c r="C460" s="33"/>
      <c r="D460" s="33"/>
      <c r="E460" s="55"/>
      <c r="F460" s="55"/>
      <c r="G460" s="55"/>
      <c r="H460" s="33"/>
    </row>
    <row r="461" spans="1:8" ht="15.75" customHeight="1" x14ac:dyDescent="0.3">
      <c r="A461" s="33"/>
      <c r="B461" s="33"/>
      <c r="C461" s="33"/>
      <c r="D461" s="33"/>
      <c r="E461" s="55"/>
      <c r="F461" s="55"/>
      <c r="G461" s="55"/>
      <c r="H461" s="33"/>
    </row>
    <row r="462" spans="1:8" ht="15.75" customHeight="1" x14ac:dyDescent="0.3">
      <c r="A462" s="33"/>
      <c r="B462" s="33"/>
      <c r="C462" s="33"/>
      <c r="D462" s="33"/>
      <c r="E462" s="55"/>
      <c r="F462" s="55"/>
      <c r="G462" s="55"/>
      <c r="H462" s="33"/>
    </row>
    <row r="463" spans="1:8" ht="15.75" customHeight="1" x14ac:dyDescent="0.3">
      <c r="A463" s="33"/>
      <c r="B463" s="33"/>
      <c r="C463" s="33"/>
      <c r="D463" s="33"/>
      <c r="E463" s="55"/>
      <c r="F463" s="55"/>
      <c r="G463" s="55"/>
      <c r="H463" s="33"/>
    </row>
    <row r="464" spans="1:8" ht="15.75" customHeight="1" x14ac:dyDescent="0.3">
      <c r="A464" s="33"/>
      <c r="B464" s="33"/>
      <c r="C464" s="33"/>
      <c r="D464" s="33"/>
      <c r="E464" s="55"/>
      <c r="F464" s="55"/>
      <c r="G464" s="55"/>
      <c r="H464" s="33"/>
    </row>
    <row r="465" spans="1:8" ht="15.75" customHeight="1" x14ac:dyDescent="0.3">
      <c r="A465" s="33"/>
      <c r="B465" s="33"/>
      <c r="C465" s="33"/>
      <c r="D465" s="33"/>
      <c r="E465" s="55"/>
      <c r="F465" s="55"/>
      <c r="G465" s="55"/>
      <c r="H465" s="33"/>
    </row>
    <row r="466" spans="1:8" ht="15.75" customHeight="1" x14ac:dyDescent="0.3">
      <c r="A466" s="33"/>
      <c r="B466" s="33"/>
      <c r="C466" s="33"/>
      <c r="D466" s="33"/>
      <c r="E466" s="55"/>
      <c r="F466" s="55"/>
      <c r="G466" s="55"/>
      <c r="H466" s="33"/>
    </row>
    <row r="467" spans="1:8" ht="15.75" customHeight="1" x14ac:dyDescent="0.3">
      <c r="A467" s="33"/>
      <c r="B467" s="33"/>
      <c r="C467" s="33"/>
      <c r="D467" s="33"/>
      <c r="E467" s="55"/>
      <c r="F467" s="55"/>
      <c r="G467" s="55"/>
      <c r="H467" s="33"/>
    </row>
    <row r="468" spans="1:8" ht="15.75" customHeight="1" x14ac:dyDescent="0.3">
      <c r="A468" s="33"/>
      <c r="B468" s="33"/>
      <c r="C468" s="33"/>
      <c r="D468" s="33"/>
      <c r="E468" s="55"/>
      <c r="F468" s="55"/>
      <c r="G468" s="55"/>
      <c r="H468" s="33"/>
    </row>
    <row r="469" spans="1:8" ht="15.75" customHeight="1" x14ac:dyDescent="0.3">
      <c r="A469" s="33"/>
      <c r="B469" s="33"/>
      <c r="C469" s="33"/>
      <c r="D469" s="33"/>
      <c r="E469" s="55"/>
      <c r="F469" s="55"/>
      <c r="G469" s="55"/>
      <c r="H469" s="33"/>
    </row>
    <row r="470" spans="1:8" ht="15.75" customHeight="1" x14ac:dyDescent="0.3">
      <c r="A470" s="33"/>
      <c r="B470" s="33"/>
      <c r="C470" s="33"/>
      <c r="D470" s="33"/>
      <c r="E470" s="55"/>
      <c r="F470" s="55"/>
      <c r="G470" s="55"/>
      <c r="H470" s="33"/>
    </row>
    <row r="471" spans="1:8" ht="15.75" customHeight="1" x14ac:dyDescent="0.3">
      <c r="A471" s="33"/>
      <c r="B471" s="33"/>
      <c r="C471" s="33"/>
      <c r="D471" s="33"/>
      <c r="E471" s="55"/>
      <c r="F471" s="55"/>
      <c r="G471" s="55"/>
      <c r="H471" s="33"/>
    </row>
    <row r="472" spans="1:8" ht="15.75" customHeight="1" x14ac:dyDescent="0.3">
      <c r="A472" s="33"/>
      <c r="B472" s="33"/>
      <c r="C472" s="33"/>
      <c r="D472" s="33"/>
      <c r="E472" s="55"/>
      <c r="F472" s="55"/>
      <c r="G472" s="55"/>
      <c r="H472" s="33"/>
    </row>
    <row r="473" spans="1:8" ht="15.75" customHeight="1" x14ac:dyDescent="0.3">
      <c r="A473" s="33"/>
      <c r="B473" s="33"/>
      <c r="C473" s="33"/>
      <c r="D473" s="33"/>
      <c r="E473" s="55"/>
      <c r="F473" s="55"/>
      <c r="G473" s="55"/>
      <c r="H473" s="33"/>
    </row>
    <row r="474" spans="1:8" ht="15.75" customHeight="1" x14ac:dyDescent="0.3">
      <c r="A474" s="33"/>
      <c r="B474" s="33"/>
      <c r="C474" s="33"/>
      <c r="D474" s="33"/>
      <c r="E474" s="55"/>
      <c r="F474" s="55"/>
      <c r="G474" s="55"/>
      <c r="H474" s="33"/>
    </row>
    <row r="475" spans="1:8" ht="15.75" customHeight="1" x14ac:dyDescent="0.3">
      <c r="A475" s="33"/>
      <c r="B475" s="33"/>
      <c r="C475" s="33"/>
      <c r="D475" s="33"/>
      <c r="E475" s="55"/>
      <c r="F475" s="55"/>
      <c r="G475" s="55"/>
      <c r="H475" s="33"/>
    </row>
    <row r="476" spans="1:8" ht="15.75" customHeight="1" x14ac:dyDescent="0.3">
      <c r="A476" s="33"/>
      <c r="B476" s="33"/>
      <c r="C476" s="33"/>
      <c r="D476" s="33"/>
      <c r="E476" s="55"/>
      <c r="F476" s="55"/>
      <c r="G476" s="55"/>
      <c r="H476" s="33"/>
    </row>
    <row r="477" spans="1:8" ht="15.75" customHeight="1" x14ac:dyDescent="0.3">
      <c r="A477" s="33"/>
      <c r="B477" s="33"/>
      <c r="C477" s="33"/>
      <c r="D477" s="33"/>
      <c r="E477" s="55"/>
      <c r="F477" s="55"/>
      <c r="G477" s="55"/>
      <c r="H477" s="33"/>
    </row>
    <row r="478" spans="1:8" ht="15.75" customHeight="1" x14ac:dyDescent="0.3">
      <c r="A478" s="33"/>
      <c r="B478" s="33"/>
      <c r="C478" s="33"/>
      <c r="D478" s="33"/>
      <c r="E478" s="55"/>
      <c r="F478" s="55"/>
      <c r="G478" s="55"/>
      <c r="H478" s="33"/>
    </row>
    <row r="479" spans="1:8" ht="15.75" customHeight="1" x14ac:dyDescent="0.3">
      <c r="A479" s="33"/>
      <c r="B479" s="33"/>
      <c r="C479" s="33"/>
      <c r="D479" s="33"/>
      <c r="E479" s="55"/>
      <c r="F479" s="55"/>
      <c r="G479" s="55"/>
      <c r="H479" s="33"/>
    </row>
    <row r="480" spans="1:8" ht="15.75" customHeight="1" x14ac:dyDescent="0.3">
      <c r="A480" s="33"/>
      <c r="B480" s="33"/>
      <c r="C480" s="33"/>
      <c r="D480" s="33"/>
      <c r="E480" s="55"/>
      <c r="F480" s="55"/>
      <c r="G480" s="55"/>
      <c r="H480" s="33"/>
    </row>
    <row r="481" spans="1:8" ht="15.75" customHeight="1" x14ac:dyDescent="0.3">
      <c r="A481" s="33"/>
      <c r="B481" s="33"/>
      <c r="C481" s="33"/>
      <c r="D481" s="33"/>
      <c r="E481" s="55"/>
      <c r="F481" s="55"/>
      <c r="G481" s="55"/>
      <c r="H481" s="33"/>
    </row>
    <row r="482" spans="1:8" ht="15.75" customHeight="1" x14ac:dyDescent="0.3">
      <c r="A482" s="33"/>
      <c r="B482" s="33"/>
      <c r="C482" s="33"/>
      <c r="D482" s="33"/>
      <c r="E482" s="55"/>
      <c r="F482" s="55"/>
      <c r="G482" s="55"/>
      <c r="H482" s="33"/>
    </row>
    <row r="483" spans="1:8" ht="15.75" customHeight="1" x14ac:dyDescent="0.3">
      <c r="A483" s="33"/>
      <c r="B483" s="33"/>
      <c r="C483" s="33"/>
      <c r="D483" s="33"/>
      <c r="E483" s="55"/>
      <c r="F483" s="55"/>
      <c r="G483" s="55"/>
      <c r="H483" s="33"/>
    </row>
    <row r="484" spans="1:8" ht="15.75" customHeight="1" x14ac:dyDescent="0.3">
      <c r="A484" s="33"/>
      <c r="B484" s="33"/>
      <c r="C484" s="33"/>
      <c r="D484" s="33"/>
      <c r="E484" s="55"/>
      <c r="F484" s="55"/>
      <c r="G484" s="55"/>
      <c r="H484" s="33"/>
    </row>
    <row r="485" spans="1:8" ht="15.75" customHeight="1" x14ac:dyDescent="0.3">
      <c r="A485" s="33"/>
      <c r="B485" s="33"/>
      <c r="C485" s="33"/>
      <c r="D485" s="33"/>
      <c r="E485" s="55"/>
      <c r="F485" s="55"/>
      <c r="G485" s="55"/>
      <c r="H485" s="33"/>
    </row>
    <row r="486" spans="1:8" ht="15.75" customHeight="1" x14ac:dyDescent="0.3">
      <c r="A486" s="33"/>
      <c r="B486" s="33"/>
      <c r="C486" s="33"/>
      <c r="D486" s="33"/>
      <c r="E486" s="55"/>
      <c r="F486" s="55"/>
      <c r="G486" s="55"/>
      <c r="H486" s="33"/>
    </row>
    <row r="487" spans="1:8" ht="15.75" customHeight="1" x14ac:dyDescent="0.3">
      <c r="A487" s="33"/>
      <c r="B487" s="33"/>
      <c r="C487" s="33"/>
      <c r="D487" s="33"/>
      <c r="E487" s="55"/>
      <c r="F487" s="55"/>
      <c r="G487" s="55"/>
      <c r="H487" s="33"/>
    </row>
    <row r="488" spans="1:8" ht="15.75" customHeight="1" x14ac:dyDescent="0.3">
      <c r="A488" s="33"/>
      <c r="B488" s="33"/>
      <c r="C488" s="33"/>
      <c r="D488" s="33"/>
      <c r="E488" s="55"/>
      <c r="F488" s="55"/>
      <c r="G488" s="55"/>
      <c r="H488" s="33"/>
    </row>
    <row r="489" spans="1:8" ht="15.75" customHeight="1" x14ac:dyDescent="0.3">
      <c r="A489" s="33"/>
      <c r="B489" s="33"/>
      <c r="C489" s="33"/>
      <c r="D489" s="33"/>
      <c r="E489" s="55"/>
      <c r="F489" s="55"/>
      <c r="G489" s="55"/>
      <c r="H489" s="33"/>
    </row>
    <row r="490" spans="1:8" ht="15.75" customHeight="1" x14ac:dyDescent="0.3">
      <c r="A490" s="33"/>
      <c r="B490" s="33"/>
      <c r="C490" s="33"/>
      <c r="D490" s="33"/>
      <c r="E490" s="55"/>
      <c r="F490" s="55"/>
      <c r="G490" s="55"/>
      <c r="H490" s="33"/>
    </row>
    <row r="491" spans="1:8" ht="15.75" customHeight="1" x14ac:dyDescent="0.3">
      <c r="A491" s="33"/>
      <c r="B491" s="33"/>
      <c r="C491" s="33"/>
      <c r="D491" s="33"/>
      <c r="E491" s="55"/>
      <c r="F491" s="55"/>
      <c r="G491" s="55"/>
      <c r="H491" s="33"/>
    </row>
    <row r="492" spans="1:8" ht="15.75" customHeight="1" x14ac:dyDescent="0.3">
      <c r="A492" s="33"/>
      <c r="B492" s="33"/>
      <c r="C492" s="33"/>
      <c r="D492" s="33"/>
      <c r="E492" s="55"/>
      <c r="F492" s="55"/>
      <c r="G492" s="55"/>
      <c r="H492" s="33"/>
    </row>
    <row r="493" spans="1:8" ht="15.75" customHeight="1" x14ac:dyDescent="0.3">
      <c r="A493" s="33"/>
      <c r="B493" s="33"/>
      <c r="C493" s="33"/>
      <c r="D493" s="33"/>
      <c r="E493" s="55"/>
      <c r="F493" s="55"/>
      <c r="G493" s="55"/>
      <c r="H493" s="33"/>
    </row>
    <row r="494" spans="1:8" ht="15.75" customHeight="1" x14ac:dyDescent="0.3">
      <c r="A494" s="33"/>
      <c r="B494" s="33"/>
      <c r="C494" s="33"/>
      <c r="D494" s="33"/>
      <c r="E494" s="55"/>
      <c r="F494" s="55"/>
      <c r="G494" s="55"/>
      <c r="H494" s="33"/>
    </row>
    <row r="495" spans="1:8" ht="15.75" customHeight="1" x14ac:dyDescent="0.3">
      <c r="A495" s="33"/>
      <c r="B495" s="33"/>
      <c r="C495" s="33"/>
      <c r="D495" s="33"/>
      <c r="E495" s="55"/>
      <c r="F495" s="55"/>
      <c r="G495" s="55"/>
      <c r="H495" s="33"/>
    </row>
    <row r="496" spans="1:8" ht="15.75" customHeight="1" x14ac:dyDescent="0.3">
      <c r="A496" s="33"/>
      <c r="B496" s="33"/>
      <c r="C496" s="33"/>
      <c r="D496" s="33"/>
      <c r="E496" s="55"/>
      <c r="F496" s="55"/>
      <c r="G496" s="55"/>
      <c r="H496" s="33"/>
    </row>
    <row r="497" spans="1:8" ht="15.75" customHeight="1" x14ac:dyDescent="0.3">
      <c r="A497" s="33"/>
      <c r="B497" s="33"/>
      <c r="C497" s="33"/>
      <c r="D497" s="33"/>
      <c r="E497" s="55"/>
      <c r="F497" s="55"/>
      <c r="G497" s="55"/>
      <c r="H497" s="33"/>
    </row>
    <row r="498" spans="1:8" ht="15.75" customHeight="1" x14ac:dyDescent="0.3">
      <c r="A498" s="33"/>
      <c r="B498" s="33"/>
      <c r="C498" s="33"/>
      <c r="D498" s="33"/>
      <c r="E498" s="55"/>
      <c r="F498" s="55"/>
      <c r="G498" s="55"/>
      <c r="H498" s="33"/>
    </row>
    <row r="499" spans="1:8" ht="15.75" customHeight="1" x14ac:dyDescent="0.3">
      <c r="A499" s="33"/>
      <c r="B499" s="33"/>
      <c r="C499" s="33"/>
      <c r="D499" s="33"/>
      <c r="E499" s="55"/>
      <c r="F499" s="55"/>
      <c r="G499" s="55"/>
      <c r="H499" s="33"/>
    </row>
    <row r="500" spans="1:8" ht="15.75" customHeight="1" x14ac:dyDescent="0.3">
      <c r="A500" s="33"/>
      <c r="B500" s="33"/>
      <c r="C500" s="33"/>
      <c r="D500" s="33"/>
      <c r="E500" s="55"/>
      <c r="F500" s="55"/>
      <c r="G500" s="55"/>
      <c r="H500" s="33"/>
    </row>
    <row r="501" spans="1:8" ht="15.75" customHeight="1" x14ac:dyDescent="0.3">
      <c r="A501" s="33"/>
      <c r="B501" s="33"/>
      <c r="C501" s="33"/>
      <c r="D501" s="33"/>
      <c r="E501" s="55"/>
      <c r="F501" s="55"/>
      <c r="G501" s="55"/>
      <c r="H501" s="33"/>
    </row>
    <row r="502" spans="1:8" ht="15.75" customHeight="1" x14ac:dyDescent="0.3">
      <c r="A502" s="33"/>
      <c r="B502" s="33"/>
      <c r="C502" s="33"/>
      <c r="D502" s="33"/>
      <c r="E502" s="55"/>
      <c r="F502" s="55"/>
      <c r="G502" s="55"/>
      <c r="H502" s="33"/>
    </row>
    <row r="503" spans="1:8" ht="15.75" customHeight="1" x14ac:dyDescent="0.3">
      <c r="A503" s="33"/>
      <c r="B503" s="33"/>
      <c r="C503" s="33"/>
      <c r="D503" s="33"/>
      <c r="E503" s="55"/>
      <c r="F503" s="55"/>
      <c r="G503" s="55"/>
      <c r="H503" s="33"/>
    </row>
    <row r="504" spans="1:8" ht="15.75" customHeight="1" x14ac:dyDescent="0.3">
      <c r="A504" s="33"/>
      <c r="B504" s="33"/>
      <c r="C504" s="33"/>
      <c r="D504" s="33"/>
      <c r="E504" s="55"/>
      <c r="F504" s="55"/>
      <c r="G504" s="55"/>
      <c r="H504" s="33"/>
    </row>
    <row r="505" spans="1:8" ht="15.75" customHeight="1" x14ac:dyDescent="0.3">
      <c r="A505" s="33"/>
      <c r="B505" s="33"/>
      <c r="C505" s="33"/>
      <c r="D505" s="33"/>
      <c r="E505" s="55"/>
      <c r="F505" s="55"/>
      <c r="G505" s="55"/>
      <c r="H505" s="33"/>
    </row>
    <row r="506" spans="1:8" ht="15.75" customHeight="1" x14ac:dyDescent="0.3">
      <c r="A506" s="33"/>
      <c r="B506" s="33"/>
      <c r="C506" s="33"/>
      <c r="D506" s="33"/>
      <c r="E506" s="55"/>
      <c r="F506" s="55"/>
      <c r="G506" s="55"/>
      <c r="H506" s="33"/>
    </row>
    <row r="507" spans="1:8" ht="15.75" customHeight="1" x14ac:dyDescent="0.3">
      <c r="A507" s="33"/>
      <c r="B507" s="33"/>
      <c r="C507" s="33"/>
      <c r="D507" s="33"/>
      <c r="E507" s="55"/>
      <c r="F507" s="55"/>
      <c r="G507" s="55"/>
      <c r="H507" s="33"/>
    </row>
    <row r="508" spans="1:8" ht="15.75" customHeight="1" x14ac:dyDescent="0.3">
      <c r="A508" s="33"/>
      <c r="B508" s="33"/>
      <c r="C508" s="33"/>
      <c r="D508" s="33"/>
      <c r="E508" s="55"/>
      <c r="F508" s="55"/>
      <c r="G508" s="55"/>
      <c r="H508" s="33"/>
    </row>
    <row r="509" spans="1:8" ht="15.75" customHeight="1" x14ac:dyDescent="0.3">
      <c r="A509" s="33"/>
      <c r="B509" s="33"/>
      <c r="C509" s="33"/>
      <c r="D509" s="33"/>
      <c r="E509" s="55"/>
      <c r="F509" s="55"/>
      <c r="G509" s="55"/>
      <c r="H509" s="33"/>
    </row>
    <row r="510" spans="1:8" ht="15.75" customHeight="1" x14ac:dyDescent="0.3">
      <c r="A510" s="33"/>
      <c r="B510" s="33"/>
      <c r="C510" s="33"/>
      <c r="D510" s="33"/>
      <c r="E510" s="55"/>
      <c r="F510" s="55"/>
      <c r="G510" s="55"/>
      <c r="H510" s="33"/>
    </row>
    <row r="511" spans="1:8" ht="15.75" customHeight="1" x14ac:dyDescent="0.3">
      <c r="A511" s="33"/>
      <c r="B511" s="33"/>
      <c r="C511" s="33"/>
      <c r="D511" s="33"/>
      <c r="E511" s="55"/>
      <c r="F511" s="55"/>
      <c r="G511" s="55"/>
      <c r="H511" s="33"/>
    </row>
    <row r="512" spans="1:8" ht="15.75" customHeight="1" x14ac:dyDescent="0.3">
      <c r="A512" s="33"/>
      <c r="B512" s="33"/>
      <c r="C512" s="33"/>
      <c r="D512" s="33"/>
      <c r="E512" s="55"/>
      <c r="F512" s="55"/>
      <c r="G512" s="55"/>
      <c r="H512" s="33"/>
    </row>
    <row r="513" spans="1:8" ht="15.75" customHeight="1" x14ac:dyDescent="0.3">
      <c r="A513" s="33"/>
      <c r="B513" s="33"/>
      <c r="C513" s="33"/>
      <c r="D513" s="33"/>
      <c r="E513" s="55"/>
      <c r="F513" s="55"/>
      <c r="G513" s="55"/>
      <c r="H513" s="33"/>
    </row>
    <row r="514" spans="1:8" ht="15.75" customHeight="1" x14ac:dyDescent="0.3">
      <c r="A514" s="33"/>
      <c r="B514" s="33"/>
      <c r="C514" s="33"/>
      <c r="D514" s="33"/>
      <c r="E514" s="55"/>
      <c r="F514" s="55"/>
      <c r="G514" s="55"/>
      <c r="H514" s="33"/>
    </row>
    <row r="515" spans="1:8" ht="15.75" customHeight="1" x14ac:dyDescent="0.3">
      <c r="A515" s="33"/>
      <c r="B515" s="33"/>
      <c r="C515" s="33"/>
      <c r="D515" s="33"/>
      <c r="E515" s="55"/>
      <c r="F515" s="55"/>
      <c r="G515" s="55"/>
      <c r="H515" s="33"/>
    </row>
    <row r="516" spans="1:8" ht="15.75" customHeight="1" x14ac:dyDescent="0.3">
      <c r="A516" s="33"/>
      <c r="B516" s="33"/>
      <c r="C516" s="33"/>
      <c r="D516" s="33"/>
      <c r="E516" s="55"/>
      <c r="F516" s="55"/>
      <c r="G516" s="55"/>
      <c r="H516" s="33"/>
    </row>
    <row r="517" spans="1:8" ht="15.75" customHeight="1" x14ac:dyDescent="0.3">
      <c r="A517" s="33"/>
      <c r="B517" s="33"/>
      <c r="C517" s="33"/>
      <c r="D517" s="33"/>
      <c r="E517" s="55"/>
      <c r="F517" s="55"/>
      <c r="G517" s="55"/>
      <c r="H517" s="33"/>
    </row>
    <row r="518" spans="1:8" ht="15.75" customHeight="1" x14ac:dyDescent="0.3">
      <c r="A518" s="33"/>
      <c r="B518" s="33"/>
      <c r="C518" s="33"/>
      <c r="D518" s="33"/>
      <c r="E518" s="55"/>
      <c r="F518" s="55"/>
      <c r="G518" s="55"/>
      <c r="H518" s="33"/>
    </row>
    <row r="519" spans="1:8" ht="15.75" customHeight="1" x14ac:dyDescent="0.3">
      <c r="A519" s="33"/>
      <c r="B519" s="33"/>
      <c r="C519" s="33"/>
      <c r="D519" s="33"/>
      <c r="E519" s="55"/>
      <c r="F519" s="55"/>
      <c r="G519" s="55"/>
      <c r="H519" s="33"/>
    </row>
    <row r="520" spans="1:8" ht="15.75" customHeight="1" x14ac:dyDescent="0.3">
      <c r="A520" s="33"/>
      <c r="B520" s="33"/>
      <c r="C520" s="33"/>
      <c r="D520" s="33"/>
      <c r="E520" s="55"/>
      <c r="F520" s="55"/>
      <c r="G520" s="55"/>
      <c r="H520" s="33"/>
    </row>
    <row r="521" spans="1:8" ht="15.75" customHeight="1" x14ac:dyDescent="0.3">
      <c r="A521" s="33"/>
      <c r="B521" s="33"/>
      <c r="C521" s="33"/>
      <c r="D521" s="33"/>
      <c r="E521" s="55"/>
      <c r="F521" s="55"/>
      <c r="G521" s="55"/>
      <c r="H521" s="33"/>
    </row>
    <row r="522" spans="1:8" ht="15.75" customHeight="1" x14ac:dyDescent="0.3">
      <c r="A522" s="33"/>
      <c r="B522" s="33"/>
      <c r="C522" s="33"/>
      <c r="D522" s="33"/>
      <c r="E522" s="55"/>
      <c r="F522" s="55"/>
      <c r="G522" s="55"/>
      <c r="H522" s="33"/>
    </row>
    <row r="523" spans="1:8" ht="15.75" customHeight="1" x14ac:dyDescent="0.3">
      <c r="A523" s="33"/>
      <c r="B523" s="33"/>
      <c r="C523" s="33"/>
      <c r="D523" s="33"/>
      <c r="E523" s="55"/>
      <c r="F523" s="55"/>
      <c r="G523" s="55"/>
      <c r="H523" s="33"/>
    </row>
    <row r="524" spans="1:8" ht="15.75" customHeight="1" x14ac:dyDescent="0.3">
      <c r="A524" s="33"/>
      <c r="B524" s="33"/>
      <c r="C524" s="33"/>
      <c r="D524" s="33"/>
      <c r="E524" s="55"/>
      <c r="F524" s="55"/>
      <c r="G524" s="55"/>
      <c r="H524" s="33"/>
    </row>
    <row r="525" spans="1:8" ht="15.75" customHeight="1" x14ac:dyDescent="0.3">
      <c r="A525" s="33"/>
      <c r="B525" s="33"/>
      <c r="C525" s="33"/>
      <c r="D525" s="33"/>
      <c r="E525" s="55"/>
      <c r="F525" s="55"/>
      <c r="G525" s="55"/>
      <c r="H525" s="33"/>
    </row>
    <row r="526" spans="1:8" ht="15.75" customHeight="1" x14ac:dyDescent="0.3">
      <c r="A526" s="33"/>
      <c r="B526" s="33"/>
      <c r="C526" s="33"/>
      <c r="D526" s="33"/>
      <c r="E526" s="55"/>
      <c r="F526" s="55"/>
      <c r="G526" s="55"/>
      <c r="H526" s="33"/>
    </row>
    <row r="527" spans="1:8" ht="15.75" customHeight="1" x14ac:dyDescent="0.3">
      <c r="A527" s="33"/>
      <c r="B527" s="33"/>
      <c r="C527" s="33"/>
      <c r="D527" s="33"/>
      <c r="E527" s="55"/>
      <c r="F527" s="55"/>
      <c r="G527" s="55"/>
      <c r="H527" s="33"/>
    </row>
    <row r="528" spans="1:8" ht="15.75" customHeight="1" x14ac:dyDescent="0.3">
      <c r="A528" s="33"/>
      <c r="B528" s="33"/>
      <c r="C528" s="33"/>
      <c r="D528" s="33"/>
      <c r="E528" s="55"/>
      <c r="F528" s="55"/>
      <c r="G528" s="55"/>
      <c r="H528" s="33"/>
    </row>
    <row r="529" spans="1:8" ht="15.75" customHeight="1" x14ac:dyDescent="0.3">
      <c r="A529" s="33"/>
      <c r="B529" s="33"/>
      <c r="C529" s="33"/>
      <c r="D529" s="33"/>
      <c r="E529" s="55"/>
      <c r="F529" s="55"/>
      <c r="G529" s="55"/>
      <c r="H529" s="33"/>
    </row>
    <row r="530" spans="1:8" ht="15.75" customHeight="1" x14ac:dyDescent="0.3">
      <c r="A530" s="33"/>
      <c r="B530" s="33"/>
      <c r="C530" s="33"/>
      <c r="D530" s="33"/>
      <c r="E530" s="55"/>
      <c r="F530" s="55"/>
      <c r="G530" s="55"/>
      <c r="H530" s="33"/>
    </row>
    <row r="531" spans="1:8" ht="15.75" customHeight="1" x14ac:dyDescent="0.3">
      <c r="A531" s="33"/>
      <c r="B531" s="33"/>
      <c r="C531" s="33"/>
      <c r="D531" s="33"/>
      <c r="E531" s="55"/>
      <c r="F531" s="55"/>
      <c r="G531" s="55"/>
      <c r="H531" s="33"/>
    </row>
    <row r="532" spans="1:8" ht="15.75" customHeight="1" x14ac:dyDescent="0.3">
      <c r="A532" s="33"/>
      <c r="B532" s="33"/>
      <c r="C532" s="33"/>
      <c r="D532" s="33"/>
      <c r="E532" s="55"/>
      <c r="F532" s="55"/>
      <c r="G532" s="55"/>
      <c r="H532" s="33"/>
    </row>
    <row r="533" spans="1:8" ht="15.75" customHeight="1" x14ac:dyDescent="0.3">
      <c r="A533" s="33"/>
      <c r="B533" s="33"/>
      <c r="C533" s="33"/>
      <c r="D533" s="33"/>
      <c r="E533" s="55"/>
      <c r="F533" s="55"/>
      <c r="G533" s="55"/>
      <c r="H533" s="33"/>
    </row>
    <row r="534" spans="1:8" ht="15.75" customHeight="1" x14ac:dyDescent="0.3">
      <c r="A534" s="33"/>
      <c r="B534" s="33"/>
      <c r="C534" s="33"/>
      <c r="D534" s="33"/>
      <c r="E534" s="55"/>
      <c r="F534" s="55"/>
      <c r="G534" s="55"/>
      <c r="H534" s="33"/>
    </row>
    <row r="535" spans="1:8" ht="15.75" customHeight="1" x14ac:dyDescent="0.3">
      <c r="A535" s="33"/>
      <c r="B535" s="33"/>
      <c r="C535" s="33"/>
      <c r="D535" s="33"/>
      <c r="E535" s="55"/>
      <c r="F535" s="55"/>
      <c r="G535" s="55"/>
      <c r="H535" s="33"/>
    </row>
    <row r="536" spans="1:8" ht="15.75" customHeight="1" x14ac:dyDescent="0.3">
      <c r="A536" s="33"/>
      <c r="B536" s="33"/>
      <c r="C536" s="33"/>
      <c r="D536" s="33"/>
      <c r="E536" s="55"/>
      <c r="F536" s="55"/>
      <c r="G536" s="55"/>
      <c r="H536" s="33"/>
    </row>
    <row r="537" spans="1:8" ht="15.75" customHeight="1" x14ac:dyDescent="0.3">
      <c r="A537" s="33"/>
      <c r="B537" s="33"/>
      <c r="C537" s="33"/>
      <c r="D537" s="33"/>
      <c r="E537" s="55"/>
      <c r="F537" s="55"/>
      <c r="G537" s="55"/>
      <c r="H537" s="33"/>
    </row>
    <row r="538" spans="1:8" ht="15.75" customHeight="1" x14ac:dyDescent="0.3">
      <c r="A538" s="33"/>
      <c r="B538" s="33"/>
      <c r="C538" s="33"/>
      <c r="D538" s="33"/>
      <c r="E538" s="55"/>
      <c r="F538" s="55"/>
      <c r="G538" s="55"/>
      <c r="H538" s="33"/>
    </row>
    <row r="539" spans="1:8" ht="15.75" customHeight="1" x14ac:dyDescent="0.3">
      <c r="A539" s="33"/>
      <c r="B539" s="33"/>
      <c r="C539" s="33"/>
      <c r="D539" s="33"/>
      <c r="E539" s="55"/>
      <c r="F539" s="55"/>
      <c r="G539" s="55"/>
      <c r="H539" s="33"/>
    </row>
    <row r="540" spans="1:8" ht="15.75" customHeight="1" x14ac:dyDescent="0.3">
      <c r="A540" s="33"/>
      <c r="B540" s="33"/>
      <c r="C540" s="33"/>
      <c r="D540" s="33"/>
      <c r="E540" s="55"/>
      <c r="F540" s="55"/>
      <c r="G540" s="55"/>
      <c r="H540" s="33"/>
    </row>
    <row r="541" spans="1:8" ht="15.75" customHeight="1" x14ac:dyDescent="0.3">
      <c r="A541" s="33"/>
      <c r="B541" s="33"/>
      <c r="C541" s="33"/>
      <c r="D541" s="33"/>
      <c r="E541" s="55"/>
      <c r="F541" s="55"/>
      <c r="G541" s="55"/>
      <c r="H541" s="33"/>
    </row>
    <row r="542" spans="1:8" ht="15.75" customHeight="1" x14ac:dyDescent="0.3">
      <c r="A542" s="33"/>
      <c r="B542" s="33"/>
      <c r="C542" s="33"/>
      <c r="D542" s="33"/>
      <c r="E542" s="55"/>
      <c r="F542" s="55"/>
      <c r="G542" s="55"/>
      <c r="H542" s="33"/>
    </row>
    <row r="543" spans="1:8" ht="15.75" customHeight="1" x14ac:dyDescent="0.3">
      <c r="A543" s="33"/>
      <c r="B543" s="33"/>
      <c r="C543" s="33"/>
      <c r="D543" s="33"/>
      <c r="E543" s="55"/>
      <c r="F543" s="55"/>
      <c r="G543" s="55"/>
      <c r="H543" s="33"/>
    </row>
    <row r="544" spans="1:8" ht="15.75" customHeight="1" x14ac:dyDescent="0.3">
      <c r="A544" s="33"/>
      <c r="B544" s="33"/>
      <c r="C544" s="33"/>
      <c r="D544" s="33"/>
      <c r="E544" s="55"/>
      <c r="F544" s="55"/>
      <c r="G544" s="55"/>
      <c r="H544" s="33"/>
    </row>
    <row r="545" spans="1:8" ht="15.75" customHeight="1" x14ac:dyDescent="0.3">
      <c r="A545" s="33"/>
      <c r="B545" s="33"/>
      <c r="C545" s="33"/>
      <c r="D545" s="33"/>
      <c r="E545" s="55"/>
      <c r="F545" s="55"/>
      <c r="G545" s="55"/>
      <c r="H545" s="33"/>
    </row>
    <row r="546" spans="1:8" ht="15.75" customHeight="1" x14ac:dyDescent="0.3">
      <c r="A546" s="33"/>
      <c r="B546" s="33"/>
      <c r="C546" s="33"/>
      <c r="D546" s="33"/>
      <c r="E546" s="55"/>
      <c r="F546" s="55"/>
      <c r="G546" s="55"/>
      <c r="H546" s="33"/>
    </row>
    <row r="547" spans="1:8" ht="15.75" customHeight="1" x14ac:dyDescent="0.3">
      <c r="A547" s="33"/>
      <c r="B547" s="33"/>
      <c r="C547" s="33"/>
      <c r="D547" s="33"/>
      <c r="E547" s="55"/>
      <c r="F547" s="55"/>
      <c r="G547" s="55"/>
      <c r="H547" s="33"/>
    </row>
    <row r="548" spans="1:8" ht="15.75" customHeight="1" x14ac:dyDescent="0.3">
      <c r="A548" s="33"/>
      <c r="B548" s="33"/>
      <c r="C548" s="33"/>
      <c r="D548" s="33"/>
      <c r="E548" s="55"/>
      <c r="F548" s="55"/>
      <c r="G548" s="55"/>
      <c r="H548" s="33"/>
    </row>
    <row r="549" spans="1:8" ht="15.75" customHeight="1" x14ac:dyDescent="0.3">
      <c r="A549" s="33"/>
      <c r="B549" s="33"/>
      <c r="C549" s="33"/>
      <c r="D549" s="33"/>
      <c r="E549" s="55"/>
      <c r="F549" s="55"/>
      <c r="G549" s="55"/>
      <c r="H549" s="33"/>
    </row>
    <row r="550" spans="1:8" ht="15.75" customHeight="1" x14ac:dyDescent="0.3">
      <c r="A550" s="33"/>
      <c r="B550" s="33"/>
      <c r="C550" s="33"/>
      <c r="D550" s="33"/>
      <c r="E550" s="55"/>
      <c r="F550" s="55"/>
      <c r="G550" s="55"/>
      <c r="H550" s="33"/>
    </row>
    <row r="551" spans="1:8" ht="15.75" customHeight="1" x14ac:dyDescent="0.3">
      <c r="A551" s="33"/>
      <c r="B551" s="33"/>
      <c r="C551" s="33"/>
      <c r="D551" s="33"/>
      <c r="E551" s="55"/>
      <c r="F551" s="55"/>
      <c r="G551" s="55"/>
      <c r="H551" s="33"/>
    </row>
    <row r="552" spans="1:8" ht="15.75" customHeight="1" x14ac:dyDescent="0.3">
      <c r="A552" s="33"/>
      <c r="B552" s="33"/>
      <c r="C552" s="33"/>
      <c r="D552" s="33"/>
      <c r="E552" s="55"/>
      <c r="F552" s="55"/>
      <c r="G552" s="55"/>
      <c r="H552" s="33"/>
    </row>
    <row r="553" spans="1:8" ht="15.75" customHeight="1" x14ac:dyDescent="0.3">
      <c r="A553" s="33"/>
      <c r="B553" s="33"/>
      <c r="C553" s="33"/>
      <c r="D553" s="33"/>
      <c r="E553" s="55"/>
      <c r="F553" s="55"/>
      <c r="G553" s="55"/>
      <c r="H553" s="33"/>
    </row>
    <row r="554" spans="1:8" ht="15.75" customHeight="1" x14ac:dyDescent="0.3">
      <c r="A554" s="33"/>
      <c r="B554" s="33"/>
      <c r="C554" s="33"/>
      <c r="D554" s="33"/>
      <c r="E554" s="55"/>
      <c r="F554" s="55"/>
      <c r="G554" s="55"/>
      <c r="H554" s="33"/>
    </row>
    <row r="555" spans="1:8" ht="15.75" customHeight="1" x14ac:dyDescent="0.3">
      <c r="A555" s="33"/>
      <c r="B555" s="33"/>
      <c r="C555" s="33"/>
      <c r="D555" s="33"/>
      <c r="E555" s="55"/>
      <c r="F555" s="55"/>
      <c r="G555" s="55"/>
      <c r="H555" s="33"/>
    </row>
    <row r="556" spans="1:8" ht="15.75" customHeight="1" x14ac:dyDescent="0.3">
      <c r="A556" s="33"/>
      <c r="B556" s="33"/>
      <c r="C556" s="33"/>
      <c r="D556" s="33"/>
      <c r="E556" s="55"/>
      <c r="F556" s="55"/>
      <c r="G556" s="55"/>
      <c r="H556" s="33"/>
    </row>
    <row r="557" spans="1:8" ht="15.75" customHeight="1" x14ac:dyDescent="0.3">
      <c r="A557" s="33"/>
      <c r="B557" s="33"/>
      <c r="C557" s="33"/>
      <c r="D557" s="33"/>
      <c r="E557" s="55"/>
      <c r="F557" s="55"/>
      <c r="G557" s="55"/>
      <c r="H557" s="33"/>
    </row>
    <row r="558" spans="1:8" ht="15.75" customHeight="1" x14ac:dyDescent="0.3">
      <c r="A558" s="33"/>
      <c r="B558" s="33"/>
      <c r="C558" s="33"/>
      <c r="D558" s="33"/>
      <c r="E558" s="55"/>
      <c r="F558" s="55"/>
      <c r="G558" s="55"/>
      <c r="H558" s="33"/>
    </row>
    <row r="559" spans="1:8" ht="15.75" customHeight="1" x14ac:dyDescent="0.3">
      <c r="A559" s="33"/>
      <c r="B559" s="33"/>
      <c r="C559" s="33"/>
      <c r="D559" s="33"/>
      <c r="E559" s="55"/>
      <c r="F559" s="55"/>
      <c r="G559" s="55"/>
      <c r="H559" s="33"/>
    </row>
    <row r="560" spans="1:8" ht="15.75" customHeight="1" x14ac:dyDescent="0.3">
      <c r="A560" s="33"/>
      <c r="B560" s="33"/>
      <c r="C560" s="33"/>
      <c r="D560" s="33"/>
      <c r="E560" s="55"/>
      <c r="F560" s="55"/>
      <c r="G560" s="55"/>
      <c r="H560" s="33"/>
    </row>
    <row r="561" spans="1:8" ht="15.75" customHeight="1" x14ac:dyDescent="0.3">
      <c r="A561" s="33"/>
      <c r="B561" s="33"/>
      <c r="C561" s="33"/>
      <c r="D561" s="33"/>
      <c r="E561" s="55"/>
      <c r="F561" s="55"/>
      <c r="G561" s="55"/>
      <c r="H561" s="33"/>
    </row>
    <row r="562" spans="1:8" ht="15.75" customHeight="1" x14ac:dyDescent="0.3">
      <c r="A562" s="33"/>
      <c r="B562" s="33"/>
      <c r="C562" s="33"/>
      <c r="D562" s="33"/>
      <c r="E562" s="55"/>
      <c r="F562" s="55"/>
      <c r="G562" s="55"/>
      <c r="H562" s="33"/>
    </row>
    <row r="563" spans="1:8" ht="15.75" customHeight="1" x14ac:dyDescent="0.3">
      <c r="A563" s="33"/>
      <c r="B563" s="33"/>
      <c r="C563" s="33"/>
      <c r="D563" s="33"/>
      <c r="E563" s="55"/>
      <c r="F563" s="55"/>
      <c r="G563" s="55"/>
      <c r="H563" s="33"/>
    </row>
    <row r="564" spans="1:8" ht="15.75" customHeight="1" x14ac:dyDescent="0.3">
      <c r="A564" s="33"/>
      <c r="B564" s="33"/>
      <c r="C564" s="33"/>
      <c r="D564" s="33"/>
      <c r="E564" s="55"/>
      <c r="F564" s="55"/>
      <c r="G564" s="55"/>
      <c r="H564" s="33"/>
    </row>
    <row r="565" spans="1:8" ht="15.75" customHeight="1" x14ac:dyDescent="0.3">
      <c r="A565" s="33"/>
      <c r="B565" s="33"/>
      <c r="C565" s="33"/>
      <c r="D565" s="33"/>
      <c r="E565" s="55"/>
      <c r="F565" s="55"/>
      <c r="G565" s="55"/>
      <c r="H565" s="33"/>
    </row>
    <row r="566" spans="1:8" ht="15.75" customHeight="1" x14ac:dyDescent="0.3">
      <c r="A566" s="33"/>
      <c r="B566" s="33"/>
      <c r="C566" s="33"/>
      <c r="D566" s="33"/>
      <c r="E566" s="55"/>
      <c r="F566" s="55"/>
      <c r="G566" s="55"/>
      <c r="H566" s="33"/>
    </row>
    <row r="567" spans="1:8" ht="15.75" customHeight="1" x14ac:dyDescent="0.3">
      <c r="A567" s="33"/>
      <c r="B567" s="33"/>
      <c r="C567" s="33"/>
      <c r="D567" s="33"/>
      <c r="E567" s="55"/>
      <c r="F567" s="55"/>
      <c r="G567" s="55"/>
      <c r="H567" s="33"/>
    </row>
    <row r="568" spans="1:8" ht="15.75" customHeight="1" x14ac:dyDescent="0.3">
      <c r="A568" s="33"/>
      <c r="B568" s="33"/>
      <c r="C568" s="33"/>
      <c r="D568" s="33"/>
      <c r="E568" s="55"/>
      <c r="F568" s="55"/>
      <c r="G568" s="55"/>
      <c r="H568" s="33"/>
    </row>
    <row r="569" spans="1:8" ht="15.75" customHeight="1" x14ac:dyDescent="0.3">
      <c r="A569" s="33"/>
      <c r="B569" s="33"/>
      <c r="C569" s="33"/>
      <c r="D569" s="33"/>
      <c r="E569" s="55"/>
      <c r="F569" s="55"/>
      <c r="G569" s="55"/>
      <c r="H569" s="33"/>
    </row>
    <row r="570" spans="1:8" ht="15.75" customHeight="1" x14ac:dyDescent="0.3">
      <c r="A570" s="33"/>
      <c r="B570" s="33"/>
      <c r="C570" s="33"/>
      <c r="D570" s="33"/>
      <c r="E570" s="55"/>
      <c r="F570" s="55"/>
      <c r="G570" s="55"/>
      <c r="H570" s="33"/>
    </row>
    <row r="571" spans="1:8" ht="15.75" customHeight="1" x14ac:dyDescent="0.3">
      <c r="A571" s="33"/>
      <c r="B571" s="33"/>
      <c r="C571" s="33"/>
      <c r="D571" s="33"/>
      <c r="E571" s="55"/>
      <c r="F571" s="55"/>
      <c r="G571" s="55"/>
      <c r="H571" s="33"/>
    </row>
    <row r="572" spans="1:8" ht="15.75" customHeight="1" x14ac:dyDescent="0.3">
      <c r="A572" s="33"/>
      <c r="B572" s="33"/>
      <c r="C572" s="33"/>
      <c r="D572" s="33"/>
      <c r="E572" s="55"/>
      <c r="F572" s="55"/>
      <c r="G572" s="55"/>
      <c r="H572" s="33"/>
    </row>
    <row r="573" spans="1:8" ht="15.75" customHeight="1" x14ac:dyDescent="0.3">
      <c r="A573" s="33"/>
      <c r="B573" s="33"/>
      <c r="C573" s="33"/>
      <c r="D573" s="33"/>
      <c r="E573" s="55"/>
      <c r="F573" s="55"/>
      <c r="G573" s="55"/>
      <c r="H573" s="33"/>
    </row>
    <row r="574" spans="1:8" ht="15.75" customHeight="1" x14ac:dyDescent="0.3">
      <c r="A574" s="33"/>
      <c r="B574" s="33"/>
      <c r="C574" s="33"/>
      <c r="D574" s="33"/>
      <c r="E574" s="55"/>
      <c r="F574" s="55"/>
      <c r="G574" s="55"/>
      <c r="H574" s="33"/>
    </row>
    <row r="575" spans="1:8" ht="15.75" customHeight="1" x14ac:dyDescent="0.3">
      <c r="A575" s="33"/>
      <c r="B575" s="33"/>
      <c r="C575" s="33"/>
      <c r="D575" s="33"/>
      <c r="E575" s="55"/>
      <c r="F575" s="55"/>
      <c r="G575" s="55"/>
      <c r="H575" s="33"/>
    </row>
    <row r="576" spans="1:8" ht="15.75" customHeight="1" x14ac:dyDescent="0.3">
      <c r="A576" s="33"/>
      <c r="B576" s="33"/>
      <c r="C576" s="33"/>
      <c r="D576" s="33"/>
      <c r="E576" s="55"/>
      <c r="F576" s="55"/>
      <c r="G576" s="55"/>
      <c r="H576" s="33"/>
    </row>
    <row r="577" spans="1:8" ht="15.75" customHeight="1" x14ac:dyDescent="0.3">
      <c r="A577" s="33"/>
      <c r="B577" s="33"/>
      <c r="C577" s="33"/>
      <c r="D577" s="33"/>
      <c r="E577" s="55"/>
      <c r="F577" s="55"/>
      <c r="G577" s="55"/>
      <c r="H577" s="33"/>
    </row>
    <row r="578" spans="1:8" ht="15.75" customHeight="1" x14ac:dyDescent="0.3">
      <c r="A578" s="33"/>
      <c r="B578" s="33"/>
      <c r="C578" s="33"/>
      <c r="D578" s="33"/>
      <c r="E578" s="55"/>
      <c r="F578" s="55"/>
      <c r="G578" s="55"/>
      <c r="H578" s="33"/>
    </row>
    <row r="579" spans="1:8" ht="15.75" customHeight="1" x14ac:dyDescent="0.3">
      <c r="A579" s="33"/>
      <c r="B579" s="33"/>
      <c r="C579" s="33"/>
      <c r="D579" s="33"/>
      <c r="E579" s="55"/>
      <c r="F579" s="55"/>
      <c r="G579" s="55"/>
      <c r="H579" s="33"/>
    </row>
    <row r="580" spans="1:8" ht="15.75" customHeight="1" x14ac:dyDescent="0.3">
      <c r="A580" s="33"/>
      <c r="B580" s="33"/>
      <c r="C580" s="33"/>
      <c r="D580" s="33"/>
      <c r="E580" s="55"/>
      <c r="F580" s="55"/>
      <c r="G580" s="55"/>
      <c r="H580" s="33"/>
    </row>
    <row r="581" spans="1:8" ht="15.75" customHeight="1" x14ac:dyDescent="0.3">
      <c r="A581" s="33"/>
      <c r="B581" s="33"/>
      <c r="C581" s="33"/>
      <c r="D581" s="33"/>
      <c r="E581" s="55"/>
      <c r="F581" s="55"/>
      <c r="G581" s="55"/>
      <c r="H581" s="33"/>
    </row>
    <row r="582" spans="1:8" ht="15.75" customHeight="1" x14ac:dyDescent="0.3">
      <c r="A582" s="33"/>
      <c r="B582" s="33"/>
      <c r="C582" s="33"/>
      <c r="D582" s="33"/>
      <c r="E582" s="55"/>
      <c r="F582" s="55"/>
      <c r="G582" s="55"/>
      <c r="H582" s="33"/>
    </row>
    <row r="583" spans="1:8" ht="15.75" customHeight="1" x14ac:dyDescent="0.3">
      <c r="A583" s="33"/>
      <c r="B583" s="33"/>
      <c r="C583" s="33"/>
      <c r="D583" s="33"/>
      <c r="E583" s="55"/>
      <c r="F583" s="55"/>
      <c r="G583" s="55"/>
      <c r="H583" s="33"/>
    </row>
    <row r="584" spans="1:8" ht="15.75" customHeight="1" x14ac:dyDescent="0.3">
      <c r="A584" s="33"/>
      <c r="B584" s="33"/>
      <c r="C584" s="33"/>
      <c r="D584" s="33"/>
      <c r="E584" s="55"/>
      <c r="F584" s="55"/>
      <c r="G584" s="55"/>
      <c r="H584" s="33"/>
    </row>
    <row r="585" spans="1:8" ht="15.75" customHeight="1" x14ac:dyDescent="0.3">
      <c r="A585" s="33"/>
      <c r="B585" s="33"/>
      <c r="C585" s="33"/>
      <c r="D585" s="33"/>
      <c r="E585" s="55"/>
      <c r="F585" s="55"/>
      <c r="G585" s="55"/>
      <c r="H585" s="33"/>
    </row>
    <row r="586" spans="1:8" ht="15.75" customHeight="1" x14ac:dyDescent="0.3">
      <c r="A586" s="33"/>
      <c r="B586" s="33"/>
      <c r="C586" s="33"/>
      <c r="D586" s="33"/>
      <c r="E586" s="55"/>
      <c r="F586" s="55"/>
      <c r="G586" s="55"/>
      <c r="H586" s="33"/>
    </row>
    <row r="587" spans="1:8" ht="15.75" customHeight="1" x14ac:dyDescent="0.3">
      <c r="A587" s="33"/>
      <c r="B587" s="33"/>
      <c r="C587" s="33"/>
      <c r="D587" s="33"/>
      <c r="E587" s="55"/>
      <c r="F587" s="55"/>
      <c r="G587" s="55"/>
      <c r="H587" s="33"/>
    </row>
    <row r="588" spans="1:8" ht="15.75" customHeight="1" x14ac:dyDescent="0.3">
      <c r="A588" s="33"/>
      <c r="B588" s="33"/>
      <c r="C588" s="33"/>
      <c r="D588" s="33"/>
      <c r="E588" s="55"/>
      <c r="F588" s="55"/>
      <c r="G588" s="55"/>
      <c r="H588" s="33"/>
    </row>
    <row r="589" spans="1:8" ht="15.75" customHeight="1" x14ac:dyDescent="0.3">
      <c r="A589" s="33"/>
      <c r="B589" s="33"/>
      <c r="C589" s="33"/>
      <c r="D589" s="33"/>
      <c r="E589" s="55"/>
      <c r="F589" s="55"/>
      <c r="G589" s="55"/>
      <c r="H589" s="33"/>
    </row>
    <row r="590" spans="1:8" ht="15.75" customHeight="1" x14ac:dyDescent="0.3">
      <c r="A590" s="33"/>
      <c r="B590" s="33"/>
      <c r="C590" s="33"/>
      <c r="D590" s="33"/>
      <c r="E590" s="55"/>
      <c r="F590" s="55"/>
      <c r="G590" s="55"/>
      <c r="H590" s="33"/>
    </row>
    <row r="591" spans="1:8" ht="15.75" customHeight="1" x14ac:dyDescent="0.3">
      <c r="A591" s="33"/>
      <c r="B591" s="33"/>
      <c r="C591" s="33"/>
      <c r="D591" s="33"/>
      <c r="E591" s="55"/>
      <c r="F591" s="55"/>
      <c r="G591" s="55"/>
      <c r="H591" s="33"/>
    </row>
    <row r="592" spans="1:8" ht="15.75" customHeight="1" x14ac:dyDescent="0.3">
      <c r="A592" s="33"/>
      <c r="B592" s="33"/>
      <c r="C592" s="33"/>
      <c r="D592" s="33"/>
      <c r="E592" s="55"/>
      <c r="F592" s="55"/>
      <c r="G592" s="55"/>
      <c r="H592" s="33"/>
    </row>
    <row r="593" spans="1:8" ht="15.75" customHeight="1" x14ac:dyDescent="0.3">
      <c r="A593" s="33"/>
      <c r="B593" s="33"/>
      <c r="C593" s="33"/>
      <c r="D593" s="33"/>
      <c r="E593" s="55"/>
      <c r="F593" s="55"/>
      <c r="G593" s="55"/>
      <c r="H593" s="33"/>
    </row>
    <row r="594" spans="1:8" ht="15.75" customHeight="1" x14ac:dyDescent="0.3">
      <c r="A594" s="33"/>
      <c r="B594" s="33"/>
      <c r="C594" s="33"/>
      <c r="D594" s="33"/>
      <c r="E594" s="55"/>
      <c r="F594" s="55"/>
      <c r="G594" s="55"/>
      <c r="H594" s="33"/>
    </row>
    <row r="595" spans="1:8" ht="15.75" customHeight="1" x14ac:dyDescent="0.3">
      <c r="A595" s="33"/>
      <c r="B595" s="33"/>
      <c r="C595" s="33"/>
      <c r="D595" s="33"/>
      <c r="E595" s="55"/>
      <c r="F595" s="55"/>
      <c r="G595" s="55"/>
      <c r="H595" s="33"/>
    </row>
    <row r="596" spans="1:8" ht="15.75" customHeight="1" x14ac:dyDescent="0.3">
      <c r="A596" s="33"/>
      <c r="B596" s="33"/>
      <c r="C596" s="33"/>
      <c r="D596" s="33"/>
      <c r="E596" s="55"/>
      <c r="F596" s="55"/>
      <c r="G596" s="55"/>
      <c r="H596" s="33"/>
    </row>
    <row r="597" spans="1:8" ht="15.75" customHeight="1" x14ac:dyDescent="0.3">
      <c r="A597" s="33"/>
      <c r="B597" s="33"/>
      <c r="C597" s="33"/>
      <c r="D597" s="33"/>
      <c r="E597" s="55"/>
      <c r="F597" s="55"/>
      <c r="G597" s="55"/>
      <c r="H597" s="33"/>
    </row>
    <row r="598" spans="1:8" ht="15.75" customHeight="1" x14ac:dyDescent="0.3">
      <c r="A598" s="33"/>
      <c r="B598" s="33"/>
      <c r="C598" s="33"/>
      <c r="D598" s="33"/>
      <c r="E598" s="55"/>
      <c r="F598" s="55"/>
      <c r="G598" s="55"/>
      <c r="H598" s="33"/>
    </row>
    <row r="599" spans="1:8" ht="15.75" customHeight="1" x14ac:dyDescent="0.3">
      <c r="A599" s="33"/>
      <c r="B599" s="33"/>
      <c r="C599" s="33"/>
      <c r="D599" s="33"/>
      <c r="E599" s="55"/>
      <c r="F599" s="55"/>
      <c r="G599" s="55"/>
      <c r="H599" s="33"/>
    </row>
    <row r="600" spans="1:8" ht="15.75" customHeight="1" x14ac:dyDescent="0.3">
      <c r="A600" s="33"/>
      <c r="B600" s="33"/>
      <c r="C600" s="33"/>
      <c r="D600" s="33"/>
      <c r="E600" s="55"/>
      <c r="F600" s="55"/>
      <c r="G600" s="55"/>
      <c r="H600" s="33"/>
    </row>
    <row r="601" spans="1:8" ht="15.75" customHeight="1" x14ac:dyDescent="0.3">
      <c r="A601" s="33"/>
      <c r="B601" s="33"/>
      <c r="C601" s="33"/>
      <c r="D601" s="33"/>
      <c r="E601" s="55"/>
      <c r="F601" s="55"/>
      <c r="G601" s="55"/>
      <c r="H601" s="33"/>
    </row>
    <row r="602" spans="1:8" ht="15.75" customHeight="1" x14ac:dyDescent="0.3">
      <c r="A602" s="33"/>
      <c r="B602" s="33"/>
      <c r="C602" s="33"/>
      <c r="D602" s="33"/>
      <c r="E602" s="55"/>
      <c r="F602" s="55"/>
      <c r="G602" s="55"/>
      <c r="H602" s="33"/>
    </row>
    <row r="603" spans="1:8" ht="15.75" customHeight="1" x14ac:dyDescent="0.3">
      <c r="A603" s="33"/>
      <c r="B603" s="33"/>
      <c r="C603" s="33"/>
      <c r="D603" s="33"/>
      <c r="E603" s="55"/>
      <c r="F603" s="55"/>
      <c r="G603" s="55"/>
      <c r="H603" s="33"/>
    </row>
    <row r="604" spans="1:8" ht="15.75" customHeight="1" x14ac:dyDescent="0.3">
      <c r="A604" s="33"/>
      <c r="B604" s="33"/>
      <c r="C604" s="33"/>
      <c r="D604" s="33"/>
      <c r="E604" s="55"/>
      <c r="F604" s="55"/>
      <c r="G604" s="55"/>
      <c r="H604" s="33"/>
    </row>
    <row r="605" spans="1:8" ht="15.75" customHeight="1" x14ac:dyDescent="0.3">
      <c r="A605" s="33"/>
      <c r="B605" s="33"/>
      <c r="C605" s="33"/>
      <c r="D605" s="33"/>
      <c r="E605" s="55"/>
      <c r="F605" s="55"/>
      <c r="G605" s="55"/>
      <c r="H605" s="33"/>
    </row>
    <row r="606" spans="1:8" ht="15.75" customHeight="1" x14ac:dyDescent="0.3">
      <c r="A606" s="33"/>
      <c r="B606" s="33"/>
      <c r="C606" s="33"/>
      <c r="D606" s="33"/>
      <c r="E606" s="55"/>
      <c r="F606" s="55"/>
      <c r="G606" s="55"/>
      <c r="H606" s="33"/>
    </row>
    <row r="607" spans="1:8" ht="15.75" customHeight="1" x14ac:dyDescent="0.3">
      <c r="A607" s="33"/>
      <c r="B607" s="33"/>
      <c r="C607" s="33"/>
      <c r="D607" s="33"/>
      <c r="E607" s="55"/>
      <c r="F607" s="55"/>
      <c r="G607" s="55"/>
      <c r="H607" s="33"/>
    </row>
    <row r="608" spans="1:8" ht="15.75" customHeight="1" x14ac:dyDescent="0.3">
      <c r="A608" s="33"/>
      <c r="B608" s="33"/>
      <c r="C608" s="33"/>
      <c r="D608" s="33"/>
      <c r="E608" s="55"/>
      <c r="F608" s="55"/>
      <c r="G608" s="55"/>
      <c r="H608" s="33"/>
    </row>
    <row r="609" spans="1:8" ht="15.75" customHeight="1" x14ac:dyDescent="0.3">
      <c r="A609" s="33"/>
      <c r="B609" s="33"/>
      <c r="C609" s="33"/>
      <c r="D609" s="33"/>
      <c r="E609" s="55"/>
      <c r="F609" s="55"/>
      <c r="G609" s="55"/>
      <c r="H609" s="33"/>
    </row>
    <row r="610" spans="1:8" ht="15.75" customHeight="1" x14ac:dyDescent="0.3">
      <c r="A610" s="33"/>
      <c r="B610" s="33"/>
      <c r="C610" s="33"/>
      <c r="D610" s="33"/>
      <c r="E610" s="55"/>
      <c r="F610" s="55"/>
      <c r="G610" s="55"/>
      <c r="H610" s="33"/>
    </row>
    <row r="611" spans="1:8" ht="15.75" customHeight="1" x14ac:dyDescent="0.3">
      <c r="A611" s="33"/>
      <c r="B611" s="33"/>
      <c r="C611" s="33"/>
      <c r="D611" s="33"/>
      <c r="E611" s="55"/>
      <c r="F611" s="55"/>
      <c r="G611" s="55"/>
      <c r="H611" s="33"/>
    </row>
    <row r="612" spans="1:8" ht="15.75" customHeight="1" x14ac:dyDescent="0.3">
      <c r="A612" s="33"/>
      <c r="B612" s="33"/>
      <c r="C612" s="33"/>
      <c r="D612" s="33"/>
      <c r="E612" s="55"/>
      <c r="F612" s="55"/>
      <c r="G612" s="55"/>
      <c r="H612" s="33"/>
    </row>
    <row r="613" spans="1:8" ht="15.75" customHeight="1" x14ac:dyDescent="0.3">
      <c r="A613" s="33"/>
      <c r="B613" s="33"/>
      <c r="C613" s="33"/>
      <c r="D613" s="33"/>
      <c r="E613" s="55"/>
      <c r="F613" s="55"/>
      <c r="G613" s="55"/>
      <c r="H613" s="33"/>
    </row>
    <row r="614" spans="1:8" ht="15.75" customHeight="1" x14ac:dyDescent="0.3">
      <c r="A614" s="33"/>
      <c r="B614" s="33"/>
      <c r="C614" s="33"/>
      <c r="D614" s="33"/>
      <c r="E614" s="55"/>
      <c r="F614" s="55"/>
      <c r="G614" s="55"/>
      <c r="H614" s="33"/>
    </row>
    <row r="615" spans="1:8" ht="15.75" customHeight="1" x14ac:dyDescent="0.3">
      <c r="A615" s="33"/>
      <c r="B615" s="33"/>
      <c r="C615" s="33"/>
      <c r="D615" s="33"/>
      <c r="E615" s="55"/>
      <c r="F615" s="55"/>
      <c r="G615" s="55"/>
      <c r="H615" s="33"/>
    </row>
    <row r="616" spans="1:8" ht="15.75" customHeight="1" x14ac:dyDescent="0.3">
      <c r="A616" s="33"/>
      <c r="B616" s="33"/>
      <c r="C616" s="33"/>
      <c r="D616" s="33"/>
      <c r="E616" s="55"/>
      <c r="F616" s="55"/>
      <c r="G616" s="55"/>
      <c r="H616" s="33"/>
    </row>
    <row r="617" spans="1:8" ht="15.75" customHeight="1" x14ac:dyDescent="0.3">
      <c r="A617" s="33"/>
      <c r="B617" s="33"/>
      <c r="C617" s="33"/>
      <c r="D617" s="33"/>
      <c r="E617" s="55"/>
      <c r="F617" s="55"/>
      <c r="G617" s="55"/>
      <c r="H617" s="33"/>
    </row>
    <row r="618" spans="1:8" ht="15.75" customHeight="1" x14ac:dyDescent="0.3">
      <c r="A618" s="33"/>
      <c r="B618" s="33"/>
      <c r="C618" s="33"/>
      <c r="D618" s="33"/>
      <c r="E618" s="55"/>
      <c r="F618" s="55"/>
      <c r="G618" s="55"/>
      <c r="H618" s="33"/>
    </row>
    <row r="619" spans="1:8" ht="15.75" customHeight="1" x14ac:dyDescent="0.3">
      <c r="A619" s="33"/>
      <c r="B619" s="33"/>
      <c r="C619" s="33"/>
      <c r="D619" s="33"/>
      <c r="E619" s="55"/>
      <c r="F619" s="55"/>
      <c r="G619" s="55"/>
      <c r="H619" s="33"/>
    </row>
    <row r="620" spans="1:8" ht="15.75" customHeight="1" x14ac:dyDescent="0.3">
      <c r="A620" s="33"/>
      <c r="B620" s="33"/>
      <c r="C620" s="33"/>
      <c r="D620" s="33"/>
      <c r="E620" s="55"/>
      <c r="F620" s="55"/>
      <c r="G620" s="55"/>
      <c r="H620" s="33"/>
    </row>
    <row r="621" spans="1:8" ht="15.75" customHeight="1" x14ac:dyDescent="0.3">
      <c r="A621" s="33"/>
      <c r="B621" s="33"/>
      <c r="C621" s="33"/>
      <c r="D621" s="33"/>
      <c r="E621" s="55"/>
      <c r="F621" s="55"/>
      <c r="G621" s="55"/>
      <c r="H621" s="33"/>
    </row>
    <row r="622" spans="1:8" ht="15.75" customHeight="1" x14ac:dyDescent="0.3">
      <c r="A622" s="33"/>
      <c r="B622" s="33"/>
      <c r="C622" s="33"/>
      <c r="D622" s="33"/>
      <c r="E622" s="55"/>
      <c r="F622" s="55"/>
      <c r="G622" s="55"/>
      <c r="H622" s="33"/>
    </row>
    <row r="623" spans="1:8" ht="15.75" customHeight="1" x14ac:dyDescent="0.3">
      <c r="A623" s="33"/>
      <c r="B623" s="33"/>
      <c r="C623" s="33"/>
      <c r="D623" s="33"/>
      <c r="E623" s="55"/>
      <c r="F623" s="55"/>
      <c r="G623" s="55"/>
      <c r="H623" s="33"/>
    </row>
    <row r="624" spans="1:8" ht="15.75" customHeight="1" x14ac:dyDescent="0.3">
      <c r="A624" s="33"/>
      <c r="B624" s="33"/>
      <c r="C624" s="33"/>
      <c r="D624" s="33"/>
      <c r="E624" s="55"/>
      <c r="F624" s="55"/>
      <c r="G624" s="55"/>
      <c r="H624" s="33"/>
    </row>
    <row r="625" spans="1:8" ht="15.75" customHeight="1" x14ac:dyDescent="0.3">
      <c r="A625" s="33"/>
      <c r="B625" s="33"/>
      <c r="C625" s="33"/>
      <c r="D625" s="33"/>
      <c r="E625" s="55"/>
      <c r="F625" s="55"/>
      <c r="G625" s="55"/>
      <c r="H625" s="33"/>
    </row>
    <row r="626" spans="1:8" ht="15.75" customHeight="1" x14ac:dyDescent="0.3">
      <c r="A626" s="33"/>
      <c r="B626" s="33"/>
      <c r="C626" s="33"/>
      <c r="D626" s="33"/>
      <c r="E626" s="55"/>
      <c r="F626" s="55"/>
      <c r="G626" s="55"/>
      <c r="H626" s="33"/>
    </row>
    <row r="627" spans="1:8" ht="15.75" customHeight="1" x14ac:dyDescent="0.3">
      <c r="A627" s="33"/>
      <c r="B627" s="33"/>
      <c r="C627" s="33"/>
      <c r="D627" s="33"/>
      <c r="E627" s="55"/>
      <c r="F627" s="55"/>
      <c r="G627" s="55"/>
      <c r="H627" s="33"/>
    </row>
    <row r="628" spans="1:8" ht="15.75" customHeight="1" x14ac:dyDescent="0.3">
      <c r="A628" s="33"/>
      <c r="B628" s="33"/>
      <c r="C628" s="33"/>
      <c r="D628" s="33"/>
      <c r="E628" s="55"/>
      <c r="F628" s="55"/>
      <c r="G628" s="55"/>
      <c r="H628" s="33"/>
    </row>
    <row r="629" spans="1:8" ht="15.75" customHeight="1" x14ac:dyDescent="0.3">
      <c r="A629" s="33"/>
      <c r="B629" s="33"/>
      <c r="C629" s="33"/>
      <c r="D629" s="33"/>
      <c r="E629" s="55"/>
      <c r="F629" s="55"/>
      <c r="G629" s="55"/>
      <c r="H629" s="33"/>
    </row>
    <row r="630" spans="1:8" ht="15.75" customHeight="1" x14ac:dyDescent="0.3">
      <c r="A630" s="33"/>
      <c r="B630" s="33"/>
      <c r="C630" s="33"/>
      <c r="D630" s="33"/>
      <c r="E630" s="55"/>
      <c r="F630" s="55"/>
      <c r="G630" s="55"/>
      <c r="H630" s="33"/>
    </row>
    <row r="631" spans="1:8" ht="15.75" customHeight="1" x14ac:dyDescent="0.3">
      <c r="A631" s="33"/>
      <c r="B631" s="33"/>
      <c r="C631" s="33"/>
      <c r="D631" s="33"/>
      <c r="E631" s="55"/>
      <c r="F631" s="55"/>
      <c r="G631" s="55"/>
      <c r="H631" s="33"/>
    </row>
    <row r="632" spans="1:8" ht="15.75" customHeight="1" x14ac:dyDescent="0.3">
      <c r="A632" s="33"/>
      <c r="B632" s="33"/>
      <c r="C632" s="33"/>
      <c r="D632" s="33"/>
      <c r="E632" s="55"/>
      <c r="F632" s="55"/>
      <c r="G632" s="55"/>
      <c r="H632" s="33"/>
    </row>
    <row r="633" spans="1:8" ht="15.75" customHeight="1" x14ac:dyDescent="0.3">
      <c r="A633" s="33"/>
      <c r="B633" s="33"/>
      <c r="C633" s="33"/>
      <c r="D633" s="33"/>
      <c r="E633" s="55"/>
      <c r="F633" s="55"/>
      <c r="G633" s="55"/>
      <c r="H633" s="33"/>
    </row>
    <row r="634" spans="1:8" ht="15.75" customHeight="1" x14ac:dyDescent="0.3">
      <c r="A634" s="33"/>
      <c r="B634" s="33"/>
      <c r="C634" s="33"/>
      <c r="D634" s="33"/>
      <c r="E634" s="55"/>
      <c r="F634" s="55"/>
      <c r="G634" s="55"/>
      <c r="H634" s="33"/>
    </row>
    <row r="635" spans="1:8" ht="15.75" customHeight="1" x14ac:dyDescent="0.3">
      <c r="A635" s="33"/>
      <c r="B635" s="33"/>
      <c r="C635" s="33"/>
      <c r="D635" s="33"/>
      <c r="E635" s="55"/>
      <c r="F635" s="55"/>
      <c r="G635" s="55"/>
      <c r="H635" s="33"/>
    </row>
    <row r="636" spans="1:8" ht="15.75" customHeight="1" x14ac:dyDescent="0.3">
      <c r="A636" s="33"/>
      <c r="B636" s="33"/>
      <c r="C636" s="33"/>
      <c r="D636" s="33"/>
      <c r="E636" s="55"/>
      <c r="F636" s="55"/>
      <c r="G636" s="55"/>
      <c r="H636" s="33"/>
    </row>
    <row r="637" spans="1:8" ht="15.75" customHeight="1" x14ac:dyDescent="0.3">
      <c r="A637" s="33"/>
      <c r="B637" s="33"/>
      <c r="C637" s="33"/>
      <c r="D637" s="33"/>
      <c r="E637" s="55"/>
      <c r="F637" s="55"/>
      <c r="G637" s="55"/>
      <c r="H637" s="33"/>
    </row>
    <row r="638" spans="1:8" ht="15.75" customHeight="1" x14ac:dyDescent="0.3">
      <c r="A638" s="33"/>
      <c r="B638" s="33"/>
      <c r="C638" s="33"/>
      <c r="D638" s="33"/>
      <c r="E638" s="55"/>
      <c r="F638" s="55"/>
      <c r="G638" s="55"/>
      <c r="H638" s="33"/>
    </row>
    <row r="639" spans="1:8" ht="15.75" customHeight="1" x14ac:dyDescent="0.3">
      <c r="A639" s="33"/>
      <c r="B639" s="33"/>
      <c r="C639" s="33"/>
      <c r="D639" s="33"/>
      <c r="E639" s="55"/>
      <c r="F639" s="55"/>
      <c r="G639" s="55"/>
      <c r="H639" s="33"/>
    </row>
    <row r="640" spans="1:8" ht="15.75" customHeight="1" x14ac:dyDescent="0.3">
      <c r="A640" s="33"/>
      <c r="B640" s="33"/>
      <c r="C640" s="33"/>
      <c r="D640" s="33"/>
      <c r="E640" s="55"/>
      <c r="F640" s="55"/>
      <c r="G640" s="55"/>
      <c r="H640" s="33"/>
    </row>
    <row r="641" spans="1:8" ht="15.75" customHeight="1" x14ac:dyDescent="0.3">
      <c r="A641" s="33"/>
      <c r="B641" s="33"/>
      <c r="C641" s="33"/>
      <c r="D641" s="33"/>
      <c r="E641" s="55"/>
      <c r="F641" s="55"/>
      <c r="G641" s="55"/>
      <c r="H641" s="33"/>
    </row>
    <row r="642" spans="1:8" ht="15.75" customHeight="1" x14ac:dyDescent="0.3">
      <c r="A642" s="33"/>
      <c r="B642" s="33"/>
      <c r="C642" s="33"/>
      <c r="D642" s="33"/>
      <c r="E642" s="55"/>
      <c r="F642" s="55"/>
      <c r="G642" s="55"/>
      <c r="H642" s="33"/>
    </row>
    <row r="643" spans="1:8" ht="15.75" customHeight="1" x14ac:dyDescent="0.3">
      <c r="A643" s="33"/>
      <c r="B643" s="33"/>
      <c r="C643" s="33"/>
      <c r="D643" s="33"/>
      <c r="E643" s="55"/>
      <c r="F643" s="55"/>
      <c r="G643" s="55"/>
      <c r="H643" s="33"/>
    </row>
    <row r="644" spans="1:8" ht="15.75" customHeight="1" x14ac:dyDescent="0.3">
      <c r="A644" s="33"/>
      <c r="B644" s="33"/>
      <c r="C644" s="33"/>
      <c r="D644" s="33"/>
      <c r="E644" s="55"/>
      <c r="F644" s="55"/>
      <c r="G644" s="55"/>
      <c r="H644" s="33"/>
    </row>
    <row r="645" spans="1:8" ht="15.75" customHeight="1" x14ac:dyDescent="0.3">
      <c r="A645" s="33"/>
      <c r="B645" s="33"/>
      <c r="C645" s="33"/>
      <c r="D645" s="33"/>
      <c r="E645" s="55"/>
      <c r="F645" s="55"/>
      <c r="G645" s="55"/>
      <c r="H645" s="33"/>
    </row>
    <row r="646" spans="1:8" ht="15.75" customHeight="1" x14ac:dyDescent="0.3">
      <c r="A646" s="33"/>
      <c r="B646" s="33"/>
      <c r="C646" s="33"/>
      <c r="D646" s="33"/>
      <c r="E646" s="55"/>
      <c r="F646" s="55"/>
      <c r="G646" s="55"/>
      <c r="H646" s="33"/>
    </row>
    <row r="647" spans="1:8" ht="15.75" customHeight="1" x14ac:dyDescent="0.3">
      <c r="A647" s="33"/>
      <c r="B647" s="33"/>
      <c r="C647" s="33"/>
      <c r="D647" s="33"/>
      <c r="E647" s="55"/>
      <c r="F647" s="55"/>
      <c r="G647" s="55"/>
      <c r="H647" s="33"/>
    </row>
    <row r="648" spans="1:8" ht="15.75" customHeight="1" x14ac:dyDescent="0.3">
      <c r="A648" s="33"/>
      <c r="B648" s="33"/>
      <c r="C648" s="33"/>
      <c r="D648" s="33"/>
      <c r="E648" s="55"/>
      <c r="F648" s="55"/>
      <c r="G648" s="55"/>
      <c r="H648" s="33"/>
    </row>
    <row r="649" spans="1:8" ht="15.75" customHeight="1" x14ac:dyDescent="0.3">
      <c r="A649" s="33"/>
      <c r="B649" s="33"/>
      <c r="C649" s="33"/>
      <c r="D649" s="33"/>
      <c r="E649" s="55"/>
      <c r="F649" s="55"/>
      <c r="G649" s="55"/>
      <c r="H649" s="33"/>
    </row>
    <row r="650" spans="1:8" ht="15.75" customHeight="1" x14ac:dyDescent="0.3">
      <c r="A650" s="33"/>
      <c r="B650" s="33"/>
      <c r="C650" s="33"/>
      <c r="D650" s="33"/>
      <c r="E650" s="55"/>
      <c r="F650" s="55"/>
      <c r="G650" s="55"/>
      <c r="H650" s="33"/>
    </row>
    <row r="651" spans="1:8" ht="15.75" customHeight="1" x14ac:dyDescent="0.3">
      <c r="A651" s="33"/>
      <c r="B651" s="33"/>
      <c r="C651" s="33"/>
      <c r="D651" s="33"/>
      <c r="E651" s="55"/>
      <c r="F651" s="55"/>
      <c r="G651" s="55"/>
      <c r="H651" s="33"/>
    </row>
    <row r="652" spans="1:8" ht="15.75" customHeight="1" x14ac:dyDescent="0.3">
      <c r="A652" s="33"/>
      <c r="B652" s="33"/>
      <c r="C652" s="33"/>
      <c r="D652" s="33"/>
      <c r="E652" s="55"/>
      <c r="F652" s="55"/>
      <c r="G652" s="55"/>
      <c r="H652" s="33"/>
    </row>
    <row r="653" spans="1:8" ht="15.75" customHeight="1" x14ac:dyDescent="0.3">
      <c r="A653" s="33"/>
      <c r="B653" s="33"/>
      <c r="C653" s="33"/>
      <c r="D653" s="33"/>
      <c r="E653" s="55"/>
      <c r="F653" s="55"/>
      <c r="G653" s="55"/>
      <c r="H653" s="33"/>
    </row>
    <row r="654" spans="1:8" ht="15.75" customHeight="1" x14ac:dyDescent="0.3">
      <c r="A654" s="33"/>
      <c r="B654" s="33"/>
      <c r="C654" s="33"/>
      <c r="D654" s="33"/>
      <c r="E654" s="55"/>
      <c r="F654" s="55"/>
      <c r="G654" s="55"/>
      <c r="H654" s="33"/>
    </row>
    <row r="655" spans="1:8" ht="15.75" customHeight="1" x14ac:dyDescent="0.3">
      <c r="A655" s="33"/>
      <c r="B655" s="33"/>
      <c r="C655" s="33"/>
      <c r="D655" s="33"/>
      <c r="E655" s="55"/>
      <c r="F655" s="55"/>
      <c r="G655" s="55"/>
      <c r="H655" s="33"/>
    </row>
    <row r="656" spans="1:8" ht="15.75" customHeight="1" x14ac:dyDescent="0.3">
      <c r="A656" s="33"/>
      <c r="B656" s="33"/>
      <c r="C656" s="33"/>
      <c r="D656" s="33"/>
      <c r="E656" s="55"/>
      <c r="F656" s="55"/>
      <c r="G656" s="55"/>
      <c r="H656" s="33"/>
    </row>
    <row r="657" spans="1:8" ht="15.75" customHeight="1" x14ac:dyDescent="0.3">
      <c r="A657" s="33"/>
      <c r="B657" s="33"/>
      <c r="C657" s="33"/>
      <c r="D657" s="33"/>
      <c r="E657" s="55"/>
      <c r="F657" s="55"/>
      <c r="G657" s="55"/>
      <c r="H657" s="33"/>
    </row>
    <row r="658" spans="1:8" ht="15.75" customHeight="1" x14ac:dyDescent="0.3">
      <c r="A658" s="33"/>
      <c r="B658" s="33"/>
      <c r="C658" s="33"/>
      <c r="D658" s="33"/>
      <c r="E658" s="55"/>
      <c r="F658" s="55"/>
      <c r="G658" s="55"/>
      <c r="H658" s="33"/>
    </row>
    <row r="659" spans="1:8" ht="15.75" customHeight="1" x14ac:dyDescent="0.3">
      <c r="A659" s="33"/>
      <c r="B659" s="33"/>
      <c r="C659" s="33"/>
      <c r="D659" s="33"/>
      <c r="E659" s="55"/>
      <c r="F659" s="55"/>
      <c r="G659" s="55"/>
      <c r="H659" s="33"/>
    </row>
    <row r="660" spans="1:8" ht="15.75" customHeight="1" x14ac:dyDescent="0.3">
      <c r="A660" s="33"/>
      <c r="B660" s="33"/>
      <c r="C660" s="33"/>
      <c r="D660" s="33"/>
      <c r="E660" s="55"/>
      <c r="F660" s="55"/>
      <c r="G660" s="55"/>
      <c r="H660" s="33"/>
    </row>
    <row r="661" spans="1:8" ht="15.75" customHeight="1" x14ac:dyDescent="0.3">
      <c r="A661" s="33"/>
      <c r="B661" s="33"/>
      <c r="C661" s="33"/>
      <c r="D661" s="33"/>
      <c r="E661" s="55"/>
      <c r="F661" s="55"/>
      <c r="G661" s="55"/>
      <c r="H661" s="33"/>
    </row>
    <row r="662" spans="1:8" ht="15.75" customHeight="1" x14ac:dyDescent="0.3">
      <c r="A662" s="33"/>
      <c r="B662" s="33"/>
      <c r="C662" s="33"/>
      <c r="D662" s="33"/>
      <c r="E662" s="55"/>
      <c r="F662" s="55"/>
      <c r="G662" s="55"/>
      <c r="H662" s="33"/>
    </row>
    <row r="663" spans="1:8" ht="15.75" customHeight="1" x14ac:dyDescent="0.3">
      <c r="A663" s="33"/>
      <c r="B663" s="33"/>
      <c r="C663" s="33"/>
      <c r="D663" s="33"/>
      <c r="E663" s="55"/>
      <c r="F663" s="55"/>
      <c r="G663" s="55"/>
      <c r="H663" s="33"/>
    </row>
    <row r="664" spans="1:8" ht="15.75" customHeight="1" x14ac:dyDescent="0.3">
      <c r="A664" s="33"/>
      <c r="B664" s="33"/>
      <c r="C664" s="33"/>
      <c r="D664" s="33"/>
      <c r="E664" s="55"/>
      <c r="F664" s="55"/>
      <c r="G664" s="55"/>
      <c r="H664" s="33"/>
    </row>
    <row r="665" spans="1:8" ht="15.75" customHeight="1" x14ac:dyDescent="0.3">
      <c r="A665" s="33"/>
      <c r="B665" s="33"/>
      <c r="C665" s="33"/>
      <c r="D665" s="33"/>
      <c r="E665" s="55"/>
      <c r="F665" s="55"/>
      <c r="G665" s="55"/>
      <c r="H665" s="33"/>
    </row>
    <row r="666" spans="1:8" ht="15.75" customHeight="1" x14ac:dyDescent="0.3">
      <c r="A666" s="33"/>
      <c r="B666" s="33"/>
      <c r="C666" s="33"/>
      <c r="D666" s="33"/>
      <c r="E666" s="55"/>
      <c r="F666" s="55"/>
      <c r="G666" s="55"/>
      <c r="H666" s="33"/>
    </row>
    <row r="667" spans="1:8" ht="15.75" customHeight="1" x14ac:dyDescent="0.3">
      <c r="A667" s="33"/>
      <c r="B667" s="33"/>
      <c r="C667" s="33"/>
      <c r="D667" s="33"/>
      <c r="E667" s="55"/>
      <c r="F667" s="55"/>
      <c r="G667" s="55"/>
      <c r="H667" s="33"/>
    </row>
    <row r="668" spans="1:8" ht="15.75" customHeight="1" x14ac:dyDescent="0.3">
      <c r="A668" s="33"/>
      <c r="B668" s="33"/>
      <c r="C668" s="33"/>
      <c r="D668" s="33"/>
      <c r="E668" s="55"/>
      <c r="F668" s="55"/>
      <c r="G668" s="55"/>
      <c r="H668" s="33"/>
    </row>
    <row r="669" spans="1:8" ht="15.75" customHeight="1" x14ac:dyDescent="0.3">
      <c r="A669" s="33"/>
      <c r="B669" s="33"/>
      <c r="C669" s="33"/>
      <c r="D669" s="33"/>
      <c r="E669" s="55"/>
      <c r="F669" s="55"/>
      <c r="G669" s="55"/>
      <c r="H669" s="33"/>
    </row>
    <row r="670" spans="1:8" ht="15.75" customHeight="1" x14ac:dyDescent="0.3">
      <c r="A670" s="33"/>
      <c r="B670" s="33"/>
      <c r="C670" s="33"/>
      <c r="D670" s="33"/>
      <c r="E670" s="55"/>
      <c r="F670" s="55"/>
      <c r="G670" s="55"/>
      <c r="H670" s="33"/>
    </row>
    <row r="671" spans="1:8" ht="15.75" customHeight="1" x14ac:dyDescent="0.3">
      <c r="A671" s="33"/>
      <c r="B671" s="33"/>
      <c r="C671" s="33"/>
      <c r="D671" s="33"/>
      <c r="E671" s="55"/>
      <c r="F671" s="55"/>
      <c r="G671" s="55"/>
      <c r="H671" s="33"/>
    </row>
    <row r="672" spans="1:8" ht="15.75" customHeight="1" x14ac:dyDescent="0.3">
      <c r="A672" s="33"/>
      <c r="B672" s="33"/>
      <c r="C672" s="33"/>
      <c r="D672" s="33"/>
      <c r="E672" s="55"/>
      <c r="F672" s="55"/>
      <c r="G672" s="55"/>
      <c r="H672" s="33"/>
    </row>
    <row r="673" spans="1:8" ht="15.75" customHeight="1" x14ac:dyDescent="0.3">
      <c r="A673" s="33"/>
      <c r="B673" s="33"/>
      <c r="C673" s="33"/>
      <c r="D673" s="33"/>
      <c r="E673" s="55"/>
      <c r="F673" s="55"/>
      <c r="G673" s="55"/>
      <c r="H673" s="33"/>
    </row>
    <row r="674" spans="1:8" ht="15.75" customHeight="1" x14ac:dyDescent="0.3">
      <c r="A674" s="33"/>
      <c r="B674" s="33"/>
      <c r="C674" s="33"/>
      <c r="D674" s="33"/>
      <c r="E674" s="55"/>
      <c r="F674" s="55"/>
      <c r="G674" s="55"/>
      <c r="H674" s="33"/>
    </row>
    <row r="675" spans="1:8" ht="15.75" customHeight="1" x14ac:dyDescent="0.3">
      <c r="A675" s="33"/>
      <c r="B675" s="33"/>
      <c r="C675" s="33"/>
      <c r="D675" s="33"/>
      <c r="E675" s="55"/>
      <c r="F675" s="55"/>
      <c r="G675" s="55"/>
      <c r="H675" s="33"/>
    </row>
    <row r="676" spans="1:8" ht="15.75" customHeight="1" x14ac:dyDescent="0.3">
      <c r="A676" s="33"/>
      <c r="B676" s="33"/>
      <c r="C676" s="33"/>
      <c r="D676" s="33"/>
      <c r="E676" s="55"/>
      <c r="F676" s="55"/>
      <c r="G676" s="55"/>
      <c r="H676" s="33"/>
    </row>
    <row r="677" spans="1:8" ht="15.75" customHeight="1" x14ac:dyDescent="0.3">
      <c r="A677" s="33"/>
      <c r="B677" s="33"/>
      <c r="C677" s="33"/>
      <c r="D677" s="33"/>
      <c r="E677" s="55"/>
      <c r="F677" s="55"/>
      <c r="G677" s="55"/>
      <c r="H677" s="33"/>
    </row>
    <row r="678" spans="1:8" ht="15.75" customHeight="1" x14ac:dyDescent="0.3">
      <c r="A678" s="33"/>
      <c r="B678" s="33"/>
      <c r="C678" s="33"/>
      <c r="D678" s="33"/>
      <c r="E678" s="55"/>
      <c r="F678" s="55"/>
      <c r="G678" s="55"/>
      <c r="H678" s="33"/>
    </row>
    <row r="679" spans="1:8" ht="15.75" customHeight="1" x14ac:dyDescent="0.3">
      <c r="A679" s="33"/>
      <c r="B679" s="33"/>
      <c r="C679" s="33"/>
      <c r="D679" s="33"/>
      <c r="E679" s="55"/>
      <c r="F679" s="55"/>
      <c r="G679" s="55"/>
      <c r="H679" s="33"/>
    </row>
    <row r="680" spans="1:8" ht="15.75" customHeight="1" x14ac:dyDescent="0.3">
      <c r="A680" s="33"/>
      <c r="B680" s="33"/>
      <c r="C680" s="33"/>
      <c r="D680" s="33"/>
      <c r="E680" s="55"/>
      <c r="F680" s="55"/>
      <c r="G680" s="55"/>
      <c r="H680" s="33"/>
    </row>
    <row r="681" spans="1:8" ht="15.75" customHeight="1" x14ac:dyDescent="0.3">
      <c r="A681" s="33"/>
      <c r="B681" s="33"/>
      <c r="C681" s="33"/>
      <c r="D681" s="33"/>
      <c r="E681" s="55"/>
      <c r="F681" s="55"/>
      <c r="G681" s="55"/>
      <c r="H681" s="33"/>
    </row>
    <row r="682" spans="1:8" ht="15.75" customHeight="1" x14ac:dyDescent="0.3">
      <c r="A682" s="33"/>
      <c r="B682" s="33"/>
      <c r="C682" s="33"/>
      <c r="D682" s="33"/>
      <c r="E682" s="55"/>
      <c r="F682" s="55"/>
      <c r="G682" s="55"/>
      <c r="H682" s="33"/>
    </row>
    <row r="683" spans="1:8" ht="15.75" customHeight="1" x14ac:dyDescent="0.3">
      <c r="A683" s="33"/>
      <c r="B683" s="33"/>
      <c r="C683" s="33"/>
      <c r="D683" s="33"/>
      <c r="E683" s="55"/>
      <c r="F683" s="55"/>
      <c r="G683" s="55"/>
      <c r="H683" s="33"/>
    </row>
    <row r="684" spans="1:8" ht="15.75" customHeight="1" x14ac:dyDescent="0.3">
      <c r="A684" s="33"/>
      <c r="B684" s="33"/>
      <c r="C684" s="33"/>
      <c r="D684" s="33"/>
      <c r="E684" s="55"/>
      <c r="F684" s="55"/>
      <c r="G684" s="55"/>
      <c r="H684" s="33"/>
    </row>
    <row r="685" spans="1:8" ht="15.75" customHeight="1" x14ac:dyDescent="0.3">
      <c r="A685" s="33"/>
      <c r="B685" s="33"/>
      <c r="C685" s="33"/>
      <c r="D685" s="33"/>
      <c r="E685" s="55"/>
      <c r="F685" s="55"/>
      <c r="G685" s="55"/>
      <c r="H685" s="33"/>
    </row>
    <row r="686" spans="1:8" ht="15.75" customHeight="1" x14ac:dyDescent="0.3">
      <c r="A686" s="33"/>
      <c r="B686" s="33"/>
      <c r="C686" s="33"/>
      <c r="D686" s="33"/>
      <c r="E686" s="55"/>
      <c r="F686" s="55"/>
      <c r="G686" s="55"/>
      <c r="H686" s="33"/>
    </row>
    <row r="687" spans="1:8" ht="15.75" customHeight="1" x14ac:dyDescent="0.3">
      <c r="A687" s="33"/>
      <c r="B687" s="33"/>
      <c r="C687" s="33"/>
      <c r="D687" s="33"/>
      <c r="E687" s="55"/>
      <c r="F687" s="55"/>
      <c r="G687" s="55"/>
      <c r="H687" s="33"/>
    </row>
    <row r="688" spans="1:8" ht="15.75" customHeight="1" x14ac:dyDescent="0.3">
      <c r="A688" s="33"/>
      <c r="B688" s="33"/>
      <c r="C688" s="33"/>
      <c r="D688" s="33"/>
      <c r="E688" s="55"/>
      <c r="F688" s="55"/>
      <c r="G688" s="55"/>
      <c r="H688" s="33"/>
    </row>
    <row r="689" spans="1:8" ht="15.75" customHeight="1" x14ac:dyDescent="0.3">
      <c r="A689" s="33"/>
      <c r="B689" s="33"/>
      <c r="C689" s="33"/>
      <c r="D689" s="33"/>
      <c r="E689" s="55"/>
      <c r="F689" s="55"/>
      <c r="G689" s="55"/>
      <c r="H689" s="33"/>
    </row>
    <row r="690" spans="1:8" ht="15.75" customHeight="1" x14ac:dyDescent="0.3">
      <c r="A690" s="33"/>
      <c r="B690" s="33"/>
      <c r="C690" s="33"/>
      <c r="D690" s="33"/>
      <c r="E690" s="55"/>
      <c r="F690" s="55"/>
      <c r="G690" s="55"/>
      <c r="H690" s="33"/>
    </row>
    <row r="691" spans="1:8" ht="15.75" customHeight="1" x14ac:dyDescent="0.3">
      <c r="A691" s="33"/>
      <c r="B691" s="33"/>
      <c r="C691" s="33"/>
      <c r="D691" s="33"/>
      <c r="E691" s="55"/>
      <c r="F691" s="55"/>
      <c r="G691" s="55"/>
      <c r="H691" s="33"/>
    </row>
    <row r="692" spans="1:8" ht="15.75" customHeight="1" x14ac:dyDescent="0.3">
      <c r="A692" s="33"/>
      <c r="B692" s="33"/>
      <c r="C692" s="33"/>
      <c r="D692" s="33"/>
      <c r="E692" s="55"/>
      <c r="F692" s="55"/>
      <c r="G692" s="55"/>
      <c r="H692" s="33"/>
    </row>
    <row r="693" spans="1:8" ht="15.75" customHeight="1" x14ac:dyDescent="0.3">
      <c r="A693" s="33"/>
      <c r="B693" s="33"/>
      <c r="C693" s="33"/>
      <c r="D693" s="33"/>
      <c r="E693" s="55"/>
      <c r="F693" s="55"/>
      <c r="G693" s="55"/>
      <c r="H693" s="33"/>
    </row>
    <row r="694" spans="1:8" ht="15.75" customHeight="1" x14ac:dyDescent="0.3">
      <c r="A694" s="33"/>
      <c r="B694" s="33"/>
      <c r="C694" s="33"/>
      <c r="D694" s="33"/>
      <c r="E694" s="55"/>
      <c r="F694" s="55"/>
      <c r="G694" s="55"/>
      <c r="H694" s="33"/>
    </row>
    <row r="695" spans="1:8" ht="15.75" customHeight="1" x14ac:dyDescent="0.3">
      <c r="A695" s="33"/>
      <c r="B695" s="33"/>
      <c r="C695" s="33"/>
      <c r="D695" s="33"/>
      <c r="E695" s="55"/>
      <c r="F695" s="55"/>
      <c r="G695" s="55"/>
      <c r="H695" s="33"/>
    </row>
    <row r="696" spans="1:8" ht="15.75" customHeight="1" x14ac:dyDescent="0.3">
      <c r="A696" s="33"/>
      <c r="B696" s="33"/>
      <c r="C696" s="33"/>
      <c r="D696" s="33"/>
      <c r="E696" s="55"/>
      <c r="F696" s="55"/>
      <c r="G696" s="55"/>
      <c r="H696" s="33"/>
    </row>
    <row r="697" spans="1:8" ht="15.75" customHeight="1" x14ac:dyDescent="0.3">
      <c r="A697" s="33"/>
      <c r="B697" s="33"/>
      <c r="C697" s="33"/>
      <c r="D697" s="33"/>
      <c r="E697" s="55"/>
      <c r="F697" s="55"/>
      <c r="G697" s="55"/>
      <c r="H697" s="33"/>
    </row>
    <row r="698" spans="1:8" ht="15.75" customHeight="1" x14ac:dyDescent="0.3">
      <c r="A698" s="33"/>
      <c r="B698" s="33"/>
      <c r="C698" s="33"/>
      <c r="D698" s="33"/>
      <c r="E698" s="55"/>
      <c r="F698" s="55"/>
      <c r="G698" s="55"/>
      <c r="H698" s="33"/>
    </row>
    <row r="699" spans="1:8" ht="15.75" customHeight="1" x14ac:dyDescent="0.3">
      <c r="A699" s="33"/>
      <c r="B699" s="33"/>
      <c r="C699" s="33"/>
      <c r="D699" s="33"/>
      <c r="E699" s="55"/>
      <c r="F699" s="55"/>
      <c r="G699" s="55"/>
      <c r="H699" s="33"/>
    </row>
    <row r="700" spans="1:8" ht="15.75" customHeight="1" x14ac:dyDescent="0.3">
      <c r="A700" s="33"/>
      <c r="B700" s="33"/>
      <c r="C700" s="33"/>
      <c r="D700" s="33"/>
      <c r="E700" s="55"/>
      <c r="F700" s="55"/>
      <c r="G700" s="55"/>
      <c r="H700" s="33"/>
    </row>
    <row r="701" spans="1:8" ht="15.75" customHeight="1" x14ac:dyDescent="0.3">
      <c r="A701" s="33"/>
      <c r="B701" s="33"/>
      <c r="C701" s="33"/>
      <c r="D701" s="33"/>
      <c r="E701" s="55"/>
      <c r="F701" s="55"/>
      <c r="G701" s="55"/>
      <c r="H701" s="33"/>
    </row>
    <row r="702" spans="1:8" ht="15.75" customHeight="1" x14ac:dyDescent="0.3">
      <c r="A702" s="33"/>
      <c r="B702" s="33"/>
      <c r="C702" s="33"/>
      <c r="D702" s="33"/>
      <c r="E702" s="55"/>
      <c r="F702" s="55"/>
      <c r="G702" s="55"/>
      <c r="H702" s="33"/>
    </row>
    <row r="703" spans="1:8" ht="15.75" customHeight="1" x14ac:dyDescent="0.3">
      <c r="A703" s="33"/>
      <c r="B703" s="33"/>
      <c r="C703" s="33"/>
      <c r="D703" s="33"/>
      <c r="E703" s="55"/>
      <c r="F703" s="55"/>
      <c r="G703" s="55"/>
      <c r="H703" s="33"/>
    </row>
    <row r="704" spans="1:8" ht="15.75" customHeight="1" x14ac:dyDescent="0.3">
      <c r="A704" s="33"/>
      <c r="B704" s="33"/>
      <c r="C704" s="33"/>
      <c r="D704" s="33"/>
      <c r="E704" s="55"/>
      <c r="F704" s="55"/>
      <c r="G704" s="55"/>
      <c r="H704" s="33"/>
    </row>
    <row r="705" spans="1:8" ht="15.75" customHeight="1" x14ac:dyDescent="0.3">
      <c r="A705" s="33"/>
      <c r="B705" s="33"/>
      <c r="C705" s="33"/>
      <c r="D705" s="33"/>
      <c r="E705" s="55"/>
      <c r="F705" s="55"/>
      <c r="G705" s="55"/>
      <c r="H705" s="33"/>
    </row>
    <row r="706" spans="1:8" ht="15.75" customHeight="1" x14ac:dyDescent="0.3">
      <c r="A706" s="33"/>
      <c r="B706" s="33"/>
      <c r="C706" s="33"/>
      <c r="D706" s="33"/>
      <c r="E706" s="55"/>
      <c r="F706" s="55"/>
      <c r="G706" s="55"/>
      <c r="H706" s="33"/>
    </row>
    <row r="707" spans="1:8" ht="15.75" customHeight="1" x14ac:dyDescent="0.3">
      <c r="A707" s="33"/>
      <c r="B707" s="33"/>
      <c r="C707" s="33"/>
      <c r="D707" s="33"/>
      <c r="E707" s="55"/>
      <c r="F707" s="55"/>
      <c r="G707" s="55"/>
      <c r="H707" s="33"/>
    </row>
    <row r="708" spans="1:8" ht="15.75" customHeight="1" x14ac:dyDescent="0.3">
      <c r="A708" s="33"/>
      <c r="B708" s="33"/>
      <c r="C708" s="33"/>
      <c r="D708" s="33"/>
      <c r="E708" s="55"/>
      <c r="F708" s="55"/>
      <c r="G708" s="55"/>
      <c r="H708" s="33"/>
    </row>
    <row r="709" spans="1:8" ht="15.75" customHeight="1" x14ac:dyDescent="0.3">
      <c r="A709" s="33"/>
      <c r="B709" s="33"/>
      <c r="C709" s="33"/>
      <c r="D709" s="33"/>
      <c r="E709" s="55"/>
      <c r="F709" s="55"/>
      <c r="G709" s="55"/>
      <c r="H709" s="33"/>
    </row>
    <row r="710" spans="1:8" ht="15.75" customHeight="1" x14ac:dyDescent="0.3">
      <c r="A710" s="33"/>
      <c r="B710" s="33"/>
      <c r="C710" s="33"/>
      <c r="D710" s="33"/>
      <c r="E710" s="55"/>
      <c r="F710" s="55"/>
      <c r="G710" s="55"/>
      <c r="H710" s="33"/>
    </row>
    <row r="711" spans="1:8" ht="15.75" customHeight="1" x14ac:dyDescent="0.3">
      <c r="A711" s="33"/>
      <c r="B711" s="33"/>
      <c r="C711" s="33"/>
      <c r="D711" s="33"/>
      <c r="E711" s="55"/>
      <c r="F711" s="55"/>
      <c r="G711" s="55"/>
      <c r="H711" s="33"/>
    </row>
    <row r="712" spans="1:8" ht="15.75" customHeight="1" x14ac:dyDescent="0.3">
      <c r="A712" s="33"/>
      <c r="B712" s="33"/>
      <c r="C712" s="33"/>
      <c r="D712" s="33"/>
      <c r="E712" s="55"/>
      <c r="F712" s="55"/>
      <c r="G712" s="55"/>
      <c r="H712" s="33"/>
    </row>
    <row r="713" spans="1:8" ht="15.75" customHeight="1" x14ac:dyDescent="0.3">
      <c r="A713" s="33"/>
      <c r="B713" s="33"/>
      <c r="C713" s="33"/>
      <c r="D713" s="33"/>
      <c r="E713" s="55"/>
      <c r="F713" s="55"/>
      <c r="G713" s="55"/>
      <c r="H713" s="33"/>
    </row>
    <row r="714" spans="1:8" ht="15.75" customHeight="1" x14ac:dyDescent="0.3">
      <c r="A714" s="33"/>
      <c r="B714" s="33"/>
      <c r="C714" s="33"/>
      <c r="D714" s="33"/>
      <c r="E714" s="55"/>
      <c r="F714" s="55"/>
      <c r="G714" s="55"/>
      <c r="H714" s="33"/>
    </row>
    <row r="715" spans="1:8" ht="15.75" customHeight="1" x14ac:dyDescent="0.3">
      <c r="A715" s="33"/>
      <c r="B715" s="33"/>
      <c r="C715" s="33"/>
      <c r="D715" s="33"/>
      <c r="E715" s="55"/>
      <c r="F715" s="55"/>
      <c r="G715" s="55"/>
      <c r="H715" s="33"/>
    </row>
    <row r="716" spans="1:8" ht="15.75" customHeight="1" x14ac:dyDescent="0.3">
      <c r="A716" s="33"/>
      <c r="B716" s="33"/>
      <c r="C716" s="33"/>
      <c r="D716" s="33"/>
      <c r="E716" s="55"/>
      <c r="F716" s="55"/>
      <c r="G716" s="55"/>
      <c r="H716" s="33"/>
    </row>
    <row r="717" spans="1:8" ht="15.75" customHeight="1" x14ac:dyDescent="0.3">
      <c r="A717" s="33"/>
      <c r="B717" s="33"/>
      <c r="C717" s="33"/>
      <c r="D717" s="33"/>
      <c r="E717" s="55"/>
      <c r="F717" s="55"/>
      <c r="G717" s="55"/>
      <c r="H717" s="33"/>
    </row>
    <row r="718" spans="1:8" ht="15.75" customHeight="1" x14ac:dyDescent="0.3">
      <c r="A718" s="33"/>
      <c r="B718" s="33"/>
      <c r="C718" s="33"/>
      <c r="D718" s="33"/>
      <c r="E718" s="55"/>
      <c r="F718" s="55"/>
      <c r="G718" s="55"/>
      <c r="H718" s="33"/>
    </row>
    <row r="719" spans="1:8" ht="15.75" customHeight="1" x14ac:dyDescent="0.3">
      <c r="A719" s="33"/>
      <c r="B719" s="33"/>
      <c r="C719" s="33"/>
      <c r="D719" s="33"/>
      <c r="E719" s="55"/>
      <c r="F719" s="55"/>
      <c r="G719" s="55"/>
      <c r="H719" s="33"/>
    </row>
    <row r="720" spans="1:8" ht="15.75" customHeight="1" x14ac:dyDescent="0.3">
      <c r="A720" s="33"/>
      <c r="B720" s="33"/>
      <c r="C720" s="33"/>
      <c r="D720" s="33"/>
      <c r="E720" s="55"/>
      <c r="F720" s="55"/>
      <c r="G720" s="55"/>
      <c r="H720" s="33"/>
    </row>
    <row r="721" spans="1:8" ht="15.75" customHeight="1" x14ac:dyDescent="0.3">
      <c r="A721" s="33"/>
      <c r="B721" s="33"/>
      <c r="C721" s="33"/>
      <c r="D721" s="33"/>
      <c r="E721" s="55"/>
      <c r="F721" s="55"/>
      <c r="G721" s="55"/>
      <c r="H721" s="33"/>
    </row>
    <row r="722" spans="1:8" ht="15.75" customHeight="1" x14ac:dyDescent="0.3">
      <c r="A722" s="33"/>
      <c r="B722" s="33"/>
      <c r="C722" s="33"/>
      <c r="D722" s="33"/>
      <c r="E722" s="55"/>
      <c r="F722" s="55"/>
      <c r="G722" s="55"/>
      <c r="H722" s="33"/>
    </row>
    <row r="723" spans="1:8" ht="15.75" customHeight="1" x14ac:dyDescent="0.3">
      <c r="A723" s="33"/>
      <c r="B723" s="33"/>
      <c r="C723" s="33"/>
      <c r="D723" s="33"/>
      <c r="E723" s="55"/>
      <c r="F723" s="55"/>
      <c r="G723" s="55"/>
      <c r="H723" s="33"/>
    </row>
    <row r="724" spans="1:8" ht="15.75" customHeight="1" x14ac:dyDescent="0.3">
      <c r="A724" s="33"/>
      <c r="B724" s="33"/>
      <c r="C724" s="33"/>
      <c r="D724" s="33"/>
      <c r="E724" s="55"/>
      <c r="F724" s="55"/>
      <c r="G724" s="55"/>
      <c r="H724" s="33"/>
    </row>
    <row r="725" spans="1:8" ht="15.75" customHeight="1" x14ac:dyDescent="0.3">
      <c r="A725" s="33"/>
      <c r="B725" s="33"/>
      <c r="C725" s="33"/>
      <c r="D725" s="33"/>
      <c r="E725" s="55"/>
      <c r="F725" s="55"/>
      <c r="G725" s="55"/>
      <c r="H725" s="33"/>
    </row>
    <row r="726" spans="1:8" ht="15.75" customHeight="1" x14ac:dyDescent="0.3">
      <c r="A726" s="33"/>
      <c r="B726" s="33"/>
      <c r="C726" s="33"/>
      <c r="D726" s="33"/>
      <c r="E726" s="55"/>
      <c r="F726" s="55"/>
      <c r="G726" s="55"/>
      <c r="H726" s="33"/>
    </row>
    <row r="727" spans="1:8" ht="15.75" customHeight="1" x14ac:dyDescent="0.3">
      <c r="A727" s="33"/>
      <c r="B727" s="33"/>
      <c r="C727" s="33"/>
      <c r="D727" s="33"/>
      <c r="E727" s="55"/>
      <c r="F727" s="55"/>
      <c r="G727" s="55"/>
      <c r="H727" s="33"/>
    </row>
    <row r="728" spans="1:8" ht="15.75" customHeight="1" x14ac:dyDescent="0.3">
      <c r="A728" s="33"/>
      <c r="B728" s="33"/>
      <c r="C728" s="33"/>
      <c r="D728" s="33"/>
      <c r="E728" s="55"/>
      <c r="F728" s="55"/>
      <c r="G728" s="55"/>
      <c r="H728" s="33"/>
    </row>
    <row r="729" spans="1:8" ht="15.75" customHeight="1" x14ac:dyDescent="0.3">
      <c r="A729" s="33"/>
      <c r="B729" s="33"/>
      <c r="C729" s="33"/>
      <c r="D729" s="33"/>
      <c r="E729" s="55"/>
      <c r="F729" s="55"/>
      <c r="G729" s="55"/>
      <c r="H729" s="33"/>
    </row>
    <row r="730" spans="1:8" ht="15.75" customHeight="1" x14ac:dyDescent="0.3">
      <c r="A730" s="33"/>
      <c r="B730" s="33"/>
      <c r="C730" s="33"/>
      <c r="D730" s="33"/>
      <c r="E730" s="55"/>
      <c r="F730" s="55"/>
      <c r="G730" s="55"/>
      <c r="H730" s="33"/>
    </row>
    <row r="731" spans="1:8" ht="15.75" customHeight="1" x14ac:dyDescent="0.3">
      <c r="A731" s="33"/>
      <c r="B731" s="33"/>
      <c r="C731" s="33"/>
      <c r="D731" s="33"/>
      <c r="E731" s="55"/>
      <c r="F731" s="55"/>
      <c r="G731" s="55"/>
      <c r="H731" s="33"/>
    </row>
    <row r="732" spans="1:8" ht="15.75" customHeight="1" x14ac:dyDescent="0.3">
      <c r="A732" s="33"/>
      <c r="B732" s="33"/>
      <c r="C732" s="33"/>
      <c r="D732" s="33"/>
      <c r="E732" s="55"/>
      <c r="F732" s="55"/>
      <c r="G732" s="55"/>
      <c r="H732" s="33"/>
    </row>
    <row r="733" spans="1:8" ht="15.75" customHeight="1" x14ac:dyDescent="0.3">
      <c r="A733" s="33"/>
      <c r="B733" s="33"/>
      <c r="C733" s="33"/>
      <c r="D733" s="33"/>
      <c r="E733" s="55"/>
      <c r="F733" s="55"/>
      <c r="G733" s="55"/>
      <c r="H733" s="33"/>
    </row>
    <row r="734" spans="1:8" ht="15.75" customHeight="1" x14ac:dyDescent="0.3">
      <c r="A734" s="33"/>
      <c r="B734" s="33"/>
      <c r="C734" s="33"/>
      <c r="D734" s="33"/>
      <c r="E734" s="55"/>
      <c r="F734" s="55"/>
      <c r="G734" s="55"/>
      <c r="H734" s="33"/>
    </row>
    <row r="735" spans="1:8" ht="15.75" customHeight="1" x14ac:dyDescent="0.3">
      <c r="A735" s="33"/>
      <c r="B735" s="33"/>
      <c r="C735" s="33"/>
      <c r="D735" s="33"/>
      <c r="E735" s="55"/>
      <c r="F735" s="55"/>
      <c r="G735" s="55"/>
      <c r="H735" s="33"/>
    </row>
    <row r="736" spans="1:8" ht="15.75" customHeight="1" x14ac:dyDescent="0.3">
      <c r="A736" s="33"/>
      <c r="B736" s="33"/>
      <c r="C736" s="33"/>
      <c r="D736" s="33"/>
      <c r="E736" s="55"/>
      <c r="F736" s="55"/>
      <c r="G736" s="55"/>
      <c r="H736" s="33"/>
    </row>
    <row r="737" spans="1:8" ht="15.75" customHeight="1" x14ac:dyDescent="0.3">
      <c r="A737" s="33"/>
      <c r="B737" s="33"/>
      <c r="C737" s="33"/>
      <c r="D737" s="33"/>
      <c r="E737" s="55"/>
      <c r="F737" s="55"/>
      <c r="G737" s="55"/>
      <c r="H737" s="33"/>
    </row>
    <row r="738" spans="1:8" ht="15.75" customHeight="1" x14ac:dyDescent="0.3">
      <c r="A738" s="33"/>
      <c r="B738" s="33"/>
      <c r="C738" s="33"/>
      <c r="D738" s="33"/>
      <c r="E738" s="55"/>
      <c r="F738" s="55"/>
      <c r="G738" s="55"/>
      <c r="H738" s="33"/>
    </row>
    <row r="739" spans="1:8" ht="15.75" customHeight="1" x14ac:dyDescent="0.3">
      <c r="A739" s="33"/>
      <c r="B739" s="33"/>
      <c r="C739" s="33"/>
      <c r="D739" s="33"/>
      <c r="E739" s="55"/>
      <c r="F739" s="55"/>
      <c r="G739" s="55"/>
      <c r="H739" s="33"/>
    </row>
    <row r="740" spans="1:8" ht="15.75" customHeight="1" x14ac:dyDescent="0.3">
      <c r="A740" s="33"/>
      <c r="B740" s="33"/>
      <c r="C740" s="33"/>
      <c r="D740" s="33"/>
      <c r="E740" s="55"/>
      <c r="F740" s="55"/>
      <c r="G740" s="55"/>
      <c r="H740" s="33"/>
    </row>
    <row r="741" spans="1:8" ht="15.75" customHeight="1" x14ac:dyDescent="0.3">
      <c r="A741" s="33"/>
      <c r="B741" s="33"/>
      <c r="C741" s="33"/>
      <c r="D741" s="33"/>
      <c r="E741" s="55"/>
      <c r="F741" s="55"/>
      <c r="G741" s="55"/>
      <c r="H741" s="33"/>
    </row>
    <row r="742" spans="1:8" ht="15.75" customHeight="1" x14ac:dyDescent="0.3">
      <c r="A742" s="33"/>
      <c r="B742" s="33"/>
      <c r="C742" s="33"/>
      <c r="D742" s="33"/>
      <c r="E742" s="55"/>
      <c r="F742" s="55"/>
      <c r="G742" s="55"/>
      <c r="H742" s="33"/>
    </row>
    <row r="743" spans="1:8" ht="15.75" customHeight="1" x14ac:dyDescent="0.3">
      <c r="A743" s="33"/>
      <c r="B743" s="33"/>
      <c r="C743" s="33"/>
      <c r="D743" s="33"/>
      <c r="E743" s="55"/>
      <c r="F743" s="55"/>
      <c r="G743" s="55"/>
      <c r="H743" s="33"/>
    </row>
    <row r="744" spans="1:8" ht="15.75" customHeight="1" x14ac:dyDescent="0.3">
      <c r="A744" s="33"/>
      <c r="B744" s="33"/>
      <c r="C744" s="33"/>
      <c r="D744" s="33"/>
      <c r="E744" s="55"/>
      <c r="F744" s="55"/>
      <c r="G744" s="55"/>
      <c r="H744" s="33"/>
    </row>
    <row r="745" spans="1:8" ht="15.75" customHeight="1" x14ac:dyDescent="0.3">
      <c r="A745" s="33"/>
      <c r="B745" s="33"/>
      <c r="C745" s="33"/>
      <c r="D745" s="33"/>
      <c r="E745" s="55"/>
      <c r="F745" s="55"/>
      <c r="G745" s="55"/>
      <c r="H745" s="33"/>
    </row>
    <row r="746" spans="1:8" ht="15.75" customHeight="1" x14ac:dyDescent="0.3">
      <c r="A746" s="33"/>
      <c r="B746" s="33"/>
      <c r="C746" s="33"/>
      <c r="D746" s="33"/>
      <c r="E746" s="55"/>
      <c r="F746" s="55"/>
      <c r="G746" s="55"/>
      <c r="H746" s="33"/>
    </row>
    <row r="747" spans="1:8" ht="15.75" customHeight="1" x14ac:dyDescent="0.3">
      <c r="A747" s="33"/>
      <c r="B747" s="33"/>
      <c r="C747" s="33"/>
      <c r="D747" s="33"/>
      <c r="E747" s="55"/>
      <c r="F747" s="55"/>
      <c r="G747" s="55"/>
      <c r="H747" s="33"/>
    </row>
    <row r="748" spans="1:8" ht="15.75" customHeight="1" x14ac:dyDescent="0.3">
      <c r="A748" s="33"/>
      <c r="B748" s="33"/>
      <c r="C748" s="33"/>
      <c r="D748" s="33"/>
      <c r="E748" s="55"/>
      <c r="F748" s="55"/>
      <c r="G748" s="55"/>
      <c r="H748" s="33"/>
    </row>
    <row r="749" spans="1:8" ht="15.75" customHeight="1" x14ac:dyDescent="0.3">
      <c r="A749" s="33"/>
      <c r="B749" s="33"/>
      <c r="C749" s="33"/>
      <c r="D749" s="33"/>
      <c r="E749" s="55"/>
      <c r="F749" s="55"/>
      <c r="G749" s="55"/>
      <c r="H749" s="33"/>
    </row>
    <row r="750" spans="1:8" ht="15.75" customHeight="1" x14ac:dyDescent="0.3">
      <c r="A750" s="33"/>
      <c r="B750" s="33"/>
      <c r="C750" s="33"/>
      <c r="D750" s="33"/>
      <c r="E750" s="55"/>
      <c r="F750" s="55"/>
      <c r="G750" s="55"/>
      <c r="H750" s="33"/>
    </row>
    <row r="751" spans="1:8" ht="15.75" customHeight="1" x14ac:dyDescent="0.3">
      <c r="A751" s="33"/>
      <c r="B751" s="33"/>
      <c r="C751" s="33"/>
      <c r="D751" s="33"/>
      <c r="E751" s="55"/>
      <c r="F751" s="55"/>
      <c r="G751" s="55"/>
      <c r="H751" s="33"/>
    </row>
    <row r="752" spans="1:8" ht="15.75" customHeight="1" x14ac:dyDescent="0.3">
      <c r="A752" s="33"/>
      <c r="B752" s="33"/>
      <c r="C752" s="33"/>
      <c r="D752" s="33"/>
      <c r="E752" s="55"/>
      <c r="F752" s="55"/>
      <c r="G752" s="55"/>
      <c r="H752" s="33"/>
    </row>
    <row r="753" spans="1:8" ht="15.75" customHeight="1" x14ac:dyDescent="0.3">
      <c r="A753" s="33"/>
      <c r="B753" s="33"/>
      <c r="C753" s="33"/>
      <c r="D753" s="33"/>
      <c r="E753" s="55"/>
      <c r="F753" s="55"/>
      <c r="G753" s="55"/>
      <c r="H753" s="33"/>
    </row>
    <row r="754" spans="1:8" ht="15.75" customHeight="1" x14ac:dyDescent="0.3">
      <c r="A754" s="33"/>
      <c r="B754" s="33"/>
      <c r="C754" s="33"/>
      <c r="D754" s="33"/>
      <c r="E754" s="55"/>
      <c r="F754" s="55"/>
      <c r="G754" s="55"/>
      <c r="H754" s="33"/>
    </row>
    <row r="755" spans="1:8" ht="15.75" customHeight="1" x14ac:dyDescent="0.3">
      <c r="A755" s="33"/>
      <c r="B755" s="33"/>
      <c r="C755" s="33"/>
      <c r="D755" s="33"/>
      <c r="E755" s="55"/>
      <c r="F755" s="55"/>
      <c r="G755" s="55"/>
      <c r="H755" s="33"/>
    </row>
    <row r="756" spans="1:8" ht="15.75" customHeight="1" x14ac:dyDescent="0.3">
      <c r="A756" s="33"/>
      <c r="B756" s="33"/>
      <c r="C756" s="33"/>
      <c r="D756" s="33"/>
      <c r="E756" s="55"/>
      <c r="F756" s="55"/>
      <c r="G756" s="55"/>
      <c r="H756" s="33"/>
    </row>
    <row r="757" spans="1:8" ht="15.75" customHeight="1" x14ac:dyDescent="0.3">
      <c r="A757" s="33"/>
      <c r="B757" s="33"/>
      <c r="C757" s="33"/>
      <c r="D757" s="33"/>
      <c r="E757" s="55"/>
      <c r="F757" s="55"/>
      <c r="G757" s="55"/>
      <c r="H757" s="33"/>
    </row>
    <row r="758" spans="1:8" ht="15.75" customHeight="1" x14ac:dyDescent="0.3">
      <c r="A758" s="33"/>
      <c r="B758" s="33"/>
      <c r="C758" s="33"/>
      <c r="D758" s="33"/>
      <c r="E758" s="55"/>
      <c r="F758" s="55"/>
      <c r="G758" s="55"/>
      <c r="H758" s="33"/>
    </row>
    <row r="759" spans="1:8" ht="15.75" customHeight="1" x14ac:dyDescent="0.3">
      <c r="A759" s="33"/>
      <c r="B759" s="33"/>
      <c r="C759" s="33"/>
      <c r="D759" s="33"/>
      <c r="E759" s="55"/>
      <c r="F759" s="55"/>
      <c r="G759" s="55"/>
      <c r="H759" s="33"/>
    </row>
    <row r="760" spans="1:8" ht="15.75" customHeight="1" x14ac:dyDescent="0.3">
      <c r="A760" s="33"/>
      <c r="B760" s="33"/>
      <c r="C760" s="33"/>
      <c r="D760" s="33"/>
      <c r="E760" s="55"/>
      <c r="F760" s="55"/>
      <c r="G760" s="55"/>
      <c r="H760" s="33"/>
    </row>
    <row r="761" spans="1:8" ht="15.75" customHeight="1" x14ac:dyDescent="0.3">
      <c r="A761" s="33"/>
      <c r="B761" s="33"/>
      <c r="C761" s="33"/>
      <c r="D761" s="33"/>
      <c r="E761" s="55"/>
      <c r="F761" s="55"/>
      <c r="G761" s="55"/>
      <c r="H761" s="33"/>
    </row>
    <row r="762" spans="1:8" ht="15.75" customHeight="1" x14ac:dyDescent="0.3">
      <c r="A762" s="33"/>
      <c r="B762" s="33"/>
      <c r="C762" s="33"/>
      <c r="D762" s="33"/>
      <c r="E762" s="55"/>
      <c r="F762" s="55"/>
      <c r="G762" s="55"/>
      <c r="H762" s="33"/>
    </row>
    <row r="763" spans="1:8" ht="15.75" customHeight="1" x14ac:dyDescent="0.3">
      <c r="A763" s="33"/>
      <c r="B763" s="33"/>
      <c r="C763" s="33"/>
      <c r="D763" s="33"/>
      <c r="E763" s="55"/>
      <c r="F763" s="55"/>
      <c r="G763" s="55"/>
      <c r="H763" s="33"/>
    </row>
    <row r="764" spans="1:8" ht="15.75" customHeight="1" x14ac:dyDescent="0.3">
      <c r="A764" s="33"/>
      <c r="B764" s="33"/>
      <c r="C764" s="33"/>
      <c r="D764" s="33"/>
      <c r="E764" s="55"/>
      <c r="F764" s="55"/>
      <c r="G764" s="55"/>
      <c r="H764" s="33"/>
    </row>
    <row r="765" spans="1:8" ht="15.75" customHeight="1" x14ac:dyDescent="0.3">
      <c r="A765" s="33"/>
      <c r="B765" s="33"/>
      <c r="C765" s="33"/>
      <c r="D765" s="33"/>
      <c r="E765" s="55"/>
      <c r="F765" s="55"/>
      <c r="G765" s="55"/>
      <c r="H765" s="33"/>
    </row>
    <row r="766" spans="1:8" ht="15.75" customHeight="1" x14ac:dyDescent="0.3">
      <c r="A766" s="33"/>
      <c r="B766" s="33"/>
      <c r="C766" s="33"/>
      <c r="D766" s="33"/>
      <c r="E766" s="55"/>
      <c r="F766" s="55"/>
      <c r="G766" s="55"/>
      <c r="H766" s="33"/>
    </row>
    <row r="767" spans="1:8" ht="15.75" customHeight="1" x14ac:dyDescent="0.3">
      <c r="A767" s="33"/>
      <c r="B767" s="33"/>
      <c r="C767" s="33"/>
      <c r="D767" s="33"/>
      <c r="E767" s="55"/>
      <c r="F767" s="55"/>
      <c r="G767" s="55"/>
      <c r="H767" s="33"/>
    </row>
    <row r="768" spans="1:8" ht="15.75" customHeight="1" x14ac:dyDescent="0.3">
      <c r="A768" s="33"/>
      <c r="B768" s="33"/>
      <c r="C768" s="33"/>
      <c r="D768" s="33"/>
      <c r="E768" s="55"/>
      <c r="F768" s="55"/>
      <c r="G768" s="55"/>
      <c r="H768" s="33"/>
    </row>
    <row r="769" spans="1:8" ht="15.75" customHeight="1" x14ac:dyDescent="0.3">
      <c r="A769" s="33"/>
      <c r="B769" s="33"/>
      <c r="C769" s="33"/>
      <c r="D769" s="33"/>
      <c r="E769" s="55"/>
      <c r="F769" s="55"/>
      <c r="G769" s="55"/>
      <c r="H769" s="33"/>
    </row>
    <row r="770" spans="1:8" ht="15.75" customHeight="1" x14ac:dyDescent="0.3">
      <c r="A770" s="33"/>
      <c r="B770" s="33"/>
      <c r="C770" s="33"/>
      <c r="D770" s="33"/>
      <c r="E770" s="55"/>
      <c r="F770" s="55"/>
      <c r="G770" s="55"/>
      <c r="H770" s="33"/>
    </row>
    <row r="771" spans="1:8" ht="15.75" customHeight="1" x14ac:dyDescent="0.3">
      <c r="A771" s="33"/>
      <c r="B771" s="33"/>
      <c r="C771" s="33"/>
      <c r="D771" s="33"/>
      <c r="E771" s="55"/>
      <c r="F771" s="55"/>
      <c r="G771" s="55"/>
      <c r="H771" s="33"/>
    </row>
    <row r="772" spans="1:8" ht="15.75" customHeight="1" x14ac:dyDescent="0.3">
      <c r="A772" s="33"/>
      <c r="B772" s="33"/>
      <c r="C772" s="33"/>
      <c r="D772" s="33"/>
      <c r="E772" s="55"/>
      <c r="F772" s="55"/>
      <c r="G772" s="55"/>
      <c r="H772" s="33"/>
    </row>
    <row r="773" spans="1:8" ht="15.75" customHeight="1" x14ac:dyDescent="0.3">
      <c r="A773" s="33"/>
      <c r="B773" s="33"/>
      <c r="C773" s="33"/>
      <c r="D773" s="33"/>
      <c r="E773" s="55"/>
      <c r="F773" s="55"/>
      <c r="G773" s="55"/>
      <c r="H773" s="33"/>
    </row>
    <row r="774" spans="1:8" ht="15.75" customHeight="1" x14ac:dyDescent="0.3">
      <c r="A774" s="33"/>
      <c r="B774" s="33"/>
      <c r="C774" s="33"/>
      <c r="D774" s="33"/>
      <c r="E774" s="55"/>
      <c r="F774" s="55"/>
      <c r="G774" s="55"/>
      <c r="H774" s="33"/>
    </row>
    <row r="775" spans="1:8" ht="15.75" customHeight="1" x14ac:dyDescent="0.3">
      <c r="A775" s="33"/>
      <c r="B775" s="33"/>
      <c r="C775" s="33"/>
      <c r="D775" s="33"/>
      <c r="E775" s="55"/>
      <c r="F775" s="55"/>
      <c r="G775" s="55"/>
      <c r="H775" s="33"/>
    </row>
    <row r="776" spans="1:8" ht="15.75" customHeight="1" x14ac:dyDescent="0.3">
      <c r="A776" s="33"/>
      <c r="B776" s="33"/>
      <c r="C776" s="33"/>
      <c r="D776" s="33"/>
      <c r="E776" s="55"/>
      <c r="F776" s="55"/>
      <c r="G776" s="55"/>
      <c r="H776" s="33"/>
    </row>
    <row r="777" spans="1:8" ht="15.75" customHeight="1" x14ac:dyDescent="0.3">
      <c r="A777" s="33"/>
      <c r="B777" s="33"/>
      <c r="C777" s="33"/>
      <c r="D777" s="33"/>
      <c r="E777" s="55"/>
      <c r="F777" s="55"/>
      <c r="G777" s="55"/>
      <c r="H777" s="33"/>
    </row>
    <row r="778" spans="1:8" ht="15.75" customHeight="1" x14ac:dyDescent="0.3">
      <c r="A778" s="33"/>
      <c r="B778" s="33"/>
      <c r="C778" s="33"/>
      <c r="D778" s="33"/>
      <c r="E778" s="55"/>
      <c r="F778" s="55"/>
      <c r="G778" s="55"/>
      <c r="H778" s="33"/>
    </row>
    <row r="779" spans="1:8" ht="15.75" customHeight="1" x14ac:dyDescent="0.3">
      <c r="A779" s="33"/>
      <c r="B779" s="33"/>
      <c r="C779" s="33"/>
      <c r="D779" s="33"/>
      <c r="E779" s="55"/>
      <c r="F779" s="55"/>
      <c r="G779" s="55"/>
      <c r="H779" s="33"/>
    </row>
    <row r="780" spans="1:8" ht="15.75" customHeight="1" x14ac:dyDescent="0.3">
      <c r="A780" s="33"/>
      <c r="B780" s="33"/>
      <c r="C780" s="33"/>
      <c r="D780" s="33"/>
      <c r="E780" s="55"/>
      <c r="F780" s="55"/>
      <c r="G780" s="55"/>
      <c r="H780" s="33"/>
    </row>
    <row r="781" spans="1:8" ht="15.75" customHeight="1" x14ac:dyDescent="0.3">
      <c r="A781" s="33"/>
      <c r="B781" s="33"/>
      <c r="C781" s="33"/>
      <c r="D781" s="33"/>
      <c r="E781" s="55"/>
      <c r="F781" s="55"/>
      <c r="G781" s="55"/>
      <c r="H781" s="33"/>
    </row>
    <row r="782" spans="1:8" ht="15.75" customHeight="1" x14ac:dyDescent="0.3">
      <c r="A782" s="33"/>
      <c r="B782" s="33"/>
      <c r="C782" s="33"/>
      <c r="D782" s="33"/>
      <c r="E782" s="55"/>
      <c r="F782" s="55"/>
      <c r="G782" s="55"/>
      <c r="H782" s="33"/>
    </row>
    <row r="783" spans="1:8" ht="15.75" customHeight="1" x14ac:dyDescent="0.3">
      <c r="A783" s="33"/>
      <c r="B783" s="33"/>
      <c r="C783" s="33"/>
      <c r="D783" s="33"/>
      <c r="E783" s="55"/>
      <c r="F783" s="55"/>
      <c r="G783" s="55"/>
      <c r="H783" s="33"/>
    </row>
    <row r="784" spans="1:8" ht="15.75" customHeight="1" x14ac:dyDescent="0.3">
      <c r="A784" s="33"/>
      <c r="B784" s="33"/>
      <c r="C784" s="33"/>
      <c r="D784" s="33"/>
      <c r="E784" s="55"/>
      <c r="F784" s="55"/>
      <c r="G784" s="55"/>
      <c r="H784" s="33"/>
    </row>
    <row r="785" spans="1:8" ht="15.75" customHeight="1" x14ac:dyDescent="0.3">
      <c r="A785" s="33"/>
      <c r="B785" s="33"/>
      <c r="C785" s="33"/>
      <c r="D785" s="33"/>
      <c r="E785" s="55"/>
      <c r="F785" s="55"/>
      <c r="G785" s="55"/>
      <c r="H785" s="33"/>
    </row>
    <row r="786" spans="1:8" ht="15.75" customHeight="1" x14ac:dyDescent="0.3">
      <c r="A786" s="33"/>
      <c r="B786" s="33"/>
      <c r="C786" s="33"/>
      <c r="D786" s="33"/>
      <c r="E786" s="55"/>
      <c r="F786" s="55"/>
      <c r="G786" s="55"/>
      <c r="H786" s="33"/>
    </row>
    <row r="787" spans="1:8" ht="15.75" customHeight="1" x14ac:dyDescent="0.3">
      <c r="A787" s="33"/>
      <c r="B787" s="33"/>
      <c r="C787" s="33"/>
      <c r="D787" s="33"/>
      <c r="E787" s="55"/>
      <c r="F787" s="55"/>
      <c r="G787" s="55"/>
      <c r="H787" s="33"/>
    </row>
    <row r="788" spans="1:8" ht="15.75" customHeight="1" x14ac:dyDescent="0.3">
      <c r="A788" s="33"/>
      <c r="B788" s="33"/>
      <c r="C788" s="33"/>
      <c r="D788" s="33"/>
      <c r="E788" s="55"/>
      <c r="F788" s="55"/>
      <c r="G788" s="55"/>
      <c r="H788" s="33"/>
    </row>
    <row r="789" spans="1:8" ht="15.75" customHeight="1" x14ac:dyDescent="0.3">
      <c r="A789" s="33"/>
      <c r="B789" s="33"/>
      <c r="C789" s="33"/>
      <c r="D789" s="33"/>
      <c r="E789" s="55"/>
      <c r="F789" s="55"/>
      <c r="G789" s="55"/>
      <c r="H789" s="33"/>
    </row>
    <row r="790" spans="1:8" ht="15.75" customHeight="1" x14ac:dyDescent="0.3">
      <c r="A790" s="33"/>
      <c r="B790" s="33"/>
      <c r="C790" s="33"/>
      <c r="D790" s="33"/>
      <c r="E790" s="55"/>
      <c r="F790" s="55"/>
      <c r="G790" s="55"/>
      <c r="H790" s="33"/>
    </row>
    <row r="791" spans="1:8" ht="15.75" customHeight="1" x14ac:dyDescent="0.3">
      <c r="A791" s="33"/>
      <c r="B791" s="33"/>
      <c r="C791" s="33"/>
      <c r="D791" s="33"/>
      <c r="E791" s="55"/>
      <c r="F791" s="55"/>
      <c r="G791" s="55"/>
      <c r="H791" s="33"/>
    </row>
    <row r="792" spans="1:8" ht="15.75" customHeight="1" x14ac:dyDescent="0.3">
      <c r="A792" s="33"/>
      <c r="B792" s="33"/>
      <c r="C792" s="33"/>
      <c r="D792" s="33"/>
      <c r="E792" s="55"/>
      <c r="F792" s="55"/>
      <c r="G792" s="55"/>
      <c r="H792" s="33"/>
    </row>
    <row r="793" spans="1:8" ht="15.75" customHeight="1" x14ac:dyDescent="0.3">
      <c r="A793" s="33"/>
      <c r="B793" s="33"/>
      <c r="C793" s="33"/>
      <c r="D793" s="33"/>
      <c r="E793" s="55"/>
      <c r="F793" s="55"/>
      <c r="G793" s="55"/>
      <c r="H793" s="33"/>
    </row>
    <row r="794" spans="1:8" ht="15.75" customHeight="1" x14ac:dyDescent="0.3">
      <c r="A794" s="33"/>
      <c r="B794" s="33"/>
      <c r="C794" s="33"/>
      <c r="D794" s="33"/>
      <c r="E794" s="55"/>
      <c r="F794" s="55"/>
      <c r="G794" s="55"/>
      <c r="H794" s="33"/>
    </row>
    <row r="795" spans="1:8" ht="15.75" customHeight="1" x14ac:dyDescent="0.3">
      <c r="A795" s="33"/>
      <c r="B795" s="33"/>
      <c r="C795" s="33"/>
      <c r="D795" s="33"/>
      <c r="E795" s="55"/>
      <c r="F795" s="55"/>
      <c r="G795" s="55"/>
      <c r="H795" s="33"/>
    </row>
    <row r="796" spans="1:8" ht="15.75" customHeight="1" x14ac:dyDescent="0.3">
      <c r="A796" s="33"/>
      <c r="B796" s="33"/>
      <c r="C796" s="33"/>
      <c r="D796" s="33"/>
      <c r="E796" s="55"/>
      <c r="F796" s="55"/>
      <c r="G796" s="55"/>
      <c r="H796" s="33"/>
    </row>
    <row r="797" spans="1:8" ht="15.75" customHeight="1" x14ac:dyDescent="0.3">
      <c r="A797" s="33"/>
      <c r="B797" s="33"/>
      <c r="C797" s="33"/>
      <c r="D797" s="33"/>
      <c r="E797" s="55"/>
      <c r="F797" s="55"/>
      <c r="G797" s="55"/>
      <c r="H797" s="33"/>
    </row>
    <row r="798" spans="1:8" ht="15.75" customHeight="1" x14ac:dyDescent="0.3">
      <c r="A798" s="33"/>
      <c r="B798" s="33"/>
      <c r="C798" s="33"/>
      <c r="D798" s="33"/>
      <c r="E798" s="55"/>
      <c r="F798" s="55"/>
      <c r="G798" s="55"/>
      <c r="H798" s="33"/>
    </row>
    <row r="799" spans="1:8" ht="15.75" customHeight="1" x14ac:dyDescent="0.3">
      <c r="A799" s="33"/>
      <c r="B799" s="33"/>
      <c r="C799" s="33"/>
      <c r="D799" s="33"/>
      <c r="E799" s="55"/>
      <c r="F799" s="55"/>
      <c r="G799" s="55"/>
      <c r="H799" s="33"/>
    </row>
    <row r="800" spans="1:8" ht="15.75" customHeight="1" x14ac:dyDescent="0.3">
      <c r="A800" s="33"/>
      <c r="B800" s="33"/>
      <c r="C800" s="33"/>
      <c r="D800" s="33"/>
      <c r="E800" s="55"/>
      <c r="F800" s="55"/>
      <c r="G800" s="55"/>
      <c r="H800" s="33"/>
    </row>
    <row r="801" spans="1:8" ht="15.75" customHeight="1" x14ac:dyDescent="0.3">
      <c r="A801" s="33"/>
      <c r="B801" s="33"/>
      <c r="C801" s="33"/>
      <c r="D801" s="33"/>
      <c r="E801" s="55"/>
      <c r="F801" s="55"/>
      <c r="G801" s="55"/>
      <c r="H801" s="33"/>
    </row>
    <row r="802" spans="1:8" ht="15.75" customHeight="1" x14ac:dyDescent="0.3">
      <c r="A802" s="33"/>
      <c r="B802" s="33"/>
      <c r="C802" s="33"/>
      <c r="D802" s="33"/>
      <c r="E802" s="55"/>
      <c r="F802" s="55"/>
      <c r="G802" s="55"/>
      <c r="H802" s="33"/>
    </row>
    <row r="803" spans="1:8" ht="15.75" customHeight="1" x14ac:dyDescent="0.3">
      <c r="A803" s="33"/>
      <c r="B803" s="33"/>
      <c r="C803" s="33"/>
      <c r="D803" s="33"/>
      <c r="E803" s="55"/>
      <c r="F803" s="55"/>
      <c r="G803" s="55"/>
      <c r="H803" s="33"/>
    </row>
    <row r="804" spans="1:8" ht="15.75" customHeight="1" x14ac:dyDescent="0.3">
      <c r="A804" s="33"/>
      <c r="B804" s="33"/>
      <c r="C804" s="33"/>
      <c r="D804" s="33"/>
      <c r="E804" s="55"/>
      <c r="F804" s="55"/>
      <c r="G804" s="55"/>
      <c r="H804" s="33"/>
    </row>
    <row r="805" spans="1:8" ht="15.75" customHeight="1" x14ac:dyDescent="0.3">
      <c r="A805" s="33"/>
      <c r="B805" s="33"/>
      <c r="C805" s="33"/>
      <c r="D805" s="33"/>
      <c r="E805" s="55"/>
      <c r="F805" s="55"/>
      <c r="G805" s="55"/>
      <c r="H805" s="33"/>
    </row>
    <row r="806" spans="1:8" ht="15.75" customHeight="1" x14ac:dyDescent="0.3">
      <c r="A806" s="33"/>
      <c r="B806" s="33"/>
      <c r="C806" s="33"/>
      <c r="D806" s="33"/>
      <c r="E806" s="55"/>
      <c r="F806" s="55"/>
      <c r="G806" s="55"/>
      <c r="H806" s="33"/>
    </row>
    <row r="807" spans="1:8" ht="15.75" customHeight="1" x14ac:dyDescent="0.3">
      <c r="A807" s="33"/>
      <c r="B807" s="33"/>
      <c r="C807" s="33"/>
      <c r="D807" s="33"/>
      <c r="E807" s="55"/>
      <c r="F807" s="55"/>
      <c r="G807" s="55"/>
      <c r="H807" s="33"/>
    </row>
    <row r="808" spans="1:8" ht="15.75" customHeight="1" x14ac:dyDescent="0.3">
      <c r="A808" s="33"/>
      <c r="B808" s="33"/>
      <c r="C808" s="33"/>
      <c r="D808" s="33"/>
      <c r="E808" s="55"/>
      <c r="F808" s="55"/>
      <c r="G808" s="55"/>
      <c r="H808" s="33"/>
    </row>
    <row r="809" spans="1:8" ht="15.75" customHeight="1" x14ac:dyDescent="0.3">
      <c r="A809" s="33"/>
      <c r="B809" s="33"/>
      <c r="C809" s="33"/>
      <c r="D809" s="33"/>
      <c r="E809" s="55"/>
      <c r="F809" s="55"/>
      <c r="G809" s="55"/>
      <c r="H809" s="33"/>
    </row>
    <row r="810" spans="1:8" ht="15.75" customHeight="1" x14ac:dyDescent="0.3">
      <c r="A810" s="33"/>
      <c r="B810" s="33"/>
      <c r="C810" s="33"/>
      <c r="D810" s="33"/>
      <c r="E810" s="55"/>
      <c r="F810" s="55"/>
      <c r="G810" s="55"/>
      <c r="H810" s="33"/>
    </row>
    <row r="811" spans="1:8" ht="15.75" customHeight="1" x14ac:dyDescent="0.3">
      <c r="A811" s="33"/>
      <c r="B811" s="33"/>
      <c r="C811" s="33"/>
      <c r="D811" s="33"/>
      <c r="E811" s="55"/>
      <c r="F811" s="55"/>
      <c r="G811" s="55"/>
      <c r="H811" s="33"/>
    </row>
    <row r="812" spans="1:8" ht="15.75" customHeight="1" x14ac:dyDescent="0.3">
      <c r="A812" s="33"/>
      <c r="B812" s="33"/>
      <c r="C812" s="33"/>
      <c r="D812" s="33"/>
      <c r="E812" s="55"/>
      <c r="F812" s="55"/>
      <c r="G812" s="55"/>
      <c r="H812" s="33"/>
    </row>
    <row r="813" spans="1:8" ht="15.75" customHeight="1" x14ac:dyDescent="0.3">
      <c r="A813" s="33"/>
      <c r="B813" s="33"/>
      <c r="C813" s="33"/>
      <c r="D813" s="33"/>
      <c r="E813" s="55"/>
      <c r="F813" s="55"/>
      <c r="G813" s="55"/>
      <c r="H813" s="33"/>
    </row>
    <row r="814" spans="1:8" ht="15.75" customHeight="1" x14ac:dyDescent="0.3">
      <c r="A814" s="33"/>
      <c r="B814" s="33"/>
      <c r="C814" s="33"/>
      <c r="D814" s="33"/>
      <c r="E814" s="55"/>
      <c r="F814" s="55"/>
      <c r="G814" s="55"/>
      <c r="H814" s="33"/>
    </row>
    <row r="815" spans="1:8" ht="15.75" customHeight="1" x14ac:dyDescent="0.3">
      <c r="A815" s="33"/>
      <c r="B815" s="33"/>
      <c r="C815" s="33"/>
      <c r="D815" s="33"/>
      <c r="E815" s="55"/>
      <c r="F815" s="55"/>
      <c r="G815" s="55"/>
      <c r="H815" s="33"/>
    </row>
    <row r="816" spans="1:8" ht="15.75" customHeight="1" x14ac:dyDescent="0.3">
      <c r="A816" s="33"/>
      <c r="B816" s="33"/>
      <c r="C816" s="33"/>
      <c r="D816" s="33"/>
      <c r="E816" s="55"/>
      <c r="F816" s="55"/>
      <c r="G816" s="55"/>
      <c r="H816" s="33"/>
    </row>
    <row r="817" spans="1:8" ht="15.75" customHeight="1" x14ac:dyDescent="0.3">
      <c r="A817" s="33"/>
      <c r="B817" s="33"/>
      <c r="C817" s="33"/>
      <c r="D817" s="33"/>
      <c r="E817" s="55"/>
      <c r="F817" s="55"/>
      <c r="G817" s="55"/>
      <c r="H817" s="33"/>
    </row>
    <row r="818" spans="1:8" ht="15.75" customHeight="1" x14ac:dyDescent="0.3">
      <c r="A818" s="33"/>
      <c r="B818" s="33"/>
      <c r="C818" s="33"/>
      <c r="D818" s="33"/>
      <c r="E818" s="55"/>
      <c r="F818" s="55"/>
      <c r="G818" s="55"/>
      <c r="H818" s="33"/>
    </row>
    <row r="819" spans="1:8" ht="15.75" customHeight="1" x14ac:dyDescent="0.3">
      <c r="A819" s="33"/>
      <c r="B819" s="33"/>
      <c r="C819" s="33"/>
      <c r="D819" s="33"/>
      <c r="E819" s="55"/>
      <c r="F819" s="55"/>
      <c r="G819" s="55"/>
      <c r="H819" s="33"/>
    </row>
    <row r="820" spans="1:8" ht="15.75" customHeight="1" x14ac:dyDescent="0.3">
      <c r="A820" s="33"/>
      <c r="B820" s="33"/>
      <c r="C820" s="33"/>
      <c r="D820" s="33"/>
      <c r="E820" s="55"/>
      <c r="F820" s="55"/>
      <c r="G820" s="55"/>
      <c r="H820" s="33"/>
    </row>
    <row r="821" spans="1:8" ht="15.75" customHeight="1" x14ac:dyDescent="0.3">
      <c r="A821" s="33"/>
      <c r="B821" s="33"/>
      <c r="C821" s="33"/>
      <c r="D821" s="33"/>
      <c r="E821" s="55"/>
      <c r="F821" s="55"/>
      <c r="G821" s="55"/>
      <c r="H821" s="33"/>
    </row>
    <row r="822" spans="1:8" ht="15.75" customHeight="1" x14ac:dyDescent="0.3">
      <c r="A822" s="33"/>
      <c r="B822" s="33"/>
      <c r="C822" s="33"/>
      <c r="D822" s="33"/>
      <c r="E822" s="55"/>
      <c r="F822" s="55"/>
      <c r="G822" s="55"/>
      <c r="H822" s="33"/>
    </row>
    <row r="823" spans="1:8" ht="15.75" customHeight="1" x14ac:dyDescent="0.3">
      <c r="A823" s="33"/>
      <c r="B823" s="33"/>
      <c r="C823" s="33"/>
      <c r="D823" s="33"/>
      <c r="E823" s="55"/>
      <c r="F823" s="55"/>
      <c r="G823" s="55"/>
      <c r="H823" s="33"/>
    </row>
    <row r="824" spans="1:8" ht="15.75" customHeight="1" x14ac:dyDescent="0.3">
      <c r="A824" s="33"/>
      <c r="B824" s="33"/>
      <c r="C824" s="33"/>
      <c r="D824" s="33"/>
      <c r="E824" s="55"/>
      <c r="F824" s="55"/>
      <c r="G824" s="55"/>
      <c r="H824" s="33"/>
    </row>
    <row r="825" spans="1:8" ht="15.75" customHeight="1" x14ac:dyDescent="0.3">
      <c r="A825" s="33"/>
      <c r="B825" s="33"/>
      <c r="C825" s="33"/>
      <c r="D825" s="33"/>
      <c r="E825" s="55"/>
      <c r="F825" s="55"/>
      <c r="G825" s="55"/>
      <c r="H825" s="33"/>
    </row>
    <row r="826" spans="1:8" ht="15.75" customHeight="1" x14ac:dyDescent="0.3">
      <c r="A826" s="33"/>
      <c r="B826" s="33"/>
      <c r="C826" s="33"/>
      <c r="D826" s="33"/>
      <c r="E826" s="55"/>
      <c r="F826" s="55"/>
      <c r="G826" s="55"/>
      <c r="H826" s="33"/>
    </row>
    <row r="827" spans="1:8" ht="15.75" customHeight="1" x14ac:dyDescent="0.3">
      <c r="A827" s="33"/>
      <c r="B827" s="33"/>
      <c r="C827" s="33"/>
      <c r="D827" s="33"/>
      <c r="E827" s="55"/>
      <c r="F827" s="55"/>
      <c r="G827" s="55"/>
      <c r="H827" s="33"/>
    </row>
    <row r="828" spans="1:8" ht="15.75" customHeight="1" x14ac:dyDescent="0.3">
      <c r="A828" s="33"/>
      <c r="B828" s="33"/>
      <c r="C828" s="33"/>
      <c r="D828" s="33"/>
      <c r="E828" s="55"/>
      <c r="F828" s="55"/>
      <c r="G828" s="55"/>
      <c r="H828" s="33"/>
    </row>
    <row r="829" spans="1:8" ht="15.75" customHeight="1" x14ac:dyDescent="0.3">
      <c r="A829" s="33"/>
      <c r="B829" s="33"/>
      <c r="C829" s="33"/>
      <c r="D829" s="33"/>
      <c r="E829" s="55"/>
      <c r="F829" s="55"/>
      <c r="G829" s="55"/>
      <c r="H829" s="33"/>
    </row>
    <row r="830" spans="1:8" ht="15.75" customHeight="1" x14ac:dyDescent="0.3">
      <c r="A830" s="33"/>
      <c r="B830" s="33"/>
      <c r="C830" s="33"/>
      <c r="D830" s="33"/>
      <c r="E830" s="55"/>
      <c r="F830" s="55"/>
      <c r="G830" s="55"/>
      <c r="H830" s="33"/>
    </row>
    <row r="831" spans="1:8" ht="15.75" customHeight="1" x14ac:dyDescent="0.3">
      <c r="A831" s="33"/>
      <c r="B831" s="33"/>
      <c r="C831" s="33"/>
      <c r="D831" s="33"/>
      <c r="E831" s="55"/>
      <c r="F831" s="55"/>
      <c r="G831" s="55"/>
      <c r="H831" s="33"/>
    </row>
    <row r="832" spans="1:8" ht="15.75" customHeight="1" x14ac:dyDescent="0.3">
      <c r="A832" s="33"/>
      <c r="B832" s="33"/>
      <c r="C832" s="33"/>
      <c r="D832" s="33"/>
      <c r="E832" s="55"/>
      <c r="F832" s="55"/>
      <c r="G832" s="55"/>
      <c r="H832" s="33"/>
    </row>
    <row r="833" spans="1:8" ht="15.75" customHeight="1" x14ac:dyDescent="0.3">
      <c r="A833" s="33"/>
      <c r="B833" s="33"/>
      <c r="C833" s="33"/>
      <c r="D833" s="33"/>
      <c r="E833" s="55"/>
      <c r="F833" s="55"/>
      <c r="G833" s="55"/>
      <c r="H833" s="33"/>
    </row>
    <row r="834" spans="1:8" ht="15.75" customHeight="1" x14ac:dyDescent="0.3">
      <c r="A834" s="33"/>
      <c r="B834" s="33"/>
      <c r="C834" s="33"/>
      <c r="D834" s="33"/>
      <c r="E834" s="55"/>
      <c r="F834" s="55"/>
      <c r="G834" s="55"/>
      <c r="H834" s="33"/>
    </row>
    <row r="835" spans="1:8" ht="15.75" customHeight="1" x14ac:dyDescent="0.3">
      <c r="A835" s="33"/>
      <c r="B835" s="33"/>
      <c r="C835" s="33"/>
      <c r="D835" s="33"/>
      <c r="E835" s="55"/>
      <c r="F835" s="55"/>
      <c r="G835" s="55"/>
      <c r="H835" s="33"/>
    </row>
    <row r="836" spans="1:8" ht="15.75" customHeight="1" x14ac:dyDescent="0.3">
      <c r="A836" s="33"/>
      <c r="B836" s="33"/>
      <c r="C836" s="33"/>
      <c r="D836" s="33"/>
      <c r="E836" s="55"/>
      <c r="F836" s="55"/>
      <c r="G836" s="55"/>
      <c r="H836" s="33"/>
    </row>
    <row r="837" spans="1:8" ht="15.75" customHeight="1" x14ac:dyDescent="0.3">
      <c r="A837" s="33"/>
      <c r="B837" s="33"/>
      <c r="C837" s="33"/>
      <c r="D837" s="33"/>
      <c r="E837" s="55"/>
      <c r="F837" s="55"/>
      <c r="G837" s="55"/>
      <c r="H837" s="33"/>
    </row>
    <row r="838" spans="1:8" ht="15.75" customHeight="1" x14ac:dyDescent="0.3">
      <c r="A838" s="33"/>
      <c r="B838" s="33"/>
      <c r="C838" s="33"/>
      <c r="D838" s="33"/>
      <c r="E838" s="55"/>
      <c r="F838" s="55"/>
      <c r="G838" s="55"/>
      <c r="H838" s="33"/>
    </row>
    <row r="839" spans="1:8" ht="15.75" customHeight="1" x14ac:dyDescent="0.3">
      <c r="A839" s="33"/>
      <c r="B839" s="33"/>
      <c r="C839" s="33"/>
      <c r="D839" s="33"/>
      <c r="E839" s="55"/>
      <c r="F839" s="55"/>
      <c r="G839" s="55"/>
      <c r="H839" s="33"/>
    </row>
    <row r="840" spans="1:8" ht="15.75" customHeight="1" x14ac:dyDescent="0.3">
      <c r="A840" s="33"/>
      <c r="B840" s="33"/>
      <c r="C840" s="33"/>
      <c r="D840" s="33"/>
      <c r="E840" s="55"/>
      <c r="F840" s="55"/>
      <c r="G840" s="55"/>
      <c r="H840" s="33"/>
    </row>
    <row r="841" spans="1:8" ht="15.75" customHeight="1" x14ac:dyDescent="0.3">
      <c r="A841" s="33"/>
      <c r="B841" s="33"/>
      <c r="C841" s="33"/>
      <c r="D841" s="33"/>
      <c r="E841" s="55"/>
      <c r="F841" s="55"/>
      <c r="G841" s="55"/>
      <c r="H841" s="33"/>
    </row>
    <row r="842" spans="1:8" ht="15.75" customHeight="1" x14ac:dyDescent="0.3">
      <c r="A842" s="33"/>
      <c r="B842" s="33"/>
      <c r="C842" s="33"/>
      <c r="D842" s="33"/>
      <c r="E842" s="55"/>
      <c r="F842" s="55"/>
      <c r="G842" s="55"/>
      <c r="H842" s="33"/>
    </row>
    <row r="843" spans="1:8" ht="15.75" customHeight="1" x14ac:dyDescent="0.3">
      <c r="A843" s="33"/>
      <c r="B843" s="33"/>
      <c r="C843" s="33"/>
      <c r="D843" s="33"/>
      <c r="E843" s="55"/>
      <c r="F843" s="55"/>
      <c r="G843" s="55"/>
      <c r="H843" s="33"/>
    </row>
    <row r="844" spans="1:8" ht="15.75" customHeight="1" x14ac:dyDescent="0.3">
      <c r="A844" s="33"/>
      <c r="B844" s="33"/>
      <c r="C844" s="33"/>
      <c r="D844" s="33"/>
      <c r="E844" s="55"/>
      <c r="F844" s="55"/>
      <c r="G844" s="55"/>
      <c r="H844" s="33"/>
    </row>
    <row r="845" spans="1:8" ht="15.75" customHeight="1" x14ac:dyDescent="0.3">
      <c r="A845" s="33"/>
      <c r="B845" s="33"/>
      <c r="C845" s="33"/>
      <c r="D845" s="33"/>
      <c r="E845" s="55"/>
      <c r="F845" s="55"/>
      <c r="G845" s="55"/>
      <c r="H845" s="33"/>
    </row>
    <row r="846" spans="1:8" ht="15.75" customHeight="1" x14ac:dyDescent="0.3">
      <c r="A846" s="33"/>
      <c r="B846" s="33"/>
      <c r="C846" s="33"/>
      <c r="D846" s="33"/>
      <c r="E846" s="55"/>
      <c r="F846" s="55"/>
      <c r="G846" s="55"/>
      <c r="H846" s="33"/>
    </row>
    <row r="847" spans="1:8" ht="15.75" customHeight="1" x14ac:dyDescent="0.3">
      <c r="A847" s="33"/>
      <c r="B847" s="33"/>
      <c r="C847" s="33"/>
      <c r="D847" s="33"/>
      <c r="E847" s="55"/>
      <c r="F847" s="55"/>
      <c r="G847" s="55"/>
      <c r="H847" s="33"/>
    </row>
    <row r="848" spans="1:8" ht="15.75" customHeight="1" x14ac:dyDescent="0.3">
      <c r="A848" s="33"/>
      <c r="B848" s="33"/>
      <c r="C848" s="33"/>
      <c r="D848" s="33"/>
      <c r="E848" s="55"/>
      <c r="F848" s="55"/>
      <c r="G848" s="55"/>
      <c r="H848" s="33"/>
    </row>
    <row r="849" spans="1:8" ht="15.75" customHeight="1" x14ac:dyDescent="0.3">
      <c r="A849" s="33"/>
      <c r="B849" s="33"/>
      <c r="C849" s="33"/>
      <c r="D849" s="33"/>
      <c r="E849" s="55"/>
      <c r="F849" s="55"/>
      <c r="G849" s="55"/>
      <c r="H849" s="33"/>
    </row>
    <row r="850" spans="1:8" ht="15.75" customHeight="1" x14ac:dyDescent="0.3">
      <c r="A850" s="33"/>
      <c r="B850" s="33"/>
      <c r="C850" s="33"/>
      <c r="D850" s="33"/>
      <c r="E850" s="55"/>
      <c r="F850" s="55"/>
      <c r="G850" s="55"/>
      <c r="H850" s="33"/>
    </row>
    <row r="851" spans="1:8" ht="15.75" customHeight="1" x14ac:dyDescent="0.3">
      <c r="A851" s="33"/>
      <c r="B851" s="33"/>
      <c r="C851" s="33"/>
      <c r="D851" s="33"/>
      <c r="E851" s="55"/>
      <c r="F851" s="55"/>
      <c r="G851" s="55"/>
      <c r="H851" s="33"/>
    </row>
    <row r="852" spans="1:8" ht="15.75" customHeight="1" x14ac:dyDescent="0.3">
      <c r="A852" s="33"/>
      <c r="B852" s="33"/>
      <c r="C852" s="33"/>
      <c r="D852" s="33"/>
      <c r="E852" s="55"/>
      <c r="F852" s="55"/>
      <c r="G852" s="55"/>
      <c r="H852" s="33"/>
    </row>
    <row r="853" spans="1:8" ht="15.75" customHeight="1" x14ac:dyDescent="0.3">
      <c r="A853" s="33"/>
      <c r="B853" s="33"/>
      <c r="C853" s="33"/>
      <c r="D853" s="33"/>
      <c r="E853" s="55"/>
      <c r="F853" s="55"/>
      <c r="G853" s="55"/>
      <c r="H853" s="33"/>
    </row>
    <row r="854" spans="1:8" ht="15.75" customHeight="1" x14ac:dyDescent="0.3">
      <c r="A854" s="33"/>
      <c r="B854" s="33"/>
      <c r="C854" s="33"/>
      <c r="D854" s="33"/>
      <c r="E854" s="55"/>
      <c r="F854" s="55"/>
      <c r="G854" s="55"/>
      <c r="H854" s="33"/>
    </row>
    <row r="855" spans="1:8" ht="15.75" customHeight="1" x14ac:dyDescent="0.3">
      <c r="A855" s="33"/>
      <c r="B855" s="33"/>
      <c r="C855" s="33"/>
      <c r="D855" s="33"/>
      <c r="E855" s="55"/>
      <c r="F855" s="55"/>
      <c r="G855" s="55"/>
      <c r="H855" s="33"/>
    </row>
    <row r="856" spans="1:8" ht="15.75" customHeight="1" x14ac:dyDescent="0.3">
      <c r="A856" s="33"/>
      <c r="B856" s="33"/>
      <c r="C856" s="33"/>
      <c r="D856" s="33"/>
      <c r="E856" s="55"/>
      <c r="F856" s="55"/>
      <c r="G856" s="55"/>
      <c r="H856" s="33"/>
    </row>
    <row r="857" spans="1:8" ht="15.75" customHeight="1" x14ac:dyDescent="0.3">
      <c r="A857" s="33"/>
      <c r="B857" s="33"/>
      <c r="C857" s="33"/>
      <c r="D857" s="33"/>
      <c r="E857" s="55"/>
      <c r="F857" s="55"/>
      <c r="G857" s="55"/>
      <c r="H857" s="33"/>
    </row>
    <row r="858" spans="1:8" ht="15.75" customHeight="1" x14ac:dyDescent="0.3">
      <c r="A858" s="33"/>
      <c r="B858" s="33"/>
      <c r="C858" s="33"/>
      <c r="D858" s="33"/>
      <c r="E858" s="55"/>
      <c r="F858" s="55"/>
      <c r="G858" s="55"/>
      <c r="H858" s="33"/>
    </row>
    <row r="859" spans="1:8" ht="15.75" customHeight="1" x14ac:dyDescent="0.3">
      <c r="A859" s="33"/>
      <c r="B859" s="33"/>
      <c r="C859" s="33"/>
      <c r="D859" s="33"/>
      <c r="E859" s="55"/>
      <c r="F859" s="55"/>
      <c r="G859" s="55"/>
      <c r="H859" s="33"/>
    </row>
    <row r="860" spans="1:8" ht="15.75" customHeight="1" x14ac:dyDescent="0.3">
      <c r="A860" s="33"/>
      <c r="B860" s="33"/>
      <c r="C860" s="33"/>
      <c r="D860" s="33"/>
      <c r="E860" s="55"/>
      <c r="F860" s="55"/>
      <c r="G860" s="55"/>
      <c r="H860" s="33"/>
    </row>
    <row r="861" spans="1:8" ht="15.75" customHeight="1" x14ac:dyDescent="0.3">
      <c r="A861" s="33"/>
      <c r="B861" s="33"/>
      <c r="C861" s="33"/>
      <c r="D861" s="33"/>
      <c r="E861" s="55"/>
      <c r="F861" s="55"/>
      <c r="G861" s="55"/>
      <c r="H861" s="33"/>
    </row>
    <row r="862" spans="1:8" ht="15.75" customHeight="1" x14ac:dyDescent="0.3">
      <c r="A862" s="33"/>
      <c r="B862" s="33"/>
      <c r="C862" s="33"/>
      <c r="D862" s="33"/>
      <c r="E862" s="55"/>
      <c r="F862" s="55"/>
      <c r="G862" s="55"/>
      <c r="H862" s="33"/>
    </row>
    <row r="863" spans="1:8" ht="15.75" customHeight="1" x14ac:dyDescent="0.3">
      <c r="A863" s="33"/>
      <c r="B863" s="33"/>
      <c r="C863" s="33"/>
      <c r="D863" s="33"/>
      <c r="E863" s="55"/>
      <c r="F863" s="55"/>
      <c r="G863" s="55"/>
      <c r="H863" s="33"/>
    </row>
    <row r="864" spans="1:8" ht="15.75" customHeight="1" x14ac:dyDescent="0.3">
      <c r="A864" s="33"/>
      <c r="B864" s="33"/>
      <c r="C864" s="33"/>
      <c r="D864" s="33"/>
      <c r="E864" s="55"/>
      <c r="F864" s="55"/>
      <c r="G864" s="55"/>
      <c r="H864" s="33"/>
    </row>
    <row r="865" spans="1:8" ht="15.75" customHeight="1" x14ac:dyDescent="0.3">
      <c r="A865" s="33"/>
      <c r="B865" s="33"/>
      <c r="C865" s="33"/>
      <c r="D865" s="33"/>
      <c r="E865" s="55"/>
      <c r="F865" s="55"/>
      <c r="G865" s="55"/>
      <c r="H865" s="33"/>
    </row>
    <row r="866" spans="1:8" ht="15.75" customHeight="1" x14ac:dyDescent="0.3">
      <c r="A866" s="33"/>
      <c r="B866" s="33"/>
      <c r="C866" s="33"/>
      <c r="D866" s="33"/>
      <c r="E866" s="55"/>
      <c r="F866" s="55"/>
      <c r="G866" s="55"/>
      <c r="H866" s="33"/>
    </row>
    <row r="867" spans="1:8" ht="15.75" customHeight="1" x14ac:dyDescent="0.3">
      <c r="A867" s="33"/>
      <c r="B867" s="33"/>
      <c r="C867" s="33"/>
      <c r="D867" s="33"/>
      <c r="E867" s="55"/>
      <c r="F867" s="55"/>
      <c r="G867" s="55"/>
      <c r="H867" s="33"/>
    </row>
    <row r="868" spans="1:8" ht="15.75" customHeight="1" x14ac:dyDescent="0.3">
      <c r="A868" s="33"/>
      <c r="B868" s="33"/>
      <c r="C868" s="33"/>
      <c r="D868" s="33"/>
      <c r="E868" s="55"/>
      <c r="F868" s="55"/>
      <c r="G868" s="55"/>
      <c r="H868" s="33"/>
    </row>
    <row r="869" spans="1:8" ht="15.75" customHeight="1" x14ac:dyDescent="0.3">
      <c r="A869" s="33"/>
      <c r="B869" s="33"/>
      <c r="C869" s="33"/>
      <c r="D869" s="33"/>
      <c r="E869" s="55"/>
      <c r="F869" s="55"/>
      <c r="G869" s="55"/>
      <c r="H869" s="33"/>
    </row>
    <row r="870" spans="1:8" ht="15.75" customHeight="1" x14ac:dyDescent="0.3">
      <c r="A870" s="33"/>
      <c r="B870" s="33"/>
      <c r="C870" s="33"/>
      <c r="D870" s="33"/>
      <c r="E870" s="55"/>
      <c r="F870" s="55"/>
      <c r="G870" s="55"/>
      <c r="H870" s="33"/>
    </row>
    <row r="871" spans="1:8" ht="15.75" customHeight="1" x14ac:dyDescent="0.3">
      <c r="A871" s="33"/>
      <c r="B871" s="33"/>
      <c r="C871" s="33"/>
      <c r="D871" s="33"/>
      <c r="E871" s="55"/>
      <c r="F871" s="55"/>
      <c r="G871" s="55"/>
      <c r="H871" s="33"/>
    </row>
    <row r="872" spans="1:8" ht="15.75" customHeight="1" x14ac:dyDescent="0.3">
      <c r="A872" s="33"/>
      <c r="B872" s="33"/>
      <c r="C872" s="33"/>
      <c r="D872" s="33"/>
      <c r="E872" s="55"/>
      <c r="F872" s="55"/>
      <c r="G872" s="55"/>
      <c r="H872" s="33"/>
    </row>
    <row r="873" spans="1:8" ht="15.75" customHeight="1" x14ac:dyDescent="0.3">
      <c r="A873" s="33"/>
      <c r="B873" s="33"/>
      <c r="C873" s="33"/>
      <c r="D873" s="33"/>
      <c r="E873" s="55"/>
      <c r="F873" s="55"/>
      <c r="G873" s="55"/>
      <c r="H873" s="33"/>
    </row>
    <row r="874" spans="1:8" ht="15.75" customHeight="1" x14ac:dyDescent="0.3">
      <c r="A874" s="33"/>
      <c r="B874" s="33"/>
      <c r="C874" s="33"/>
      <c r="D874" s="33"/>
      <c r="E874" s="55"/>
      <c r="F874" s="55"/>
      <c r="G874" s="55"/>
      <c r="H874" s="33"/>
    </row>
    <row r="875" spans="1:8" ht="15.75" customHeight="1" x14ac:dyDescent="0.3">
      <c r="A875" s="33"/>
      <c r="B875" s="33"/>
      <c r="C875" s="33"/>
      <c r="D875" s="33"/>
      <c r="E875" s="55"/>
      <c r="F875" s="55"/>
      <c r="G875" s="55"/>
      <c r="H875" s="33"/>
    </row>
    <row r="876" spans="1:8" ht="15.75" customHeight="1" x14ac:dyDescent="0.3">
      <c r="A876" s="33"/>
      <c r="B876" s="33"/>
      <c r="C876" s="33"/>
      <c r="D876" s="33"/>
      <c r="E876" s="55"/>
      <c r="F876" s="55"/>
      <c r="G876" s="55"/>
      <c r="H876" s="33"/>
    </row>
    <row r="877" spans="1:8" ht="15.75" customHeight="1" x14ac:dyDescent="0.3">
      <c r="A877" s="33"/>
      <c r="B877" s="33"/>
      <c r="C877" s="33"/>
      <c r="D877" s="33"/>
      <c r="E877" s="55"/>
      <c r="F877" s="55"/>
      <c r="G877" s="55"/>
      <c r="H877" s="33"/>
    </row>
    <row r="878" spans="1:8" ht="15.75" customHeight="1" x14ac:dyDescent="0.3">
      <c r="A878" s="33"/>
      <c r="B878" s="33"/>
      <c r="C878" s="33"/>
      <c r="D878" s="33"/>
      <c r="E878" s="55"/>
      <c r="F878" s="55"/>
      <c r="G878" s="55"/>
      <c r="H878" s="33"/>
    </row>
    <row r="879" spans="1:8" ht="15.75" customHeight="1" x14ac:dyDescent="0.3">
      <c r="A879" s="33"/>
      <c r="B879" s="33"/>
      <c r="C879" s="33"/>
      <c r="D879" s="33"/>
      <c r="E879" s="55"/>
      <c r="F879" s="55"/>
      <c r="G879" s="55"/>
      <c r="H879" s="33"/>
    </row>
    <row r="880" spans="1:8" ht="15.75" customHeight="1" x14ac:dyDescent="0.3">
      <c r="A880" s="33"/>
      <c r="B880" s="33"/>
      <c r="C880" s="33"/>
      <c r="D880" s="33"/>
      <c r="E880" s="55"/>
      <c r="F880" s="55"/>
      <c r="G880" s="55"/>
      <c r="H880" s="33"/>
    </row>
    <row r="881" spans="1:8" ht="15.75" customHeight="1" x14ac:dyDescent="0.3">
      <c r="A881" s="33"/>
      <c r="B881" s="33"/>
      <c r="C881" s="33"/>
      <c r="D881" s="33"/>
      <c r="E881" s="55"/>
      <c r="F881" s="55"/>
      <c r="G881" s="55"/>
      <c r="H881" s="33"/>
    </row>
    <row r="882" spans="1:8" ht="15.75" customHeight="1" x14ac:dyDescent="0.3">
      <c r="A882" s="33"/>
      <c r="B882" s="33"/>
      <c r="C882" s="33"/>
      <c r="D882" s="33"/>
      <c r="E882" s="55"/>
      <c r="F882" s="55"/>
      <c r="G882" s="55"/>
      <c r="H882" s="33"/>
    </row>
    <row r="883" spans="1:8" ht="15.75" customHeight="1" x14ac:dyDescent="0.3">
      <c r="A883" s="33"/>
      <c r="B883" s="33"/>
      <c r="C883" s="33"/>
      <c r="D883" s="33"/>
      <c r="E883" s="55"/>
      <c r="F883" s="55"/>
      <c r="G883" s="55"/>
      <c r="H883" s="33"/>
    </row>
    <row r="884" spans="1:8" ht="15.75" customHeight="1" x14ac:dyDescent="0.3">
      <c r="A884" s="33"/>
      <c r="B884" s="33"/>
      <c r="C884" s="33"/>
      <c r="D884" s="33"/>
      <c r="E884" s="55"/>
      <c r="F884" s="55"/>
      <c r="G884" s="55"/>
      <c r="H884" s="33"/>
    </row>
    <row r="885" spans="1:8" ht="15.75" customHeight="1" x14ac:dyDescent="0.3">
      <c r="A885" s="33"/>
      <c r="B885" s="33"/>
      <c r="C885" s="33"/>
      <c r="D885" s="33"/>
      <c r="E885" s="55"/>
      <c r="F885" s="55"/>
      <c r="G885" s="55"/>
      <c r="H885" s="33"/>
    </row>
    <row r="886" spans="1:8" ht="15.75" customHeight="1" x14ac:dyDescent="0.3">
      <c r="A886" s="33"/>
      <c r="B886" s="33"/>
      <c r="C886" s="33"/>
      <c r="D886" s="33"/>
      <c r="E886" s="55"/>
      <c r="F886" s="55"/>
      <c r="G886" s="55"/>
      <c r="H886" s="33"/>
    </row>
    <row r="887" spans="1:8" ht="15.75" customHeight="1" x14ac:dyDescent="0.3">
      <c r="A887" s="33"/>
      <c r="B887" s="33"/>
      <c r="C887" s="33"/>
      <c r="D887" s="33"/>
      <c r="E887" s="55"/>
      <c r="F887" s="55"/>
      <c r="G887" s="55"/>
      <c r="H887" s="33"/>
    </row>
    <row r="888" spans="1:8" ht="15.75" customHeight="1" x14ac:dyDescent="0.3">
      <c r="A888" s="33"/>
      <c r="B888" s="33"/>
      <c r="C888" s="33"/>
      <c r="D888" s="33"/>
      <c r="E888" s="55"/>
      <c r="F888" s="55"/>
      <c r="G888" s="55"/>
      <c r="H888" s="33"/>
    </row>
    <row r="889" spans="1:8" ht="15.75" customHeight="1" x14ac:dyDescent="0.3">
      <c r="A889" s="33"/>
      <c r="B889" s="33"/>
      <c r="C889" s="33"/>
      <c r="D889" s="33"/>
      <c r="E889" s="55"/>
      <c r="F889" s="55"/>
      <c r="G889" s="55"/>
      <c r="H889" s="33"/>
    </row>
    <row r="890" spans="1:8" ht="15.75" customHeight="1" x14ac:dyDescent="0.3">
      <c r="A890" s="33"/>
      <c r="B890" s="33"/>
      <c r="C890" s="33"/>
      <c r="D890" s="33"/>
      <c r="E890" s="55"/>
      <c r="F890" s="55"/>
      <c r="G890" s="55"/>
      <c r="H890" s="33"/>
    </row>
    <row r="891" spans="1:8" ht="15.75" customHeight="1" x14ac:dyDescent="0.3">
      <c r="A891" s="33"/>
      <c r="B891" s="33"/>
      <c r="C891" s="33"/>
      <c r="D891" s="33"/>
      <c r="E891" s="55"/>
      <c r="F891" s="55"/>
      <c r="G891" s="55"/>
      <c r="H891" s="33"/>
    </row>
    <row r="892" spans="1:8" ht="15.75" customHeight="1" x14ac:dyDescent="0.3">
      <c r="A892" s="33"/>
      <c r="B892" s="33"/>
      <c r="C892" s="33"/>
      <c r="D892" s="33"/>
      <c r="E892" s="55"/>
      <c r="F892" s="55"/>
      <c r="G892" s="55"/>
      <c r="H892" s="33"/>
    </row>
    <row r="893" spans="1:8" ht="15.75" customHeight="1" x14ac:dyDescent="0.3">
      <c r="A893" s="33"/>
      <c r="B893" s="33"/>
      <c r="C893" s="33"/>
      <c r="D893" s="33"/>
      <c r="E893" s="55"/>
      <c r="F893" s="55"/>
      <c r="G893" s="55"/>
      <c r="H893" s="33"/>
    </row>
    <row r="894" spans="1:8" ht="15.75" customHeight="1" x14ac:dyDescent="0.3">
      <c r="A894" s="33"/>
      <c r="B894" s="33"/>
      <c r="C894" s="33"/>
      <c r="D894" s="33"/>
      <c r="E894" s="55"/>
      <c r="F894" s="55"/>
      <c r="G894" s="55"/>
      <c r="H894" s="33"/>
    </row>
    <row r="895" spans="1:8" ht="15.75" customHeight="1" x14ac:dyDescent="0.3">
      <c r="A895" s="33"/>
      <c r="B895" s="33"/>
      <c r="C895" s="33"/>
      <c r="D895" s="33"/>
      <c r="E895" s="55"/>
      <c r="F895" s="55"/>
      <c r="G895" s="55"/>
      <c r="H895" s="33"/>
    </row>
    <row r="896" spans="1:8" ht="15.75" customHeight="1" x14ac:dyDescent="0.3">
      <c r="A896" s="33"/>
      <c r="B896" s="33"/>
      <c r="C896" s="33"/>
      <c r="D896" s="33"/>
      <c r="E896" s="55"/>
      <c r="F896" s="55"/>
      <c r="G896" s="55"/>
      <c r="H896" s="33"/>
    </row>
    <row r="897" spans="1:8" ht="15.75" customHeight="1" x14ac:dyDescent="0.3">
      <c r="A897" s="33"/>
      <c r="B897" s="33"/>
      <c r="C897" s="33"/>
      <c r="D897" s="33"/>
      <c r="E897" s="55"/>
      <c r="F897" s="55"/>
      <c r="G897" s="55"/>
      <c r="H897" s="33"/>
    </row>
    <row r="898" spans="1:8" ht="15.75" customHeight="1" x14ac:dyDescent="0.3">
      <c r="A898" s="33"/>
      <c r="B898" s="33"/>
      <c r="C898" s="33"/>
      <c r="D898" s="33"/>
      <c r="E898" s="55"/>
      <c r="F898" s="55"/>
      <c r="G898" s="55"/>
      <c r="H898" s="33"/>
    </row>
    <row r="899" spans="1:8" ht="15.75" customHeight="1" x14ac:dyDescent="0.3">
      <c r="A899" s="33"/>
      <c r="B899" s="33"/>
      <c r="C899" s="33"/>
      <c r="D899" s="33"/>
      <c r="E899" s="55"/>
      <c r="F899" s="55"/>
      <c r="G899" s="55"/>
      <c r="H899" s="33"/>
    </row>
    <row r="900" spans="1:8" ht="15.75" customHeight="1" x14ac:dyDescent="0.3">
      <c r="A900" s="33"/>
      <c r="B900" s="33"/>
      <c r="C900" s="33"/>
      <c r="D900" s="33"/>
      <c r="E900" s="55"/>
      <c r="F900" s="55"/>
      <c r="G900" s="55"/>
      <c r="H900" s="33"/>
    </row>
    <row r="901" spans="1:8" ht="15.75" customHeight="1" x14ac:dyDescent="0.3">
      <c r="A901" s="33"/>
      <c r="B901" s="33"/>
      <c r="C901" s="33"/>
      <c r="D901" s="33"/>
      <c r="E901" s="55"/>
      <c r="F901" s="55"/>
      <c r="G901" s="55"/>
      <c r="H901" s="33"/>
    </row>
    <row r="902" spans="1:8" ht="15.75" customHeight="1" x14ac:dyDescent="0.3">
      <c r="A902" s="33"/>
      <c r="B902" s="33"/>
      <c r="C902" s="33"/>
      <c r="D902" s="33"/>
      <c r="E902" s="55"/>
      <c r="F902" s="55"/>
      <c r="G902" s="55"/>
      <c r="H902" s="33"/>
    </row>
    <row r="903" spans="1:8" ht="15.75" customHeight="1" x14ac:dyDescent="0.3">
      <c r="A903" s="33"/>
      <c r="B903" s="33"/>
      <c r="C903" s="33"/>
      <c r="D903" s="33"/>
      <c r="E903" s="55"/>
      <c r="F903" s="55"/>
      <c r="G903" s="55"/>
      <c r="H903" s="33"/>
    </row>
    <row r="904" spans="1:8" ht="15.75" customHeight="1" x14ac:dyDescent="0.3">
      <c r="A904" s="33"/>
      <c r="B904" s="33"/>
      <c r="C904" s="33"/>
      <c r="D904" s="33"/>
      <c r="E904" s="55"/>
      <c r="F904" s="55"/>
      <c r="G904" s="55"/>
      <c r="H904" s="33"/>
    </row>
    <row r="905" spans="1:8" ht="15.75" customHeight="1" x14ac:dyDescent="0.3">
      <c r="A905" s="33"/>
      <c r="B905" s="33"/>
      <c r="C905" s="33"/>
      <c r="D905" s="33"/>
      <c r="E905" s="55"/>
      <c r="F905" s="55"/>
      <c r="G905" s="55"/>
      <c r="H905" s="33"/>
    </row>
    <row r="906" spans="1:8" ht="15.75" customHeight="1" x14ac:dyDescent="0.3">
      <c r="A906" s="33"/>
      <c r="B906" s="33"/>
      <c r="C906" s="33"/>
      <c r="D906" s="33"/>
      <c r="E906" s="55"/>
      <c r="F906" s="55"/>
      <c r="G906" s="55"/>
      <c r="H906" s="33"/>
    </row>
    <row r="907" spans="1:8" ht="15.75" customHeight="1" x14ac:dyDescent="0.3">
      <c r="A907" s="33"/>
      <c r="B907" s="33"/>
      <c r="C907" s="33"/>
      <c r="D907" s="33"/>
      <c r="E907" s="55"/>
      <c r="F907" s="55"/>
      <c r="G907" s="55"/>
      <c r="H907" s="33"/>
    </row>
    <row r="908" spans="1:8" ht="15.75" customHeight="1" x14ac:dyDescent="0.3">
      <c r="A908" s="33"/>
      <c r="B908" s="33"/>
      <c r="C908" s="33"/>
      <c r="D908" s="33"/>
      <c r="E908" s="55"/>
      <c r="F908" s="55"/>
      <c r="G908" s="55"/>
      <c r="H908" s="33"/>
    </row>
    <row r="909" spans="1:8" ht="15.75" customHeight="1" x14ac:dyDescent="0.3">
      <c r="A909" s="33"/>
      <c r="B909" s="33"/>
      <c r="C909" s="33"/>
      <c r="D909" s="33"/>
      <c r="E909" s="55"/>
      <c r="F909" s="55"/>
      <c r="G909" s="55"/>
      <c r="H909" s="33"/>
    </row>
    <row r="910" spans="1:8" ht="15.75" customHeight="1" x14ac:dyDescent="0.3">
      <c r="A910" s="33"/>
      <c r="B910" s="33"/>
      <c r="C910" s="33"/>
      <c r="D910" s="33"/>
      <c r="E910" s="55"/>
      <c r="F910" s="55"/>
      <c r="G910" s="55"/>
      <c r="H910" s="33"/>
    </row>
    <row r="911" spans="1:8" ht="15.75" customHeight="1" x14ac:dyDescent="0.3">
      <c r="A911" s="33"/>
      <c r="B911" s="33"/>
      <c r="C911" s="33"/>
      <c r="D911" s="33"/>
      <c r="E911" s="55"/>
      <c r="F911" s="55"/>
      <c r="G911" s="55"/>
      <c r="H911" s="33"/>
    </row>
    <row r="912" spans="1:8" ht="15.75" customHeight="1" x14ac:dyDescent="0.3">
      <c r="A912" s="33"/>
      <c r="B912" s="33"/>
      <c r="C912" s="33"/>
      <c r="D912" s="33"/>
      <c r="E912" s="55"/>
      <c r="F912" s="55"/>
      <c r="G912" s="55"/>
      <c r="H912" s="33"/>
    </row>
    <row r="913" spans="1:8" ht="15.75" customHeight="1" x14ac:dyDescent="0.3">
      <c r="A913" s="33"/>
      <c r="B913" s="33"/>
      <c r="C913" s="33"/>
      <c r="D913" s="33"/>
      <c r="E913" s="55"/>
      <c r="F913" s="55"/>
      <c r="G913" s="55"/>
      <c r="H913" s="33"/>
    </row>
    <row r="914" spans="1:8" ht="15.75" customHeight="1" x14ac:dyDescent="0.3">
      <c r="A914" s="33"/>
      <c r="B914" s="33"/>
      <c r="C914" s="33"/>
      <c r="D914" s="33"/>
      <c r="E914" s="55"/>
      <c r="F914" s="55"/>
      <c r="G914" s="55"/>
      <c r="H914" s="33"/>
    </row>
    <row r="915" spans="1:8" ht="15.75" customHeight="1" x14ac:dyDescent="0.3">
      <c r="A915" s="33"/>
      <c r="B915" s="33"/>
      <c r="C915" s="33"/>
      <c r="D915" s="33"/>
      <c r="E915" s="55"/>
      <c r="F915" s="55"/>
      <c r="G915" s="55"/>
      <c r="H915" s="33"/>
    </row>
    <row r="916" spans="1:8" ht="15.75" customHeight="1" x14ac:dyDescent="0.3">
      <c r="A916" s="33"/>
      <c r="B916" s="33"/>
      <c r="C916" s="33"/>
      <c r="D916" s="33"/>
      <c r="E916" s="55"/>
      <c r="F916" s="55"/>
      <c r="G916" s="55"/>
      <c r="H916" s="33"/>
    </row>
    <row r="917" spans="1:8" ht="15.75" customHeight="1" x14ac:dyDescent="0.3">
      <c r="A917" s="33"/>
      <c r="B917" s="33"/>
      <c r="C917" s="33"/>
      <c r="D917" s="33"/>
      <c r="E917" s="55"/>
      <c r="F917" s="55"/>
      <c r="G917" s="55"/>
      <c r="H917" s="33"/>
    </row>
    <row r="918" spans="1:8" ht="15.75" customHeight="1" x14ac:dyDescent="0.3">
      <c r="A918" s="33"/>
      <c r="B918" s="33"/>
      <c r="C918" s="33"/>
      <c r="D918" s="33"/>
      <c r="E918" s="55"/>
      <c r="F918" s="55"/>
      <c r="G918" s="55"/>
      <c r="H918" s="33"/>
    </row>
    <row r="919" spans="1:8" ht="15.75" customHeight="1" x14ac:dyDescent="0.3">
      <c r="A919" s="33"/>
      <c r="B919" s="33"/>
      <c r="C919" s="33"/>
      <c r="D919" s="33"/>
      <c r="E919" s="55"/>
      <c r="F919" s="55"/>
      <c r="G919" s="55"/>
      <c r="H919" s="33"/>
    </row>
    <row r="920" spans="1:8" ht="15.75" customHeight="1" x14ac:dyDescent="0.3">
      <c r="A920" s="33"/>
      <c r="B920" s="33"/>
      <c r="C920" s="33"/>
      <c r="D920" s="33"/>
      <c r="E920" s="55"/>
      <c r="F920" s="55"/>
      <c r="G920" s="55"/>
      <c r="H920" s="33"/>
    </row>
    <row r="921" spans="1:8" ht="15.75" customHeight="1" x14ac:dyDescent="0.3">
      <c r="A921" s="33"/>
      <c r="B921" s="33"/>
      <c r="C921" s="33"/>
      <c r="D921" s="33"/>
      <c r="E921" s="55"/>
      <c r="F921" s="55"/>
      <c r="G921" s="55"/>
      <c r="H921" s="33"/>
    </row>
    <row r="922" spans="1:8" ht="15.75" customHeight="1" x14ac:dyDescent="0.3">
      <c r="A922" s="33"/>
      <c r="B922" s="33"/>
      <c r="C922" s="33"/>
      <c r="D922" s="33"/>
      <c r="E922" s="55"/>
      <c r="F922" s="55"/>
      <c r="G922" s="55"/>
      <c r="H922" s="33"/>
    </row>
    <row r="923" spans="1:8" ht="15.75" customHeight="1" x14ac:dyDescent="0.3">
      <c r="A923" s="33"/>
      <c r="B923" s="33"/>
      <c r="C923" s="33"/>
      <c r="D923" s="33"/>
      <c r="E923" s="55"/>
      <c r="F923" s="55"/>
      <c r="G923" s="55"/>
      <c r="H923" s="33"/>
    </row>
    <row r="924" spans="1:8" ht="15.75" customHeight="1" x14ac:dyDescent="0.3">
      <c r="A924" s="33"/>
      <c r="B924" s="33"/>
      <c r="C924" s="33"/>
      <c r="D924" s="33"/>
      <c r="E924" s="55"/>
      <c r="F924" s="55"/>
      <c r="G924" s="55"/>
      <c r="H924" s="33"/>
    </row>
    <row r="925" spans="1:8" ht="15.75" customHeight="1" x14ac:dyDescent="0.3">
      <c r="A925" s="33"/>
      <c r="B925" s="33"/>
      <c r="C925" s="33"/>
      <c r="D925" s="33"/>
      <c r="E925" s="55"/>
      <c r="F925" s="55"/>
      <c r="G925" s="55"/>
      <c r="H925" s="33"/>
    </row>
    <row r="926" spans="1:8" ht="15.75" customHeight="1" x14ac:dyDescent="0.3">
      <c r="A926" s="33"/>
      <c r="B926" s="33"/>
      <c r="C926" s="33"/>
      <c r="D926" s="33"/>
      <c r="E926" s="55"/>
      <c r="F926" s="55"/>
      <c r="G926" s="55"/>
      <c r="H926" s="33"/>
    </row>
    <row r="927" spans="1:8" ht="15.75" customHeight="1" x14ac:dyDescent="0.3">
      <c r="A927" s="33"/>
      <c r="B927" s="33"/>
      <c r="C927" s="33"/>
      <c r="D927" s="33"/>
      <c r="E927" s="55"/>
      <c r="F927" s="55"/>
      <c r="G927" s="55"/>
      <c r="H927" s="33"/>
    </row>
    <row r="928" spans="1:8" ht="15.75" customHeight="1" x14ac:dyDescent="0.3">
      <c r="A928" s="33"/>
      <c r="B928" s="33"/>
      <c r="C928" s="33"/>
      <c r="D928" s="33"/>
      <c r="E928" s="55"/>
      <c r="F928" s="55"/>
      <c r="G928" s="55"/>
      <c r="H928" s="33"/>
    </row>
    <row r="929" spans="1:8" ht="15.75" customHeight="1" x14ac:dyDescent="0.3">
      <c r="A929" s="33"/>
      <c r="B929" s="33"/>
      <c r="C929" s="33"/>
      <c r="D929" s="33"/>
      <c r="E929" s="55"/>
      <c r="F929" s="55"/>
      <c r="G929" s="55"/>
      <c r="H929" s="33"/>
    </row>
    <row r="930" spans="1:8" ht="15.75" customHeight="1" x14ac:dyDescent="0.3">
      <c r="A930" s="33"/>
      <c r="B930" s="33"/>
      <c r="C930" s="33"/>
      <c r="D930" s="33"/>
      <c r="E930" s="55"/>
      <c r="F930" s="55"/>
      <c r="G930" s="55"/>
      <c r="H930" s="33"/>
    </row>
    <row r="931" spans="1:8" ht="15.75" customHeight="1" x14ac:dyDescent="0.3">
      <c r="A931" s="33"/>
      <c r="B931" s="33"/>
      <c r="C931" s="33"/>
      <c r="D931" s="33"/>
      <c r="E931" s="55"/>
      <c r="F931" s="55"/>
      <c r="G931" s="55"/>
      <c r="H931" s="33"/>
    </row>
    <row r="932" spans="1:8" ht="15.75" customHeight="1" x14ac:dyDescent="0.3">
      <c r="A932" s="33"/>
      <c r="B932" s="33"/>
      <c r="C932" s="33"/>
      <c r="D932" s="33"/>
      <c r="E932" s="55"/>
      <c r="F932" s="55"/>
      <c r="G932" s="55"/>
      <c r="H932" s="33"/>
    </row>
    <row r="933" spans="1:8" ht="15.75" customHeight="1" x14ac:dyDescent="0.3">
      <c r="A933" s="33"/>
      <c r="B933" s="33"/>
      <c r="C933" s="33"/>
      <c r="D933" s="33"/>
      <c r="E933" s="55"/>
      <c r="F933" s="55"/>
      <c r="G933" s="55"/>
      <c r="H933" s="33"/>
    </row>
    <row r="934" spans="1:8" ht="15.75" customHeight="1" x14ac:dyDescent="0.3">
      <c r="A934" s="33"/>
      <c r="B934" s="33"/>
      <c r="C934" s="33"/>
      <c r="D934" s="33"/>
      <c r="E934" s="55"/>
      <c r="F934" s="55"/>
      <c r="G934" s="55"/>
      <c r="H934" s="33"/>
    </row>
    <row r="935" spans="1:8" ht="15.75" customHeight="1" x14ac:dyDescent="0.3">
      <c r="A935" s="33"/>
      <c r="B935" s="33"/>
      <c r="C935" s="33"/>
      <c r="D935" s="33"/>
      <c r="E935" s="55"/>
      <c r="F935" s="55"/>
      <c r="G935" s="55"/>
      <c r="H935" s="33"/>
    </row>
    <row r="936" spans="1:8" ht="15.75" customHeight="1" x14ac:dyDescent="0.3">
      <c r="A936" s="33"/>
      <c r="B936" s="33"/>
      <c r="C936" s="33"/>
      <c r="D936" s="33"/>
      <c r="E936" s="55"/>
      <c r="F936" s="55"/>
      <c r="G936" s="55"/>
      <c r="H936" s="33"/>
    </row>
    <row r="937" spans="1:8" ht="15.75" customHeight="1" x14ac:dyDescent="0.3">
      <c r="A937" s="33"/>
      <c r="B937" s="33"/>
      <c r="C937" s="33"/>
      <c r="D937" s="33"/>
      <c r="E937" s="55"/>
      <c r="F937" s="55"/>
      <c r="G937" s="55"/>
      <c r="H937" s="33"/>
    </row>
    <row r="938" spans="1:8" ht="15.75" customHeight="1" x14ac:dyDescent="0.3">
      <c r="A938" s="33"/>
      <c r="B938" s="33"/>
      <c r="C938" s="33"/>
      <c r="D938" s="33"/>
      <c r="E938" s="55"/>
      <c r="F938" s="55"/>
      <c r="G938" s="55"/>
      <c r="H938" s="33"/>
    </row>
    <row r="939" spans="1:8" ht="15.75" customHeight="1" x14ac:dyDescent="0.3">
      <c r="A939" s="33"/>
      <c r="B939" s="33"/>
      <c r="C939" s="33"/>
      <c r="D939" s="33"/>
      <c r="E939" s="55"/>
      <c r="F939" s="55"/>
      <c r="G939" s="55"/>
      <c r="H939" s="33"/>
    </row>
    <row r="940" spans="1:8" ht="15.75" customHeight="1" x14ac:dyDescent="0.3">
      <c r="A940" s="33"/>
      <c r="B940" s="33"/>
      <c r="C940" s="33"/>
      <c r="D940" s="33"/>
      <c r="E940" s="55"/>
      <c r="F940" s="55"/>
      <c r="G940" s="55"/>
      <c r="H940" s="33"/>
    </row>
    <row r="941" spans="1:8" ht="15.75" customHeight="1" x14ac:dyDescent="0.3">
      <c r="A941" s="33"/>
      <c r="B941" s="33"/>
      <c r="C941" s="33"/>
      <c r="D941" s="33"/>
      <c r="E941" s="55"/>
      <c r="F941" s="55"/>
      <c r="G941" s="55"/>
      <c r="H941" s="33"/>
    </row>
    <row r="942" spans="1:8" ht="15.75" customHeight="1" x14ac:dyDescent="0.3">
      <c r="A942" s="33"/>
      <c r="B942" s="33"/>
      <c r="C942" s="33"/>
      <c r="D942" s="33"/>
      <c r="E942" s="55"/>
      <c r="F942" s="55"/>
      <c r="G942" s="55"/>
      <c r="H942" s="33"/>
    </row>
    <row r="943" spans="1:8" ht="15.75" customHeight="1" x14ac:dyDescent="0.3">
      <c r="A943" s="33"/>
      <c r="B943" s="33"/>
      <c r="C943" s="33"/>
      <c r="D943" s="33"/>
      <c r="E943" s="55"/>
      <c r="F943" s="55"/>
      <c r="G943" s="55"/>
      <c r="H943" s="33"/>
    </row>
    <row r="944" spans="1:8" ht="15.75" customHeight="1" x14ac:dyDescent="0.3">
      <c r="A944" s="33"/>
      <c r="B944" s="33"/>
      <c r="C944" s="33"/>
      <c r="D944" s="33"/>
      <c r="E944" s="55"/>
      <c r="F944" s="55"/>
      <c r="G944" s="55"/>
      <c r="H944" s="33"/>
    </row>
    <row r="945" spans="1:8" ht="15.75" customHeight="1" x14ac:dyDescent="0.3">
      <c r="A945" s="33"/>
      <c r="B945" s="33"/>
      <c r="C945" s="33"/>
      <c r="D945" s="33"/>
      <c r="E945" s="55"/>
      <c r="F945" s="55"/>
      <c r="G945" s="55"/>
      <c r="H945" s="33"/>
    </row>
    <row r="946" spans="1:8" ht="15.75" customHeight="1" x14ac:dyDescent="0.3">
      <c r="A946" s="33"/>
      <c r="B946" s="33"/>
      <c r="C946" s="33"/>
      <c r="D946" s="33"/>
      <c r="E946" s="55"/>
      <c r="F946" s="55"/>
      <c r="G946" s="55"/>
      <c r="H946" s="33"/>
    </row>
    <row r="947" spans="1:8" ht="15.75" customHeight="1" x14ac:dyDescent="0.3">
      <c r="A947" s="33"/>
      <c r="B947" s="33"/>
      <c r="C947" s="33"/>
      <c r="D947" s="33"/>
      <c r="E947" s="55"/>
      <c r="F947" s="55"/>
      <c r="G947" s="55"/>
      <c r="H947" s="33"/>
    </row>
    <row r="948" spans="1:8" ht="15.75" customHeight="1" x14ac:dyDescent="0.3">
      <c r="A948" s="33"/>
      <c r="B948" s="33"/>
      <c r="C948" s="33"/>
      <c r="D948" s="33"/>
      <c r="E948" s="55"/>
      <c r="F948" s="55"/>
      <c r="G948" s="55"/>
      <c r="H948" s="33"/>
    </row>
    <row r="949" spans="1:8" ht="15.75" customHeight="1" x14ac:dyDescent="0.3">
      <c r="A949" s="33"/>
      <c r="B949" s="33"/>
      <c r="C949" s="33"/>
      <c r="D949" s="33"/>
      <c r="E949" s="55"/>
      <c r="F949" s="55"/>
      <c r="G949" s="55"/>
      <c r="H949" s="33"/>
    </row>
    <row r="950" spans="1:8" ht="15.75" customHeight="1" x14ac:dyDescent="0.3">
      <c r="A950" s="33"/>
      <c r="B950" s="33"/>
      <c r="C950" s="33"/>
      <c r="D950" s="33"/>
      <c r="E950" s="55"/>
      <c r="F950" s="55"/>
      <c r="G950" s="55"/>
      <c r="H950" s="33"/>
    </row>
    <row r="951" spans="1:8" ht="15.75" customHeight="1" x14ac:dyDescent="0.3">
      <c r="A951" s="33"/>
      <c r="B951" s="33"/>
      <c r="C951" s="33"/>
      <c r="D951" s="33"/>
      <c r="E951" s="55"/>
      <c r="F951" s="55"/>
      <c r="G951" s="55"/>
      <c r="H951" s="33"/>
    </row>
    <row r="952" spans="1:8" ht="15.75" customHeight="1" x14ac:dyDescent="0.3">
      <c r="A952" s="33"/>
      <c r="B952" s="33"/>
      <c r="C952" s="33"/>
      <c r="D952" s="33"/>
      <c r="E952" s="55"/>
      <c r="F952" s="55"/>
      <c r="G952" s="55"/>
      <c r="H952" s="33"/>
    </row>
    <row r="953" spans="1:8" ht="15.75" customHeight="1" x14ac:dyDescent="0.3">
      <c r="A953" s="33"/>
      <c r="B953" s="33"/>
      <c r="C953" s="33"/>
      <c r="D953" s="33"/>
      <c r="E953" s="55"/>
      <c r="F953" s="55"/>
      <c r="G953" s="55"/>
      <c r="H953" s="33"/>
    </row>
    <row r="954" spans="1:8" ht="15.75" customHeight="1" x14ac:dyDescent="0.3">
      <c r="A954" s="33"/>
      <c r="B954" s="33"/>
      <c r="C954" s="33"/>
      <c r="D954" s="33"/>
      <c r="E954" s="55"/>
      <c r="F954" s="55"/>
      <c r="G954" s="55"/>
      <c r="H954" s="33"/>
    </row>
    <row r="955" spans="1:8" ht="15.75" customHeight="1" x14ac:dyDescent="0.3">
      <c r="A955" s="33"/>
      <c r="B955" s="33"/>
      <c r="C955" s="33"/>
      <c r="D955" s="33"/>
      <c r="E955" s="55"/>
      <c r="F955" s="55"/>
      <c r="G955" s="55"/>
      <c r="H955" s="33"/>
    </row>
    <row r="956" spans="1:8" ht="15.75" customHeight="1" x14ac:dyDescent="0.3">
      <c r="A956" s="33"/>
      <c r="B956" s="33"/>
      <c r="C956" s="33"/>
      <c r="D956" s="33"/>
      <c r="E956" s="55"/>
      <c r="F956" s="55"/>
      <c r="G956" s="55"/>
      <c r="H956" s="33"/>
    </row>
    <row r="957" spans="1:8" ht="15.75" customHeight="1" x14ac:dyDescent="0.3">
      <c r="A957" s="33"/>
      <c r="B957" s="33"/>
      <c r="C957" s="33"/>
      <c r="D957" s="33"/>
      <c r="E957" s="55"/>
      <c r="F957" s="55"/>
      <c r="G957" s="55"/>
      <c r="H957" s="33"/>
    </row>
    <row r="958" spans="1:8" ht="15.75" customHeight="1" x14ac:dyDescent="0.3">
      <c r="A958" s="33"/>
      <c r="B958" s="33"/>
      <c r="C958" s="33"/>
      <c r="D958" s="33"/>
      <c r="E958" s="55"/>
      <c r="F958" s="55"/>
      <c r="G958" s="55"/>
      <c r="H958" s="33"/>
    </row>
    <row r="959" spans="1:8" ht="15.75" customHeight="1" x14ac:dyDescent="0.3">
      <c r="A959" s="33"/>
      <c r="B959" s="33"/>
      <c r="C959" s="33"/>
      <c r="D959" s="33"/>
      <c r="E959" s="55"/>
      <c r="F959" s="55"/>
      <c r="G959" s="55"/>
      <c r="H959" s="33"/>
    </row>
    <row r="960" spans="1:8" ht="15.75" customHeight="1" x14ac:dyDescent="0.3">
      <c r="A960" s="33"/>
      <c r="B960" s="33"/>
      <c r="C960" s="33"/>
      <c r="D960" s="33"/>
      <c r="E960" s="55"/>
      <c r="F960" s="55"/>
      <c r="G960" s="55"/>
      <c r="H960" s="33"/>
    </row>
    <row r="961" spans="1:8" ht="15.75" customHeight="1" x14ac:dyDescent="0.3">
      <c r="A961" s="33"/>
      <c r="B961" s="33"/>
      <c r="C961" s="33"/>
      <c r="D961" s="33"/>
      <c r="E961" s="55"/>
      <c r="F961" s="55"/>
      <c r="G961" s="55"/>
      <c r="H961" s="33"/>
    </row>
    <row r="962" spans="1:8" ht="15.75" customHeight="1" x14ac:dyDescent="0.3">
      <c r="A962" s="33"/>
      <c r="B962" s="33"/>
      <c r="C962" s="33"/>
      <c r="D962" s="33"/>
      <c r="E962" s="55"/>
      <c r="F962" s="55"/>
      <c r="G962" s="55"/>
      <c r="H962" s="33"/>
    </row>
    <row r="963" spans="1:8" ht="15.75" customHeight="1" x14ac:dyDescent="0.3">
      <c r="A963" s="33"/>
      <c r="B963" s="33"/>
      <c r="C963" s="33"/>
      <c r="D963" s="33"/>
      <c r="E963" s="55"/>
      <c r="F963" s="55"/>
      <c r="G963" s="55"/>
      <c r="H963" s="33"/>
    </row>
    <row r="964" spans="1:8" ht="15.75" customHeight="1" x14ac:dyDescent="0.3">
      <c r="A964" s="33"/>
      <c r="B964" s="33"/>
      <c r="C964" s="33"/>
      <c r="D964" s="33"/>
      <c r="E964" s="55"/>
      <c r="F964" s="55"/>
      <c r="G964" s="55"/>
      <c r="H964" s="33"/>
    </row>
    <row r="965" spans="1:8" ht="15.75" customHeight="1" x14ac:dyDescent="0.3">
      <c r="A965" s="33"/>
      <c r="B965" s="33"/>
      <c r="C965" s="33"/>
      <c r="D965" s="33"/>
      <c r="E965" s="55"/>
      <c r="F965" s="55"/>
      <c r="G965" s="55"/>
      <c r="H965" s="33"/>
    </row>
    <row r="966" spans="1:8" ht="15.75" customHeight="1" x14ac:dyDescent="0.3">
      <c r="A966" s="33"/>
      <c r="B966" s="33"/>
      <c r="C966" s="33"/>
      <c r="D966" s="33"/>
      <c r="E966" s="55"/>
      <c r="F966" s="55"/>
      <c r="G966" s="55"/>
      <c r="H966" s="33"/>
    </row>
    <row r="967" spans="1:8" ht="15.75" customHeight="1" x14ac:dyDescent="0.3">
      <c r="A967" s="33"/>
      <c r="B967" s="33"/>
      <c r="C967" s="33"/>
      <c r="D967" s="33"/>
      <c r="E967" s="55"/>
      <c r="F967" s="55"/>
      <c r="G967" s="55"/>
      <c r="H967" s="33"/>
    </row>
    <row r="968" spans="1:8" ht="15.75" customHeight="1" x14ac:dyDescent="0.3">
      <c r="A968" s="33"/>
      <c r="B968" s="33"/>
      <c r="C968" s="33"/>
      <c r="D968" s="33"/>
      <c r="E968" s="55"/>
      <c r="F968" s="55"/>
      <c r="G968" s="55"/>
      <c r="H968" s="33"/>
    </row>
    <row r="969" spans="1:8" ht="15.75" customHeight="1" x14ac:dyDescent="0.3">
      <c r="A969" s="33"/>
      <c r="B969" s="33"/>
      <c r="C969" s="33"/>
      <c r="D969" s="33"/>
      <c r="E969" s="55"/>
      <c r="F969" s="55"/>
      <c r="G969" s="55"/>
      <c r="H969" s="33"/>
    </row>
    <row r="970" spans="1:8" ht="15.75" customHeight="1" x14ac:dyDescent="0.3">
      <c r="A970" s="33"/>
      <c r="B970" s="33"/>
      <c r="C970" s="33"/>
      <c r="D970" s="33"/>
      <c r="E970" s="55"/>
      <c r="F970" s="55"/>
      <c r="G970" s="55"/>
      <c r="H970" s="33"/>
    </row>
    <row r="971" spans="1:8" ht="15.75" customHeight="1" x14ac:dyDescent="0.3">
      <c r="A971" s="33"/>
      <c r="B971" s="33"/>
      <c r="C971" s="33"/>
      <c r="D971" s="33"/>
      <c r="E971" s="55"/>
      <c r="F971" s="55"/>
      <c r="G971" s="55"/>
      <c r="H971" s="33"/>
    </row>
    <row r="972" spans="1:8" ht="15.75" customHeight="1" x14ac:dyDescent="0.3">
      <c r="A972" s="33"/>
      <c r="B972" s="33"/>
      <c r="C972" s="33"/>
      <c r="D972" s="33"/>
      <c r="E972" s="55"/>
      <c r="F972" s="55"/>
      <c r="G972" s="55"/>
      <c r="H972" s="33"/>
    </row>
    <row r="973" spans="1:8" ht="15.75" customHeight="1" x14ac:dyDescent="0.3">
      <c r="A973" s="33"/>
      <c r="B973" s="33"/>
      <c r="C973" s="33"/>
      <c r="D973" s="33"/>
      <c r="E973" s="55"/>
      <c r="F973" s="55"/>
      <c r="G973" s="55"/>
      <c r="H973" s="33"/>
    </row>
    <row r="974" spans="1:8" ht="15.75" customHeight="1" x14ac:dyDescent="0.3">
      <c r="A974" s="33"/>
      <c r="B974" s="33"/>
      <c r="C974" s="33"/>
      <c r="D974" s="33"/>
      <c r="E974" s="55"/>
      <c r="F974" s="55"/>
      <c r="G974" s="55"/>
      <c r="H974" s="33"/>
    </row>
    <row r="975" spans="1:8" ht="15.75" customHeight="1" x14ac:dyDescent="0.3">
      <c r="A975" s="33"/>
      <c r="B975" s="33"/>
      <c r="C975" s="33"/>
      <c r="D975" s="33"/>
      <c r="E975" s="55"/>
      <c r="F975" s="55"/>
      <c r="G975" s="55"/>
      <c r="H975" s="33"/>
    </row>
    <row r="976" spans="1:8" ht="15.75" customHeight="1" x14ac:dyDescent="0.3">
      <c r="A976" s="33"/>
      <c r="B976" s="33"/>
      <c r="C976" s="33"/>
      <c r="D976" s="33"/>
      <c r="E976" s="55"/>
      <c r="F976" s="55"/>
      <c r="G976" s="55"/>
      <c r="H976" s="33"/>
    </row>
    <row r="977" spans="1:8" ht="15.75" customHeight="1" x14ac:dyDescent="0.3">
      <c r="A977" s="33"/>
      <c r="B977" s="33"/>
      <c r="C977" s="33"/>
      <c r="D977" s="33"/>
      <c r="E977" s="55"/>
      <c r="F977" s="55"/>
      <c r="G977" s="55"/>
      <c r="H977" s="33"/>
    </row>
    <row r="978" spans="1:8" ht="15.75" customHeight="1" x14ac:dyDescent="0.3">
      <c r="A978" s="33"/>
      <c r="B978" s="33"/>
      <c r="C978" s="33"/>
      <c r="D978" s="33"/>
      <c r="E978" s="55"/>
      <c r="F978" s="55"/>
      <c r="G978" s="55"/>
      <c r="H978" s="33"/>
    </row>
    <row r="979" spans="1:8" ht="15.75" customHeight="1" x14ac:dyDescent="0.3">
      <c r="A979" s="33"/>
      <c r="B979" s="33"/>
      <c r="C979" s="33"/>
      <c r="D979" s="33"/>
      <c r="E979" s="55"/>
      <c r="F979" s="55"/>
      <c r="G979" s="55"/>
      <c r="H979" s="33"/>
    </row>
    <row r="980" spans="1:8" ht="15.75" customHeight="1" x14ac:dyDescent="0.3">
      <c r="A980" s="33"/>
      <c r="B980" s="33"/>
      <c r="C980" s="33"/>
      <c r="D980" s="33"/>
      <c r="E980" s="55"/>
      <c r="F980" s="55"/>
      <c r="G980" s="55"/>
      <c r="H980" s="33"/>
    </row>
    <row r="981" spans="1:8" ht="15.75" customHeight="1" x14ac:dyDescent="0.3">
      <c r="A981" s="33"/>
      <c r="B981" s="33"/>
      <c r="C981" s="33"/>
      <c r="D981" s="33"/>
      <c r="E981" s="55"/>
      <c r="F981" s="55"/>
      <c r="G981" s="55"/>
      <c r="H981" s="33"/>
    </row>
    <row r="982" spans="1:8" ht="15.75" customHeight="1" x14ac:dyDescent="0.3">
      <c r="A982" s="33"/>
      <c r="B982" s="33"/>
      <c r="C982" s="33"/>
      <c r="D982" s="33"/>
      <c r="E982" s="55"/>
      <c r="F982" s="55"/>
      <c r="G982" s="55"/>
      <c r="H982" s="33"/>
    </row>
    <row r="983" spans="1:8" ht="15.75" customHeight="1" x14ac:dyDescent="0.3">
      <c r="A983" s="33"/>
      <c r="B983" s="33"/>
      <c r="C983" s="33"/>
      <c r="D983" s="33"/>
      <c r="E983" s="55"/>
      <c r="F983" s="55"/>
      <c r="G983" s="55"/>
      <c r="H983" s="33"/>
    </row>
    <row r="984" spans="1:8" ht="15.75" customHeight="1" x14ac:dyDescent="0.3">
      <c r="A984" s="33"/>
      <c r="B984" s="33"/>
      <c r="C984" s="33"/>
      <c r="D984" s="33"/>
      <c r="E984" s="55"/>
      <c r="F984" s="55"/>
      <c r="G984" s="55"/>
      <c r="H984" s="33"/>
    </row>
    <row r="985" spans="1:8" ht="15.75" customHeight="1" x14ac:dyDescent="0.3">
      <c r="A985" s="33"/>
      <c r="B985" s="33"/>
      <c r="C985" s="33"/>
      <c r="D985" s="33"/>
      <c r="E985" s="55"/>
      <c r="F985" s="55"/>
      <c r="G985" s="55"/>
      <c r="H985" s="33"/>
    </row>
    <row r="986" spans="1:8" ht="15.75" customHeight="1" x14ac:dyDescent="0.3">
      <c r="A986" s="33"/>
      <c r="B986" s="33"/>
      <c r="C986" s="33"/>
      <c r="D986" s="33"/>
      <c r="E986" s="55"/>
      <c r="F986" s="55"/>
      <c r="G986" s="55"/>
      <c r="H986" s="33"/>
    </row>
    <row r="987" spans="1:8" ht="15.75" customHeight="1" x14ac:dyDescent="0.3">
      <c r="A987" s="33"/>
      <c r="B987" s="33"/>
      <c r="C987" s="33"/>
      <c r="D987" s="33"/>
      <c r="E987" s="55"/>
      <c r="F987" s="55"/>
      <c r="G987" s="55"/>
      <c r="H987" s="33"/>
    </row>
    <row r="988" spans="1:8" ht="15.75" customHeight="1" x14ac:dyDescent="0.3">
      <c r="A988" s="33"/>
      <c r="B988" s="33"/>
      <c r="C988" s="33"/>
      <c r="D988" s="33"/>
      <c r="E988" s="55"/>
      <c r="F988" s="55"/>
      <c r="G988" s="55"/>
      <c r="H988" s="33"/>
    </row>
    <row r="989" spans="1:8" ht="15.75" customHeight="1" x14ac:dyDescent="0.3">
      <c r="A989" s="33"/>
      <c r="B989" s="33"/>
      <c r="C989" s="33"/>
      <c r="D989" s="33"/>
      <c r="E989" s="55"/>
      <c r="F989" s="55"/>
      <c r="G989" s="55"/>
      <c r="H989" s="33"/>
    </row>
    <row r="990" spans="1:8" ht="15.75" customHeight="1" x14ac:dyDescent="0.3">
      <c r="A990" s="33"/>
      <c r="B990" s="33"/>
      <c r="C990" s="33"/>
      <c r="D990" s="33"/>
      <c r="E990" s="55"/>
      <c r="F990" s="55"/>
      <c r="G990" s="55"/>
      <c r="H990" s="33"/>
    </row>
    <row r="991" spans="1:8" ht="15.75" customHeight="1" x14ac:dyDescent="0.3">
      <c r="A991" s="33"/>
      <c r="B991" s="33"/>
      <c r="C991" s="33"/>
      <c r="D991" s="33"/>
      <c r="E991" s="55"/>
      <c r="F991" s="55"/>
      <c r="G991" s="55"/>
      <c r="H991" s="33"/>
    </row>
    <row r="992" spans="1:8" ht="15.75" customHeight="1" x14ac:dyDescent="0.3">
      <c r="A992" s="33"/>
      <c r="B992" s="33"/>
      <c r="C992" s="33"/>
      <c r="D992" s="33"/>
      <c r="E992" s="55"/>
      <c r="F992" s="55"/>
      <c r="G992" s="55"/>
      <c r="H992" s="33"/>
    </row>
    <row r="993" spans="1:8" ht="15.75" customHeight="1" x14ac:dyDescent="0.3">
      <c r="A993" s="33"/>
      <c r="B993" s="33"/>
      <c r="C993" s="33"/>
      <c r="D993" s="33"/>
      <c r="E993" s="55"/>
      <c r="F993" s="55"/>
      <c r="G993" s="55"/>
      <c r="H993" s="33"/>
    </row>
    <row r="994" spans="1:8" ht="15.75" customHeight="1" x14ac:dyDescent="0.3">
      <c r="A994" s="33"/>
      <c r="B994" s="33"/>
      <c r="C994" s="33"/>
      <c r="D994" s="33"/>
      <c r="E994" s="55"/>
      <c r="F994" s="55"/>
      <c r="G994" s="55"/>
      <c r="H994" s="33"/>
    </row>
    <row r="995" spans="1:8" ht="15.75" customHeight="1" x14ac:dyDescent="0.3">
      <c r="A995" s="33"/>
      <c r="B995" s="33"/>
      <c r="C995" s="33"/>
      <c r="D995" s="33"/>
      <c r="E995" s="55"/>
      <c r="F995" s="55"/>
      <c r="G995" s="55"/>
      <c r="H995" s="33"/>
    </row>
    <row r="996" spans="1:8" ht="15.75" customHeight="1" x14ac:dyDescent="0.3">
      <c r="A996" s="33"/>
      <c r="B996" s="33"/>
      <c r="C996" s="33"/>
      <c r="D996" s="33"/>
      <c r="E996" s="55"/>
      <c r="F996" s="55"/>
      <c r="G996" s="55"/>
      <c r="H996" s="33"/>
    </row>
    <row r="997" spans="1:8" ht="15.75" customHeight="1" x14ac:dyDescent="0.3">
      <c r="A997" s="33"/>
      <c r="B997" s="33"/>
      <c r="C997" s="33"/>
      <c r="D997" s="33"/>
      <c r="E997" s="55"/>
      <c r="F997" s="55"/>
      <c r="G997" s="55"/>
      <c r="H997" s="33"/>
    </row>
    <row r="998" spans="1:8" ht="15.75" customHeight="1" x14ac:dyDescent="0.3">
      <c r="A998" s="33"/>
      <c r="B998" s="33"/>
      <c r="C998" s="33"/>
      <c r="D998" s="33"/>
      <c r="E998" s="55"/>
      <c r="F998" s="55"/>
      <c r="G998" s="55"/>
      <c r="H998" s="33"/>
    </row>
    <row r="999" spans="1:8" ht="15.75" customHeight="1" x14ac:dyDescent="0.3">
      <c r="A999" s="33"/>
      <c r="B999" s="33"/>
      <c r="C999" s="33"/>
      <c r="D999" s="33"/>
      <c r="E999" s="55"/>
      <c r="F999" s="55"/>
      <c r="G999" s="55"/>
      <c r="H999" s="33"/>
    </row>
    <row r="1000" spans="1:8" ht="15.75" customHeight="1" x14ac:dyDescent="0.3">
      <c r="A1000" s="33"/>
      <c r="B1000" s="33"/>
      <c r="C1000" s="33"/>
      <c r="D1000" s="33"/>
      <c r="E1000" s="55"/>
      <c r="F1000" s="55"/>
      <c r="G1000" s="55"/>
      <c r="H1000" s="33"/>
    </row>
  </sheetData>
  <mergeCells count="1">
    <mergeCell ref="A2:J2"/>
  </mergeCell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M1000"/>
  <sheetViews>
    <sheetView workbookViewId="0">
      <selection activeCell="D16" sqref="D16"/>
    </sheetView>
  </sheetViews>
  <sheetFormatPr baseColWidth="10" defaultColWidth="14.44140625" defaultRowHeight="15" customHeight="1" x14ac:dyDescent="0.3"/>
  <cols>
    <col min="1" max="1" width="10.44140625" customWidth="1"/>
    <col min="2" max="2" width="12.6640625" customWidth="1"/>
    <col min="3" max="3" width="9.44140625" customWidth="1"/>
    <col min="4" max="4" width="22.44140625" customWidth="1"/>
    <col min="5" max="8" width="10.6640625" customWidth="1"/>
    <col min="9" max="10" width="16.88671875" customWidth="1"/>
    <col min="11" max="11" width="16.77734375" customWidth="1"/>
    <col min="12" max="12" width="13.109375" customWidth="1"/>
    <col min="13" max="27" width="10.6640625" customWidth="1"/>
  </cols>
  <sheetData>
    <row r="1" spans="1:13" ht="14.4" x14ac:dyDescent="0.3">
      <c r="A1" s="34" t="s">
        <v>23</v>
      </c>
      <c r="B1" s="35" t="s">
        <v>24</v>
      </c>
      <c r="C1" s="36" t="s">
        <v>25</v>
      </c>
      <c r="D1" s="34" t="s">
        <v>26</v>
      </c>
      <c r="H1" s="38" t="s">
        <v>36</v>
      </c>
      <c r="I1" s="38" t="s">
        <v>40</v>
      </c>
      <c r="J1" s="38" t="s">
        <v>41</v>
      </c>
      <c r="K1" s="38" t="s">
        <v>37</v>
      </c>
      <c r="L1" s="38" t="s">
        <v>38</v>
      </c>
      <c r="M1" s="38" t="s">
        <v>39</v>
      </c>
    </row>
    <row r="2" spans="1:13" ht="14.4" x14ac:dyDescent="0.3">
      <c r="A2" s="34">
        <v>1</v>
      </c>
      <c r="B2" s="35">
        <v>6.73</v>
      </c>
      <c r="C2" s="37">
        <v>44.64</v>
      </c>
      <c r="D2" s="34" t="s">
        <v>9</v>
      </c>
      <c r="H2" s="52">
        <v>1</v>
      </c>
      <c r="I2" s="52">
        <f>COUNTIFS(A:A,H2,D:D,D415)</f>
        <v>4</v>
      </c>
      <c r="J2" s="52">
        <f>COUNTIFS(A:A,H2,D:D,D6)</f>
        <v>5</v>
      </c>
      <c r="K2" s="53">
        <f>SUMIFS(C:C,D:D,D415,A:A,H2)</f>
        <v>201.40999999999997</v>
      </c>
      <c r="L2" s="53">
        <f>SUMIFS(C:C,D:D,D3,A:A,H2)</f>
        <v>233.41</v>
      </c>
      <c r="M2" s="53">
        <f>SUM(K2:L2)</f>
        <v>434.81999999999994</v>
      </c>
    </row>
    <row r="3" spans="1:13" ht="14.4" x14ac:dyDescent="0.3">
      <c r="A3" s="34">
        <v>1</v>
      </c>
      <c r="B3" s="35">
        <v>7.93</v>
      </c>
      <c r="C3" s="37">
        <v>53.17</v>
      </c>
      <c r="D3" s="34" t="s">
        <v>9</v>
      </c>
      <c r="H3" s="51">
        <v>2</v>
      </c>
      <c r="I3" s="51">
        <f>COUNTIFS(A:A,H3,D:D,D416)</f>
        <v>2</v>
      </c>
      <c r="J3" s="51">
        <f>COUNTIFS(A:A,H3,D:D,D6)</f>
        <v>10</v>
      </c>
      <c r="K3" s="53">
        <f>SUMIFS(C:C,D:D,D416,A:A,H3)</f>
        <v>142.66</v>
      </c>
      <c r="L3" s="54">
        <f>SUMIFS(C:C,D:D,D2,A:A,H3)</f>
        <v>728.96999999999991</v>
      </c>
      <c r="M3" s="53">
        <f>SUM(K3:L3)</f>
        <v>871.62999999999988</v>
      </c>
    </row>
    <row r="4" spans="1:13" ht="14.4" x14ac:dyDescent="0.3">
      <c r="A4" s="34">
        <v>1</v>
      </c>
      <c r="B4" s="35">
        <v>9.06</v>
      </c>
      <c r="C4" s="37">
        <v>67.66</v>
      </c>
      <c r="D4" s="34" t="s">
        <v>9</v>
      </c>
      <c r="H4" s="51">
        <v>3</v>
      </c>
      <c r="I4" s="52">
        <f>COUNTIFS(A:A,H4,D:D,D417)</f>
        <v>5</v>
      </c>
      <c r="J4" s="51">
        <f>COUNTIFS(A:A,H4,D:D,D6)</f>
        <v>4</v>
      </c>
      <c r="K4" s="53">
        <f t="shared" ref="K4:K67" si="0">SUMIFS(C:C,D:D,D417,A:A,H4)</f>
        <v>360.62</v>
      </c>
      <c r="L4" s="53">
        <f>SUMIFS(C:C,D:D,Table_1[[#This Row],[Categorie]],A:A,H4)</f>
        <v>275.13</v>
      </c>
      <c r="M4" s="53">
        <f t="shared" ref="M4:M67" si="1">SUM(K4:L4)</f>
        <v>635.75</v>
      </c>
    </row>
    <row r="5" spans="1:13" ht="14.4" x14ac:dyDescent="0.3">
      <c r="A5" s="34">
        <v>1</v>
      </c>
      <c r="B5" s="35">
        <v>5.76</v>
      </c>
      <c r="C5" s="37">
        <v>36.57</v>
      </c>
      <c r="D5" s="34" t="s">
        <v>9</v>
      </c>
      <c r="H5" s="52">
        <v>4</v>
      </c>
      <c r="I5" s="52">
        <f t="shared" ref="I5:I67" si="2">COUNTIFS(A:A,H5,D:D,D418)</f>
        <v>2</v>
      </c>
      <c r="J5" s="52">
        <f>COUNTIFS(A:A,Table_1[[#This Row],[ID client]],D:D,D6)</f>
        <v>5</v>
      </c>
      <c r="K5" s="53">
        <f t="shared" si="0"/>
        <v>138.84</v>
      </c>
      <c r="L5" s="53">
        <f t="shared" ref="L5" si="3">SUMIFS(C:C,D:D,D6,A:A,H5)</f>
        <v>272.82</v>
      </c>
      <c r="M5" s="53">
        <f t="shared" si="1"/>
        <v>411.65999999999997</v>
      </c>
    </row>
    <row r="6" spans="1:13" ht="14.4" x14ac:dyDescent="0.3">
      <c r="A6" s="34">
        <v>1</v>
      </c>
      <c r="B6" s="35">
        <v>1.8</v>
      </c>
      <c r="C6" s="37">
        <v>31.37</v>
      </c>
      <c r="D6" s="34" t="s">
        <v>9</v>
      </c>
      <c r="H6" s="51">
        <v>5</v>
      </c>
      <c r="I6" s="51">
        <f t="shared" si="2"/>
        <v>3</v>
      </c>
      <c r="J6" s="51">
        <f>COUNTIFS(A:A,H6,D:D,D6)</f>
        <v>10</v>
      </c>
      <c r="K6" s="53">
        <f t="shared" si="0"/>
        <v>163.14000000000001</v>
      </c>
      <c r="L6" s="54">
        <f t="shared" ref="L6" si="4">SUMIFS(C:C,D:D,D5,A:A,H6)</f>
        <v>580.51999999999987</v>
      </c>
      <c r="M6" s="53">
        <f t="shared" si="1"/>
        <v>743.65999999999985</v>
      </c>
    </row>
    <row r="7" spans="1:13" ht="14.4" x14ac:dyDescent="0.3">
      <c r="A7" s="34">
        <v>2</v>
      </c>
      <c r="B7" s="35">
        <v>7.76</v>
      </c>
      <c r="C7" s="37">
        <v>36.99</v>
      </c>
      <c r="D7" s="34" t="s">
        <v>9</v>
      </c>
      <c r="H7" s="51">
        <v>6</v>
      </c>
      <c r="I7" s="52">
        <f t="shared" si="2"/>
        <v>6</v>
      </c>
      <c r="J7" s="51">
        <f>COUNTIFS(A:A,H7,D:D,D6)</f>
        <v>4</v>
      </c>
      <c r="K7" s="53">
        <f t="shared" si="0"/>
        <v>338.63000000000005</v>
      </c>
      <c r="L7" s="53">
        <f>SUMIFS(C:C,D:D,Table_1[[#This Row],[Categorie]],A:A,H7)</f>
        <v>248.14</v>
      </c>
      <c r="M7" s="53">
        <f t="shared" si="1"/>
        <v>586.77</v>
      </c>
    </row>
    <row r="8" spans="1:13" ht="14.4" x14ac:dyDescent="0.3">
      <c r="A8" s="34">
        <v>2</v>
      </c>
      <c r="B8" s="35">
        <v>8.5399999999999991</v>
      </c>
      <c r="C8" s="37">
        <v>86.36</v>
      </c>
      <c r="D8" s="34" t="s">
        <v>9</v>
      </c>
      <c r="H8" s="52">
        <v>7</v>
      </c>
      <c r="I8" s="52">
        <f t="shared" si="2"/>
        <v>8</v>
      </c>
      <c r="J8" s="52">
        <f t="shared" ref="J8:J9" si="5">COUNTIFS(A:A,H8,D:D,D12)</f>
        <v>8</v>
      </c>
      <c r="K8" s="53">
        <f t="shared" si="0"/>
        <v>536.26999999999987</v>
      </c>
      <c r="L8" s="53">
        <f>SUMIFS(C:C,D:D,D9,A:A,H8)</f>
        <v>320.98999999999995</v>
      </c>
      <c r="M8" s="53">
        <f t="shared" si="1"/>
        <v>857.25999999999976</v>
      </c>
    </row>
    <row r="9" spans="1:13" ht="14.4" x14ac:dyDescent="0.3">
      <c r="A9" s="34">
        <v>2</v>
      </c>
      <c r="B9" s="35">
        <v>7.12</v>
      </c>
      <c r="C9" s="37">
        <v>89.46</v>
      </c>
      <c r="D9" s="34" t="s">
        <v>9</v>
      </c>
      <c r="H9" s="51">
        <v>8</v>
      </c>
      <c r="I9" s="51">
        <f t="shared" si="2"/>
        <v>2</v>
      </c>
      <c r="J9" s="52">
        <f t="shared" si="5"/>
        <v>7</v>
      </c>
      <c r="K9" s="53">
        <f t="shared" si="0"/>
        <v>136.15</v>
      </c>
      <c r="L9" s="54">
        <f t="shared" ref="L9:L24" si="6">SUMIFS(C:C,D:D,D8,A:A,H9)</f>
        <v>373.76000000000005</v>
      </c>
      <c r="M9" s="53">
        <f t="shared" si="1"/>
        <v>509.91000000000008</v>
      </c>
    </row>
    <row r="10" spans="1:13" ht="14.4" x14ac:dyDescent="0.3">
      <c r="A10" s="34">
        <v>2</v>
      </c>
      <c r="B10" s="35">
        <v>6.03</v>
      </c>
      <c r="C10" s="37">
        <v>66.72</v>
      </c>
      <c r="D10" s="34" t="s">
        <v>9</v>
      </c>
      <c r="H10" s="51">
        <v>9</v>
      </c>
      <c r="I10" s="52">
        <f t="shared" si="2"/>
        <v>5</v>
      </c>
      <c r="J10" s="51">
        <f t="shared" ref="J10" si="7">COUNTIFS(A:A,H10,D:D,D13)</f>
        <v>11</v>
      </c>
      <c r="K10" s="53">
        <f t="shared" si="0"/>
        <v>273.39</v>
      </c>
      <c r="L10" s="53">
        <f>SUMIFS(C:C,D:D,Table_1[[#This Row],[Categorie]],A:A,H10)</f>
        <v>608.84</v>
      </c>
      <c r="M10" s="53">
        <f t="shared" si="1"/>
        <v>882.23</v>
      </c>
    </row>
    <row r="11" spans="1:13" ht="14.4" x14ac:dyDescent="0.3">
      <c r="A11" s="34">
        <v>2</v>
      </c>
      <c r="B11" s="35">
        <v>9.73</v>
      </c>
      <c r="C11" s="37">
        <v>94.71</v>
      </c>
      <c r="D11" s="34" t="s">
        <v>9</v>
      </c>
      <c r="H11" s="52">
        <v>10</v>
      </c>
      <c r="I11" s="52">
        <f t="shared" si="2"/>
        <v>5</v>
      </c>
      <c r="J11" s="51">
        <f t="shared" ref="J11" si="8">COUNTIFS(A:A,H11,D:D,D13)</f>
        <v>10</v>
      </c>
      <c r="K11" s="53">
        <f t="shared" si="0"/>
        <v>223.78</v>
      </c>
      <c r="L11" s="53">
        <f t="shared" ref="L11" si="9">SUMIFS(C:C,D:D,D12,A:A,H11)</f>
        <v>523.89</v>
      </c>
      <c r="M11" s="53">
        <f t="shared" si="1"/>
        <v>747.67</v>
      </c>
    </row>
    <row r="12" spans="1:13" ht="14.4" x14ac:dyDescent="0.3">
      <c r="A12" s="34">
        <v>2</v>
      </c>
      <c r="B12" s="35">
        <v>5.96</v>
      </c>
      <c r="C12" s="37">
        <v>80.31</v>
      </c>
      <c r="D12" s="34" t="s">
        <v>9</v>
      </c>
      <c r="H12" s="51">
        <v>11</v>
      </c>
      <c r="I12" s="51">
        <f t="shared" si="2"/>
        <v>3</v>
      </c>
      <c r="J12" s="52">
        <f>COUNTIFS(A:A,Table_1[[#This Row],[ID client]],D:D,D13)</f>
        <v>10</v>
      </c>
      <c r="K12" s="53">
        <f t="shared" si="0"/>
        <v>150.74</v>
      </c>
      <c r="L12" s="54">
        <f t="shared" si="6"/>
        <v>99.86</v>
      </c>
      <c r="M12" s="53">
        <f t="shared" si="1"/>
        <v>250.60000000000002</v>
      </c>
    </row>
    <row r="13" spans="1:13" ht="14.4" x14ac:dyDescent="0.3">
      <c r="A13" s="34">
        <v>2</v>
      </c>
      <c r="B13" s="35">
        <v>5.0999999999999996</v>
      </c>
      <c r="C13" s="37">
        <v>51</v>
      </c>
      <c r="D13" s="34" t="s">
        <v>9</v>
      </c>
      <c r="H13" s="51">
        <v>12</v>
      </c>
      <c r="I13" s="52">
        <f t="shared" si="2"/>
        <v>3</v>
      </c>
      <c r="J13" s="51">
        <f t="shared" ref="J13" si="10">COUNTIFS(A:A,H13,D:D,D13)</f>
        <v>5</v>
      </c>
      <c r="K13" s="53">
        <f t="shared" si="0"/>
        <v>182.85000000000002</v>
      </c>
      <c r="L13" s="54">
        <f t="shared" si="6"/>
        <v>260.83</v>
      </c>
      <c r="M13" s="53">
        <f t="shared" si="1"/>
        <v>443.68</v>
      </c>
    </row>
    <row r="14" spans="1:13" ht="14.4" x14ac:dyDescent="0.3">
      <c r="A14" s="34">
        <v>2</v>
      </c>
      <c r="B14" s="35">
        <v>3.3</v>
      </c>
      <c r="C14" s="37">
        <v>33.03</v>
      </c>
      <c r="D14" s="34" t="s">
        <v>9</v>
      </c>
      <c r="H14" s="52">
        <v>13</v>
      </c>
      <c r="I14" s="52">
        <f t="shared" si="2"/>
        <v>4</v>
      </c>
      <c r="J14" s="51">
        <f t="shared" ref="J14" si="11">COUNTIFS(A:A,H14,D:D,D13)</f>
        <v>7</v>
      </c>
      <c r="K14" s="53">
        <f t="shared" si="0"/>
        <v>284.57</v>
      </c>
      <c r="L14" s="54">
        <f t="shared" si="6"/>
        <v>311.83</v>
      </c>
      <c r="M14" s="53">
        <f t="shared" si="1"/>
        <v>596.4</v>
      </c>
    </row>
    <row r="15" spans="1:13" ht="14.4" x14ac:dyDescent="0.3">
      <c r="A15" s="34">
        <v>2</v>
      </c>
      <c r="B15" s="35">
        <v>10.7</v>
      </c>
      <c r="C15" s="37">
        <v>99.73</v>
      </c>
      <c r="D15" s="34" t="s">
        <v>9</v>
      </c>
      <c r="H15" s="51">
        <v>14</v>
      </c>
      <c r="I15" s="51">
        <f t="shared" si="2"/>
        <v>4</v>
      </c>
      <c r="J15" s="52">
        <f t="shared" ref="J15:J58" si="12">COUNTIFS(A:A,H15,D:D,D19)</f>
        <v>10</v>
      </c>
      <c r="K15" s="53">
        <f t="shared" si="0"/>
        <v>273.78000000000003</v>
      </c>
      <c r="L15" s="54">
        <f t="shared" si="6"/>
        <v>612.15000000000009</v>
      </c>
      <c r="M15" s="53">
        <f t="shared" si="1"/>
        <v>885.93000000000006</v>
      </c>
    </row>
    <row r="16" spans="1:13" ht="14.4" x14ac:dyDescent="0.3">
      <c r="A16" s="34">
        <v>2</v>
      </c>
      <c r="B16" s="35">
        <v>12.4</v>
      </c>
      <c r="C16" s="37">
        <v>90.66</v>
      </c>
      <c r="D16" s="34" t="s">
        <v>9</v>
      </c>
      <c r="H16" s="51">
        <v>15</v>
      </c>
      <c r="I16" s="52">
        <f t="shared" si="2"/>
        <v>3</v>
      </c>
      <c r="J16" s="52">
        <f t="shared" si="12"/>
        <v>13</v>
      </c>
      <c r="K16" s="53">
        <f t="shared" si="0"/>
        <v>190.66</v>
      </c>
      <c r="L16" s="54">
        <f t="shared" si="6"/>
        <v>872.33999999999992</v>
      </c>
      <c r="M16" s="53">
        <f t="shared" si="1"/>
        <v>1063</v>
      </c>
    </row>
    <row r="17" spans="1:13" ht="14.4" x14ac:dyDescent="0.3">
      <c r="A17" s="34">
        <v>3</v>
      </c>
      <c r="B17" s="35">
        <v>5.44</v>
      </c>
      <c r="C17" s="37">
        <v>47.04</v>
      </c>
      <c r="D17" s="34" t="s">
        <v>9</v>
      </c>
      <c r="H17" s="52">
        <v>16</v>
      </c>
      <c r="I17" s="52">
        <f t="shared" si="2"/>
        <v>6</v>
      </c>
      <c r="J17" s="51">
        <f t="shared" ref="J17" si="13">COUNTIFS(A:A,H17,D:D,D20)</f>
        <v>8</v>
      </c>
      <c r="K17" s="53">
        <f t="shared" si="0"/>
        <v>378.16</v>
      </c>
      <c r="L17" s="54">
        <f t="shared" si="6"/>
        <v>588.88</v>
      </c>
      <c r="M17" s="53">
        <f t="shared" si="1"/>
        <v>967.04</v>
      </c>
    </row>
    <row r="18" spans="1:13" ht="14.4" x14ac:dyDescent="0.3">
      <c r="A18" s="34">
        <v>3</v>
      </c>
      <c r="B18" s="35">
        <v>5.0999999999999996</v>
      </c>
      <c r="C18" s="37">
        <v>38.1</v>
      </c>
      <c r="D18" s="34" t="s">
        <v>9</v>
      </c>
      <c r="H18" s="51">
        <v>17</v>
      </c>
      <c r="I18" s="51">
        <f t="shared" si="2"/>
        <v>3</v>
      </c>
      <c r="J18" s="51">
        <f t="shared" ref="J18" si="14">COUNTIFS(A:A,H18,D:D,D20)</f>
        <v>13</v>
      </c>
      <c r="K18" s="53">
        <f t="shared" si="0"/>
        <v>125.60999999999999</v>
      </c>
      <c r="L18" s="54">
        <f t="shared" si="6"/>
        <v>783.24999999999989</v>
      </c>
      <c r="M18" s="53">
        <f t="shared" si="1"/>
        <v>908.8599999999999</v>
      </c>
    </row>
    <row r="19" spans="1:13" ht="14.4" x14ac:dyDescent="0.3">
      <c r="A19" s="34">
        <v>3</v>
      </c>
      <c r="B19" s="35">
        <v>9.23</v>
      </c>
      <c r="C19" s="37">
        <v>94.26</v>
      </c>
      <c r="D19" s="34" t="s">
        <v>9</v>
      </c>
      <c r="H19" s="51">
        <v>18</v>
      </c>
      <c r="I19" s="52">
        <f t="shared" si="2"/>
        <v>8</v>
      </c>
      <c r="J19" s="52">
        <f>COUNTIFS(A:A,Table_1[[#This Row],[ID client]],D:D,D20)</f>
        <v>4</v>
      </c>
      <c r="K19" s="53">
        <f t="shared" si="0"/>
        <v>531.19000000000005</v>
      </c>
      <c r="L19" s="54">
        <f t="shared" si="6"/>
        <v>483.06</v>
      </c>
      <c r="M19" s="53">
        <f t="shared" si="1"/>
        <v>1014.25</v>
      </c>
    </row>
    <row r="20" spans="1:13" ht="14.4" x14ac:dyDescent="0.3">
      <c r="A20" s="34">
        <v>3</v>
      </c>
      <c r="B20" s="35">
        <v>12</v>
      </c>
      <c r="C20" s="37">
        <v>95.73</v>
      </c>
      <c r="D20" s="34" t="s">
        <v>9</v>
      </c>
      <c r="H20" s="52">
        <v>19</v>
      </c>
      <c r="I20" s="52">
        <f>COUNTIFS(A:A,H20,D:D,D433)</f>
        <v>3</v>
      </c>
      <c r="J20" s="51">
        <f t="shared" ref="J20" si="15">COUNTIFS(A:A,H20,D:D,D20)</f>
        <v>11</v>
      </c>
      <c r="K20" s="53">
        <f t="shared" si="0"/>
        <v>169.84</v>
      </c>
      <c r="L20" s="53">
        <f>SUMIFS(C:C,D:D,Table_1[[#This Row],[Categorie]],A:A,H20)</f>
        <v>531.19000000000005</v>
      </c>
      <c r="M20" s="53">
        <f t="shared" si="1"/>
        <v>701.03000000000009</v>
      </c>
    </row>
    <row r="21" spans="1:13" ht="15.75" customHeight="1" x14ac:dyDescent="0.3">
      <c r="A21" s="34">
        <v>4</v>
      </c>
      <c r="B21" s="35">
        <v>5.83</v>
      </c>
      <c r="C21" s="37">
        <v>56.59</v>
      </c>
      <c r="D21" s="34" t="s">
        <v>9</v>
      </c>
      <c r="H21" s="51">
        <v>20</v>
      </c>
      <c r="I21" s="52">
        <f t="shared" si="2"/>
        <v>6</v>
      </c>
      <c r="J21" s="51">
        <f t="shared" ref="J21" si="16">COUNTIFS(A:A,H21,D:D,D20)</f>
        <v>12</v>
      </c>
      <c r="K21" s="53">
        <f t="shared" si="0"/>
        <v>368.8</v>
      </c>
      <c r="L21" s="53">
        <f t="shared" ref="L21" si="17">SUMIFS(C:C,D:D,D22,A:A,H21)</f>
        <v>779.14999999999986</v>
      </c>
      <c r="M21" s="53">
        <f t="shared" si="1"/>
        <v>1147.9499999999998</v>
      </c>
    </row>
    <row r="22" spans="1:13" ht="15.75" customHeight="1" x14ac:dyDescent="0.3">
      <c r="A22" s="34">
        <v>4</v>
      </c>
      <c r="B22" s="35">
        <v>7.06</v>
      </c>
      <c r="C22" s="37">
        <v>40.79</v>
      </c>
      <c r="D22" s="34" t="s">
        <v>9</v>
      </c>
      <c r="H22" s="51">
        <v>21</v>
      </c>
      <c r="I22" s="52">
        <f t="shared" si="2"/>
        <v>0</v>
      </c>
      <c r="J22" s="52">
        <f>COUNTIFS(A:A,H22,D:D,D26)</f>
        <v>10</v>
      </c>
      <c r="K22" s="53">
        <f t="shared" si="0"/>
        <v>0</v>
      </c>
      <c r="L22" s="54">
        <f t="shared" si="6"/>
        <v>573.63</v>
      </c>
      <c r="M22" s="53">
        <f t="shared" si="1"/>
        <v>573.63</v>
      </c>
    </row>
    <row r="23" spans="1:13" ht="15.75" customHeight="1" x14ac:dyDescent="0.3">
      <c r="A23" s="34">
        <v>4</v>
      </c>
      <c r="B23" s="35">
        <v>9.86</v>
      </c>
      <c r="C23" s="37">
        <v>72.349999999999994</v>
      </c>
      <c r="D23" s="34" t="s">
        <v>9</v>
      </c>
      <c r="H23" s="52">
        <v>22</v>
      </c>
      <c r="I23" s="51">
        <f t="shared" si="2"/>
        <v>5</v>
      </c>
      <c r="J23" s="52">
        <f t="shared" si="12"/>
        <v>10</v>
      </c>
      <c r="K23" s="53">
        <f t="shared" si="0"/>
        <v>291.37</v>
      </c>
      <c r="L23" s="54">
        <f t="shared" si="6"/>
        <v>743.33</v>
      </c>
      <c r="M23" s="53">
        <f t="shared" si="1"/>
        <v>1034.7</v>
      </c>
    </row>
    <row r="24" spans="1:13" ht="15.75" customHeight="1" x14ac:dyDescent="0.3">
      <c r="A24" s="34">
        <v>4</v>
      </c>
      <c r="B24" s="35">
        <v>10.4</v>
      </c>
      <c r="C24" s="37">
        <v>103.09</v>
      </c>
      <c r="D24" s="34" t="s">
        <v>9</v>
      </c>
      <c r="H24" s="51">
        <v>23</v>
      </c>
      <c r="I24" s="52">
        <f t="shared" si="2"/>
        <v>8</v>
      </c>
      <c r="J24" s="51">
        <f t="shared" ref="J24" si="18">COUNTIFS(A:A,H24,D:D,D27)</f>
        <v>7</v>
      </c>
      <c r="K24" s="53">
        <f t="shared" si="0"/>
        <v>418.84</v>
      </c>
      <c r="L24" s="54">
        <f t="shared" si="6"/>
        <v>415.29999999999995</v>
      </c>
      <c r="M24" s="53">
        <f t="shared" si="1"/>
        <v>834.13999999999987</v>
      </c>
    </row>
    <row r="25" spans="1:13" ht="15.75" customHeight="1" x14ac:dyDescent="0.3">
      <c r="A25" s="34">
        <v>5</v>
      </c>
      <c r="B25" s="35">
        <v>4.04</v>
      </c>
      <c r="C25" s="37">
        <v>51.67</v>
      </c>
      <c r="D25" s="34" t="s">
        <v>9</v>
      </c>
      <c r="H25" s="51">
        <v>24</v>
      </c>
      <c r="I25" s="52">
        <f t="shared" si="2"/>
        <v>10</v>
      </c>
      <c r="J25" s="51">
        <f t="shared" ref="J25" si="19">COUNTIFS(A:A,H25,D:D,D27)</f>
        <v>14</v>
      </c>
      <c r="K25" s="53">
        <f t="shared" si="0"/>
        <v>631.71</v>
      </c>
      <c r="L25" s="54">
        <f t="shared" ref="L25" si="20">SUMIFS(C:C,D:D,D24,A:A,H25)</f>
        <v>878.62000000000012</v>
      </c>
      <c r="M25" s="53">
        <f t="shared" si="1"/>
        <v>1510.3300000000002</v>
      </c>
    </row>
    <row r="26" spans="1:13" ht="15.75" customHeight="1" x14ac:dyDescent="0.3">
      <c r="A26" s="34">
        <v>5</v>
      </c>
      <c r="B26" s="35">
        <v>7.66</v>
      </c>
      <c r="C26" s="37">
        <v>69.099999999999994</v>
      </c>
      <c r="D26" s="34" t="s">
        <v>9</v>
      </c>
      <c r="H26" s="52">
        <v>25</v>
      </c>
      <c r="I26" s="52">
        <f t="shared" si="2"/>
        <v>5</v>
      </c>
      <c r="J26" s="52">
        <f>COUNTIFS(A:A,Table_1[[#This Row],[ID client]],D:D,D27)</f>
        <v>10</v>
      </c>
      <c r="K26" s="53">
        <f t="shared" si="0"/>
        <v>368.74</v>
      </c>
      <c r="L26" s="53">
        <f>SUMIFS(C:C,D:D,Table_1[[#This Row],[Categorie]],A:A,H26)</f>
        <v>1028.4100000000001</v>
      </c>
      <c r="M26" s="53">
        <f t="shared" si="1"/>
        <v>1397.15</v>
      </c>
    </row>
    <row r="27" spans="1:13" ht="15.75" customHeight="1" x14ac:dyDescent="0.3">
      <c r="A27" s="34">
        <v>5</v>
      </c>
      <c r="B27" s="35">
        <v>4.24</v>
      </c>
      <c r="C27" s="37">
        <v>57.95</v>
      </c>
      <c r="D27" s="34" t="s">
        <v>9</v>
      </c>
      <c r="H27" s="51">
        <v>26</v>
      </c>
      <c r="I27" s="52">
        <f t="shared" si="2"/>
        <v>10</v>
      </c>
      <c r="J27" s="51">
        <f t="shared" ref="J27" si="21">COUNTIFS(A:A,H27,D:D,D27)</f>
        <v>11</v>
      </c>
      <c r="K27" s="53">
        <f t="shared" si="0"/>
        <v>619.50999999999988</v>
      </c>
      <c r="L27" s="53">
        <f t="shared" ref="L27:L49" si="22">SUMIFS(C:C,D:D,D28,A:A,H27)</f>
        <v>719.24000000000012</v>
      </c>
      <c r="M27" s="53">
        <f t="shared" si="1"/>
        <v>1338.75</v>
      </c>
    </row>
    <row r="28" spans="1:13" ht="15.75" customHeight="1" x14ac:dyDescent="0.3">
      <c r="A28" s="34">
        <v>5</v>
      </c>
      <c r="B28" s="35">
        <v>6.85</v>
      </c>
      <c r="C28" s="37">
        <v>54.74</v>
      </c>
      <c r="D28" s="34" t="s">
        <v>9</v>
      </c>
      <c r="H28" s="51">
        <v>27</v>
      </c>
      <c r="I28" s="51">
        <f t="shared" si="2"/>
        <v>7</v>
      </c>
      <c r="J28" s="51">
        <f t="shared" ref="J28" si="23">COUNTIFS(A:A,H28,D:D,D27)</f>
        <v>10</v>
      </c>
      <c r="K28" s="53">
        <f t="shared" si="0"/>
        <v>364.6</v>
      </c>
      <c r="L28" s="54">
        <f t="shared" ref="L28:L50" si="24">SUMIFS(C:C,D:D,D27,A:A,H28)</f>
        <v>570.93000000000006</v>
      </c>
      <c r="M28" s="53">
        <f t="shared" si="1"/>
        <v>935.53000000000009</v>
      </c>
    </row>
    <row r="29" spans="1:13" ht="15.75" customHeight="1" x14ac:dyDescent="0.3">
      <c r="A29" s="34">
        <v>5</v>
      </c>
      <c r="B29" s="35">
        <v>6.8</v>
      </c>
      <c r="C29" s="37">
        <v>61.9</v>
      </c>
      <c r="D29" s="34" t="s">
        <v>9</v>
      </c>
      <c r="H29" s="52">
        <v>28</v>
      </c>
      <c r="I29" s="52">
        <f t="shared" si="2"/>
        <v>9</v>
      </c>
      <c r="J29" s="52">
        <f t="shared" si="12"/>
        <v>8</v>
      </c>
      <c r="K29" s="53">
        <f t="shared" si="0"/>
        <v>544.32000000000005</v>
      </c>
      <c r="L29" s="53">
        <f>SUMIFS(C:C,D:D,Table_1[[#This Row],[Categorie]],A:A,H29)</f>
        <v>481.02</v>
      </c>
      <c r="M29" s="53">
        <f t="shared" si="1"/>
        <v>1025.3400000000001</v>
      </c>
    </row>
    <row r="30" spans="1:13" ht="15.75" customHeight="1" x14ac:dyDescent="0.3">
      <c r="A30" s="34">
        <v>5</v>
      </c>
      <c r="B30" s="35">
        <v>8.52</v>
      </c>
      <c r="C30" s="37">
        <v>66.650000000000006</v>
      </c>
      <c r="D30" s="34" t="s">
        <v>9</v>
      </c>
      <c r="H30" s="51">
        <v>29</v>
      </c>
      <c r="I30" s="52">
        <f t="shared" si="2"/>
        <v>5</v>
      </c>
      <c r="J30" s="52">
        <f t="shared" si="12"/>
        <v>11</v>
      </c>
      <c r="K30" s="53">
        <f t="shared" si="0"/>
        <v>256.71999999999997</v>
      </c>
      <c r="L30" s="53">
        <f t="shared" ref="L30" si="25">SUMIFS(C:C,D:D,D31,A:A,H30)</f>
        <v>541.62000000000012</v>
      </c>
      <c r="M30" s="53">
        <f t="shared" si="1"/>
        <v>798.34000000000015</v>
      </c>
    </row>
    <row r="31" spans="1:13" ht="15.75" customHeight="1" x14ac:dyDescent="0.3">
      <c r="A31" s="34">
        <v>5</v>
      </c>
      <c r="B31" s="35">
        <v>8.68</v>
      </c>
      <c r="C31" s="37">
        <v>87.01</v>
      </c>
      <c r="D31" s="34" t="s">
        <v>9</v>
      </c>
      <c r="H31" s="51">
        <v>30</v>
      </c>
      <c r="I31" s="52">
        <f t="shared" si="2"/>
        <v>8</v>
      </c>
      <c r="J31" s="51">
        <f t="shared" ref="J31" si="26">COUNTIFS(A:A,H31,D:D,D34)</f>
        <v>10</v>
      </c>
      <c r="K31" s="53">
        <f t="shared" si="0"/>
        <v>481.38999999999993</v>
      </c>
      <c r="L31" s="54">
        <f t="shared" ref="L31:L53" si="27">SUMIFS(C:C,D:D,D30,A:A,H31)</f>
        <v>519.32999999999993</v>
      </c>
      <c r="M31" s="53">
        <f t="shared" si="1"/>
        <v>1000.7199999999998</v>
      </c>
    </row>
    <row r="32" spans="1:13" ht="15.75" customHeight="1" x14ac:dyDescent="0.3">
      <c r="A32" s="34">
        <v>5</v>
      </c>
      <c r="B32" s="35">
        <v>7.29</v>
      </c>
      <c r="C32" s="37">
        <v>36.71</v>
      </c>
      <c r="D32" s="34" t="s">
        <v>9</v>
      </c>
      <c r="H32" s="52">
        <v>31</v>
      </c>
      <c r="I32" s="52">
        <f t="shared" si="2"/>
        <v>11</v>
      </c>
      <c r="J32" s="51">
        <f t="shared" ref="J32" si="28">COUNTIFS(A:A,H32,D:D,D34)</f>
        <v>8</v>
      </c>
      <c r="K32" s="53">
        <f t="shared" si="0"/>
        <v>589.95999999999992</v>
      </c>
      <c r="L32" s="53">
        <f>SUMIFS(C:C,D:D,Table_1[[#This Row],[Categorie]],A:A,H32)</f>
        <v>525.25</v>
      </c>
      <c r="M32" s="53">
        <f t="shared" si="1"/>
        <v>1115.21</v>
      </c>
    </row>
    <row r="33" spans="1:13" ht="15.75" customHeight="1" x14ac:dyDescent="0.3">
      <c r="A33" s="34">
        <v>5</v>
      </c>
      <c r="B33" s="35">
        <v>5.73</v>
      </c>
      <c r="C33" s="37">
        <v>71.98</v>
      </c>
      <c r="D33" s="34" t="s">
        <v>9</v>
      </c>
      <c r="H33" s="51">
        <v>32</v>
      </c>
      <c r="I33" s="51">
        <f t="shared" si="2"/>
        <v>0</v>
      </c>
      <c r="J33" s="52">
        <f>COUNTIFS(A:A,Table_1[[#This Row],[ID client]],D:D,D34)</f>
        <v>10</v>
      </c>
      <c r="K33" s="53">
        <f t="shared" si="0"/>
        <v>0</v>
      </c>
      <c r="L33" s="53">
        <f t="shared" ref="L33" si="29">SUMIFS(C:C,D:D,D34,A:A,H33)</f>
        <v>742.90999999999985</v>
      </c>
      <c r="M33" s="53">
        <f t="shared" si="1"/>
        <v>742.90999999999985</v>
      </c>
    </row>
    <row r="34" spans="1:13" ht="15.75" customHeight="1" x14ac:dyDescent="0.3">
      <c r="A34" s="34">
        <v>5</v>
      </c>
      <c r="B34" s="35">
        <v>1.5</v>
      </c>
      <c r="C34" s="37">
        <v>22.81</v>
      </c>
      <c r="D34" s="34" t="s">
        <v>9</v>
      </c>
      <c r="H34" s="51">
        <v>33</v>
      </c>
      <c r="I34" s="52">
        <f t="shared" si="2"/>
        <v>4</v>
      </c>
      <c r="J34" s="51">
        <f t="shared" ref="J34" si="30">COUNTIFS(A:A,H34,D:D,D34)</f>
        <v>4</v>
      </c>
      <c r="K34" s="53">
        <f t="shared" si="0"/>
        <v>246.23</v>
      </c>
      <c r="L34" s="54">
        <f t="shared" ref="L34" si="31">SUMIFS(C:C,D:D,D33,A:A,H34)</f>
        <v>304.17</v>
      </c>
      <c r="M34" s="53">
        <f t="shared" si="1"/>
        <v>550.4</v>
      </c>
    </row>
    <row r="35" spans="1:13" ht="15.75" customHeight="1" x14ac:dyDescent="0.3">
      <c r="A35" s="34">
        <v>6</v>
      </c>
      <c r="B35" s="35">
        <v>7.33</v>
      </c>
      <c r="C35" s="37">
        <v>71.599999999999994</v>
      </c>
      <c r="D35" s="34" t="s">
        <v>9</v>
      </c>
      <c r="H35" s="52">
        <v>34</v>
      </c>
      <c r="I35" s="52">
        <f t="shared" si="2"/>
        <v>8</v>
      </c>
      <c r="J35" s="51">
        <f t="shared" ref="J35" si="32">COUNTIFS(A:A,H35,D:D,D34)</f>
        <v>6</v>
      </c>
      <c r="K35" s="53">
        <f t="shared" si="0"/>
        <v>463.87</v>
      </c>
      <c r="L35" s="53">
        <f t="shared" ref="L35" si="33">SUMIFS(C:C,D:D,D36,A:A,H35)</f>
        <v>299.14999999999998</v>
      </c>
      <c r="M35" s="53">
        <f t="shared" si="1"/>
        <v>763.02</v>
      </c>
    </row>
    <row r="36" spans="1:13" ht="15.75" customHeight="1" x14ac:dyDescent="0.3">
      <c r="A36" s="34">
        <v>6</v>
      </c>
      <c r="B36" s="35">
        <v>9.33</v>
      </c>
      <c r="C36" s="37">
        <v>70.38</v>
      </c>
      <c r="D36" s="34" t="s">
        <v>9</v>
      </c>
      <c r="H36" s="51">
        <v>35</v>
      </c>
      <c r="I36" s="52">
        <f t="shared" si="2"/>
        <v>7</v>
      </c>
      <c r="J36" s="52">
        <f t="shared" si="12"/>
        <v>9</v>
      </c>
      <c r="K36" s="53">
        <f t="shared" si="0"/>
        <v>482.34</v>
      </c>
      <c r="L36" s="54">
        <f t="shared" ref="L36" si="34">SUMIFS(C:C,D:D,D35,A:A,H36)</f>
        <v>639.66</v>
      </c>
      <c r="M36" s="53">
        <f t="shared" si="1"/>
        <v>1122</v>
      </c>
    </row>
    <row r="37" spans="1:13" ht="15.75" customHeight="1" x14ac:dyDescent="0.3">
      <c r="A37" s="34">
        <v>6</v>
      </c>
      <c r="B37" s="35">
        <v>2.5</v>
      </c>
      <c r="C37" s="37">
        <v>38.9</v>
      </c>
      <c r="D37" s="34" t="s">
        <v>9</v>
      </c>
      <c r="H37" s="51">
        <v>36</v>
      </c>
      <c r="I37" s="52">
        <f t="shared" si="2"/>
        <v>8</v>
      </c>
      <c r="J37" s="52">
        <f t="shared" si="12"/>
        <v>11</v>
      </c>
      <c r="K37" s="53">
        <f t="shared" si="0"/>
        <v>505.64</v>
      </c>
      <c r="L37" s="53">
        <f>SUMIFS(C:C,D:D,Table_1[[#This Row],[Categorie]],A:A,H37)</f>
        <v>729.20999999999992</v>
      </c>
      <c r="M37" s="53">
        <f t="shared" si="1"/>
        <v>1234.8499999999999</v>
      </c>
    </row>
    <row r="38" spans="1:13" ht="15.75" customHeight="1" x14ac:dyDescent="0.3">
      <c r="A38" s="34">
        <v>6</v>
      </c>
      <c r="B38" s="35">
        <v>1.8</v>
      </c>
      <c r="C38" s="37">
        <v>67.260000000000005</v>
      </c>
      <c r="D38" s="34" t="s">
        <v>9</v>
      </c>
      <c r="H38" s="52">
        <v>37</v>
      </c>
      <c r="I38" s="51">
        <f t="shared" si="2"/>
        <v>2</v>
      </c>
      <c r="J38" s="51">
        <f t="shared" ref="J38" si="35">COUNTIFS(A:A,H38,D:D,D41)</f>
        <v>6</v>
      </c>
      <c r="K38" s="53">
        <f t="shared" si="0"/>
        <v>112.71000000000001</v>
      </c>
      <c r="L38" s="53">
        <f t="shared" si="22"/>
        <v>338.86</v>
      </c>
      <c r="M38" s="53">
        <f t="shared" si="1"/>
        <v>451.57000000000005</v>
      </c>
    </row>
    <row r="39" spans="1:13" ht="15.75" customHeight="1" x14ac:dyDescent="0.3">
      <c r="A39" s="34">
        <v>7</v>
      </c>
      <c r="B39" s="35">
        <v>8.17</v>
      </c>
      <c r="C39" s="37">
        <v>65.260000000000005</v>
      </c>
      <c r="D39" s="34" t="s">
        <v>9</v>
      </c>
      <c r="H39" s="51">
        <v>38</v>
      </c>
      <c r="I39" s="52">
        <f t="shared" si="2"/>
        <v>10</v>
      </c>
      <c r="J39" s="51">
        <f t="shared" ref="J39" si="36">COUNTIFS(A:A,H39,D:D,D41)</f>
        <v>9</v>
      </c>
      <c r="K39" s="53">
        <f t="shared" si="0"/>
        <v>568.76</v>
      </c>
      <c r="L39" s="54">
        <f t="shared" si="24"/>
        <v>526.25</v>
      </c>
      <c r="M39" s="53">
        <f t="shared" si="1"/>
        <v>1095.01</v>
      </c>
    </row>
    <row r="40" spans="1:13" ht="15.75" customHeight="1" x14ac:dyDescent="0.3">
      <c r="A40" s="34">
        <v>7</v>
      </c>
      <c r="B40" s="35">
        <v>9.5</v>
      </c>
      <c r="C40" s="37">
        <v>47.91</v>
      </c>
      <c r="D40" s="34" t="s">
        <v>9</v>
      </c>
      <c r="H40" s="51">
        <v>39</v>
      </c>
      <c r="I40" s="52">
        <f t="shared" si="2"/>
        <v>4</v>
      </c>
      <c r="J40" s="52">
        <f>COUNTIFS(A:A,Table_1[[#This Row],[ID client]],D:D,D41)</f>
        <v>8</v>
      </c>
      <c r="K40" s="53">
        <f t="shared" si="0"/>
        <v>231.14</v>
      </c>
      <c r="L40" s="53">
        <f>SUMIFS(C:C,D:D,Table_1[[#This Row],[Categorie]],A:A,H40)</f>
        <v>311.79000000000002</v>
      </c>
      <c r="M40" s="53">
        <f t="shared" si="1"/>
        <v>542.93000000000006</v>
      </c>
    </row>
    <row r="41" spans="1:13" ht="15.75" customHeight="1" x14ac:dyDescent="0.3">
      <c r="A41" s="34">
        <v>7</v>
      </c>
      <c r="B41" s="35">
        <v>6.99</v>
      </c>
      <c r="C41" s="37">
        <v>57.18</v>
      </c>
      <c r="D41" s="34" t="s">
        <v>9</v>
      </c>
      <c r="H41" s="52">
        <v>40</v>
      </c>
      <c r="I41" s="52">
        <f t="shared" si="2"/>
        <v>2</v>
      </c>
      <c r="J41" s="51">
        <f t="shared" ref="J41" si="37">COUNTIFS(A:A,H41,D:D,D41)</f>
        <v>6</v>
      </c>
      <c r="K41" s="53">
        <f t="shared" si="0"/>
        <v>88.13</v>
      </c>
      <c r="L41" s="53">
        <f t="shared" ref="L41" si="38">SUMIFS(C:C,D:D,D42,A:A,H41)</f>
        <v>433.92</v>
      </c>
      <c r="M41" s="53">
        <f t="shared" si="1"/>
        <v>522.04999999999995</v>
      </c>
    </row>
    <row r="42" spans="1:13" ht="15.75" customHeight="1" x14ac:dyDescent="0.3">
      <c r="A42" s="34">
        <v>7</v>
      </c>
      <c r="B42" s="35">
        <v>4.3899999999999997</v>
      </c>
      <c r="C42" s="37">
        <v>20.170000000000002</v>
      </c>
      <c r="D42" s="34" t="s">
        <v>9</v>
      </c>
      <c r="H42" s="51">
        <v>41</v>
      </c>
      <c r="I42" s="52">
        <f t="shared" si="2"/>
        <v>4</v>
      </c>
      <c r="J42" s="51">
        <f t="shared" ref="J42" si="39">COUNTIFS(A:A,H42,D:D,D41)</f>
        <v>7</v>
      </c>
      <c r="K42" s="53">
        <f t="shared" si="0"/>
        <v>237.22999999999996</v>
      </c>
      <c r="L42" s="54">
        <f t="shared" si="27"/>
        <v>547.75</v>
      </c>
      <c r="M42" s="53">
        <f t="shared" si="1"/>
        <v>784.98</v>
      </c>
    </row>
    <row r="43" spans="1:13" ht="15.75" customHeight="1" x14ac:dyDescent="0.3">
      <c r="A43" s="34">
        <v>7</v>
      </c>
      <c r="B43" s="35">
        <v>4.0599999999999996</v>
      </c>
      <c r="C43" s="37">
        <v>21.98</v>
      </c>
      <c r="D43" s="34" t="s">
        <v>9</v>
      </c>
      <c r="H43" s="51">
        <v>42</v>
      </c>
      <c r="I43" s="51">
        <f t="shared" si="2"/>
        <v>3</v>
      </c>
      <c r="J43" s="52">
        <f t="shared" si="12"/>
        <v>7</v>
      </c>
      <c r="K43" s="53">
        <f t="shared" si="0"/>
        <v>211.31</v>
      </c>
      <c r="L43" s="53">
        <f>SUMIFS(C:C,D:D,Table_1[[#This Row],[Categorie]],A:A,H43)</f>
        <v>411.21000000000004</v>
      </c>
      <c r="M43" s="53">
        <f t="shared" si="1"/>
        <v>622.52</v>
      </c>
    </row>
    <row r="44" spans="1:13" ht="15.75" customHeight="1" x14ac:dyDescent="0.3">
      <c r="A44" s="34">
        <v>7</v>
      </c>
      <c r="B44" s="35">
        <v>5.84</v>
      </c>
      <c r="C44" s="37">
        <v>40.15</v>
      </c>
      <c r="D44" s="34" t="s">
        <v>9</v>
      </c>
      <c r="H44" s="52">
        <v>43</v>
      </c>
      <c r="I44" s="52">
        <f t="shared" si="2"/>
        <v>5</v>
      </c>
      <c r="J44" s="52">
        <f t="shared" si="12"/>
        <v>5</v>
      </c>
      <c r="K44" s="53">
        <f t="shared" si="0"/>
        <v>259.49</v>
      </c>
      <c r="L44" s="53">
        <f>SUMIFS(C:C,D:D,D45,A:A,H44)</f>
        <v>229.98</v>
      </c>
      <c r="M44" s="53">
        <f t="shared" si="1"/>
        <v>489.47</v>
      </c>
    </row>
    <row r="45" spans="1:13" ht="15.75" customHeight="1" x14ac:dyDescent="0.3">
      <c r="A45" s="34">
        <v>7</v>
      </c>
      <c r="B45" s="35">
        <v>5.66</v>
      </c>
      <c r="C45" s="37">
        <v>56.39</v>
      </c>
      <c r="D45" s="34" t="s">
        <v>9</v>
      </c>
      <c r="H45" s="51">
        <v>44</v>
      </c>
      <c r="I45" s="52">
        <f t="shared" si="2"/>
        <v>2</v>
      </c>
      <c r="J45" s="51">
        <f t="shared" ref="J45" si="40">COUNTIFS(A:A,H45,D:D,D48)</f>
        <v>4</v>
      </c>
      <c r="K45" s="53">
        <f t="shared" si="0"/>
        <v>173.57</v>
      </c>
      <c r="L45" s="53">
        <f>SUMIFS(C:C,D:D,D46,A:A,H45)</f>
        <v>293.58000000000004</v>
      </c>
      <c r="M45" s="53">
        <f t="shared" si="1"/>
        <v>467.15000000000003</v>
      </c>
    </row>
    <row r="46" spans="1:13" ht="15.75" customHeight="1" x14ac:dyDescent="0.3">
      <c r="A46" s="34">
        <v>7</v>
      </c>
      <c r="B46" s="35">
        <v>3.9</v>
      </c>
      <c r="C46" s="37">
        <v>11.95</v>
      </c>
      <c r="D46" s="34" t="s">
        <v>9</v>
      </c>
      <c r="H46" s="51">
        <v>45</v>
      </c>
      <c r="I46" s="52">
        <f t="shared" si="2"/>
        <v>2</v>
      </c>
      <c r="J46" s="51">
        <f t="shared" ref="J46" si="41">COUNTIFS(A:A,H46,D:D,D48)</f>
        <v>2</v>
      </c>
      <c r="K46" s="53">
        <f t="shared" si="0"/>
        <v>118.16</v>
      </c>
      <c r="L46" s="53">
        <f t="shared" ref="L46" si="42">SUMIFS(C:C,D:D,D47,A:A,H46)</f>
        <v>132.71</v>
      </c>
      <c r="M46" s="53">
        <f t="shared" si="1"/>
        <v>250.87</v>
      </c>
    </row>
    <row r="47" spans="1:13" ht="15.75" customHeight="1" x14ac:dyDescent="0.3">
      <c r="A47" s="34">
        <v>8</v>
      </c>
      <c r="B47" s="35">
        <v>9.66</v>
      </c>
      <c r="C47" s="37">
        <v>63.34</v>
      </c>
      <c r="D47" s="34" t="s">
        <v>9</v>
      </c>
      <c r="H47" s="52">
        <v>46</v>
      </c>
      <c r="I47" s="52">
        <f t="shared" si="2"/>
        <v>2</v>
      </c>
      <c r="J47" s="52">
        <f>COUNTIFS(A:A,Table_1[[#This Row],[ID client]],D:D,D48)</f>
        <v>7</v>
      </c>
      <c r="K47" s="53">
        <f t="shared" si="0"/>
        <v>142.07999999999998</v>
      </c>
      <c r="L47" s="54">
        <f t="shared" ref="L47" si="43">SUMIFS(C:C,D:D,D46,A:A,H47)</f>
        <v>386.59999999999997</v>
      </c>
      <c r="M47" s="53">
        <f t="shared" si="1"/>
        <v>528.67999999999995</v>
      </c>
    </row>
    <row r="48" spans="1:13" ht="15.75" customHeight="1" x14ac:dyDescent="0.3">
      <c r="A48" s="34">
        <v>8</v>
      </c>
      <c r="B48" s="35">
        <v>4.22</v>
      </c>
      <c r="C48" s="37">
        <v>52.93</v>
      </c>
      <c r="D48" s="34" t="s">
        <v>9</v>
      </c>
      <c r="H48" s="51">
        <v>47</v>
      </c>
      <c r="I48" s="51">
        <f t="shared" si="2"/>
        <v>5</v>
      </c>
      <c r="J48" s="51">
        <f t="shared" ref="J48" si="44">COUNTIFS(A:A,H48,D:D,D48)</f>
        <v>2</v>
      </c>
      <c r="K48" s="53">
        <f t="shared" si="0"/>
        <v>284.71999999999997</v>
      </c>
      <c r="L48" s="53">
        <f>SUMIFS(C:C,D:D,Table_1[[#This Row],[Categorie]],A:A,H48)</f>
        <v>95</v>
      </c>
      <c r="M48" s="53">
        <f t="shared" si="1"/>
        <v>379.71999999999997</v>
      </c>
    </row>
    <row r="49" spans="1:13" ht="15.75" customHeight="1" x14ac:dyDescent="0.3">
      <c r="A49" s="34">
        <v>8</v>
      </c>
      <c r="B49" s="35">
        <v>9.1999999999999993</v>
      </c>
      <c r="C49" s="37">
        <v>73.45</v>
      </c>
      <c r="D49" s="34" t="s">
        <v>9</v>
      </c>
      <c r="H49" s="51">
        <v>48</v>
      </c>
      <c r="I49" s="52">
        <f t="shared" si="2"/>
        <v>2</v>
      </c>
      <c r="J49" s="51">
        <f t="shared" ref="J49" si="45">COUNTIFS(A:A,H49,D:D,D48)</f>
        <v>7</v>
      </c>
      <c r="K49" s="53">
        <f t="shared" si="0"/>
        <v>142.58999999999997</v>
      </c>
      <c r="L49" s="53">
        <f t="shared" si="22"/>
        <v>352.4</v>
      </c>
      <c r="M49" s="53">
        <f t="shared" si="1"/>
        <v>494.98999999999995</v>
      </c>
    </row>
    <row r="50" spans="1:13" ht="15.75" customHeight="1" x14ac:dyDescent="0.3">
      <c r="A50" s="34">
        <v>8</v>
      </c>
      <c r="B50" s="35">
        <v>6.67</v>
      </c>
      <c r="C50" s="37">
        <v>50.18</v>
      </c>
      <c r="D50" s="34" t="s">
        <v>9</v>
      </c>
      <c r="H50" s="52">
        <v>49</v>
      </c>
      <c r="I50" s="52">
        <f t="shared" si="2"/>
        <v>1</v>
      </c>
      <c r="J50" s="52">
        <f t="shared" si="12"/>
        <v>4</v>
      </c>
      <c r="K50" s="53">
        <f t="shared" si="0"/>
        <v>59.39</v>
      </c>
      <c r="L50" s="54">
        <f t="shared" si="24"/>
        <v>207.24</v>
      </c>
      <c r="M50" s="53">
        <f t="shared" si="1"/>
        <v>266.63</v>
      </c>
    </row>
    <row r="51" spans="1:13" ht="15.75" customHeight="1" x14ac:dyDescent="0.3">
      <c r="A51" s="34">
        <v>8</v>
      </c>
      <c r="B51" s="35">
        <v>4.62</v>
      </c>
      <c r="C51" s="37">
        <v>24.61</v>
      </c>
      <c r="D51" s="34" t="s">
        <v>9</v>
      </c>
      <c r="H51" s="51">
        <v>50</v>
      </c>
      <c r="I51" s="52">
        <f t="shared" si="2"/>
        <v>0</v>
      </c>
      <c r="J51" s="52">
        <f t="shared" si="12"/>
        <v>5</v>
      </c>
      <c r="K51" s="53">
        <f t="shared" si="0"/>
        <v>0</v>
      </c>
      <c r="L51" s="53">
        <f>SUMIFS(C:C,D:D,Table_1[[#This Row],[Categorie]],A:A,H51)</f>
        <v>254.44</v>
      </c>
      <c r="M51" s="53">
        <f t="shared" si="1"/>
        <v>254.44</v>
      </c>
    </row>
    <row r="52" spans="1:13" ht="15.75" customHeight="1" x14ac:dyDescent="0.3">
      <c r="A52" s="34">
        <v>8</v>
      </c>
      <c r="B52" s="35">
        <v>4.87</v>
      </c>
      <c r="C52" s="37">
        <v>53.52</v>
      </c>
      <c r="D52" s="34" t="s">
        <v>9</v>
      </c>
      <c r="H52" s="51">
        <v>51</v>
      </c>
      <c r="I52" s="52">
        <f t="shared" si="2"/>
        <v>2</v>
      </c>
      <c r="J52" s="51">
        <f t="shared" ref="J52" si="46">COUNTIFS(A:A,H52,D:D,D55)</f>
        <v>6</v>
      </c>
      <c r="K52" s="53">
        <f t="shared" si="0"/>
        <v>119.58000000000001</v>
      </c>
      <c r="L52" s="53">
        <f t="shared" ref="L52" si="47">SUMIFS(C:C,D:D,D53,A:A,H52)</f>
        <v>392.12</v>
      </c>
      <c r="M52" s="53">
        <f t="shared" si="1"/>
        <v>511.70000000000005</v>
      </c>
    </row>
    <row r="53" spans="1:13" ht="15.75" customHeight="1" x14ac:dyDescent="0.3">
      <c r="A53" s="34">
        <v>8</v>
      </c>
      <c r="B53" s="35">
        <v>9.25</v>
      </c>
      <c r="C53" s="37">
        <v>55.73</v>
      </c>
      <c r="D53" s="34" t="s">
        <v>9</v>
      </c>
      <c r="H53" s="52">
        <v>52</v>
      </c>
      <c r="I53" s="51">
        <f t="shared" si="2"/>
        <v>1</v>
      </c>
      <c r="J53" s="51">
        <f t="shared" ref="J53" si="48">COUNTIFS(A:A,H53,D:D,D55)</f>
        <v>3</v>
      </c>
      <c r="K53" s="53">
        <f t="shared" si="0"/>
        <v>55.46</v>
      </c>
      <c r="L53" s="54">
        <f t="shared" si="27"/>
        <v>112.91999999999999</v>
      </c>
      <c r="M53" s="53">
        <f t="shared" si="1"/>
        <v>168.38</v>
      </c>
    </row>
    <row r="54" spans="1:13" ht="15.75" customHeight="1" x14ac:dyDescent="0.3">
      <c r="A54" s="34">
        <v>9</v>
      </c>
      <c r="B54" s="35">
        <v>6.81</v>
      </c>
      <c r="C54" s="37">
        <v>70.040000000000006</v>
      </c>
      <c r="D54" s="34" t="s">
        <v>9</v>
      </c>
      <c r="H54" s="51">
        <v>53</v>
      </c>
      <c r="I54" s="52">
        <f t="shared" si="2"/>
        <v>1</v>
      </c>
      <c r="J54" s="52">
        <f>COUNTIFS(A:A,Table_1[[#This Row],[ID client]],D:D,D55)</f>
        <v>11</v>
      </c>
      <c r="K54" s="53">
        <f t="shared" si="0"/>
        <v>70.61</v>
      </c>
      <c r="L54" s="53">
        <f>SUMIFS(C:C,D:D,Table_1[[#This Row],[Categorie]],A:A,H54)</f>
        <v>99.96</v>
      </c>
      <c r="M54" s="53">
        <f t="shared" si="1"/>
        <v>170.57</v>
      </c>
    </row>
    <row r="55" spans="1:13" ht="15.75" customHeight="1" x14ac:dyDescent="0.3">
      <c r="A55" s="34">
        <v>9</v>
      </c>
      <c r="B55" s="35">
        <v>5.68</v>
      </c>
      <c r="C55" s="37">
        <v>47.5</v>
      </c>
      <c r="D55" s="34" t="s">
        <v>9</v>
      </c>
      <c r="H55" s="51">
        <v>54</v>
      </c>
      <c r="I55" s="52">
        <f>COUNTIFS(A:A,H55,D:D,D468)</f>
        <v>2</v>
      </c>
      <c r="J55" s="51">
        <f t="shared" ref="J55" si="49">COUNTIFS(A:A,H55,D:D,D55)</f>
        <v>1</v>
      </c>
      <c r="K55" s="53">
        <f t="shared" si="0"/>
        <v>85.91</v>
      </c>
      <c r="L55" s="53">
        <f>SUMIFS(C:C,D:D,Table_1[[#This Row],[Categorie]],A:A,H55)</f>
        <v>67.069999999999993</v>
      </c>
      <c r="M55" s="53">
        <f t="shared" si="1"/>
        <v>152.97999999999999</v>
      </c>
    </row>
    <row r="56" spans="1:13" ht="15.75" customHeight="1" x14ac:dyDescent="0.3">
      <c r="A56" s="34">
        <v>9</v>
      </c>
      <c r="B56" s="35">
        <v>4.4400000000000004</v>
      </c>
      <c r="C56" s="37">
        <v>34.409999999999997</v>
      </c>
      <c r="D56" s="34" t="s">
        <v>9</v>
      </c>
      <c r="H56" s="52">
        <v>55</v>
      </c>
      <c r="I56" s="52">
        <f>COUNTIFS(A:A,H56,D:D,D469)</f>
        <v>0</v>
      </c>
      <c r="J56" s="51">
        <f>COUNTIFS(A:A,H56,D:D,D55)</f>
        <v>1</v>
      </c>
      <c r="K56" s="53">
        <f t="shared" si="0"/>
        <v>0</v>
      </c>
      <c r="L56" s="53">
        <f>SUMIFS(C:C,D:D,Table_1[[#This Row],[Categorie]],A:A,H56)</f>
        <v>72.78</v>
      </c>
      <c r="M56" s="53">
        <f t="shared" si="1"/>
        <v>72.78</v>
      </c>
    </row>
    <row r="57" spans="1:13" ht="15.75" customHeight="1" x14ac:dyDescent="0.3">
      <c r="A57" s="34">
        <v>9</v>
      </c>
      <c r="B57" s="35">
        <v>9.57</v>
      </c>
      <c r="C57" s="37">
        <v>80.03</v>
      </c>
      <c r="D57" s="34" t="s">
        <v>9</v>
      </c>
      <c r="H57" s="51">
        <v>56</v>
      </c>
      <c r="I57" s="52">
        <f t="shared" si="2"/>
        <v>0</v>
      </c>
      <c r="J57" s="52">
        <f t="shared" si="12"/>
        <v>1</v>
      </c>
      <c r="K57" s="53">
        <f t="shared" si="0"/>
        <v>0</v>
      </c>
      <c r="L57" s="53">
        <f>SUMIFS(C:C,D:D,Table_1[[#This Row],[Categorie]],A:A,H57)</f>
        <v>67.02</v>
      </c>
      <c r="M57" s="53">
        <f t="shared" si="1"/>
        <v>67.02</v>
      </c>
    </row>
    <row r="58" spans="1:13" ht="15.75" customHeight="1" x14ac:dyDescent="0.3">
      <c r="A58" s="34">
        <v>9</v>
      </c>
      <c r="B58" s="35">
        <v>6.7</v>
      </c>
      <c r="C58" s="37">
        <v>47.74</v>
      </c>
      <c r="D58" s="34" t="s">
        <v>9</v>
      </c>
      <c r="H58" s="51">
        <v>57</v>
      </c>
      <c r="I58" s="51">
        <f t="shared" si="2"/>
        <v>0</v>
      </c>
      <c r="J58" s="52">
        <f t="shared" si="12"/>
        <v>4</v>
      </c>
      <c r="K58" s="53">
        <f t="shared" si="0"/>
        <v>0</v>
      </c>
      <c r="L58" s="53">
        <f>SUMIFS(C:C,D:D,Table_1[[#This Row],[Categorie]],A:A,H58)</f>
        <v>196.31</v>
      </c>
      <c r="M58" s="53">
        <f t="shared" si="1"/>
        <v>196.31</v>
      </c>
    </row>
    <row r="59" spans="1:13" ht="15.75" customHeight="1" x14ac:dyDescent="0.3">
      <c r="A59" s="34">
        <v>9</v>
      </c>
      <c r="B59" s="35">
        <v>9.23</v>
      </c>
      <c r="C59" s="37">
        <v>82.68</v>
      </c>
      <c r="D59" s="34" t="s">
        <v>9</v>
      </c>
      <c r="H59" s="52">
        <v>58</v>
      </c>
      <c r="I59" s="52">
        <f t="shared" si="2"/>
        <v>1</v>
      </c>
      <c r="J59" s="51">
        <f t="shared" ref="J59" si="50">COUNTIFS(A:A,H59,D:D,D62)</f>
        <v>0</v>
      </c>
      <c r="K59" s="53">
        <f t="shared" si="0"/>
        <v>53.2</v>
      </c>
      <c r="L59" s="53">
        <f>SUMIFS(C:C,D:D,Table_1[[#This Row],[Categorie]],A:A,H59)</f>
        <v>0</v>
      </c>
      <c r="M59" s="53">
        <f t="shared" si="1"/>
        <v>53.2</v>
      </c>
    </row>
    <row r="60" spans="1:13" ht="15.75" customHeight="1" x14ac:dyDescent="0.3">
      <c r="A60" s="34">
        <v>9</v>
      </c>
      <c r="B60" s="35">
        <v>4.46</v>
      </c>
      <c r="C60" s="37">
        <v>30.81</v>
      </c>
      <c r="D60" s="34" t="s">
        <v>9</v>
      </c>
      <c r="H60" s="51">
        <v>59</v>
      </c>
      <c r="I60" s="52">
        <f t="shared" si="2"/>
        <v>1</v>
      </c>
      <c r="J60" s="51">
        <f t="shared" ref="J60" si="51">COUNTIFS(A:A,H60,D:D,D62)</f>
        <v>0</v>
      </c>
      <c r="K60" s="53">
        <f t="shared" si="0"/>
        <v>42.33</v>
      </c>
      <c r="L60" s="53">
        <f>SUMIFS(C:C,D:D,Table_1[[#This Row],[Categorie]],A:A,H60)</f>
        <v>0</v>
      </c>
      <c r="M60" s="53">
        <f t="shared" si="1"/>
        <v>42.33</v>
      </c>
    </row>
    <row r="61" spans="1:13" ht="15.75" customHeight="1" x14ac:dyDescent="0.3">
      <c r="A61" s="34">
        <v>9</v>
      </c>
      <c r="B61" s="35">
        <v>8.1199999999999992</v>
      </c>
      <c r="C61" s="37">
        <v>89.07</v>
      </c>
      <c r="D61" s="34" t="s">
        <v>9</v>
      </c>
      <c r="H61" s="51">
        <v>60</v>
      </c>
      <c r="I61" s="52">
        <f t="shared" si="2"/>
        <v>1</v>
      </c>
      <c r="J61" s="52">
        <f>COUNTIFS(A:A,H61,D:D,D62)</f>
        <v>0</v>
      </c>
      <c r="K61" s="53">
        <f t="shared" si="0"/>
        <v>46.24</v>
      </c>
      <c r="L61" s="53">
        <f>SUMIFS(C:C,D:D,Table_1[[#This Row],[Categorie]],A:A,H61)</f>
        <v>0</v>
      </c>
      <c r="M61" s="53">
        <f t="shared" si="1"/>
        <v>46.24</v>
      </c>
    </row>
    <row r="62" spans="1:13" ht="15.75" customHeight="1" x14ac:dyDescent="0.3">
      <c r="A62" s="34">
        <v>9</v>
      </c>
      <c r="B62" s="35">
        <v>3.5</v>
      </c>
      <c r="C62" s="37">
        <v>51.98</v>
      </c>
      <c r="D62" s="34" t="s">
        <v>9</v>
      </c>
      <c r="H62" s="51">
        <v>62</v>
      </c>
      <c r="I62" s="52">
        <f t="shared" si="2"/>
        <v>1</v>
      </c>
      <c r="J62" s="52">
        <f t="shared" ref="J62:J63" si="52">COUNTIFS(A:A,H62,D:D,D66)</f>
        <v>0</v>
      </c>
      <c r="K62" s="53">
        <f t="shared" si="0"/>
        <v>77.400000000000006</v>
      </c>
      <c r="L62" s="53">
        <f>SUMIFS(C:C,D:D,Table_1[[#This Row],[Categorie]],A:A,H62)</f>
        <v>0</v>
      </c>
      <c r="M62" s="53">
        <f t="shared" si="1"/>
        <v>77.400000000000006</v>
      </c>
    </row>
    <row r="63" spans="1:13" ht="15.75" customHeight="1" x14ac:dyDescent="0.3">
      <c r="A63" s="34">
        <v>9</v>
      </c>
      <c r="B63" s="35">
        <v>2.2999999999999998</v>
      </c>
      <c r="C63" s="37">
        <v>51.99</v>
      </c>
      <c r="D63" s="34" t="s">
        <v>9</v>
      </c>
      <c r="H63" s="52">
        <v>63</v>
      </c>
      <c r="I63" s="51">
        <f t="shared" si="2"/>
        <v>1</v>
      </c>
      <c r="J63" s="52">
        <f t="shared" si="52"/>
        <v>0</v>
      </c>
      <c r="K63" s="53">
        <f t="shared" si="0"/>
        <v>39.17</v>
      </c>
      <c r="L63" s="53">
        <f>SUMIFS(C:C,D:D,Table_1[[#This Row],[Categorie]],A:A,H63)</f>
        <v>0</v>
      </c>
      <c r="M63" s="53">
        <f t="shared" si="1"/>
        <v>39.17</v>
      </c>
    </row>
    <row r="64" spans="1:13" ht="15.75" customHeight="1" x14ac:dyDescent="0.3">
      <c r="A64" s="34">
        <v>9</v>
      </c>
      <c r="B64" s="35">
        <v>2.1</v>
      </c>
      <c r="C64" s="37">
        <v>22.59</v>
      </c>
      <c r="D64" s="34" t="s">
        <v>9</v>
      </c>
      <c r="H64" s="51">
        <v>64</v>
      </c>
      <c r="I64" s="52">
        <f t="shared" si="2"/>
        <v>0</v>
      </c>
      <c r="J64" s="51">
        <f t="shared" ref="J64" si="53">COUNTIFS(A:A,H64,D:D,D67)</f>
        <v>1</v>
      </c>
      <c r="K64" s="53">
        <f t="shared" si="0"/>
        <v>0</v>
      </c>
      <c r="L64" s="53">
        <f>SUMIFS(C:C,D:D,Table_1[[#This Row],[Categorie]],A:A,H64)</f>
        <v>89.18</v>
      </c>
      <c r="M64" s="53">
        <f t="shared" si="1"/>
        <v>89.18</v>
      </c>
    </row>
    <row r="65" spans="1:13" ht="15.75" customHeight="1" x14ac:dyDescent="0.3">
      <c r="A65" s="34">
        <v>10</v>
      </c>
      <c r="B65" s="35">
        <v>7.27</v>
      </c>
      <c r="C65" s="37">
        <v>62.96</v>
      </c>
      <c r="D65" s="34" t="s">
        <v>9</v>
      </c>
      <c r="H65" s="51">
        <v>67</v>
      </c>
      <c r="I65" s="52">
        <f t="shared" si="2"/>
        <v>2</v>
      </c>
      <c r="J65" s="51">
        <f t="shared" ref="J65" si="54">COUNTIFS(A:A,H65,D:D,D67)</f>
        <v>0</v>
      </c>
      <c r="K65" s="53">
        <f t="shared" si="0"/>
        <v>108.39</v>
      </c>
      <c r="L65" s="53">
        <f>SUMIFS(C:C,D:D,Table_1[[#This Row],[Categorie]],A:A,H65)</f>
        <v>0</v>
      </c>
      <c r="M65" s="53">
        <f t="shared" si="1"/>
        <v>108.39</v>
      </c>
    </row>
    <row r="66" spans="1:13" ht="15.75" customHeight="1" x14ac:dyDescent="0.3">
      <c r="A66" s="34">
        <v>10</v>
      </c>
      <c r="B66" s="35">
        <v>6.95</v>
      </c>
      <c r="C66" s="37">
        <v>87.42</v>
      </c>
      <c r="D66" s="34" t="s">
        <v>9</v>
      </c>
      <c r="H66" s="51">
        <v>68</v>
      </c>
      <c r="I66" s="52">
        <f t="shared" si="2"/>
        <v>0</v>
      </c>
      <c r="J66" s="52">
        <f t="shared" ref="J66" si="55">COUNTIFS(A:A,H66,D:D,D67)</f>
        <v>1</v>
      </c>
      <c r="K66" s="53">
        <f t="shared" si="0"/>
        <v>0</v>
      </c>
      <c r="L66" s="53">
        <f>SUMIFS(C:C,D:D,Table_1[[#This Row],[Categorie]],A:A,H66)</f>
        <v>23.31</v>
      </c>
      <c r="M66" s="53">
        <f t="shared" si="1"/>
        <v>23.31</v>
      </c>
    </row>
    <row r="67" spans="1:13" ht="15.75" customHeight="1" x14ac:dyDescent="0.3">
      <c r="A67" s="34">
        <v>10</v>
      </c>
      <c r="B67" s="35">
        <v>6.96</v>
      </c>
      <c r="C67" s="37">
        <v>47.98</v>
      </c>
      <c r="D67" s="34" t="s">
        <v>9</v>
      </c>
      <c r="H67" s="52">
        <v>74</v>
      </c>
      <c r="I67" s="52">
        <f t="shared" si="2"/>
        <v>0</v>
      </c>
      <c r="J67" s="52">
        <f>COUNTIFS(A:A,H67,D:D,D71)</f>
        <v>1</v>
      </c>
      <c r="K67" s="53">
        <f t="shared" si="0"/>
        <v>0</v>
      </c>
      <c r="L67" s="53">
        <f>SUMIFS(C:C,D:D,Table_1[[#This Row],[Categorie]],A:A,H67)</f>
        <v>55.63</v>
      </c>
      <c r="M67" s="53">
        <f t="shared" si="1"/>
        <v>55.63</v>
      </c>
    </row>
    <row r="68" spans="1:13" ht="15.75" customHeight="1" x14ac:dyDescent="0.3">
      <c r="A68" s="34">
        <v>10</v>
      </c>
      <c r="B68" s="35">
        <v>5.65</v>
      </c>
      <c r="C68" s="37">
        <v>20.309999999999999</v>
      </c>
      <c r="D68" s="34" t="s">
        <v>9</v>
      </c>
      <c r="H68" s="52"/>
      <c r="I68" s="51"/>
      <c r="J68" s="51"/>
    </row>
    <row r="69" spans="1:13" ht="15.75" customHeight="1" x14ac:dyDescent="0.3">
      <c r="A69" s="34">
        <v>10</v>
      </c>
      <c r="B69" s="35">
        <v>4.8</v>
      </c>
      <c r="C69" s="37">
        <v>29.99</v>
      </c>
      <c r="D69" s="34" t="s">
        <v>9</v>
      </c>
      <c r="H69" s="52"/>
      <c r="I69" s="51"/>
      <c r="J69" s="51"/>
    </row>
    <row r="70" spans="1:13" ht="15.75" customHeight="1" x14ac:dyDescent="0.3">
      <c r="A70" s="34">
        <v>10</v>
      </c>
      <c r="B70" s="35">
        <v>4.26</v>
      </c>
      <c r="C70" s="37">
        <v>43.55</v>
      </c>
      <c r="D70" s="34" t="s">
        <v>9</v>
      </c>
      <c r="H70" s="52"/>
      <c r="I70" s="51"/>
      <c r="J70" s="51"/>
    </row>
    <row r="71" spans="1:13" ht="15.75" customHeight="1" x14ac:dyDescent="0.3">
      <c r="A71" s="34">
        <v>10</v>
      </c>
      <c r="B71" s="35">
        <v>8.02</v>
      </c>
      <c r="C71" s="37">
        <v>79.25</v>
      </c>
      <c r="D71" s="34" t="s">
        <v>9</v>
      </c>
      <c r="H71" s="52"/>
      <c r="I71" s="51"/>
      <c r="J71" s="51"/>
    </row>
    <row r="72" spans="1:13" ht="15.75" customHeight="1" x14ac:dyDescent="0.3">
      <c r="A72" s="34">
        <v>10</v>
      </c>
      <c r="B72" s="35">
        <v>5.93</v>
      </c>
      <c r="C72" s="37">
        <v>44.95</v>
      </c>
      <c r="D72" s="34" t="s">
        <v>9</v>
      </c>
      <c r="H72" s="51"/>
      <c r="I72" s="51"/>
      <c r="J72" s="51"/>
    </row>
    <row r="73" spans="1:13" ht="15.75" customHeight="1" x14ac:dyDescent="0.3">
      <c r="A73" s="34">
        <v>10</v>
      </c>
      <c r="B73" s="35">
        <v>9.85</v>
      </c>
      <c r="C73" s="37">
        <v>42.98</v>
      </c>
      <c r="D73" s="34" t="s">
        <v>9</v>
      </c>
      <c r="H73" s="51"/>
      <c r="I73" s="51"/>
      <c r="J73" s="51"/>
    </row>
    <row r="74" spans="1:13" ht="15.75" customHeight="1" x14ac:dyDescent="0.3">
      <c r="A74" s="34">
        <v>10</v>
      </c>
      <c r="B74" s="35">
        <v>11.6</v>
      </c>
      <c r="C74" s="37">
        <v>64.5</v>
      </c>
      <c r="D74" s="34" t="s">
        <v>9</v>
      </c>
      <c r="H74" s="52"/>
      <c r="I74" s="51"/>
      <c r="J74" s="51"/>
    </row>
    <row r="75" spans="1:13" ht="15.75" customHeight="1" x14ac:dyDescent="0.3">
      <c r="A75" s="34">
        <v>11</v>
      </c>
      <c r="B75" s="35">
        <v>8.19</v>
      </c>
      <c r="C75" s="37">
        <v>77.39</v>
      </c>
      <c r="D75" s="34" t="s">
        <v>9</v>
      </c>
      <c r="H75" s="52"/>
      <c r="I75" s="51"/>
      <c r="J75" s="51"/>
    </row>
    <row r="76" spans="1:13" ht="15.75" customHeight="1" x14ac:dyDescent="0.3">
      <c r="A76" s="34">
        <v>11</v>
      </c>
      <c r="B76" s="35">
        <v>3.5</v>
      </c>
      <c r="C76" s="37">
        <v>22.47</v>
      </c>
      <c r="D76" s="34" t="s">
        <v>9</v>
      </c>
    </row>
    <row r="77" spans="1:13" ht="15.75" customHeight="1" x14ac:dyDescent="0.3">
      <c r="A77" s="34">
        <v>12</v>
      </c>
      <c r="B77" s="35">
        <v>5.61</v>
      </c>
      <c r="C77" s="37">
        <v>83.08</v>
      </c>
      <c r="D77" s="34" t="s">
        <v>9</v>
      </c>
      <c r="H77" s="51"/>
    </row>
    <row r="78" spans="1:13" ht="15.75" customHeight="1" x14ac:dyDescent="0.3">
      <c r="A78" s="34">
        <v>12</v>
      </c>
      <c r="B78" s="35">
        <v>6.96</v>
      </c>
      <c r="C78" s="37">
        <v>61.19</v>
      </c>
      <c r="D78" s="34" t="s">
        <v>9</v>
      </c>
      <c r="H78" s="51"/>
    </row>
    <row r="79" spans="1:13" ht="15.75" customHeight="1" x14ac:dyDescent="0.3">
      <c r="A79" s="34">
        <v>12</v>
      </c>
      <c r="B79" s="35">
        <v>2.4</v>
      </c>
      <c r="C79" s="37">
        <v>31.1</v>
      </c>
      <c r="D79" s="34" t="s">
        <v>9</v>
      </c>
      <c r="H79" s="51"/>
    </row>
    <row r="80" spans="1:13" ht="15.75" customHeight="1" x14ac:dyDescent="0.3">
      <c r="A80" s="34">
        <v>12</v>
      </c>
      <c r="B80" s="35">
        <v>3.7</v>
      </c>
      <c r="C80" s="37">
        <v>34.53</v>
      </c>
      <c r="D80" s="34" t="s">
        <v>9</v>
      </c>
      <c r="H80" s="51"/>
    </row>
    <row r="81" spans="1:8" ht="15.75" customHeight="1" x14ac:dyDescent="0.3">
      <c r="A81" s="34">
        <v>12</v>
      </c>
      <c r="B81" s="35">
        <v>3.9</v>
      </c>
      <c r="C81" s="37">
        <v>50.93</v>
      </c>
      <c r="D81" s="34" t="s">
        <v>9</v>
      </c>
      <c r="H81" s="51"/>
    </row>
    <row r="82" spans="1:8" ht="15.75" customHeight="1" x14ac:dyDescent="0.3">
      <c r="A82" s="34">
        <v>13</v>
      </c>
      <c r="B82" s="35">
        <v>7.88</v>
      </c>
      <c r="C82" s="37">
        <v>67.95</v>
      </c>
      <c r="D82" s="34" t="s">
        <v>9</v>
      </c>
      <c r="H82" s="51"/>
    </row>
    <row r="83" spans="1:8" ht="15.75" customHeight="1" x14ac:dyDescent="0.3">
      <c r="A83" s="34">
        <v>13</v>
      </c>
      <c r="B83" s="35">
        <v>5.2</v>
      </c>
      <c r="C83" s="37">
        <v>37.39</v>
      </c>
      <c r="D83" s="34" t="s">
        <v>9</v>
      </c>
      <c r="H83" s="51"/>
    </row>
    <row r="84" spans="1:8" ht="15.75" customHeight="1" x14ac:dyDescent="0.3">
      <c r="A84" s="34">
        <v>13</v>
      </c>
      <c r="B84" s="35">
        <v>4.7699999999999996</v>
      </c>
      <c r="C84" s="37">
        <v>43.81</v>
      </c>
      <c r="D84" s="34" t="s">
        <v>9</v>
      </c>
      <c r="H84" s="51"/>
    </row>
    <row r="85" spans="1:8" ht="15.75" customHeight="1" x14ac:dyDescent="0.3">
      <c r="A85" s="34">
        <v>13</v>
      </c>
      <c r="B85" s="35">
        <v>5.42</v>
      </c>
      <c r="C85" s="37">
        <v>35.58</v>
      </c>
      <c r="D85" s="34" t="s">
        <v>9</v>
      </c>
      <c r="H85" s="51"/>
    </row>
    <row r="86" spans="1:8" ht="15.75" customHeight="1" x14ac:dyDescent="0.3">
      <c r="A86" s="34">
        <v>13</v>
      </c>
      <c r="B86" s="35">
        <v>5.67</v>
      </c>
      <c r="C86" s="37">
        <v>61.28</v>
      </c>
      <c r="D86" s="34" t="s">
        <v>9</v>
      </c>
      <c r="H86" s="51"/>
    </row>
    <row r="87" spans="1:8" ht="15.75" customHeight="1" x14ac:dyDescent="0.3">
      <c r="A87" s="34">
        <v>13</v>
      </c>
      <c r="B87" s="35">
        <v>2.2999999999999998</v>
      </c>
      <c r="C87" s="37">
        <v>14</v>
      </c>
      <c r="D87" s="34" t="s">
        <v>9</v>
      </c>
      <c r="H87" s="51"/>
    </row>
    <row r="88" spans="1:8" ht="15.75" customHeight="1" x14ac:dyDescent="0.3">
      <c r="A88" s="34">
        <v>13</v>
      </c>
      <c r="B88" s="35">
        <v>10.6</v>
      </c>
      <c r="C88" s="37">
        <v>51.82</v>
      </c>
      <c r="D88" s="34" t="s">
        <v>9</v>
      </c>
      <c r="H88" s="51"/>
    </row>
    <row r="89" spans="1:8" ht="15.75" customHeight="1" x14ac:dyDescent="0.3">
      <c r="A89" s="34">
        <v>14</v>
      </c>
      <c r="B89" s="35">
        <v>9.3800000000000008</v>
      </c>
      <c r="C89" s="37">
        <v>79.900000000000006</v>
      </c>
      <c r="D89" s="34" t="s">
        <v>9</v>
      </c>
      <c r="H89" s="51"/>
    </row>
    <row r="90" spans="1:8" ht="15.75" customHeight="1" x14ac:dyDescent="0.3">
      <c r="A90" s="34">
        <v>14</v>
      </c>
      <c r="B90" s="35">
        <v>8.1199999999999992</v>
      </c>
      <c r="C90" s="37">
        <v>35.380000000000003</v>
      </c>
      <c r="D90" s="34" t="s">
        <v>9</v>
      </c>
      <c r="H90" s="51"/>
    </row>
    <row r="91" spans="1:8" ht="15.75" customHeight="1" x14ac:dyDescent="0.3">
      <c r="A91" s="34">
        <v>14</v>
      </c>
      <c r="B91" s="35">
        <v>7.73</v>
      </c>
      <c r="C91" s="37">
        <v>66.22</v>
      </c>
      <c r="D91" s="34" t="s">
        <v>9</v>
      </c>
      <c r="H91" s="51"/>
    </row>
    <row r="92" spans="1:8" ht="15.75" customHeight="1" x14ac:dyDescent="0.3">
      <c r="A92" s="34">
        <v>14</v>
      </c>
      <c r="B92" s="35">
        <v>8.6</v>
      </c>
      <c r="C92" s="37">
        <v>84.49</v>
      </c>
      <c r="D92" s="34" t="s">
        <v>9</v>
      </c>
      <c r="H92" s="51"/>
    </row>
    <row r="93" spans="1:8" ht="15.75" customHeight="1" x14ac:dyDescent="0.3">
      <c r="A93" s="34">
        <v>14</v>
      </c>
      <c r="B93" s="35">
        <v>5.79</v>
      </c>
      <c r="C93" s="37">
        <v>43.41</v>
      </c>
      <c r="D93" s="34" t="s">
        <v>9</v>
      </c>
      <c r="H93" s="51"/>
    </row>
    <row r="94" spans="1:8" ht="15.75" customHeight="1" x14ac:dyDescent="0.3">
      <c r="A94" s="34">
        <v>14</v>
      </c>
      <c r="B94" s="35">
        <v>6.74</v>
      </c>
      <c r="C94" s="37">
        <v>79.67</v>
      </c>
      <c r="D94" s="34" t="s">
        <v>9</v>
      </c>
      <c r="H94" s="51"/>
    </row>
    <row r="95" spans="1:8" ht="15.75" customHeight="1" x14ac:dyDescent="0.3">
      <c r="A95" s="34">
        <v>14</v>
      </c>
      <c r="B95" s="35">
        <v>9.69</v>
      </c>
      <c r="C95" s="37">
        <v>82.07</v>
      </c>
      <c r="D95" s="34" t="s">
        <v>9</v>
      </c>
      <c r="H95" s="51"/>
    </row>
    <row r="96" spans="1:8" ht="15.75" customHeight="1" x14ac:dyDescent="0.3">
      <c r="A96" s="34">
        <v>14</v>
      </c>
      <c r="B96" s="35">
        <v>6.27</v>
      </c>
      <c r="C96" s="37">
        <v>78.2</v>
      </c>
      <c r="D96" s="34" t="s">
        <v>9</v>
      </c>
      <c r="H96" s="51"/>
    </row>
    <row r="97" spans="1:8" ht="15.75" customHeight="1" x14ac:dyDescent="0.3">
      <c r="A97" s="34">
        <v>14</v>
      </c>
      <c r="B97" s="35">
        <v>1.5</v>
      </c>
      <c r="C97" s="37">
        <v>34.97</v>
      </c>
      <c r="D97" s="34" t="s">
        <v>9</v>
      </c>
      <c r="H97" s="51"/>
    </row>
    <row r="98" spans="1:8" ht="15.75" customHeight="1" x14ac:dyDescent="0.3">
      <c r="A98" s="34">
        <v>14</v>
      </c>
      <c r="B98" s="35">
        <v>3.9</v>
      </c>
      <c r="C98" s="37">
        <v>27.84</v>
      </c>
      <c r="D98" s="34" t="s">
        <v>9</v>
      </c>
      <c r="H98" s="51"/>
    </row>
    <row r="99" spans="1:8" ht="15.75" customHeight="1" x14ac:dyDescent="0.3">
      <c r="A99" s="34">
        <v>15</v>
      </c>
      <c r="B99" s="35">
        <v>8.98</v>
      </c>
      <c r="C99" s="37">
        <v>47.37</v>
      </c>
      <c r="D99" s="34" t="s">
        <v>9</v>
      </c>
      <c r="H99" s="51"/>
    </row>
    <row r="100" spans="1:8" ht="15.75" customHeight="1" x14ac:dyDescent="0.3">
      <c r="A100" s="34">
        <v>15</v>
      </c>
      <c r="B100" s="35">
        <v>9.25</v>
      </c>
      <c r="C100" s="37">
        <v>82.31</v>
      </c>
      <c r="D100" s="34" t="s">
        <v>9</v>
      </c>
      <c r="H100" s="51"/>
    </row>
    <row r="101" spans="1:8" ht="15.75" customHeight="1" x14ac:dyDescent="0.3">
      <c r="A101" s="34">
        <v>15</v>
      </c>
      <c r="B101" s="35">
        <v>4.96</v>
      </c>
      <c r="C101" s="37">
        <v>76.37</v>
      </c>
      <c r="D101" s="34" t="s">
        <v>9</v>
      </c>
      <c r="H101" s="51"/>
    </row>
    <row r="102" spans="1:8" ht="15.75" customHeight="1" x14ac:dyDescent="0.3">
      <c r="A102" s="34">
        <v>15</v>
      </c>
      <c r="B102" s="35">
        <v>9.69</v>
      </c>
      <c r="C102" s="37">
        <v>100.72</v>
      </c>
      <c r="D102" s="34" t="s">
        <v>9</v>
      </c>
      <c r="H102" s="51"/>
    </row>
    <row r="103" spans="1:8" ht="15.75" customHeight="1" x14ac:dyDescent="0.3">
      <c r="A103" s="34">
        <v>15</v>
      </c>
      <c r="B103" s="35">
        <v>9.5299999999999994</v>
      </c>
      <c r="C103" s="37">
        <v>73.02</v>
      </c>
      <c r="D103" s="34" t="s">
        <v>9</v>
      </c>
      <c r="H103" s="51"/>
    </row>
    <row r="104" spans="1:8" ht="15.75" customHeight="1" x14ac:dyDescent="0.3">
      <c r="A104" s="34">
        <v>15</v>
      </c>
      <c r="B104" s="35">
        <v>5.35</v>
      </c>
      <c r="C104" s="37">
        <v>43.32</v>
      </c>
      <c r="D104" s="34" t="s">
        <v>9</v>
      </c>
      <c r="H104" s="51"/>
    </row>
    <row r="105" spans="1:8" ht="15.75" customHeight="1" x14ac:dyDescent="0.3">
      <c r="A105" s="34">
        <v>15</v>
      </c>
      <c r="B105" s="35">
        <v>6.65</v>
      </c>
      <c r="C105" s="37">
        <v>54.56</v>
      </c>
      <c r="D105" s="34" t="s">
        <v>9</v>
      </c>
      <c r="H105" s="51"/>
    </row>
    <row r="106" spans="1:8" ht="15.75" customHeight="1" x14ac:dyDescent="0.3">
      <c r="A106" s="34">
        <v>15</v>
      </c>
      <c r="B106" s="35">
        <v>7.42</v>
      </c>
      <c r="C106" s="37">
        <v>53.4</v>
      </c>
      <c r="D106" s="34" t="s">
        <v>9</v>
      </c>
      <c r="H106" s="51"/>
    </row>
    <row r="107" spans="1:8" ht="15.75" customHeight="1" x14ac:dyDescent="0.3">
      <c r="A107" s="34">
        <v>15</v>
      </c>
      <c r="B107" s="35">
        <v>4.62</v>
      </c>
      <c r="C107" s="37">
        <v>65.36</v>
      </c>
      <c r="D107" s="34" t="s">
        <v>9</v>
      </c>
      <c r="H107" s="51"/>
    </row>
    <row r="108" spans="1:8" ht="15.75" customHeight="1" x14ac:dyDescent="0.3">
      <c r="A108" s="34">
        <v>15</v>
      </c>
      <c r="B108" s="35">
        <v>5.59</v>
      </c>
      <c r="C108" s="37">
        <v>68.12</v>
      </c>
      <c r="D108" s="34" t="s">
        <v>9</v>
      </c>
      <c r="H108" s="51"/>
    </row>
    <row r="109" spans="1:8" ht="15.75" customHeight="1" x14ac:dyDescent="0.3">
      <c r="A109" s="34">
        <v>15</v>
      </c>
      <c r="B109" s="35">
        <v>2.6</v>
      </c>
      <c r="C109" s="37">
        <v>9.8000000000000007</v>
      </c>
      <c r="D109" s="34" t="s">
        <v>9</v>
      </c>
      <c r="H109" s="51"/>
    </row>
    <row r="110" spans="1:8" ht="15.75" customHeight="1" x14ac:dyDescent="0.3">
      <c r="A110" s="34">
        <v>15</v>
      </c>
      <c r="B110" s="35">
        <v>12.6</v>
      </c>
      <c r="C110" s="37">
        <v>120.86</v>
      </c>
      <c r="D110" s="34" t="s">
        <v>9</v>
      </c>
      <c r="H110" s="51"/>
    </row>
    <row r="111" spans="1:8" ht="15.75" customHeight="1" x14ac:dyDescent="0.3">
      <c r="A111" s="34">
        <v>15</v>
      </c>
      <c r="B111" s="35">
        <v>10.9</v>
      </c>
      <c r="C111" s="37">
        <v>77.13</v>
      </c>
      <c r="D111" s="34" t="s">
        <v>9</v>
      </c>
      <c r="H111" s="51"/>
    </row>
    <row r="112" spans="1:8" ht="15.75" customHeight="1" x14ac:dyDescent="0.3">
      <c r="A112" s="34">
        <v>16</v>
      </c>
      <c r="B112" s="35">
        <v>9.99</v>
      </c>
      <c r="C112" s="37">
        <v>64.83</v>
      </c>
      <c r="D112" s="34" t="s">
        <v>9</v>
      </c>
      <c r="H112" s="51"/>
    </row>
    <row r="113" spans="1:8" ht="15.75" customHeight="1" x14ac:dyDescent="0.3">
      <c r="A113" s="34">
        <v>16</v>
      </c>
      <c r="B113" s="35">
        <v>9.0399999999999991</v>
      </c>
      <c r="C113" s="37">
        <v>89.08</v>
      </c>
      <c r="D113" s="34" t="s">
        <v>9</v>
      </c>
      <c r="H113" s="51"/>
    </row>
    <row r="114" spans="1:8" ht="15.75" customHeight="1" x14ac:dyDescent="0.3">
      <c r="A114" s="34">
        <v>16</v>
      </c>
      <c r="B114" s="35">
        <v>6.49</v>
      </c>
      <c r="C114" s="37">
        <v>63.52</v>
      </c>
      <c r="D114" s="34" t="s">
        <v>9</v>
      </c>
      <c r="H114" s="51"/>
    </row>
    <row r="115" spans="1:8" ht="15.75" customHeight="1" x14ac:dyDescent="0.3">
      <c r="A115" s="34">
        <v>16</v>
      </c>
      <c r="B115" s="35">
        <v>9.3800000000000008</v>
      </c>
      <c r="C115" s="37">
        <v>90.42</v>
      </c>
      <c r="D115" s="34" t="s">
        <v>9</v>
      </c>
      <c r="H115" s="51"/>
    </row>
    <row r="116" spans="1:8" ht="15.75" customHeight="1" x14ac:dyDescent="0.3">
      <c r="A116" s="34">
        <v>16</v>
      </c>
      <c r="B116" s="35">
        <v>6.66</v>
      </c>
      <c r="C116" s="37">
        <v>55.42</v>
      </c>
      <c r="D116" s="34" t="s">
        <v>9</v>
      </c>
      <c r="H116" s="51"/>
    </row>
    <row r="117" spans="1:8" ht="15.75" customHeight="1" x14ac:dyDescent="0.3">
      <c r="A117" s="34">
        <v>16</v>
      </c>
      <c r="B117" s="35">
        <v>8.74</v>
      </c>
      <c r="C117" s="37">
        <v>83.38</v>
      </c>
      <c r="D117" s="34" t="s">
        <v>9</v>
      </c>
      <c r="H117" s="51"/>
    </row>
    <row r="118" spans="1:8" ht="15.75" customHeight="1" x14ac:dyDescent="0.3">
      <c r="A118" s="34">
        <v>16</v>
      </c>
      <c r="B118" s="35">
        <v>2.8</v>
      </c>
      <c r="C118" s="37">
        <v>63</v>
      </c>
      <c r="D118" s="34" t="s">
        <v>9</v>
      </c>
      <c r="H118" s="51"/>
    </row>
    <row r="119" spans="1:8" ht="15.75" customHeight="1" x14ac:dyDescent="0.3">
      <c r="A119" s="34">
        <v>16</v>
      </c>
      <c r="B119" s="35">
        <v>11.9</v>
      </c>
      <c r="C119" s="37">
        <v>79.23</v>
      </c>
      <c r="D119" s="34" t="s">
        <v>9</v>
      </c>
      <c r="H119" s="51"/>
    </row>
    <row r="120" spans="1:8" ht="15.75" customHeight="1" x14ac:dyDescent="0.3">
      <c r="A120" s="34">
        <v>17</v>
      </c>
      <c r="B120" s="35">
        <v>9.66</v>
      </c>
      <c r="C120" s="37">
        <v>55.39</v>
      </c>
      <c r="D120" s="34" t="s">
        <v>9</v>
      </c>
      <c r="H120" s="51"/>
    </row>
    <row r="121" spans="1:8" ht="15.75" customHeight="1" x14ac:dyDescent="0.3">
      <c r="A121" s="34">
        <v>17</v>
      </c>
      <c r="B121" s="35">
        <v>9.17</v>
      </c>
      <c r="C121" s="37">
        <v>59.62</v>
      </c>
      <c r="D121" s="34" t="s">
        <v>9</v>
      </c>
      <c r="H121" s="51"/>
    </row>
    <row r="122" spans="1:8" ht="15.75" customHeight="1" x14ac:dyDescent="0.3">
      <c r="A122" s="34">
        <v>17</v>
      </c>
      <c r="B122" s="35">
        <v>5.24</v>
      </c>
      <c r="C122" s="37">
        <v>42.46</v>
      </c>
      <c r="D122" s="34" t="s">
        <v>9</v>
      </c>
      <c r="H122" s="51"/>
    </row>
    <row r="123" spans="1:8" ht="15.75" customHeight="1" x14ac:dyDescent="0.3">
      <c r="A123" s="34">
        <v>17</v>
      </c>
      <c r="B123" s="35">
        <v>7.7</v>
      </c>
      <c r="C123" s="37">
        <v>61.02</v>
      </c>
      <c r="D123" s="34" t="s">
        <v>9</v>
      </c>
      <c r="H123" s="51"/>
    </row>
    <row r="124" spans="1:8" ht="15.75" customHeight="1" x14ac:dyDescent="0.3">
      <c r="A124" s="34">
        <v>17</v>
      </c>
      <c r="B124" s="35">
        <v>6.05</v>
      </c>
      <c r="C124" s="37">
        <v>67.25</v>
      </c>
      <c r="D124" s="34" t="s">
        <v>9</v>
      </c>
      <c r="H124" s="51"/>
    </row>
    <row r="125" spans="1:8" ht="15.75" customHeight="1" x14ac:dyDescent="0.3">
      <c r="A125" s="34">
        <v>17</v>
      </c>
      <c r="B125" s="35">
        <v>5.99</v>
      </c>
      <c r="C125" s="37">
        <v>80.13</v>
      </c>
      <c r="D125" s="34" t="s">
        <v>9</v>
      </c>
      <c r="H125" s="51"/>
    </row>
    <row r="126" spans="1:8" ht="15.75" customHeight="1" x14ac:dyDescent="0.3">
      <c r="A126" s="34">
        <v>17</v>
      </c>
      <c r="B126" s="35">
        <v>7.93</v>
      </c>
      <c r="C126" s="37">
        <v>61.63</v>
      </c>
      <c r="D126" s="34" t="s">
        <v>9</v>
      </c>
      <c r="H126" s="51"/>
    </row>
    <row r="127" spans="1:8" ht="15.75" customHeight="1" x14ac:dyDescent="0.3">
      <c r="A127" s="34">
        <v>17</v>
      </c>
      <c r="B127" s="35">
        <v>9.1</v>
      </c>
      <c r="C127" s="37">
        <v>52.07</v>
      </c>
      <c r="D127" s="34" t="s">
        <v>9</v>
      </c>
      <c r="H127" s="51"/>
    </row>
    <row r="128" spans="1:8" ht="15.75" customHeight="1" x14ac:dyDescent="0.3">
      <c r="A128" s="34">
        <v>17</v>
      </c>
      <c r="B128" s="35">
        <v>6.91</v>
      </c>
      <c r="C128" s="37">
        <v>52.93</v>
      </c>
      <c r="D128" s="34" t="s">
        <v>9</v>
      </c>
      <c r="H128" s="51"/>
    </row>
    <row r="129" spans="1:8" ht="15.75" customHeight="1" x14ac:dyDescent="0.3">
      <c r="A129" s="34">
        <v>17</v>
      </c>
      <c r="B129" s="35">
        <v>2</v>
      </c>
      <c r="C129" s="37">
        <v>29.17</v>
      </c>
      <c r="D129" s="34" t="s">
        <v>9</v>
      </c>
      <c r="H129" s="51"/>
    </row>
    <row r="130" spans="1:8" ht="15.75" customHeight="1" x14ac:dyDescent="0.3">
      <c r="A130" s="34">
        <v>17</v>
      </c>
      <c r="B130" s="35">
        <v>10.199999999999999</v>
      </c>
      <c r="C130" s="37">
        <v>45.79</v>
      </c>
      <c r="D130" s="34" t="s">
        <v>9</v>
      </c>
      <c r="H130" s="51"/>
    </row>
    <row r="131" spans="1:8" ht="15.75" customHeight="1" x14ac:dyDescent="0.3">
      <c r="A131" s="34">
        <v>17</v>
      </c>
      <c r="B131" s="35">
        <v>10</v>
      </c>
      <c r="C131" s="37">
        <v>88.16</v>
      </c>
      <c r="D131" s="34" t="s">
        <v>9</v>
      </c>
      <c r="H131" s="51"/>
    </row>
    <row r="132" spans="1:8" ht="15.75" customHeight="1" x14ac:dyDescent="0.3">
      <c r="A132" s="34">
        <v>17</v>
      </c>
      <c r="B132" s="35">
        <v>10.1</v>
      </c>
      <c r="C132" s="37">
        <v>87.63</v>
      </c>
      <c r="D132" s="34" t="s">
        <v>9</v>
      </c>
      <c r="H132" s="51"/>
    </row>
    <row r="133" spans="1:8" ht="15.75" customHeight="1" x14ac:dyDescent="0.3">
      <c r="A133" s="34">
        <v>18</v>
      </c>
      <c r="B133" s="35">
        <v>7.57</v>
      </c>
      <c r="C133" s="37">
        <v>73.78</v>
      </c>
      <c r="D133" s="34" t="s">
        <v>9</v>
      </c>
      <c r="H133" s="51"/>
    </row>
    <row r="134" spans="1:8" ht="15.75" customHeight="1" x14ac:dyDescent="0.3">
      <c r="A134" s="34">
        <v>18</v>
      </c>
      <c r="B134" s="35">
        <v>6.84</v>
      </c>
      <c r="C134" s="37">
        <v>81.88</v>
      </c>
      <c r="D134" s="34" t="s">
        <v>9</v>
      </c>
      <c r="H134" s="51"/>
    </row>
    <row r="135" spans="1:8" ht="15.75" customHeight="1" x14ac:dyDescent="0.3">
      <c r="A135" s="34">
        <v>18</v>
      </c>
      <c r="B135" s="35">
        <v>4.0199999999999996</v>
      </c>
      <c r="C135" s="37">
        <v>70</v>
      </c>
      <c r="D135" s="34" t="s">
        <v>9</v>
      </c>
      <c r="H135" s="51"/>
    </row>
    <row r="136" spans="1:8" ht="15.75" customHeight="1" x14ac:dyDescent="0.3">
      <c r="A136" s="34">
        <v>18</v>
      </c>
      <c r="B136" s="35">
        <v>7.31</v>
      </c>
      <c r="C136" s="37">
        <v>53.57</v>
      </c>
      <c r="D136" s="34" t="s">
        <v>9</v>
      </c>
      <c r="H136" s="51"/>
    </row>
    <row r="137" spans="1:8" ht="15.75" customHeight="1" x14ac:dyDescent="0.3">
      <c r="A137" s="34">
        <v>18</v>
      </c>
      <c r="B137" s="35">
        <v>6.54</v>
      </c>
      <c r="C137" s="37">
        <v>60.5</v>
      </c>
      <c r="D137" s="34" t="s">
        <v>9</v>
      </c>
      <c r="H137" s="51"/>
    </row>
    <row r="138" spans="1:8" ht="15.75" customHeight="1" x14ac:dyDescent="0.3">
      <c r="A138" s="34">
        <v>18</v>
      </c>
      <c r="B138" s="35">
        <v>2.6</v>
      </c>
      <c r="C138" s="37">
        <v>42.51</v>
      </c>
      <c r="D138" s="34" t="s">
        <v>9</v>
      </c>
      <c r="H138" s="51"/>
    </row>
    <row r="139" spans="1:8" ht="15.75" customHeight="1" x14ac:dyDescent="0.3">
      <c r="A139" s="34">
        <v>18</v>
      </c>
      <c r="B139" s="35">
        <v>11.1</v>
      </c>
      <c r="C139" s="37">
        <v>100.82</v>
      </c>
      <c r="D139" s="34" t="s">
        <v>9</v>
      </c>
      <c r="H139" s="51"/>
    </row>
    <row r="140" spans="1:8" ht="15.75" customHeight="1" x14ac:dyDescent="0.3">
      <c r="A140" s="34">
        <v>19</v>
      </c>
      <c r="B140" s="35">
        <v>7.3</v>
      </c>
      <c r="C140" s="37">
        <v>66.13</v>
      </c>
      <c r="D140" s="34" t="s">
        <v>9</v>
      </c>
      <c r="H140" s="51"/>
    </row>
    <row r="141" spans="1:8" ht="15.75" customHeight="1" x14ac:dyDescent="0.3">
      <c r="A141" s="34">
        <v>19</v>
      </c>
      <c r="B141" s="35">
        <v>6.41</v>
      </c>
      <c r="C141" s="37">
        <v>26.77</v>
      </c>
      <c r="D141" s="34" t="s">
        <v>9</v>
      </c>
      <c r="H141" s="51"/>
    </row>
    <row r="142" spans="1:8" ht="15.75" customHeight="1" x14ac:dyDescent="0.3">
      <c r="A142" s="34">
        <v>19</v>
      </c>
      <c r="B142" s="35">
        <v>7.79</v>
      </c>
      <c r="C142" s="37">
        <v>34.770000000000003</v>
      </c>
      <c r="D142" s="34" t="s">
        <v>9</v>
      </c>
      <c r="H142" s="51"/>
    </row>
    <row r="143" spans="1:8" ht="15.75" customHeight="1" x14ac:dyDescent="0.3">
      <c r="A143" s="34">
        <v>19</v>
      </c>
      <c r="B143" s="35">
        <v>6.22</v>
      </c>
      <c r="C143" s="37">
        <v>33.18</v>
      </c>
      <c r="D143" s="34" t="s">
        <v>9</v>
      </c>
      <c r="H143" s="51"/>
    </row>
    <row r="144" spans="1:8" ht="15.75" customHeight="1" x14ac:dyDescent="0.3">
      <c r="A144" s="34">
        <v>19</v>
      </c>
      <c r="B144" s="35">
        <v>7.73</v>
      </c>
      <c r="C144" s="37">
        <v>75.430000000000007</v>
      </c>
      <c r="D144" s="34" t="s">
        <v>9</v>
      </c>
      <c r="H144" s="51"/>
    </row>
    <row r="145" spans="1:8" ht="15.75" customHeight="1" x14ac:dyDescent="0.3">
      <c r="A145" s="34">
        <v>19</v>
      </c>
      <c r="B145" s="35">
        <v>4.12</v>
      </c>
      <c r="C145" s="37">
        <v>37.869999999999997</v>
      </c>
      <c r="D145" s="34" t="s">
        <v>9</v>
      </c>
      <c r="H145" s="51"/>
    </row>
    <row r="146" spans="1:8" ht="15.75" customHeight="1" x14ac:dyDescent="0.3">
      <c r="A146" s="34">
        <v>19</v>
      </c>
      <c r="B146" s="35">
        <v>8.7799999999999994</v>
      </c>
      <c r="C146" s="37">
        <v>61.87</v>
      </c>
      <c r="D146" s="34" t="s">
        <v>9</v>
      </c>
      <c r="H146" s="51"/>
    </row>
    <row r="147" spans="1:8" ht="15.75" customHeight="1" x14ac:dyDescent="0.3">
      <c r="A147" s="34">
        <v>19</v>
      </c>
      <c r="B147" s="35">
        <v>3.8</v>
      </c>
      <c r="C147" s="37">
        <v>50.34</v>
      </c>
      <c r="D147" s="34" t="s">
        <v>9</v>
      </c>
      <c r="H147" s="51"/>
    </row>
    <row r="148" spans="1:8" ht="15.75" customHeight="1" x14ac:dyDescent="0.3">
      <c r="A148" s="34">
        <v>19</v>
      </c>
      <c r="B148" s="35">
        <v>2.9</v>
      </c>
      <c r="C148" s="37">
        <v>31.65</v>
      </c>
      <c r="D148" s="34" t="s">
        <v>9</v>
      </c>
      <c r="H148" s="51"/>
    </row>
    <row r="149" spans="1:8" ht="15.75" customHeight="1" x14ac:dyDescent="0.3">
      <c r="A149" s="34">
        <v>19</v>
      </c>
      <c r="B149" s="35">
        <v>3.8</v>
      </c>
      <c r="C149" s="37">
        <v>23.5</v>
      </c>
      <c r="D149" s="34" t="s">
        <v>9</v>
      </c>
      <c r="H149" s="51"/>
    </row>
    <row r="150" spans="1:8" ht="15.75" customHeight="1" x14ac:dyDescent="0.3">
      <c r="A150" s="34">
        <v>19</v>
      </c>
      <c r="B150" s="35">
        <v>12.7</v>
      </c>
      <c r="C150" s="37">
        <v>89.68</v>
      </c>
      <c r="D150" s="34" t="s">
        <v>9</v>
      </c>
      <c r="H150" s="51"/>
    </row>
    <row r="151" spans="1:8" ht="15.75" customHeight="1" x14ac:dyDescent="0.3">
      <c r="A151" s="34">
        <v>20</v>
      </c>
      <c r="B151" s="35">
        <v>7.69</v>
      </c>
      <c r="C151" s="37">
        <v>57.42</v>
      </c>
      <c r="D151" s="34" t="s">
        <v>9</v>
      </c>
      <c r="H151" s="51"/>
    </row>
    <row r="152" spans="1:8" ht="15.75" customHeight="1" x14ac:dyDescent="0.3">
      <c r="A152" s="34">
        <v>20</v>
      </c>
      <c r="B152" s="35">
        <v>5.88</v>
      </c>
      <c r="C152" s="37">
        <v>63.1</v>
      </c>
      <c r="D152" s="34" t="s">
        <v>9</v>
      </c>
      <c r="H152" s="51"/>
    </row>
    <row r="153" spans="1:8" ht="15.75" customHeight="1" x14ac:dyDescent="0.3">
      <c r="A153" s="34">
        <v>20</v>
      </c>
      <c r="B153" s="35">
        <v>6.68</v>
      </c>
      <c r="C153" s="37">
        <v>74.41</v>
      </c>
      <c r="D153" s="34" t="s">
        <v>9</v>
      </c>
      <c r="H153" s="51"/>
    </row>
    <row r="154" spans="1:8" ht="15.75" customHeight="1" x14ac:dyDescent="0.3">
      <c r="A154" s="34">
        <v>20</v>
      </c>
      <c r="B154" s="35">
        <v>4.78</v>
      </c>
      <c r="C154" s="37">
        <v>76.27</v>
      </c>
      <c r="D154" s="34" t="s">
        <v>9</v>
      </c>
      <c r="H154" s="51"/>
    </row>
    <row r="155" spans="1:8" ht="15.75" customHeight="1" x14ac:dyDescent="0.3">
      <c r="A155" s="34">
        <v>20</v>
      </c>
      <c r="B155" s="35">
        <v>5.0999999999999996</v>
      </c>
      <c r="C155" s="37">
        <v>58.17</v>
      </c>
      <c r="D155" s="34" t="s">
        <v>9</v>
      </c>
      <c r="H155" s="51"/>
    </row>
    <row r="156" spans="1:8" ht="15.75" customHeight="1" x14ac:dyDescent="0.3">
      <c r="A156" s="34">
        <v>20</v>
      </c>
      <c r="B156" s="35">
        <v>8.35</v>
      </c>
      <c r="C156" s="37">
        <v>41.23</v>
      </c>
      <c r="D156" s="34" t="s">
        <v>9</v>
      </c>
      <c r="H156" s="51"/>
    </row>
    <row r="157" spans="1:8" ht="15.75" customHeight="1" x14ac:dyDescent="0.3">
      <c r="A157" s="34">
        <v>20</v>
      </c>
      <c r="B157" s="35">
        <v>7.84</v>
      </c>
      <c r="C157" s="37">
        <v>63.91</v>
      </c>
      <c r="D157" s="34" t="s">
        <v>9</v>
      </c>
      <c r="H157" s="51"/>
    </row>
    <row r="158" spans="1:8" ht="15.75" customHeight="1" x14ac:dyDescent="0.3">
      <c r="A158" s="34">
        <v>20</v>
      </c>
      <c r="B158" s="35">
        <v>6.75</v>
      </c>
      <c r="C158" s="37">
        <v>79.989999999999995</v>
      </c>
      <c r="D158" s="34" t="s">
        <v>9</v>
      </c>
      <c r="H158" s="51"/>
    </row>
    <row r="159" spans="1:8" ht="15.75" customHeight="1" x14ac:dyDescent="0.3">
      <c r="A159" s="34">
        <v>20</v>
      </c>
      <c r="B159" s="35">
        <v>4.46</v>
      </c>
      <c r="C159" s="37">
        <v>34.049999999999997</v>
      </c>
      <c r="D159" s="34" t="s">
        <v>9</v>
      </c>
      <c r="H159" s="51"/>
    </row>
    <row r="160" spans="1:8" ht="15.75" customHeight="1" x14ac:dyDescent="0.3">
      <c r="A160" s="34">
        <v>20</v>
      </c>
      <c r="B160" s="35">
        <v>7.97</v>
      </c>
      <c r="C160" s="37">
        <v>104.75</v>
      </c>
      <c r="D160" s="34" t="s">
        <v>9</v>
      </c>
      <c r="H160" s="51"/>
    </row>
    <row r="161" spans="1:8" ht="15.75" customHeight="1" x14ac:dyDescent="0.3">
      <c r="A161" s="34">
        <v>20</v>
      </c>
      <c r="B161" s="35">
        <v>3</v>
      </c>
      <c r="C161" s="37">
        <v>30.68</v>
      </c>
      <c r="D161" s="34" t="s">
        <v>9</v>
      </c>
      <c r="H161" s="51"/>
    </row>
    <row r="162" spans="1:8" ht="15.75" customHeight="1" x14ac:dyDescent="0.3">
      <c r="A162" s="34">
        <v>20</v>
      </c>
      <c r="B162" s="35">
        <v>11.9</v>
      </c>
      <c r="C162" s="37">
        <v>95.17</v>
      </c>
      <c r="D162" s="34" t="s">
        <v>9</v>
      </c>
      <c r="H162" s="51"/>
    </row>
    <row r="163" spans="1:8" ht="15.75" customHeight="1" x14ac:dyDescent="0.3">
      <c r="A163" s="34">
        <v>21</v>
      </c>
      <c r="B163" s="35">
        <v>7.27</v>
      </c>
      <c r="C163" s="37">
        <v>64.69</v>
      </c>
      <c r="D163" s="34" t="s">
        <v>9</v>
      </c>
      <c r="H163" s="51"/>
    </row>
    <row r="164" spans="1:8" ht="15.75" customHeight="1" x14ac:dyDescent="0.3">
      <c r="A164" s="34">
        <v>21</v>
      </c>
      <c r="B164" s="35">
        <v>4.2</v>
      </c>
      <c r="C164" s="37">
        <v>44.29</v>
      </c>
      <c r="D164" s="34" t="s">
        <v>9</v>
      </c>
      <c r="H164" s="51"/>
    </row>
    <row r="165" spans="1:8" ht="15.75" customHeight="1" x14ac:dyDescent="0.3">
      <c r="A165" s="34">
        <v>21</v>
      </c>
      <c r="B165" s="35">
        <v>7.87</v>
      </c>
      <c r="C165" s="37">
        <v>55.21</v>
      </c>
      <c r="D165" s="34" t="s">
        <v>9</v>
      </c>
      <c r="H165" s="51"/>
    </row>
    <row r="166" spans="1:8" ht="15.75" customHeight="1" x14ac:dyDescent="0.3">
      <c r="A166" s="34">
        <v>21</v>
      </c>
      <c r="B166" s="35">
        <v>9.15</v>
      </c>
      <c r="C166" s="37">
        <v>78.58</v>
      </c>
      <c r="D166" s="34" t="s">
        <v>9</v>
      </c>
      <c r="H166" s="51"/>
    </row>
    <row r="167" spans="1:8" ht="15.75" customHeight="1" x14ac:dyDescent="0.3">
      <c r="A167" s="34">
        <v>21</v>
      </c>
      <c r="B167" s="35">
        <v>9.58</v>
      </c>
      <c r="C167" s="37">
        <v>57.83</v>
      </c>
      <c r="D167" s="34" t="s">
        <v>9</v>
      </c>
      <c r="H167" s="51"/>
    </row>
    <row r="168" spans="1:8" ht="15.75" customHeight="1" x14ac:dyDescent="0.3">
      <c r="A168" s="34">
        <v>21</v>
      </c>
      <c r="B168" s="35">
        <v>6.16</v>
      </c>
      <c r="C168" s="37">
        <v>43.75</v>
      </c>
      <c r="D168" s="34" t="s">
        <v>9</v>
      </c>
      <c r="H168" s="51"/>
    </row>
    <row r="169" spans="1:8" ht="15.75" customHeight="1" x14ac:dyDescent="0.3">
      <c r="A169" s="34">
        <v>21</v>
      </c>
      <c r="B169" s="35">
        <v>6.65</v>
      </c>
      <c r="C169" s="37">
        <v>62.98</v>
      </c>
      <c r="D169" s="34" t="s">
        <v>9</v>
      </c>
      <c r="H169" s="51"/>
    </row>
    <row r="170" spans="1:8" ht="15.75" customHeight="1" x14ac:dyDescent="0.3">
      <c r="A170" s="34">
        <v>21</v>
      </c>
      <c r="B170" s="35">
        <v>9.5299999999999994</v>
      </c>
      <c r="C170" s="37">
        <v>57.6</v>
      </c>
      <c r="D170" s="34" t="s">
        <v>9</v>
      </c>
      <c r="H170" s="51"/>
    </row>
    <row r="171" spans="1:8" ht="15.75" customHeight="1" x14ac:dyDescent="0.3">
      <c r="A171" s="34">
        <v>21</v>
      </c>
      <c r="B171" s="35">
        <v>1.5</v>
      </c>
      <c r="C171" s="37">
        <v>23.33</v>
      </c>
      <c r="D171" s="34" t="s">
        <v>9</v>
      </c>
      <c r="H171" s="51"/>
    </row>
    <row r="172" spans="1:8" ht="15.75" customHeight="1" x14ac:dyDescent="0.3">
      <c r="A172" s="34">
        <v>21</v>
      </c>
      <c r="B172" s="35">
        <v>10.6</v>
      </c>
      <c r="C172" s="37">
        <v>85.37</v>
      </c>
      <c r="D172" s="34" t="s">
        <v>9</v>
      </c>
      <c r="H172" s="51"/>
    </row>
    <row r="173" spans="1:8" ht="15.75" customHeight="1" x14ac:dyDescent="0.3">
      <c r="A173" s="34">
        <v>22</v>
      </c>
      <c r="B173" s="35">
        <v>7.66</v>
      </c>
      <c r="C173" s="37">
        <v>69.86</v>
      </c>
      <c r="D173" s="34" t="s">
        <v>9</v>
      </c>
      <c r="H173" s="51"/>
    </row>
    <row r="174" spans="1:8" ht="15.75" customHeight="1" x14ac:dyDescent="0.3">
      <c r="A174" s="34">
        <v>22</v>
      </c>
      <c r="B174" s="35">
        <v>6.09</v>
      </c>
      <c r="C174" s="37">
        <v>55.31</v>
      </c>
      <c r="D174" s="34" t="s">
        <v>9</v>
      </c>
      <c r="H174" s="51"/>
    </row>
    <row r="175" spans="1:8" ht="15.75" customHeight="1" x14ac:dyDescent="0.3">
      <c r="A175" s="34">
        <v>22</v>
      </c>
      <c r="B175" s="35">
        <v>5.05</v>
      </c>
      <c r="C175" s="37">
        <v>45.65</v>
      </c>
      <c r="D175" s="34" t="s">
        <v>9</v>
      </c>
      <c r="H175" s="51"/>
    </row>
    <row r="176" spans="1:8" ht="15.75" customHeight="1" x14ac:dyDescent="0.3">
      <c r="A176" s="34">
        <v>22</v>
      </c>
      <c r="B176" s="35">
        <v>9.1999999999999993</v>
      </c>
      <c r="C176" s="37">
        <v>72.510000000000005</v>
      </c>
      <c r="D176" s="34" t="s">
        <v>9</v>
      </c>
      <c r="H176" s="51"/>
    </row>
    <row r="177" spans="1:8" ht="15.75" customHeight="1" x14ac:dyDescent="0.3">
      <c r="A177" s="34">
        <v>22</v>
      </c>
      <c r="B177" s="35">
        <v>8.1</v>
      </c>
      <c r="C177" s="37">
        <v>65.84</v>
      </c>
      <c r="D177" s="34" t="s">
        <v>9</v>
      </c>
      <c r="H177" s="51"/>
    </row>
    <row r="178" spans="1:8" ht="15.75" customHeight="1" x14ac:dyDescent="0.3">
      <c r="A178" s="34">
        <v>22</v>
      </c>
      <c r="B178" s="35">
        <v>5.79</v>
      </c>
      <c r="C178" s="37">
        <v>67.23</v>
      </c>
      <c r="D178" s="34" t="s">
        <v>9</v>
      </c>
      <c r="H178" s="51"/>
    </row>
    <row r="179" spans="1:8" ht="15.75" customHeight="1" x14ac:dyDescent="0.3">
      <c r="A179" s="34">
        <v>22</v>
      </c>
      <c r="B179" s="35">
        <v>12.7</v>
      </c>
      <c r="C179" s="37">
        <v>88.57</v>
      </c>
      <c r="D179" s="34" t="s">
        <v>9</v>
      </c>
      <c r="H179" s="51"/>
    </row>
    <row r="180" spans="1:8" ht="15.75" customHeight="1" x14ac:dyDescent="0.3">
      <c r="A180" s="34">
        <v>22</v>
      </c>
      <c r="B180" s="35">
        <v>10.7</v>
      </c>
      <c r="C180" s="37">
        <v>82.02</v>
      </c>
      <c r="D180" s="34" t="s">
        <v>9</v>
      </c>
      <c r="H180" s="51"/>
    </row>
    <row r="181" spans="1:8" ht="15.75" customHeight="1" x14ac:dyDescent="0.3">
      <c r="A181" s="34">
        <v>22</v>
      </c>
      <c r="B181" s="35">
        <v>11.3</v>
      </c>
      <c r="C181" s="37">
        <v>99.6</v>
      </c>
      <c r="D181" s="34" t="s">
        <v>9</v>
      </c>
      <c r="H181" s="51"/>
    </row>
    <row r="182" spans="1:8" ht="15.75" customHeight="1" x14ac:dyDescent="0.3">
      <c r="A182" s="34">
        <v>22</v>
      </c>
      <c r="B182" s="35">
        <v>12.4</v>
      </c>
      <c r="C182" s="37">
        <v>96.74</v>
      </c>
      <c r="D182" s="34" t="s">
        <v>9</v>
      </c>
      <c r="H182" s="51"/>
    </row>
    <row r="183" spans="1:8" ht="15.75" customHeight="1" x14ac:dyDescent="0.3">
      <c r="A183" s="34">
        <v>23</v>
      </c>
      <c r="B183" s="35">
        <v>7.55</v>
      </c>
      <c r="C183" s="37">
        <v>92.22</v>
      </c>
      <c r="D183" s="34" t="s">
        <v>9</v>
      </c>
      <c r="H183" s="51"/>
    </row>
    <row r="184" spans="1:8" ht="15.75" customHeight="1" x14ac:dyDescent="0.3">
      <c r="A184" s="34">
        <v>23</v>
      </c>
      <c r="B184" s="35">
        <v>4.6100000000000003</v>
      </c>
      <c r="C184" s="37">
        <v>41.34</v>
      </c>
      <c r="D184" s="34" t="s">
        <v>9</v>
      </c>
      <c r="H184" s="51"/>
    </row>
    <row r="185" spans="1:8" ht="15.75" customHeight="1" x14ac:dyDescent="0.3">
      <c r="A185" s="34">
        <v>23</v>
      </c>
      <c r="B185" s="35">
        <v>9.3000000000000007</v>
      </c>
      <c r="C185" s="37">
        <v>58.26</v>
      </c>
      <c r="D185" s="34" t="s">
        <v>9</v>
      </c>
      <c r="H185" s="51"/>
    </row>
    <row r="186" spans="1:8" ht="15.75" customHeight="1" x14ac:dyDescent="0.3">
      <c r="A186" s="34">
        <v>23</v>
      </c>
      <c r="B186" s="35">
        <v>8.9700000000000006</v>
      </c>
      <c r="C186" s="37">
        <v>53.51</v>
      </c>
      <c r="D186" s="34" t="s">
        <v>9</v>
      </c>
      <c r="H186" s="51"/>
    </row>
    <row r="187" spans="1:8" ht="15.75" customHeight="1" x14ac:dyDescent="0.3">
      <c r="A187" s="34">
        <v>23</v>
      </c>
      <c r="B187" s="35">
        <v>2.8</v>
      </c>
      <c r="C187" s="37">
        <v>11.14</v>
      </c>
      <c r="D187" s="34" t="s">
        <v>9</v>
      </c>
      <c r="H187" s="51"/>
    </row>
    <row r="188" spans="1:8" ht="15.75" customHeight="1" x14ac:dyDescent="0.3">
      <c r="A188" s="34">
        <v>23</v>
      </c>
      <c r="B188" s="35">
        <v>12.1</v>
      </c>
      <c r="C188" s="37">
        <v>83.86</v>
      </c>
      <c r="D188" s="34" t="s">
        <v>9</v>
      </c>
      <c r="H188" s="51"/>
    </row>
    <row r="189" spans="1:8" ht="15.75" customHeight="1" x14ac:dyDescent="0.3">
      <c r="A189" s="34">
        <v>23</v>
      </c>
      <c r="B189" s="35">
        <v>11.8</v>
      </c>
      <c r="C189" s="37">
        <v>74.97</v>
      </c>
      <c r="D189" s="34" t="s">
        <v>9</v>
      </c>
      <c r="H189" s="51"/>
    </row>
    <row r="190" spans="1:8" ht="15.75" customHeight="1" x14ac:dyDescent="0.3">
      <c r="A190" s="34">
        <v>24</v>
      </c>
      <c r="B190" s="35">
        <v>6.85</v>
      </c>
      <c r="C190" s="37">
        <v>62.56</v>
      </c>
      <c r="D190" s="34" t="s">
        <v>9</v>
      </c>
      <c r="H190" s="51"/>
    </row>
    <row r="191" spans="1:8" ht="15.75" customHeight="1" x14ac:dyDescent="0.3">
      <c r="A191" s="34">
        <v>24</v>
      </c>
      <c r="B191" s="35">
        <v>9.31</v>
      </c>
      <c r="C191" s="37">
        <v>77.760000000000005</v>
      </c>
      <c r="D191" s="34" t="s">
        <v>9</v>
      </c>
      <c r="H191" s="51"/>
    </row>
    <row r="192" spans="1:8" ht="15.75" customHeight="1" x14ac:dyDescent="0.3">
      <c r="A192" s="34">
        <v>24</v>
      </c>
      <c r="B192" s="35">
        <v>5.61</v>
      </c>
      <c r="C192" s="37">
        <v>63.19</v>
      </c>
      <c r="D192" s="34" t="s">
        <v>9</v>
      </c>
      <c r="H192" s="51"/>
    </row>
    <row r="193" spans="1:8" ht="15.75" customHeight="1" x14ac:dyDescent="0.3">
      <c r="A193" s="34">
        <v>24</v>
      </c>
      <c r="B193" s="35">
        <v>4</v>
      </c>
      <c r="C193" s="37">
        <v>58.99</v>
      </c>
      <c r="D193" s="34" t="s">
        <v>9</v>
      </c>
      <c r="H193" s="51"/>
    </row>
    <row r="194" spans="1:8" ht="15.75" customHeight="1" x14ac:dyDescent="0.3">
      <c r="A194" s="34">
        <v>24</v>
      </c>
      <c r="B194" s="35">
        <v>5.18</v>
      </c>
      <c r="C194" s="37">
        <v>59.17</v>
      </c>
      <c r="D194" s="34" t="s">
        <v>9</v>
      </c>
      <c r="H194" s="51"/>
    </row>
    <row r="195" spans="1:8" ht="15.75" customHeight="1" x14ac:dyDescent="0.3">
      <c r="A195" s="34">
        <v>24</v>
      </c>
      <c r="B195" s="35">
        <v>7.07</v>
      </c>
      <c r="C195" s="37">
        <v>92.83</v>
      </c>
      <c r="D195" s="34" t="s">
        <v>9</v>
      </c>
      <c r="H195" s="51"/>
    </row>
    <row r="196" spans="1:8" ht="15.75" customHeight="1" x14ac:dyDescent="0.3">
      <c r="A196" s="34">
        <v>24</v>
      </c>
      <c r="B196" s="35">
        <v>8.83</v>
      </c>
      <c r="C196" s="37">
        <v>76.27</v>
      </c>
      <c r="D196" s="34" t="s">
        <v>9</v>
      </c>
      <c r="H196" s="51"/>
    </row>
    <row r="197" spans="1:8" ht="15.75" customHeight="1" x14ac:dyDescent="0.3">
      <c r="A197" s="34">
        <v>24</v>
      </c>
      <c r="B197" s="35">
        <v>9.02</v>
      </c>
      <c r="C197" s="37">
        <v>68.38</v>
      </c>
      <c r="D197" s="34" t="s">
        <v>9</v>
      </c>
      <c r="H197" s="51"/>
    </row>
    <row r="198" spans="1:8" ht="15.75" customHeight="1" x14ac:dyDescent="0.3">
      <c r="A198" s="34">
        <v>24</v>
      </c>
      <c r="B198" s="35">
        <v>5.65</v>
      </c>
      <c r="C198" s="37">
        <v>65.02</v>
      </c>
      <c r="D198" s="34" t="s">
        <v>9</v>
      </c>
      <c r="H198" s="51"/>
    </row>
    <row r="199" spans="1:8" ht="15.75" customHeight="1" x14ac:dyDescent="0.3">
      <c r="A199" s="34">
        <v>24</v>
      </c>
      <c r="B199" s="35">
        <v>6.46</v>
      </c>
      <c r="C199" s="37">
        <v>50.33</v>
      </c>
      <c r="D199" s="34" t="s">
        <v>9</v>
      </c>
      <c r="H199" s="51"/>
    </row>
    <row r="200" spans="1:8" ht="15.75" customHeight="1" x14ac:dyDescent="0.3">
      <c r="A200" s="34">
        <v>24</v>
      </c>
      <c r="B200" s="35">
        <v>4.66</v>
      </c>
      <c r="C200" s="37">
        <v>36.200000000000003</v>
      </c>
      <c r="D200" s="34" t="s">
        <v>9</v>
      </c>
      <c r="H200" s="51"/>
    </row>
    <row r="201" spans="1:8" ht="15.75" customHeight="1" x14ac:dyDescent="0.3">
      <c r="A201" s="34">
        <v>24</v>
      </c>
      <c r="B201" s="35">
        <v>6.56</v>
      </c>
      <c r="C201" s="37">
        <v>76.7</v>
      </c>
      <c r="D201" s="34" t="s">
        <v>9</v>
      </c>
      <c r="H201" s="51"/>
    </row>
    <row r="202" spans="1:8" ht="15.75" customHeight="1" x14ac:dyDescent="0.3">
      <c r="A202" s="34">
        <v>24</v>
      </c>
      <c r="B202" s="35">
        <v>7.72</v>
      </c>
      <c r="C202" s="37">
        <v>31.75</v>
      </c>
      <c r="D202" s="34" t="s">
        <v>9</v>
      </c>
      <c r="H202" s="51"/>
    </row>
    <row r="203" spans="1:8" ht="15.75" customHeight="1" x14ac:dyDescent="0.3">
      <c r="A203" s="34">
        <v>24</v>
      </c>
      <c r="B203" s="35">
        <v>8.6199999999999992</v>
      </c>
      <c r="C203" s="37">
        <v>59.47</v>
      </c>
      <c r="D203" s="34" t="s">
        <v>9</v>
      </c>
      <c r="H203" s="51"/>
    </row>
    <row r="204" spans="1:8" ht="15.75" customHeight="1" x14ac:dyDescent="0.3">
      <c r="A204" s="34">
        <v>25</v>
      </c>
      <c r="B204" s="35">
        <v>4.32</v>
      </c>
      <c r="C204" s="37">
        <v>31.48</v>
      </c>
      <c r="D204" s="34" t="s">
        <v>9</v>
      </c>
      <c r="H204" s="51"/>
    </row>
    <row r="205" spans="1:8" ht="15.75" customHeight="1" x14ac:dyDescent="0.3">
      <c r="A205" s="34">
        <v>25</v>
      </c>
      <c r="B205" s="35">
        <v>5.97</v>
      </c>
      <c r="C205" s="37">
        <v>49.48</v>
      </c>
      <c r="D205" s="34" t="s">
        <v>9</v>
      </c>
      <c r="H205" s="51"/>
    </row>
    <row r="206" spans="1:8" ht="15.75" customHeight="1" x14ac:dyDescent="0.3">
      <c r="A206" s="34">
        <v>25</v>
      </c>
      <c r="B206" s="35">
        <v>7.37</v>
      </c>
      <c r="C206" s="37">
        <v>19.02</v>
      </c>
      <c r="D206" s="34" t="s">
        <v>9</v>
      </c>
      <c r="H206" s="51"/>
    </row>
    <row r="207" spans="1:8" ht="15.75" customHeight="1" x14ac:dyDescent="0.3">
      <c r="A207" s="34">
        <v>25</v>
      </c>
      <c r="B207" s="35">
        <v>8.5500000000000007</v>
      </c>
      <c r="C207" s="37">
        <v>37.83</v>
      </c>
      <c r="D207" s="34" t="s">
        <v>9</v>
      </c>
      <c r="H207" s="51"/>
    </row>
    <row r="208" spans="1:8" ht="15.75" customHeight="1" x14ac:dyDescent="0.3">
      <c r="A208" s="34">
        <v>25</v>
      </c>
      <c r="B208" s="35">
        <v>5.94</v>
      </c>
      <c r="C208" s="37">
        <v>100.07</v>
      </c>
      <c r="D208" s="34" t="s">
        <v>9</v>
      </c>
      <c r="H208" s="51"/>
    </row>
    <row r="209" spans="1:8" ht="15.75" customHeight="1" x14ac:dyDescent="0.3">
      <c r="A209" s="34">
        <v>25</v>
      </c>
      <c r="B209" s="35">
        <v>4.57</v>
      </c>
      <c r="C209" s="37">
        <v>45.88</v>
      </c>
      <c r="D209" s="34" t="s">
        <v>9</v>
      </c>
      <c r="H209" s="51"/>
    </row>
    <row r="210" spans="1:8" ht="15.75" customHeight="1" x14ac:dyDescent="0.3">
      <c r="A210" s="34">
        <v>25</v>
      </c>
      <c r="B210" s="35">
        <v>4.99</v>
      </c>
      <c r="C210" s="37">
        <v>42.91</v>
      </c>
      <c r="D210" s="34" t="s">
        <v>9</v>
      </c>
      <c r="H210" s="51"/>
    </row>
    <row r="211" spans="1:8" ht="15.75" customHeight="1" x14ac:dyDescent="0.3">
      <c r="A211" s="34">
        <v>25</v>
      </c>
      <c r="B211" s="35">
        <v>5.48</v>
      </c>
      <c r="C211" s="37">
        <v>34.47</v>
      </c>
      <c r="D211" s="34" t="s">
        <v>9</v>
      </c>
      <c r="H211" s="51"/>
    </row>
    <row r="212" spans="1:8" ht="15.75" customHeight="1" x14ac:dyDescent="0.3">
      <c r="A212" s="34">
        <v>25</v>
      </c>
      <c r="B212" s="35">
        <v>4.88</v>
      </c>
      <c r="C212" s="37">
        <v>62.64</v>
      </c>
      <c r="D212" s="34" t="s">
        <v>9</v>
      </c>
      <c r="H212" s="51"/>
    </row>
    <row r="213" spans="1:8" ht="15.75" customHeight="1" x14ac:dyDescent="0.3">
      <c r="A213" s="34">
        <v>25</v>
      </c>
      <c r="B213" s="35">
        <v>6.28</v>
      </c>
      <c r="C213" s="37">
        <v>61.5</v>
      </c>
      <c r="D213" s="34" t="s">
        <v>9</v>
      </c>
    </row>
    <row r="214" spans="1:8" ht="15.75" customHeight="1" x14ac:dyDescent="0.3">
      <c r="A214" s="34">
        <v>25</v>
      </c>
      <c r="B214" s="35">
        <v>6.25</v>
      </c>
      <c r="C214" s="37">
        <v>59.23</v>
      </c>
      <c r="D214" s="34" t="s">
        <v>9</v>
      </c>
    </row>
    <row r="215" spans="1:8" ht="15.75" customHeight="1" x14ac:dyDescent="0.3">
      <c r="A215" s="34">
        <v>25</v>
      </c>
      <c r="B215" s="35">
        <v>4.78</v>
      </c>
      <c r="C215" s="37">
        <v>67.87</v>
      </c>
      <c r="D215" s="34" t="s">
        <v>9</v>
      </c>
    </row>
    <row r="216" spans="1:8" ht="15.75" customHeight="1" x14ac:dyDescent="0.3">
      <c r="A216" s="34">
        <v>25</v>
      </c>
      <c r="B216" s="35">
        <v>8.0399999999999991</v>
      </c>
      <c r="C216" s="37">
        <v>110.48</v>
      </c>
      <c r="D216" s="34" t="s">
        <v>9</v>
      </c>
    </row>
    <row r="217" spans="1:8" ht="15.75" customHeight="1" x14ac:dyDescent="0.3">
      <c r="A217" s="34">
        <v>25</v>
      </c>
      <c r="B217" s="35">
        <v>2.4</v>
      </c>
      <c r="C217" s="37">
        <v>48.14</v>
      </c>
      <c r="D217" s="34" t="s">
        <v>9</v>
      </c>
    </row>
    <row r="218" spans="1:8" ht="15.75" customHeight="1" x14ac:dyDescent="0.3">
      <c r="A218" s="34">
        <v>25</v>
      </c>
      <c r="B218" s="35">
        <v>3.8</v>
      </c>
      <c r="C218" s="37">
        <v>44.87</v>
      </c>
      <c r="D218" s="34" t="s">
        <v>9</v>
      </c>
    </row>
    <row r="219" spans="1:8" ht="15.75" customHeight="1" x14ac:dyDescent="0.3">
      <c r="A219" s="34">
        <v>25</v>
      </c>
      <c r="B219" s="35">
        <v>4</v>
      </c>
      <c r="C219" s="37">
        <v>18.52</v>
      </c>
      <c r="D219" s="34" t="s">
        <v>9</v>
      </c>
    </row>
    <row r="220" spans="1:8" ht="15.75" customHeight="1" x14ac:dyDescent="0.3">
      <c r="A220" s="34">
        <v>25</v>
      </c>
      <c r="B220" s="35">
        <v>12.5</v>
      </c>
      <c r="C220" s="37">
        <v>110.81</v>
      </c>
      <c r="D220" s="34" t="s">
        <v>9</v>
      </c>
    </row>
    <row r="221" spans="1:8" ht="15.75" customHeight="1" x14ac:dyDescent="0.3">
      <c r="A221" s="34">
        <v>25</v>
      </c>
      <c r="B221" s="35">
        <v>12</v>
      </c>
      <c r="C221" s="37">
        <v>83.21</v>
      </c>
      <c r="D221" s="34" t="s">
        <v>9</v>
      </c>
    </row>
    <row r="222" spans="1:8" ht="15.75" customHeight="1" x14ac:dyDescent="0.3">
      <c r="A222" s="34">
        <v>26</v>
      </c>
      <c r="B222" s="35">
        <v>5.3</v>
      </c>
      <c r="C222" s="37">
        <v>30.67</v>
      </c>
      <c r="D222" s="34" t="s">
        <v>9</v>
      </c>
    </row>
    <row r="223" spans="1:8" ht="15.75" customHeight="1" x14ac:dyDescent="0.3">
      <c r="A223" s="34">
        <v>26</v>
      </c>
      <c r="B223" s="35">
        <v>8.91</v>
      </c>
      <c r="C223" s="37">
        <v>47.3</v>
      </c>
      <c r="D223" s="34" t="s">
        <v>9</v>
      </c>
    </row>
    <row r="224" spans="1:8" ht="15.75" customHeight="1" x14ac:dyDescent="0.3">
      <c r="A224" s="34">
        <v>26</v>
      </c>
      <c r="B224" s="35">
        <v>6.82</v>
      </c>
      <c r="C224" s="37">
        <v>51.97</v>
      </c>
      <c r="D224" s="34" t="s">
        <v>9</v>
      </c>
    </row>
    <row r="225" spans="1:4" ht="15.75" customHeight="1" x14ac:dyDescent="0.3">
      <c r="A225" s="34">
        <v>26</v>
      </c>
      <c r="B225" s="35">
        <v>5.31</v>
      </c>
      <c r="C225" s="37">
        <v>52.1</v>
      </c>
      <c r="D225" s="34" t="s">
        <v>9</v>
      </c>
    </row>
    <row r="226" spans="1:4" ht="15.75" customHeight="1" x14ac:dyDescent="0.3">
      <c r="A226" s="34">
        <v>26</v>
      </c>
      <c r="B226" s="35">
        <v>9.3000000000000007</v>
      </c>
      <c r="C226" s="37">
        <v>78.83</v>
      </c>
      <c r="D226" s="34" t="s">
        <v>9</v>
      </c>
    </row>
    <row r="227" spans="1:4" ht="15.75" customHeight="1" x14ac:dyDescent="0.3">
      <c r="A227" s="34">
        <v>26</v>
      </c>
      <c r="B227" s="35">
        <v>7.81</v>
      </c>
      <c r="C227" s="37">
        <v>71.47</v>
      </c>
      <c r="D227" s="34" t="s">
        <v>9</v>
      </c>
    </row>
    <row r="228" spans="1:4" ht="15.75" customHeight="1" x14ac:dyDescent="0.3">
      <c r="A228" s="34">
        <v>26</v>
      </c>
      <c r="B228" s="35">
        <v>9.68</v>
      </c>
      <c r="C228" s="37">
        <v>132.72999999999999</v>
      </c>
      <c r="D228" s="34" t="s">
        <v>9</v>
      </c>
    </row>
    <row r="229" spans="1:4" ht="15.75" customHeight="1" x14ac:dyDescent="0.3">
      <c r="A229" s="34">
        <v>26</v>
      </c>
      <c r="B229" s="35">
        <v>2.6</v>
      </c>
      <c r="C229" s="37">
        <v>43.26</v>
      </c>
      <c r="D229" s="34" t="s">
        <v>9</v>
      </c>
    </row>
    <row r="230" spans="1:4" ht="15.75" customHeight="1" x14ac:dyDescent="0.3">
      <c r="A230" s="34">
        <v>26</v>
      </c>
      <c r="B230" s="35">
        <v>3.2</v>
      </c>
      <c r="C230" s="37">
        <v>6.97</v>
      </c>
      <c r="D230" s="34" t="s">
        <v>9</v>
      </c>
    </row>
    <row r="231" spans="1:4" ht="15.75" customHeight="1" x14ac:dyDescent="0.3">
      <c r="A231" s="34">
        <v>26</v>
      </c>
      <c r="B231" s="35">
        <v>11.8</v>
      </c>
      <c r="C231" s="37">
        <v>105.6</v>
      </c>
      <c r="D231" s="34" t="s">
        <v>9</v>
      </c>
    </row>
    <row r="232" spans="1:4" ht="15.75" customHeight="1" x14ac:dyDescent="0.3">
      <c r="A232" s="34">
        <v>26</v>
      </c>
      <c r="B232" s="35">
        <v>10</v>
      </c>
      <c r="C232" s="37">
        <v>98.34</v>
      </c>
      <c r="D232" s="34" t="s">
        <v>9</v>
      </c>
    </row>
    <row r="233" spans="1:4" ht="15.75" customHeight="1" x14ac:dyDescent="0.3">
      <c r="A233" s="34">
        <v>27</v>
      </c>
      <c r="B233" s="35">
        <v>9.7799999999999994</v>
      </c>
      <c r="C233" s="37">
        <v>109.79</v>
      </c>
      <c r="D233" s="34" t="s">
        <v>9</v>
      </c>
    </row>
    <row r="234" spans="1:4" ht="15.75" customHeight="1" x14ac:dyDescent="0.3">
      <c r="A234" s="34">
        <v>27</v>
      </c>
      <c r="B234" s="35">
        <v>4.1100000000000003</v>
      </c>
      <c r="C234" s="37">
        <v>36.31</v>
      </c>
      <c r="D234" s="34" t="s">
        <v>9</v>
      </c>
    </row>
    <row r="235" spans="1:4" ht="15.75" customHeight="1" x14ac:dyDescent="0.3">
      <c r="A235" s="34">
        <v>27</v>
      </c>
      <c r="B235" s="35">
        <v>6.5</v>
      </c>
      <c r="C235" s="37">
        <v>44.27</v>
      </c>
      <c r="D235" s="34" t="s">
        <v>9</v>
      </c>
    </row>
    <row r="236" spans="1:4" ht="15.75" customHeight="1" x14ac:dyDescent="0.3">
      <c r="A236" s="34">
        <v>27</v>
      </c>
      <c r="B236" s="35">
        <v>5.22</v>
      </c>
      <c r="C236" s="37">
        <v>28.76</v>
      </c>
      <c r="D236" s="34" t="s">
        <v>9</v>
      </c>
    </row>
    <row r="237" spans="1:4" ht="15.75" customHeight="1" x14ac:dyDescent="0.3">
      <c r="A237" s="34">
        <v>27</v>
      </c>
      <c r="B237" s="35">
        <v>5.05</v>
      </c>
      <c r="C237" s="37">
        <v>73.69</v>
      </c>
      <c r="D237" s="34" t="s">
        <v>9</v>
      </c>
    </row>
    <row r="238" spans="1:4" ht="15.75" customHeight="1" x14ac:dyDescent="0.3">
      <c r="A238" s="34">
        <v>27</v>
      </c>
      <c r="B238" s="35">
        <v>8.41</v>
      </c>
      <c r="C238" s="37">
        <v>54.49</v>
      </c>
      <c r="D238" s="34" t="s">
        <v>9</v>
      </c>
    </row>
    <row r="239" spans="1:4" ht="15.75" customHeight="1" x14ac:dyDescent="0.3">
      <c r="A239" s="34">
        <v>27</v>
      </c>
      <c r="B239" s="35">
        <v>6.47</v>
      </c>
      <c r="C239" s="37">
        <v>36.21</v>
      </c>
      <c r="D239" s="34" t="s">
        <v>9</v>
      </c>
    </row>
    <row r="240" spans="1:4" ht="15.75" customHeight="1" x14ac:dyDescent="0.3">
      <c r="A240" s="34">
        <v>27</v>
      </c>
      <c r="B240" s="35">
        <v>1.6</v>
      </c>
      <c r="C240" s="37">
        <v>38.61</v>
      </c>
      <c r="D240" s="34" t="s">
        <v>9</v>
      </c>
    </row>
    <row r="241" spans="1:4" ht="15.75" customHeight="1" x14ac:dyDescent="0.3">
      <c r="A241" s="34">
        <v>27</v>
      </c>
      <c r="B241" s="35">
        <v>11.4</v>
      </c>
      <c r="C241" s="37">
        <v>56.37</v>
      </c>
      <c r="D241" s="34" t="s">
        <v>9</v>
      </c>
    </row>
    <row r="242" spans="1:4" ht="15.75" customHeight="1" x14ac:dyDescent="0.3">
      <c r="A242" s="34">
        <v>27</v>
      </c>
      <c r="B242" s="35">
        <v>11.3</v>
      </c>
      <c r="C242" s="37">
        <v>92.43</v>
      </c>
      <c r="D242" s="34" t="s">
        <v>9</v>
      </c>
    </row>
    <row r="243" spans="1:4" ht="15.75" customHeight="1" x14ac:dyDescent="0.3">
      <c r="A243" s="34">
        <v>28</v>
      </c>
      <c r="B243" s="35">
        <v>4.1399999999999997</v>
      </c>
      <c r="C243" s="37">
        <v>22.54</v>
      </c>
      <c r="D243" s="34" t="s">
        <v>9</v>
      </c>
    </row>
    <row r="244" spans="1:4" ht="15.75" customHeight="1" x14ac:dyDescent="0.3">
      <c r="A244" s="34">
        <v>28</v>
      </c>
      <c r="B244" s="35">
        <v>9.8699999999999992</v>
      </c>
      <c r="C244" s="37">
        <v>77.92</v>
      </c>
      <c r="D244" s="34" t="s">
        <v>9</v>
      </c>
    </row>
    <row r="245" spans="1:4" ht="15.75" customHeight="1" x14ac:dyDescent="0.3">
      <c r="A245" s="34">
        <v>28</v>
      </c>
      <c r="B245" s="35">
        <v>7.58</v>
      </c>
      <c r="C245" s="37">
        <v>54.71</v>
      </c>
      <c r="D245" s="34" t="s">
        <v>9</v>
      </c>
    </row>
    <row r="246" spans="1:4" ht="15.75" customHeight="1" x14ac:dyDescent="0.3">
      <c r="A246" s="34">
        <v>28</v>
      </c>
      <c r="B246" s="35">
        <v>7.27</v>
      </c>
      <c r="C246" s="37">
        <v>33.450000000000003</v>
      </c>
      <c r="D246" s="34" t="s">
        <v>9</v>
      </c>
    </row>
    <row r="247" spans="1:4" ht="15.75" customHeight="1" x14ac:dyDescent="0.3">
      <c r="A247" s="34">
        <v>28</v>
      </c>
      <c r="B247" s="35">
        <v>6.93</v>
      </c>
      <c r="C247" s="37">
        <v>71.62</v>
      </c>
      <c r="D247" s="34" t="s">
        <v>9</v>
      </c>
    </row>
    <row r="248" spans="1:4" ht="15.75" customHeight="1" x14ac:dyDescent="0.3">
      <c r="A248" s="34">
        <v>28</v>
      </c>
      <c r="B248" s="35">
        <v>9.27</v>
      </c>
      <c r="C248" s="37">
        <v>81.64</v>
      </c>
      <c r="D248" s="34" t="s">
        <v>9</v>
      </c>
    </row>
    <row r="249" spans="1:4" ht="15.75" customHeight="1" x14ac:dyDescent="0.3">
      <c r="A249" s="34">
        <v>28</v>
      </c>
      <c r="B249" s="35">
        <v>4.3899999999999997</v>
      </c>
      <c r="C249" s="37">
        <v>35.26</v>
      </c>
      <c r="D249" s="34" t="s">
        <v>9</v>
      </c>
    </row>
    <row r="250" spans="1:4" ht="15.75" customHeight="1" x14ac:dyDescent="0.3">
      <c r="A250" s="34">
        <v>28</v>
      </c>
      <c r="B250" s="35">
        <v>12.3</v>
      </c>
      <c r="C250" s="37">
        <v>103.88</v>
      </c>
      <c r="D250" s="34" t="s">
        <v>9</v>
      </c>
    </row>
    <row r="251" spans="1:4" ht="15.75" customHeight="1" x14ac:dyDescent="0.3">
      <c r="A251" s="34">
        <v>29</v>
      </c>
      <c r="B251" s="35">
        <v>6.91</v>
      </c>
      <c r="C251" s="37">
        <v>76.37</v>
      </c>
      <c r="D251" s="34" t="s">
        <v>9</v>
      </c>
    </row>
    <row r="252" spans="1:4" ht="15.75" customHeight="1" x14ac:dyDescent="0.3">
      <c r="A252" s="34">
        <v>29</v>
      </c>
      <c r="B252" s="35">
        <v>6.27</v>
      </c>
      <c r="C252" s="37">
        <v>59.31</v>
      </c>
      <c r="D252" s="34" t="s">
        <v>9</v>
      </c>
    </row>
    <row r="253" spans="1:4" ht="15.75" customHeight="1" x14ac:dyDescent="0.3">
      <c r="A253" s="34">
        <v>29</v>
      </c>
      <c r="B253" s="35">
        <v>8.2899999999999991</v>
      </c>
      <c r="C253" s="37">
        <v>50.65</v>
      </c>
      <c r="D253" s="34" t="s">
        <v>9</v>
      </c>
    </row>
    <row r="254" spans="1:4" ht="15.75" customHeight="1" x14ac:dyDescent="0.3">
      <c r="A254" s="34">
        <v>29</v>
      </c>
      <c r="B254" s="35">
        <v>7.9</v>
      </c>
      <c r="C254" s="37">
        <v>41.49</v>
      </c>
      <c r="D254" s="34" t="s">
        <v>9</v>
      </c>
    </row>
    <row r="255" spans="1:4" ht="15.75" customHeight="1" x14ac:dyDescent="0.3">
      <c r="A255" s="34">
        <v>29</v>
      </c>
      <c r="B255" s="35">
        <v>6.32</v>
      </c>
      <c r="C255" s="37">
        <v>73.260000000000005</v>
      </c>
      <c r="D255" s="34" t="s">
        <v>9</v>
      </c>
    </row>
    <row r="256" spans="1:4" ht="15.75" customHeight="1" x14ac:dyDescent="0.3">
      <c r="A256" s="34">
        <v>29</v>
      </c>
      <c r="B256" s="35">
        <v>4.8499999999999996</v>
      </c>
      <c r="C256" s="37">
        <v>59.93</v>
      </c>
      <c r="D256" s="34" t="s">
        <v>9</v>
      </c>
    </row>
    <row r="257" spans="1:4" ht="15.75" customHeight="1" x14ac:dyDescent="0.3">
      <c r="A257" s="34">
        <v>29</v>
      </c>
      <c r="B257" s="35">
        <v>4.1500000000000004</v>
      </c>
      <c r="C257" s="37">
        <v>20.84</v>
      </c>
      <c r="D257" s="34" t="s">
        <v>9</v>
      </c>
    </row>
    <row r="258" spans="1:4" ht="15.75" customHeight="1" x14ac:dyDescent="0.3">
      <c r="A258" s="34">
        <v>29</v>
      </c>
      <c r="B258" s="35">
        <v>5.88</v>
      </c>
      <c r="C258" s="37">
        <v>51.43</v>
      </c>
      <c r="D258" s="34" t="s">
        <v>9</v>
      </c>
    </row>
    <row r="259" spans="1:4" ht="15.75" customHeight="1" x14ac:dyDescent="0.3">
      <c r="A259" s="34">
        <v>29</v>
      </c>
      <c r="B259" s="35">
        <v>2.67</v>
      </c>
      <c r="C259" s="37">
        <v>25.28</v>
      </c>
      <c r="D259" s="34" t="s">
        <v>9</v>
      </c>
    </row>
    <row r="260" spans="1:4" ht="15.75" customHeight="1" x14ac:dyDescent="0.3">
      <c r="A260" s="34">
        <v>29</v>
      </c>
      <c r="B260" s="35">
        <v>2.9</v>
      </c>
      <c r="C260" s="37">
        <v>26.05</v>
      </c>
      <c r="D260" s="34" t="s">
        <v>9</v>
      </c>
    </row>
    <row r="261" spans="1:4" ht="15.75" customHeight="1" x14ac:dyDescent="0.3">
      <c r="A261" s="34">
        <v>29</v>
      </c>
      <c r="B261" s="35">
        <v>12.2</v>
      </c>
      <c r="C261" s="37">
        <v>57.01</v>
      </c>
      <c r="D261" s="34" t="s">
        <v>9</v>
      </c>
    </row>
    <row r="262" spans="1:4" ht="15.75" customHeight="1" x14ac:dyDescent="0.3">
      <c r="A262" s="34">
        <v>30</v>
      </c>
      <c r="B262" s="35">
        <v>6.15</v>
      </c>
      <c r="C262" s="37">
        <v>48.99</v>
      </c>
      <c r="D262" s="34" t="s">
        <v>9</v>
      </c>
    </row>
    <row r="263" spans="1:4" ht="15.75" customHeight="1" x14ac:dyDescent="0.3">
      <c r="A263" s="34">
        <v>30</v>
      </c>
      <c r="B263" s="35">
        <v>8.27</v>
      </c>
      <c r="C263" s="37">
        <v>46.56</v>
      </c>
      <c r="D263" s="34" t="s">
        <v>9</v>
      </c>
    </row>
    <row r="264" spans="1:4" ht="15.75" customHeight="1" x14ac:dyDescent="0.3">
      <c r="A264" s="34">
        <v>30</v>
      </c>
      <c r="B264" s="35">
        <v>8.44</v>
      </c>
      <c r="C264" s="37">
        <v>64.36</v>
      </c>
      <c r="D264" s="34" t="s">
        <v>9</v>
      </c>
    </row>
    <row r="265" spans="1:4" ht="15.75" customHeight="1" x14ac:dyDescent="0.3">
      <c r="A265" s="34">
        <v>30</v>
      </c>
      <c r="B265" s="35">
        <v>7.18</v>
      </c>
      <c r="C265" s="37">
        <v>22.58</v>
      </c>
      <c r="D265" s="34" t="s">
        <v>9</v>
      </c>
    </row>
    <row r="266" spans="1:4" ht="15.75" customHeight="1" x14ac:dyDescent="0.3">
      <c r="A266" s="34">
        <v>30</v>
      </c>
      <c r="B266" s="35">
        <v>8.6</v>
      </c>
      <c r="C266" s="37">
        <v>42.69</v>
      </c>
      <c r="D266" s="34" t="s">
        <v>9</v>
      </c>
    </row>
    <row r="267" spans="1:4" ht="15.75" customHeight="1" x14ac:dyDescent="0.3">
      <c r="A267" s="34">
        <v>30</v>
      </c>
      <c r="B267" s="35">
        <v>9.24</v>
      </c>
      <c r="C267" s="37">
        <v>77.36</v>
      </c>
      <c r="D267" s="34" t="s">
        <v>9</v>
      </c>
    </row>
    <row r="268" spans="1:4" ht="15.75" customHeight="1" x14ac:dyDescent="0.3">
      <c r="A268" s="34">
        <v>30</v>
      </c>
      <c r="B268" s="35">
        <v>2</v>
      </c>
      <c r="C268" s="37">
        <v>32.700000000000003</v>
      </c>
      <c r="D268" s="34" t="s">
        <v>9</v>
      </c>
    </row>
    <row r="269" spans="1:4" ht="15.75" customHeight="1" x14ac:dyDescent="0.3">
      <c r="A269" s="34">
        <v>30</v>
      </c>
      <c r="B269" s="35">
        <v>3.7</v>
      </c>
      <c r="C269" s="37">
        <v>12.65</v>
      </c>
      <c r="D269" s="34" t="s">
        <v>9</v>
      </c>
    </row>
    <row r="270" spans="1:4" ht="15.75" customHeight="1" x14ac:dyDescent="0.3">
      <c r="A270" s="34">
        <v>30</v>
      </c>
      <c r="B270" s="35">
        <v>12.1</v>
      </c>
      <c r="C270" s="37">
        <v>92.08</v>
      </c>
      <c r="D270" s="34" t="s">
        <v>9</v>
      </c>
    </row>
    <row r="271" spans="1:4" ht="15.75" customHeight="1" x14ac:dyDescent="0.3">
      <c r="A271" s="34">
        <v>30</v>
      </c>
      <c r="B271" s="35">
        <v>12.2</v>
      </c>
      <c r="C271" s="37">
        <v>79.36</v>
      </c>
      <c r="D271" s="34" t="s">
        <v>9</v>
      </c>
    </row>
    <row r="272" spans="1:4" ht="15.75" customHeight="1" x14ac:dyDescent="0.3">
      <c r="A272" s="34">
        <v>31</v>
      </c>
      <c r="B272" s="35">
        <v>9.84</v>
      </c>
      <c r="C272" s="37">
        <v>108.17</v>
      </c>
      <c r="D272" s="34" t="s">
        <v>9</v>
      </c>
    </row>
    <row r="273" spans="1:4" ht="15.75" customHeight="1" x14ac:dyDescent="0.3">
      <c r="A273" s="34">
        <v>31</v>
      </c>
      <c r="B273" s="35">
        <v>4.83</v>
      </c>
      <c r="C273" s="37">
        <v>39.82</v>
      </c>
      <c r="D273" s="34" t="s">
        <v>9</v>
      </c>
    </row>
    <row r="274" spans="1:4" ht="15.75" customHeight="1" x14ac:dyDescent="0.3">
      <c r="A274" s="34">
        <v>31</v>
      </c>
      <c r="B274" s="35">
        <v>8.94</v>
      </c>
      <c r="C274" s="37">
        <v>49.92</v>
      </c>
      <c r="D274" s="34" t="s">
        <v>9</v>
      </c>
    </row>
    <row r="275" spans="1:4" ht="15.75" customHeight="1" x14ac:dyDescent="0.3">
      <c r="A275" s="34">
        <v>31</v>
      </c>
      <c r="B275" s="35">
        <v>6.34</v>
      </c>
      <c r="C275" s="37">
        <v>56.08</v>
      </c>
      <c r="D275" s="34" t="s">
        <v>9</v>
      </c>
    </row>
    <row r="276" spans="1:4" ht="15.75" customHeight="1" x14ac:dyDescent="0.3">
      <c r="A276" s="34">
        <v>31</v>
      </c>
      <c r="B276" s="35">
        <v>7.46</v>
      </c>
      <c r="C276" s="37">
        <v>52.4</v>
      </c>
      <c r="D276" s="34" t="s">
        <v>9</v>
      </c>
    </row>
    <row r="277" spans="1:4" ht="15.75" customHeight="1" x14ac:dyDescent="0.3">
      <c r="A277" s="34">
        <v>31</v>
      </c>
      <c r="B277" s="35">
        <v>7.3</v>
      </c>
      <c r="C277" s="37">
        <v>63.35</v>
      </c>
      <c r="D277" s="34" t="s">
        <v>9</v>
      </c>
    </row>
    <row r="278" spans="1:4" ht="15.75" customHeight="1" x14ac:dyDescent="0.3">
      <c r="A278" s="34">
        <v>31</v>
      </c>
      <c r="B278" s="35">
        <v>9</v>
      </c>
      <c r="C278" s="37">
        <v>60.12</v>
      </c>
      <c r="D278" s="34" t="s">
        <v>9</v>
      </c>
    </row>
    <row r="279" spans="1:4" ht="15.75" customHeight="1" x14ac:dyDescent="0.3">
      <c r="A279" s="34">
        <v>31</v>
      </c>
      <c r="B279" s="35">
        <v>11.6</v>
      </c>
      <c r="C279" s="37">
        <v>95.39</v>
      </c>
      <c r="D279" s="34" t="s">
        <v>9</v>
      </c>
    </row>
    <row r="280" spans="1:4" ht="15.75" customHeight="1" x14ac:dyDescent="0.3">
      <c r="A280" s="34">
        <v>32</v>
      </c>
      <c r="B280" s="35">
        <v>9.74</v>
      </c>
      <c r="C280" s="37">
        <v>89.32</v>
      </c>
      <c r="D280" s="34" t="s">
        <v>9</v>
      </c>
    </row>
    <row r="281" spans="1:4" ht="15.75" customHeight="1" x14ac:dyDescent="0.3">
      <c r="A281" s="34">
        <v>32</v>
      </c>
      <c r="B281" s="35">
        <v>8.8000000000000007</v>
      </c>
      <c r="C281" s="37">
        <v>115.37</v>
      </c>
      <c r="D281" s="34" t="s">
        <v>9</v>
      </c>
    </row>
    <row r="282" spans="1:4" ht="15.75" customHeight="1" x14ac:dyDescent="0.3">
      <c r="A282" s="34">
        <v>32</v>
      </c>
      <c r="B282" s="35">
        <v>6.31</v>
      </c>
      <c r="C282" s="37">
        <v>21.73</v>
      </c>
      <c r="D282" s="34" t="s">
        <v>9</v>
      </c>
    </row>
    <row r="283" spans="1:4" ht="15.75" customHeight="1" x14ac:dyDescent="0.3">
      <c r="A283" s="34">
        <v>32</v>
      </c>
      <c r="B283" s="35">
        <v>8.68</v>
      </c>
      <c r="C283" s="37">
        <v>89.26</v>
      </c>
      <c r="D283" s="34" t="s">
        <v>9</v>
      </c>
    </row>
    <row r="284" spans="1:4" ht="15.75" customHeight="1" x14ac:dyDescent="0.3">
      <c r="A284" s="34">
        <v>32</v>
      </c>
      <c r="B284" s="35">
        <v>8</v>
      </c>
      <c r="C284" s="37">
        <v>62.46</v>
      </c>
      <c r="D284" s="34" t="s">
        <v>9</v>
      </c>
    </row>
    <row r="285" spans="1:4" ht="15.75" customHeight="1" x14ac:dyDescent="0.3">
      <c r="A285" s="34">
        <v>32</v>
      </c>
      <c r="B285" s="35">
        <v>7.38</v>
      </c>
      <c r="C285" s="37">
        <v>75.75</v>
      </c>
      <c r="D285" s="34" t="s">
        <v>9</v>
      </c>
    </row>
    <row r="286" spans="1:4" ht="15.75" customHeight="1" x14ac:dyDescent="0.3">
      <c r="A286" s="34">
        <v>32</v>
      </c>
      <c r="B286" s="35">
        <v>7.19</v>
      </c>
      <c r="C286" s="37">
        <v>48.4</v>
      </c>
      <c r="D286" s="34" t="s">
        <v>9</v>
      </c>
    </row>
    <row r="287" spans="1:4" ht="15.75" customHeight="1" x14ac:dyDescent="0.3">
      <c r="A287" s="34">
        <v>32</v>
      </c>
      <c r="B287" s="35">
        <v>7.48</v>
      </c>
      <c r="C287" s="37">
        <v>49.8</v>
      </c>
      <c r="D287" s="34" t="s">
        <v>9</v>
      </c>
    </row>
    <row r="288" spans="1:4" ht="15.75" customHeight="1" x14ac:dyDescent="0.3">
      <c r="A288" s="34">
        <v>32</v>
      </c>
      <c r="B288" s="35">
        <v>4.3099999999999996</v>
      </c>
      <c r="C288" s="37">
        <v>33.97</v>
      </c>
      <c r="D288" s="34" t="s">
        <v>9</v>
      </c>
    </row>
    <row r="289" spans="1:4" ht="15.75" customHeight="1" x14ac:dyDescent="0.3">
      <c r="A289" s="34">
        <v>32</v>
      </c>
      <c r="B289" s="35">
        <v>6.24</v>
      </c>
      <c r="C289" s="37">
        <v>54.93</v>
      </c>
      <c r="D289" s="34" t="s">
        <v>9</v>
      </c>
    </row>
    <row r="290" spans="1:4" ht="15.75" customHeight="1" x14ac:dyDescent="0.3">
      <c r="A290" s="34">
        <v>32</v>
      </c>
      <c r="B290" s="35">
        <v>7.3</v>
      </c>
      <c r="C290" s="37">
        <v>101.92</v>
      </c>
      <c r="D290" s="34" t="s">
        <v>9</v>
      </c>
    </row>
    <row r="291" spans="1:4" ht="15.75" customHeight="1" x14ac:dyDescent="0.3">
      <c r="A291" s="34">
        <v>33</v>
      </c>
      <c r="B291" s="35">
        <v>8.6199999999999992</v>
      </c>
      <c r="C291" s="37">
        <v>71.040000000000006</v>
      </c>
      <c r="D291" s="34" t="s">
        <v>9</v>
      </c>
    </row>
    <row r="292" spans="1:4" ht="15.75" customHeight="1" x14ac:dyDescent="0.3">
      <c r="A292" s="34">
        <v>33</v>
      </c>
      <c r="B292" s="35">
        <v>5.91</v>
      </c>
      <c r="C292" s="37">
        <v>54.85</v>
      </c>
      <c r="D292" s="34" t="s">
        <v>9</v>
      </c>
    </row>
    <row r="293" spans="1:4" ht="15.75" customHeight="1" x14ac:dyDescent="0.3">
      <c r="A293" s="34">
        <v>33</v>
      </c>
      <c r="B293" s="35">
        <v>11.9</v>
      </c>
      <c r="C293" s="37">
        <v>114.96</v>
      </c>
      <c r="D293" s="34" t="s">
        <v>9</v>
      </c>
    </row>
    <row r="294" spans="1:4" ht="15.75" customHeight="1" x14ac:dyDescent="0.3">
      <c r="A294" s="34">
        <v>33</v>
      </c>
      <c r="B294" s="35">
        <v>11</v>
      </c>
      <c r="C294" s="37">
        <v>63.32</v>
      </c>
      <c r="D294" s="34" t="s">
        <v>9</v>
      </c>
    </row>
    <row r="295" spans="1:4" ht="15.75" customHeight="1" x14ac:dyDescent="0.3">
      <c r="A295" s="34">
        <v>34</v>
      </c>
      <c r="B295" s="35">
        <v>5.59</v>
      </c>
      <c r="C295" s="37">
        <v>58.41</v>
      </c>
      <c r="D295" s="34" t="s">
        <v>9</v>
      </c>
    </row>
    <row r="296" spans="1:4" ht="15.75" customHeight="1" x14ac:dyDescent="0.3">
      <c r="A296" s="34">
        <v>34</v>
      </c>
      <c r="B296" s="35">
        <v>6.25</v>
      </c>
      <c r="C296" s="37">
        <v>35.03</v>
      </c>
      <c r="D296" s="34" t="s">
        <v>9</v>
      </c>
    </row>
    <row r="297" spans="1:4" ht="15.75" customHeight="1" x14ac:dyDescent="0.3">
      <c r="A297" s="34">
        <v>34</v>
      </c>
      <c r="B297" s="35">
        <v>8.41</v>
      </c>
      <c r="C297" s="37">
        <v>8.69</v>
      </c>
      <c r="D297" s="34" t="s">
        <v>9</v>
      </c>
    </row>
    <row r="298" spans="1:4" ht="15.75" customHeight="1" x14ac:dyDescent="0.3">
      <c r="A298" s="34">
        <v>34</v>
      </c>
      <c r="B298" s="35">
        <v>9.99</v>
      </c>
      <c r="C298" s="37">
        <v>92.22</v>
      </c>
      <c r="D298" s="34" t="s">
        <v>9</v>
      </c>
    </row>
    <row r="299" spans="1:4" ht="15.75" customHeight="1" x14ac:dyDescent="0.3">
      <c r="A299" s="34">
        <v>34</v>
      </c>
      <c r="B299" s="35">
        <v>8.89</v>
      </c>
      <c r="C299" s="37">
        <v>85.79</v>
      </c>
      <c r="D299" s="34" t="s">
        <v>9</v>
      </c>
    </row>
    <row r="300" spans="1:4" ht="15.75" customHeight="1" x14ac:dyDescent="0.3">
      <c r="A300" s="34">
        <v>34</v>
      </c>
      <c r="B300" s="35">
        <v>2</v>
      </c>
      <c r="C300" s="37">
        <v>19.010000000000002</v>
      </c>
      <c r="D300" s="34" t="s">
        <v>9</v>
      </c>
    </row>
    <row r="301" spans="1:4" ht="15.75" customHeight="1" x14ac:dyDescent="0.3">
      <c r="A301" s="34">
        <v>35</v>
      </c>
      <c r="B301" s="35">
        <v>8.08</v>
      </c>
      <c r="C301" s="37">
        <v>53.62</v>
      </c>
      <c r="D301" s="34" t="s">
        <v>9</v>
      </c>
    </row>
    <row r="302" spans="1:4" ht="15.75" customHeight="1" x14ac:dyDescent="0.3">
      <c r="A302" s="34">
        <v>35</v>
      </c>
      <c r="B302" s="35">
        <v>6.33</v>
      </c>
      <c r="C302" s="37">
        <v>47.69</v>
      </c>
      <c r="D302" s="34" t="s">
        <v>9</v>
      </c>
    </row>
    <row r="303" spans="1:4" ht="15.75" customHeight="1" x14ac:dyDescent="0.3">
      <c r="A303" s="34">
        <v>35</v>
      </c>
      <c r="B303" s="35">
        <v>9.33</v>
      </c>
      <c r="C303" s="37">
        <v>84.48</v>
      </c>
      <c r="D303" s="34" t="s">
        <v>9</v>
      </c>
    </row>
    <row r="304" spans="1:4" ht="15.75" customHeight="1" x14ac:dyDescent="0.3">
      <c r="A304" s="34">
        <v>35</v>
      </c>
      <c r="B304" s="35">
        <v>5.05</v>
      </c>
      <c r="C304" s="37">
        <v>74.09</v>
      </c>
      <c r="D304" s="34" t="s">
        <v>9</v>
      </c>
    </row>
    <row r="305" spans="1:4" ht="15.75" customHeight="1" x14ac:dyDescent="0.3">
      <c r="A305" s="34">
        <v>35</v>
      </c>
      <c r="B305" s="35">
        <v>5.58</v>
      </c>
      <c r="C305" s="37">
        <v>74.44</v>
      </c>
      <c r="D305" s="34" t="s">
        <v>9</v>
      </c>
    </row>
    <row r="306" spans="1:4" ht="15.75" customHeight="1" x14ac:dyDescent="0.3">
      <c r="A306" s="34">
        <v>35</v>
      </c>
      <c r="B306" s="35">
        <v>9.56</v>
      </c>
      <c r="C306" s="37">
        <v>67.12</v>
      </c>
      <c r="D306" s="34" t="s">
        <v>9</v>
      </c>
    </row>
    <row r="307" spans="1:4" ht="15.75" customHeight="1" x14ac:dyDescent="0.3">
      <c r="A307" s="34">
        <v>35</v>
      </c>
      <c r="B307" s="35">
        <v>8.74</v>
      </c>
      <c r="C307" s="37">
        <v>72.92</v>
      </c>
      <c r="D307" s="34" t="s">
        <v>9</v>
      </c>
    </row>
    <row r="308" spans="1:4" ht="15.75" customHeight="1" x14ac:dyDescent="0.3">
      <c r="A308" s="34">
        <v>35</v>
      </c>
      <c r="B308" s="35">
        <v>7.46</v>
      </c>
      <c r="C308" s="37">
        <v>55.88</v>
      </c>
      <c r="D308" s="34" t="s">
        <v>9</v>
      </c>
    </row>
    <row r="309" spans="1:4" ht="15.75" customHeight="1" x14ac:dyDescent="0.3">
      <c r="A309" s="34">
        <v>35</v>
      </c>
      <c r="B309" s="35">
        <v>12.4</v>
      </c>
      <c r="C309" s="37">
        <v>109.42</v>
      </c>
      <c r="D309" s="34" t="s">
        <v>9</v>
      </c>
    </row>
    <row r="310" spans="1:4" ht="15.75" customHeight="1" x14ac:dyDescent="0.3">
      <c r="A310" s="34">
        <v>36</v>
      </c>
      <c r="B310" s="35">
        <v>8.11</v>
      </c>
      <c r="C310" s="37">
        <v>81.53</v>
      </c>
      <c r="D310" s="34" t="s">
        <v>9</v>
      </c>
    </row>
    <row r="311" spans="1:4" ht="15.75" customHeight="1" x14ac:dyDescent="0.3">
      <c r="A311" s="34">
        <v>36</v>
      </c>
      <c r="B311" s="35">
        <v>6.71</v>
      </c>
      <c r="C311" s="37">
        <v>40.14</v>
      </c>
      <c r="D311" s="34" t="s">
        <v>9</v>
      </c>
    </row>
    <row r="312" spans="1:4" ht="15.75" customHeight="1" x14ac:dyDescent="0.3">
      <c r="A312" s="34">
        <v>36</v>
      </c>
      <c r="B312" s="35">
        <v>6.94</v>
      </c>
      <c r="C312" s="37">
        <v>85.29</v>
      </c>
      <c r="D312" s="34" t="s">
        <v>9</v>
      </c>
    </row>
    <row r="313" spans="1:4" ht="15.75" customHeight="1" x14ac:dyDescent="0.3">
      <c r="A313" s="34">
        <v>36</v>
      </c>
      <c r="B313" s="35">
        <v>5.98</v>
      </c>
      <c r="C313" s="37">
        <v>56.8</v>
      </c>
      <c r="D313" s="34" t="s">
        <v>9</v>
      </c>
    </row>
    <row r="314" spans="1:4" ht="15.75" customHeight="1" x14ac:dyDescent="0.3">
      <c r="A314" s="34">
        <v>36</v>
      </c>
      <c r="B314" s="35">
        <v>8.8800000000000008</v>
      </c>
      <c r="C314" s="37">
        <v>73.25</v>
      </c>
      <c r="D314" s="34" t="s">
        <v>9</v>
      </c>
    </row>
    <row r="315" spans="1:4" ht="15.75" customHeight="1" x14ac:dyDescent="0.3">
      <c r="A315" s="34">
        <v>36</v>
      </c>
      <c r="B315" s="35">
        <v>7.25</v>
      </c>
      <c r="C315" s="37">
        <v>42.01</v>
      </c>
      <c r="D315" s="34" t="s">
        <v>9</v>
      </c>
    </row>
    <row r="316" spans="1:4" ht="15.75" customHeight="1" x14ac:dyDescent="0.3">
      <c r="A316" s="34">
        <v>36</v>
      </c>
      <c r="B316" s="35">
        <v>7.25</v>
      </c>
      <c r="C316" s="37">
        <v>91.39</v>
      </c>
      <c r="D316" s="34" t="s">
        <v>9</v>
      </c>
    </row>
    <row r="317" spans="1:4" ht="15.75" customHeight="1" x14ac:dyDescent="0.3">
      <c r="A317" s="34">
        <v>36</v>
      </c>
      <c r="B317" s="35">
        <v>5.86</v>
      </c>
      <c r="C317" s="37">
        <v>50.94</v>
      </c>
      <c r="D317" s="34" t="s">
        <v>9</v>
      </c>
    </row>
    <row r="318" spans="1:4" ht="15.75" customHeight="1" x14ac:dyDescent="0.3">
      <c r="A318" s="34">
        <v>36</v>
      </c>
      <c r="B318" s="35">
        <v>1.9</v>
      </c>
      <c r="C318" s="37">
        <v>28.32</v>
      </c>
      <c r="D318" s="34" t="s">
        <v>9</v>
      </c>
    </row>
    <row r="319" spans="1:4" ht="15.75" customHeight="1" x14ac:dyDescent="0.3">
      <c r="A319" s="34">
        <v>36</v>
      </c>
      <c r="B319" s="35">
        <v>11.3</v>
      </c>
      <c r="C319" s="37">
        <v>87.75</v>
      </c>
      <c r="D319" s="34" t="s">
        <v>9</v>
      </c>
    </row>
    <row r="320" spans="1:4" ht="15.75" customHeight="1" x14ac:dyDescent="0.3">
      <c r="A320" s="34">
        <v>36</v>
      </c>
      <c r="B320" s="35">
        <v>12.8</v>
      </c>
      <c r="C320" s="37">
        <v>91.79</v>
      </c>
      <c r="D320" s="34" t="s">
        <v>9</v>
      </c>
    </row>
    <row r="321" spans="1:4" ht="15.75" customHeight="1" x14ac:dyDescent="0.3">
      <c r="A321" s="34">
        <v>37</v>
      </c>
      <c r="B321" s="35">
        <v>8.65</v>
      </c>
      <c r="C321" s="37">
        <v>91.16</v>
      </c>
      <c r="D321" s="34" t="s">
        <v>9</v>
      </c>
    </row>
    <row r="322" spans="1:4" ht="15.75" customHeight="1" x14ac:dyDescent="0.3">
      <c r="A322" s="34">
        <v>37</v>
      </c>
      <c r="B322" s="35">
        <v>5.15</v>
      </c>
      <c r="C322" s="37">
        <v>36.72</v>
      </c>
      <c r="D322" s="34" t="s">
        <v>9</v>
      </c>
    </row>
    <row r="323" spans="1:4" ht="15.75" customHeight="1" x14ac:dyDescent="0.3">
      <c r="A323" s="34">
        <v>37</v>
      </c>
      <c r="B323" s="35">
        <v>9.44</v>
      </c>
      <c r="C323" s="37">
        <v>61.2</v>
      </c>
      <c r="D323" s="34" t="s">
        <v>9</v>
      </c>
    </row>
    <row r="324" spans="1:4" ht="15.75" customHeight="1" x14ac:dyDescent="0.3">
      <c r="A324" s="34">
        <v>37</v>
      </c>
      <c r="B324" s="35">
        <v>6.64</v>
      </c>
      <c r="C324" s="37">
        <v>66.959999999999994</v>
      </c>
      <c r="D324" s="34" t="s">
        <v>9</v>
      </c>
    </row>
    <row r="325" spans="1:4" ht="15.75" customHeight="1" x14ac:dyDescent="0.3">
      <c r="A325" s="34">
        <v>37</v>
      </c>
      <c r="B325" s="35">
        <v>2.2999999999999998</v>
      </c>
      <c r="C325" s="37">
        <v>39.54</v>
      </c>
      <c r="D325" s="34" t="s">
        <v>9</v>
      </c>
    </row>
    <row r="326" spans="1:4" ht="15.75" customHeight="1" x14ac:dyDescent="0.3">
      <c r="A326" s="34">
        <v>37</v>
      </c>
      <c r="B326" s="35">
        <v>3.3</v>
      </c>
      <c r="C326" s="37">
        <v>43.28</v>
      </c>
      <c r="D326" s="34" t="s">
        <v>9</v>
      </c>
    </row>
    <row r="327" spans="1:4" ht="15.75" customHeight="1" x14ac:dyDescent="0.3">
      <c r="A327" s="34">
        <v>38</v>
      </c>
      <c r="B327" s="35">
        <v>8.56</v>
      </c>
      <c r="C327" s="37">
        <v>103.65</v>
      </c>
      <c r="D327" s="34" t="s">
        <v>9</v>
      </c>
    </row>
    <row r="328" spans="1:4" ht="15.75" customHeight="1" x14ac:dyDescent="0.3">
      <c r="A328" s="34">
        <v>38</v>
      </c>
      <c r="B328" s="35">
        <v>7.31</v>
      </c>
      <c r="C328" s="37">
        <v>51.36</v>
      </c>
      <c r="D328" s="34" t="s">
        <v>9</v>
      </c>
    </row>
    <row r="329" spans="1:4" ht="15.75" customHeight="1" x14ac:dyDescent="0.3">
      <c r="A329" s="34">
        <v>38</v>
      </c>
      <c r="B329" s="35">
        <v>9.24</v>
      </c>
      <c r="C329" s="37">
        <v>91.7</v>
      </c>
      <c r="D329" s="34" t="s">
        <v>9</v>
      </c>
    </row>
    <row r="330" spans="1:4" ht="15.75" customHeight="1" x14ac:dyDescent="0.3">
      <c r="A330" s="34">
        <v>38</v>
      </c>
      <c r="B330" s="35">
        <v>9.8800000000000008</v>
      </c>
      <c r="C330" s="37">
        <v>51.89</v>
      </c>
      <c r="D330" s="34" t="s">
        <v>9</v>
      </c>
    </row>
    <row r="331" spans="1:4" ht="15.75" customHeight="1" x14ac:dyDescent="0.3">
      <c r="A331" s="34">
        <v>38</v>
      </c>
      <c r="B331" s="35">
        <v>7.81</v>
      </c>
      <c r="C331" s="37">
        <v>44.39</v>
      </c>
      <c r="D331" s="34" t="s">
        <v>9</v>
      </c>
    </row>
    <row r="332" spans="1:4" ht="15.75" customHeight="1" x14ac:dyDescent="0.3">
      <c r="A332" s="34">
        <v>38</v>
      </c>
      <c r="B332" s="35">
        <v>6.02</v>
      </c>
      <c r="C332" s="37">
        <v>45.03</v>
      </c>
      <c r="D332" s="34" t="s">
        <v>9</v>
      </c>
    </row>
    <row r="333" spans="1:4" ht="15.75" customHeight="1" x14ac:dyDescent="0.3">
      <c r="A333" s="34">
        <v>38</v>
      </c>
      <c r="B333" s="35">
        <v>4.92</v>
      </c>
      <c r="C333" s="37">
        <v>38.86</v>
      </c>
      <c r="D333" s="34" t="s">
        <v>9</v>
      </c>
    </row>
    <row r="334" spans="1:4" ht="15.75" customHeight="1" x14ac:dyDescent="0.3">
      <c r="A334" s="34">
        <v>38</v>
      </c>
      <c r="B334" s="35">
        <v>6.92</v>
      </c>
      <c r="C334" s="37">
        <v>50.8</v>
      </c>
      <c r="D334" s="34" t="s">
        <v>9</v>
      </c>
    </row>
    <row r="335" spans="1:4" ht="15.75" customHeight="1" x14ac:dyDescent="0.3">
      <c r="A335" s="34">
        <v>38</v>
      </c>
      <c r="B335" s="35">
        <v>3.6</v>
      </c>
      <c r="C335" s="37">
        <v>48.57</v>
      </c>
      <c r="D335" s="34" t="s">
        <v>9</v>
      </c>
    </row>
    <row r="336" spans="1:4" ht="15.75" customHeight="1" x14ac:dyDescent="0.3">
      <c r="A336" s="34">
        <v>39</v>
      </c>
      <c r="B336" s="35">
        <v>7.98</v>
      </c>
      <c r="C336" s="37">
        <v>55.94</v>
      </c>
      <c r="D336" s="34" t="s">
        <v>9</v>
      </c>
    </row>
    <row r="337" spans="1:4" ht="15.75" customHeight="1" x14ac:dyDescent="0.3">
      <c r="A337" s="34">
        <v>39</v>
      </c>
      <c r="B337" s="35">
        <v>7.07</v>
      </c>
      <c r="C337" s="37">
        <v>48.18</v>
      </c>
      <c r="D337" s="34" t="s">
        <v>9</v>
      </c>
    </row>
    <row r="338" spans="1:4" ht="15.75" customHeight="1" x14ac:dyDescent="0.3">
      <c r="A338" s="34">
        <v>39</v>
      </c>
      <c r="B338" s="35">
        <v>3</v>
      </c>
      <c r="C338" s="37">
        <v>58.89</v>
      </c>
      <c r="D338" s="34" t="s">
        <v>9</v>
      </c>
    </row>
    <row r="339" spans="1:4" ht="15.75" customHeight="1" x14ac:dyDescent="0.3">
      <c r="A339" s="34">
        <v>39</v>
      </c>
      <c r="B339" s="35">
        <v>2.1</v>
      </c>
      <c r="C339" s="37">
        <v>43.17</v>
      </c>
      <c r="D339" s="34" t="s">
        <v>9</v>
      </c>
    </row>
    <row r="340" spans="1:4" ht="15.75" customHeight="1" x14ac:dyDescent="0.3">
      <c r="A340" s="34">
        <v>39</v>
      </c>
      <c r="B340" s="35">
        <v>12.5</v>
      </c>
      <c r="C340" s="37">
        <v>105.61</v>
      </c>
      <c r="D340" s="34" t="s">
        <v>9</v>
      </c>
    </row>
    <row r="341" spans="1:4" ht="15.75" customHeight="1" x14ac:dyDescent="0.3">
      <c r="A341" s="34">
        <v>40</v>
      </c>
      <c r="B341" s="35">
        <v>9.27</v>
      </c>
      <c r="C341" s="37">
        <v>55.3</v>
      </c>
      <c r="D341" s="34" t="s">
        <v>9</v>
      </c>
    </row>
    <row r="342" spans="1:4" ht="15.75" customHeight="1" x14ac:dyDescent="0.3">
      <c r="A342" s="34">
        <v>40</v>
      </c>
      <c r="B342" s="35">
        <v>5.5</v>
      </c>
      <c r="C342" s="37">
        <v>70.36</v>
      </c>
      <c r="D342" s="34" t="s">
        <v>9</v>
      </c>
    </row>
    <row r="343" spans="1:4" ht="15.75" customHeight="1" x14ac:dyDescent="0.3">
      <c r="A343" s="34">
        <v>40</v>
      </c>
      <c r="B343" s="35">
        <v>9.2100000000000009</v>
      </c>
      <c r="C343" s="37">
        <v>67.63</v>
      </c>
      <c r="D343" s="34" t="s">
        <v>9</v>
      </c>
    </row>
    <row r="344" spans="1:4" ht="15.75" customHeight="1" x14ac:dyDescent="0.3">
      <c r="A344" s="34">
        <v>40</v>
      </c>
      <c r="B344" s="35">
        <v>8.6999999999999993</v>
      </c>
      <c r="C344" s="37">
        <v>66.56</v>
      </c>
      <c r="D344" s="34" t="s">
        <v>9</v>
      </c>
    </row>
    <row r="345" spans="1:4" ht="15.75" customHeight="1" x14ac:dyDescent="0.3">
      <c r="A345" s="34">
        <v>40</v>
      </c>
      <c r="B345" s="35">
        <v>10.6</v>
      </c>
      <c r="C345" s="37">
        <v>80</v>
      </c>
      <c r="D345" s="34" t="s">
        <v>9</v>
      </c>
    </row>
    <row r="346" spans="1:4" ht="15.75" customHeight="1" x14ac:dyDescent="0.3">
      <c r="A346" s="34">
        <v>40</v>
      </c>
      <c r="B346" s="35">
        <v>12.1</v>
      </c>
      <c r="C346" s="37">
        <v>94.07</v>
      </c>
      <c r="D346" s="34" t="s">
        <v>9</v>
      </c>
    </row>
    <row r="347" spans="1:4" ht="15.75" customHeight="1" x14ac:dyDescent="0.3">
      <c r="A347" s="34">
        <v>41</v>
      </c>
      <c r="B347" s="35">
        <v>5.74</v>
      </c>
      <c r="C347" s="37">
        <v>77.319999999999993</v>
      </c>
      <c r="D347" s="34" t="s">
        <v>9</v>
      </c>
    </row>
    <row r="348" spans="1:4" ht="15.75" customHeight="1" x14ac:dyDescent="0.3">
      <c r="A348" s="34">
        <v>41</v>
      </c>
      <c r="B348" s="35">
        <v>4.6399999999999997</v>
      </c>
      <c r="C348" s="37">
        <v>38.450000000000003</v>
      </c>
      <c r="D348" s="34" t="s">
        <v>9</v>
      </c>
    </row>
    <row r="349" spans="1:4" ht="15.75" customHeight="1" x14ac:dyDescent="0.3">
      <c r="A349" s="34">
        <v>41</v>
      </c>
      <c r="B349" s="35">
        <v>8.19</v>
      </c>
      <c r="C349" s="37">
        <v>70.88</v>
      </c>
      <c r="D349" s="34" t="s">
        <v>9</v>
      </c>
    </row>
    <row r="350" spans="1:4" ht="15.75" customHeight="1" x14ac:dyDescent="0.3">
      <c r="A350" s="34">
        <v>41</v>
      </c>
      <c r="B350" s="35">
        <v>11.7</v>
      </c>
      <c r="C350" s="37">
        <v>93.63</v>
      </c>
      <c r="D350" s="34" t="s">
        <v>9</v>
      </c>
    </row>
    <row r="351" spans="1:4" ht="15.75" customHeight="1" x14ac:dyDescent="0.3">
      <c r="A351" s="34">
        <v>41</v>
      </c>
      <c r="B351" s="35">
        <v>12.5</v>
      </c>
      <c r="C351" s="37">
        <v>99.72</v>
      </c>
      <c r="D351" s="34" t="s">
        <v>9</v>
      </c>
    </row>
    <row r="352" spans="1:4" ht="15.75" customHeight="1" x14ac:dyDescent="0.3">
      <c r="A352" s="34">
        <v>41</v>
      </c>
      <c r="B352" s="35">
        <v>11.1</v>
      </c>
      <c r="C352" s="37">
        <v>67.2</v>
      </c>
      <c r="D352" s="34" t="s">
        <v>9</v>
      </c>
    </row>
    <row r="353" spans="1:4" ht="15.75" customHeight="1" x14ac:dyDescent="0.3">
      <c r="A353" s="34">
        <v>41</v>
      </c>
      <c r="B353" s="35">
        <v>12.5</v>
      </c>
      <c r="C353" s="37">
        <v>100.55</v>
      </c>
      <c r="D353" s="34" t="s">
        <v>9</v>
      </c>
    </row>
    <row r="354" spans="1:4" ht="15.75" customHeight="1" x14ac:dyDescent="0.3">
      <c r="A354" s="34">
        <v>42</v>
      </c>
      <c r="B354" s="35">
        <v>7.33</v>
      </c>
      <c r="C354" s="37">
        <v>84.13</v>
      </c>
      <c r="D354" s="34" t="s">
        <v>9</v>
      </c>
    </row>
    <row r="355" spans="1:4" ht="15.75" customHeight="1" x14ac:dyDescent="0.3">
      <c r="A355" s="34">
        <v>42</v>
      </c>
      <c r="B355" s="35">
        <v>6.71</v>
      </c>
      <c r="C355" s="37">
        <v>70.739999999999995</v>
      </c>
      <c r="D355" s="34" t="s">
        <v>9</v>
      </c>
    </row>
    <row r="356" spans="1:4" ht="15.75" customHeight="1" x14ac:dyDescent="0.3">
      <c r="A356" s="34">
        <v>42</v>
      </c>
      <c r="B356" s="35">
        <v>7.67</v>
      </c>
      <c r="C356" s="37">
        <v>58.01</v>
      </c>
      <c r="D356" s="34" t="s">
        <v>9</v>
      </c>
    </row>
    <row r="357" spans="1:4" ht="15.75" customHeight="1" x14ac:dyDescent="0.3">
      <c r="A357" s="34">
        <v>42</v>
      </c>
      <c r="B357" s="35">
        <v>6.73</v>
      </c>
      <c r="C357" s="37">
        <v>67.739999999999995</v>
      </c>
      <c r="D357" s="34" t="s">
        <v>9</v>
      </c>
    </row>
    <row r="358" spans="1:4" ht="15.75" customHeight="1" x14ac:dyDescent="0.3">
      <c r="A358" s="34">
        <v>42</v>
      </c>
      <c r="B358" s="35">
        <v>5.61</v>
      </c>
      <c r="C358" s="37">
        <v>47.22</v>
      </c>
      <c r="D358" s="34" t="s">
        <v>9</v>
      </c>
    </row>
    <row r="359" spans="1:4" ht="15.75" customHeight="1" x14ac:dyDescent="0.3">
      <c r="A359" s="34">
        <v>42</v>
      </c>
      <c r="B359" s="35">
        <v>8.68</v>
      </c>
      <c r="C359" s="37">
        <v>42.13</v>
      </c>
      <c r="D359" s="34" t="s">
        <v>9</v>
      </c>
    </row>
    <row r="360" spans="1:4" ht="15.75" customHeight="1" x14ac:dyDescent="0.3">
      <c r="A360" s="34">
        <v>42</v>
      </c>
      <c r="B360" s="35">
        <v>3.3</v>
      </c>
      <c r="C360" s="37">
        <v>41.24</v>
      </c>
      <c r="D360" s="34" t="s">
        <v>9</v>
      </c>
    </row>
    <row r="361" spans="1:4" ht="15.75" customHeight="1" x14ac:dyDescent="0.3">
      <c r="A361" s="34">
        <v>43</v>
      </c>
      <c r="B361" s="35">
        <v>7</v>
      </c>
      <c r="C361" s="37">
        <v>38.090000000000003</v>
      </c>
      <c r="D361" s="34" t="s">
        <v>9</v>
      </c>
    </row>
    <row r="362" spans="1:4" ht="15.75" customHeight="1" x14ac:dyDescent="0.3">
      <c r="A362" s="34">
        <v>43</v>
      </c>
      <c r="B362" s="35">
        <v>8.85</v>
      </c>
      <c r="C362" s="37">
        <v>66.16</v>
      </c>
      <c r="D362" s="34" t="s">
        <v>9</v>
      </c>
    </row>
    <row r="363" spans="1:4" ht="15.75" customHeight="1" x14ac:dyDescent="0.3">
      <c r="A363" s="34">
        <v>43</v>
      </c>
      <c r="B363" s="35">
        <v>9.18</v>
      </c>
      <c r="C363" s="37">
        <v>65.19</v>
      </c>
      <c r="D363" s="34" t="s">
        <v>9</v>
      </c>
    </row>
    <row r="364" spans="1:4" ht="15.75" customHeight="1" x14ac:dyDescent="0.3">
      <c r="A364" s="34">
        <v>43</v>
      </c>
      <c r="B364" s="35">
        <v>6.23</v>
      </c>
      <c r="C364" s="37">
        <v>42.26</v>
      </c>
      <c r="D364" s="34" t="s">
        <v>9</v>
      </c>
    </row>
    <row r="365" spans="1:4" ht="15.75" customHeight="1" x14ac:dyDescent="0.3">
      <c r="A365" s="34">
        <v>43</v>
      </c>
      <c r="B365" s="35">
        <v>4</v>
      </c>
      <c r="C365" s="37">
        <v>18.28</v>
      </c>
      <c r="D365" s="34" t="s">
        <v>9</v>
      </c>
    </row>
    <row r="366" spans="1:4" ht="15.75" customHeight="1" x14ac:dyDescent="0.3">
      <c r="A366" s="34">
        <v>44</v>
      </c>
      <c r="B366" s="35">
        <v>8.7899999999999991</v>
      </c>
      <c r="C366" s="37">
        <v>91.53</v>
      </c>
      <c r="D366" s="34" t="s">
        <v>9</v>
      </c>
    </row>
    <row r="367" spans="1:4" ht="15.75" customHeight="1" x14ac:dyDescent="0.3">
      <c r="A367" s="34">
        <v>44</v>
      </c>
      <c r="B367" s="35">
        <v>5.67</v>
      </c>
      <c r="C367" s="37">
        <v>77.45</v>
      </c>
      <c r="D367" s="34" t="s">
        <v>9</v>
      </c>
    </row>
    <row r="368" spans="1:4" ht="15.75" customHeight="1" x14ac:dyDescent="0.3">
      <c r="A368" s="34">
        <v>44</v>
      </c>
      <c r="B368" s="35">
        <v>3.3</v>
      </c>
      <c r="C368" s="37">
        <v>35.11</v>
      </c>
      <c r="D368" s="34" t="s">
        <v>9</v>
      </c>
    </row>
    <row r="369" spans="1:4" ht="15.75" customHeight="1" x14ac:dyDescent="0.3">
      <c r="A369" s="34">
        <v>44</v>
      </c>
      <c r="B369" s="35">
        <v>10.3</v>
      </c>
      <c r="C369" s="37">
        <v>89.49</v>
      </c>
      <c r="D369" s="34" t="s">
        <v>9</v>
      </c>
    </row>
    <row r="370" spans="1:4" ht="15.75" customHeight="1" x14ac:dyDescent="0.3">
      <c r="A370" s="34">
        <v>45</v>
      </c>
      <c r="B370" s="35">
        <v>6.06</v>
      </c>
      <c r="C370" s="37">
        <v>54.51</v>
      </c>
      <c r="D370" s="34" t="s">
        <v>9</v>
      </c>
    </row>
    <row r="371" spans="1:4" ht="15.75" customHeight="1" x14ac:dyDescent="0.3">
      <c r="A371" s="34">
        <v>45</v>
      </c>
      <c r="B371" s="35">
        <v>11.8</v>
      </c>
      <c r="C371" s="37">
        <v>78.2</v>
      </c>
      <c r="D371" s="34" t="s">
        <v>9</v>
      </c>
    </row>
    <row r="372" spans="1:4" ht="15.75" customHeight="1" x14ac:dyDescent="0.3">
      <c r="A372" s="34">
        <v>46</v>
      </c>
      <c r="B372" s="35">
        <v>5.45</v>
      </c>
      <c r="C372" s="37">
        <v>53</v>
      </c>
      <c r="D372" s="34" t="s">
        <v>9</v>
      </c>
    </row>
    <row r="373" spans="1:4" ht="15.75" customHeight="1" x14ac:dyDescent="0.3">
      <c r="A373" s="34">
        <v>46</v>
      </c>
      <c r="B373" s="35">
        <v>8.14</v>
      </c>
      <c r="C373" s="37">
        <v>74.739999999999995</v>
      </c>
      <c r="D373" s="34" t="s">
        <v>9</v>
      </c>
    </row>
    <row r="374" spans="1:4" ht="15.75" customHeight="1" x14ac:dyDescent="0.3">
      <c r="A374" s="34">
        <v>46</v>
      </c>
      <c r="B374" s="35">
        <v>9.6199999999999992</v>
      </c>
      <c r="C374" s="37">
        <v>92.89</v>
      </c>
      <c r="D374" s="34" t="s">
        <v>9</v>
      </c>
    </row>
    <row r="375" spans="1:4" ht="15.75" customHeight="1" x14ac:dyDescent="0.3">
      <c r="A375" s="34">
        <v>46</v>
      </c>
      <c r="B375" s="35">
        <v>9.4700000000000006</v>
      </c>
      <c r="C375" s="37">
        <v>75.08</v>
      </c>
      <c r="D375" s="34" t="s">
        <v>9</v>
      </c>
    </row>
    <row r="376" spans="1:4" ht="15.75" customHeight="1" x14ac:dyDescent="0.3">
      <c r="A376" s="34">
        <v>46</v>
      </c>
      <c r="B376" s="35">
        <v>12.2</v>
      </c>
      <c r="C376" s="37">
        <v>90.89</v>
      </c>
      <c r="D376" s="34" t="s">
        <v>9</v>
      </c>
    </row>
    <row r="377" spans="1:4" ht="15.75" customHeight="1" x14ac:dyDescent="0.3">
      <c r="A377" s="34">
        <v>47</v>
      </c>
      <c r="B377" s="35">
        <v>4.5</v>
      </c>
      <c r="C377" s="37">
        <v>64.67</v>
      </c>
      <c r="D377" s="34" t="s">
        <v>9</v>
      </c>
    </row>
    <row r="378" spans="1:4" ht="15.75" customHeight="1" x14ac:dyDescent="0.3">
      <c r="A378" s="34">
        <v>47</v>
      </c>
      <c r="B378" s="35">
        <v>3.6</v>
      </c>
      <c r="C378" s="37">
        <v>30.33</v>
      </c>
      <c r="D378" s="34" t="s">
        <v>9</v>
      </c>
    </row>
    <row r="379" spans="1:4" ht="15.75" customHeight="1" x14ac:dyDescent="0.3">
      <c r="A379" s="34">
        <v>48</v>
      </c>
      <c r="B379" s="35">
        <v>4</v>
      </c>
      <c r="C379" s="37">
        <v>30.62</v>
      </c>
      <c r="D379" s="34" t="s">
        <v>9</v>
      </c>
    </row>
    <row r="380" spans="1:4" ht="15.75" customHeight="1" x14ac:dyDescent="0.3">
      <c r="A380" s="34">
        <v>48</v>
      </c>
      <c r="B380" s="35">
        <v>5.53</v>
      </c>
      <c r="C380" s="37">
        <v>61.26</v>
      </c>
      <c r="D380" s="34" t="s">
        <v>9</v>
      </c>
    </row>
    <row r="381" spans="1:4" ht="15.75" customHeight="1" x14ac:dyDescent="0.3">
      <c r="A381" s="34">
        <v>48</v>
      </c>
      <c r="B381" s="35">
        <v>6.78</v>
      </c>
      <c r="C381" s="37">
        <v>73.25</v>
      </c>
      <c r="D381" s="34" t="s">
        <v>9</v>
      </c>
    </row>
    <row r="382" spans="1:4" ht="15.75" customHeight="1" x14ac:dyDescent="0.3">
      <c r="A382" s="34">
        <v>48</v>
      </c>
      <c r="B382" s="35">
        <v>5.86</v>
      </c>
      <c r="C382" s="37">
        <v>77.989999999999995</v>
      </c>
      <c r="D382" s="34" t="s">
        <v>9</v>
      </c>
    </row>
    <row r="383" spans="1:4" ht="15.75" customHeight="1" x14ac:dyDescent="0.3">
      <c r="A383" s="34">
        <v>48</v>
      </c>
      <c r="B383" s="35">
        <v>6.23</v>
      </c>
      <c r="C383" s="37">
        <v>36.51</v>
      </c>
      <c r="D383" s="34" t="s">
        <v>9</v>
      </c>
    </row>
    <row r="384" spans="1:4" ht="15.75" customHeight="1" x14ac:dyDescent="0.3">
      <c r="A384" s="34">
        <v>48</v>
      </c>
      <c r="B384" s="35">
        <v>4.6900000000000004</v>
      </c>
      <c r="C384" s="37">
        <v>61.81</v>
      </c>
      <c r="D384" s="34" t="s">
        <v>9</v>
      </c>
    </row>
    <row r="385" spans="1:4" ht="15.75" customHeight="1" x14ac:dyDescent="0.3">
      <c r="A385" s="34">
        <v>48</v>
      </c>
      <c r="B385" s="35">
        <v>5.93</v>
      </c>
      <c r="C385" s="37">
        <v>10.96</v>
      </c>
      <c r="D385" s="34" t="s">
        <v>9</v>
      </c>
    </row>
    <row r="386" spans="1:4" ht="15.75" customHeight="1" x14ac:dyDescent="0.3">
      <c r="A386" s="34">
        <v>49</v>
      </c>
      <c r="B386" s="35">
        <v>6.69</v>
      </c>
      <c r="C386" s="37">
        <v>66.430000000000007</v>
      </c>
      <c r="D386" s="34" t="s">
        <v>9</v>
      </c>
    </row>
    <row r="387" spans="1:4" ht="15.75" customHeight="1" x14ac:dyDescent="0.3">
      <c r="A387" s="34">
        <v>49</v>
      </c>
      <c r="B387" s="35">
        <v>5.61</v>
      </c>
      <c r="C387" s="37">
        <v>71.069999999999993</v>
      </c>
      <c r="D387" s="34" t="s">
        <v>9</v>
      </c>
    </row>
    <row r="388" spans="1:4" ht="15.75" customHeight="1" x14ac:dyDescent="0.3">
      <c r="A388" s="34">
        <v>49</v>
      </c>
      <c r="B388" s="35">
        <v>7.37</v>
      </c>
      <c r="C388" s="37">
        <v>47.75</v>
      </c>
      <c r="D388" s="34" t="s">
        <v>9</v>
      </c>
    </row>
    <row r="389" spans="1:4" ht="15.75" customHeight="1" x14ac:dyDescent="0.3">
      <c r="A389" s="34">
        <v>49</v>
      </c>
      <c r="B389" s="35">
        <v>4</v>
      </c>
      <c r="C389" s="37">
        <v>21.99</v>
      </c>
      <c r="D389" s="34" t="s">
        <v>9</v>
      </c>
    </row>
    <row r="390" spans="1:4" ht="15.75" customHeight="1" x14ac:dyDescent="0.3">
      <c r="A390" s="34">
        <v>50</v>
      </c>
      <c r="B390" s="35">
        <v>5.58</v>
      </c>
      <c r="C390" s="37">
        <v>24.34</v>
      </c>
      <c r="D390" s="34" t="s">
        <v>9</v>
      </c>
    </row>
    <row r="391" spans="1:4" ht="15.75" customHeight="1" x14ac:dyDescent="0.3">
      <c r="A391" s="34">
        <v>50</v>
      </c>
      <c r="B391" s="35">
        <v>6.18</v>
      </c>
      <c r="C391" s="37">
        <v>31.57</v>
      </c>
      <c r="D391" s="34" t="s">
        <v>9</v>
      </c>
    </row>
    <row r="392" spans="1:4" ht="15.75" customHeight="1" x14ac:dyDescent="0.3">
      <c r="A392" s="34">
        <v>50</v>
      </c>
      <c r="B392" s="35">
        <v>8.42</v>
      </c>
      <c r="C392" s="37">
        <v>88.33</v>
      </c>
      <c r="D392" s="34" t="s">
        <v>9</v>
      </c>
    </row>
    <row r="393" spans="1:4" ht="15.75" customHeight="1" x14ac:dyDescent="0.3">
      <c r="A393" s="34">
        <v>50</v>
      </c>
      <c r="B393" s="35">
        <v>5.21</v>
      </c>
      <c r="C393" s="37">
        <v>92.88</v>
      </c>
      <c r="D393" s="34" t="s">
        <v>9</v>
      </c>
    </row>
    <row r="394" spans="1:4" ht="15.75" customHeight="1" x14ac:dyDescent="0.3">
      <c r="A394" s="34">
        <v>50</v>
      </c>
      <c r="B394" s="35">
        <v>1.7</v>
      </c>
      <c r="C394" s="37">
        <v>17.32</v>
      </c>
      <c r="D394" s="34" t="s">
        <v>9</v>
      </c>
    </row>
    <row r="395" spans="1:4" ht="15.75" customHeight="1" x14ac:dyDescent="0.3">
      <c r="A395" s="34">
        <v>51</v>
      </c>
      <c r="B395" s="35">
        <v>8.34</v>
      </c>
      <c r="C395" s="37">
        <v>70.430000000000007</v>
      </c>
      <c r="D395" s="34" t="s">
        <v>9</v>
      </c>
    </row>
    <row r="396" spans="1:4" ht="15.75" customHeight="1" x14ac:dyDescent="0.3">
      <c r="A396" s="34">
        <v>51</v>
      </c>
      <c r="B396" s="35">
        <v>7.45</v>
      </c>
      <c r="C396" s="37">
        <v>62.85</v>
      </c>
      <c r="D396" s="34" t="s">
        <v>9</v>
      </c>
    </row>
    <row r="397" spans="1:4" ht="15.75" customHeight="1" x14ac:dyDescent="0.3">
      <c r="A397" s="34">
        <v>51</v>
      </c>
      <c r="B397" s="35">
        <v>7.45</v>
      </c>
      <c r="C397" s="37">
        <v>35.75</v>
      </c>
      <c r="D397" s="34" t="s">
        <v>9</v>
      </c>
    </row>
    <row r="398" spans="1:4" ht="15.75" customHeight="1" x14ac:dyDescent="0.3">
      <c r="A398" s="34">
        <v>51</v>
      </c>
      <c r="B398" s="35">
        <v>4.96</v>
      </c>
      <c r="C398" s="37">
        <v>35.53</v>
      </c>
      <c r="D398" s="34" t="s">
        <v>9</v>
      </c>
    </row>
    <row r="399" spans="1:4" ht="15.75" customHeight="1" x14ac:dyDescent="0.3">
      <c r="A399" s="34">
        <v>51</v>
      </c>
      <c r="B399" s="35">
        <v>6.46</v>
      </c>
      <c r="C399" s="37">
        <v>69.069999999999993</v>
      </c>
      <c r="D399" s="34" t="s">
        <v>9</v>
      </c>
    </row>
    <row r="400" spans="1:4" ht="15.75" customHeight="1" x14ac:dyDescent="0.3">
      <c r="A400" s="34">
        <v>51</v>
      </c>
      <c r="B400" s="35">
        <v>11.5</v>
      </c>
      <c r="C400" s="37">
        <v>118.49</v>
      </c>
      <c r="D400" s="34" t="s">
        <v>9</v>
      </c>
    </row>
    <row r="401" spans="1:4" ht="15.75" customHeight="1" x14ac:dyDescent="0.3">
      <c r="A401" s="34">
        <v>52</v>
      </c>
      <c r="B401" s="35">
        <v>4.1399999999999997</v>
      </c>
      <c r="C401" s="37">
        <v>36.58</v>
      </c>
      <c r="D401" s="34" t="s">
        <v>9</v>
      </c>
    </row>
    <row r="402" spans="1:4" ht="15.75" customHeight="1" x14ac:dyDescent="0.3">
      <c r="A402" s="34">
        <v>52</v>
      </c>
      <c r="B402" s="35">
        <v>5.58</v>
      </c>
      <c r="C402" s="37">
        <v>50.66</v>
      </c>
      <c r="D402" s="34" t="s">
        <v>9</v>
      </c>
    </row>
    <row r="403" spans="1:4" ht="15.75" customHeight="1" x14ac:dyDescent="0.3">
      <c r="A403" s="34">
        <v>52</v>
      </c>
      <c r="B403" s="35">
        <v>4.03</v>
      </c>
      <c r="C403" s="37">
        <v>25.68</v>
      </c>
      <c r="D403" s="34" t="s">
        <v>9</v>
      </c>
    </row>
    <row r="404" spans="1:4" ht="15.75" customHeight="1" x14ac:dyDescent="0.3">
      <c r="A404" s="34">
        <v>53</v>
      </c>
      <c r="B404" s="35">
        <v>8.0500000000000007</v>
      </c>
      <c r="C404" s="37">
        <v>99.96</v>
      </c>
      <c r="D404" s="34" t="s">
        <v>9</v>
      </c>
    </row>
    <row r="405" spans="1:4" ht="15.75" customHeight="1" x14ac:dyDescent="0.3">
      <c r="A405" s="34">
        <v>54</v>
      </c>
      <c r="B405" s="35">
        <v>9.6199999999999992</v>
      </c>
      <c r="C405" s="37">
        <v>67.069999999999993</v>
      </c>
      <c r="D405" s="34" t="s">
        <v>9</v>
      </c>
    </row>
    <row r="406" spans="1:4" ht="15.75" customHeight="1" x14ac:dyDescent="0.3">
      <c r="A406" s="34">
        <v>55</v>
      </c>
      <c r="B406" s="35">
        <v>8.69</v>
      </c>
      <c r="C406" s="37">
        <v>72.78</v>
      </c>
      <c r="D406" s="34" t="s">
        <v>9</v>
      </c>
    </row>
    <row r="407" spans="1:4" ht="15.75" customHeight="1" x14ac:dyDescent="0.3">
      <c r="A407" s="34">
        <v>56</v>
      </c>
      <c r="B407" s="35">
        <v>6.51</v>
      </c>
      <c r="C407" s="37">
        <v>67.02</v>
      </c>
      <c r="D407" s="34" t="s">
        <v>9</v>
      </c>
    </row>
    <row r="408" spans="1:4" ht="15.75" customHeight="1" x14ac:dyDescent="0.3">
      <c r="A408" s="34">
        <v>57</v>
      </c>
      <c r="B408" s="35">
        <v>5.85</v>
      </c>
      <c r="C408" s="37">
        <v>28.16</v>
      </c>
      <c r="D408" s="34" t="s">
        <v>9</v>
      </c>
    </row>
    <row r="409" spans="1:4" ht="15.75" customHeight="1" x14ac:dyDescent="0.3">
      <c r="A409" s="34">
        <v>57</v>
      </c>
      <c r="B409" s="35">
        <v>5.96</v>
      </c>
      <c r="C409" s="37">
        <v>84.26</v>
      </c>
      <c r="D409" s="34" t="s">
        <v>9</v>
      </c>
    </row>
    <row r="410" spans="1:4" ht="15.75" customHeight="1" x14ac:dyDescent="0.3">
      <c r="A410" s="34">
        <v>57</v>
      </c>
      <c r="B410" s="35">
        <v>2.7</v>
      </c>
      <c r="C410" s="37">
        <v>16.579999999999998</v>
      </c>
      <c r="D410" s="34" t="s">
        <v>9</v>
      </c>
    </row>
    <row r="411" spans="1:4" ht="15.75" customHeight="1" x14ac:dyDescent="0.3">
      <c r="A411" s="34">
        <v>57</v>
      </c>
      <c r="B411" s="35">
        <v>13</v>
      </c>
      <c r="C411" s="37">
        <v>67.31</v>
      </c>
      <c r="D411" s="34" t="s">
        <v>9</v>
      </c>
    </row>
    <row r="412" spans="1:4" ht="15.75" customHeight="1" x14ac:dyDescent="0.3">
      <c r="A412" s="34">
        <v>64</v>
      </c>
      <c r="B412" s="35">
        <v>8.08</v>
      </c>
      <c r="C412" s="37">
        <v>89.18</v>
      </c>
      <c r="D412" s="34" t="s">
        <v>9</v>
      </c>
    </row>
    <row r="413" spans="1:4" ht="15.75" customHeight="1" x14ac:dyDescent="0.3">
      <c r="A413" s="34">
        <v>68</v>
      </c>
      <c r="B413" s="35">
        <v>4.37</v>
      </c>
      <c r="C413" s="37">
        <v>23.31</v>
      </c>
      <c r="D413" s="34" t="s">
        <v>9</v>
      </c>
    </row>
    <row r="414" spans="1:4" ht="15.75" customHeight="1" x14ac:dyDescent="0.3">
      <c r="A414" s="34">
        <v>74</v>
      </c>
      <c r="B414" s="35">
        <v>6.65</v>
      </c>
      <c r="C414" s="37">
        <v>55.63</v>
      </c>
      <c r="D414" s="34" t="s">
        <v>9</v>
      </c>
    </row>
    <row r="415" spans="1:4" ht="15.75" customHeight="1" x14ac:dyDescent="0.3">
      <c r="A415" s="34">
        <v>1</v>
      </c>
      <c r="B415" s="35">
        <v>4.5599999999999996</v>
      </c>
      <c r="C415" s="37">
        <v>46.9</v>
      </c>
      <c r="D415" s="34" t="s">
        <v>8</v>
      </c>
    </row>
    <row r="416" spans="1:4" ht="15.75" customHeight="1" x14ac:dyDescent="0.3">
      <c r="A416" s="34">
        <v>1</v>
      </c>
      <c r="B416" s="35">
        <v>4.84</v>
      </c>
      <c r="C416" s="37">
        <v>37.46</v>
      </c>
      <c r="D416" s="34" t="s">
        <v>8</v>
      </c>
    </row>
    <row r="417" spans="1:4" ht="15.75" customHeight="1" x14ac:dyDescent="0.3">
      <c r="A417" s="34">
        <v>1</v>
      </c>
      <c r="B417" s="35">
        <v>6.81</v>
      </c>
      <c r="C417" s="37">
        <v>64.599999999999994</v>
      </c>
      <c r="D417" s="34" t="s">
        <v>8</v>
      </c>
    </row>
    <row r="418" spans="1:4" ht="15.75" customHeight="1" x14ac:dyDescent="0.3">
      <c r="A418" s="34">
        <v>1</v>
      </c>
      <c r="B418" s="35">
        <v>5.45</v>
      </c>
      <c r="C418" s="37">
        <v>52.45</v>
      </c>
      <c r="D418" s="34" t="s">
        <v>8</v>
      </c>
    </row>
    <row r="419" spans="1:4" ht="15.75" customHeight="1" x14ac:dyDescent="0.3">
      <c r="A419" s="34">
        <v>2</v>
      </c>
      <c r="B419" s="35">
        <v>4.6399999999999997</v>
      </c>
      <c r="C419" s="37">
        <v>51.67</v>
      </c>
      <c r="D419" s="34" t="s">
        <v>8</v>
      </c>
    </row>
    <row r="420" spans="1:4" ht="15.75" customHeight="1" x14ac:dyDescent="0.3">
      <c r="A420" s="34">
        <v>2</v>
      </c>
      <c r="B420" s="35">
        <v>9.4600000000000009</v>
      </c>
      <c r="C420" s="37">
        <v>90.99</v>
      </c>
      <c r="D420" s="34" t="s">
        <v>8</v>
      </c>
    </row>
    <row r="421" spans="1:4" ht="15.75" customHeight="1" x14ac:dyDescent="0.3">
      <c r="A421" s="34">
        <v>3</v>
      </c>
      <c r="B421" s="35">
        <v>6.22</v>
      </c>
      <c r="C421" s="37">
        <v>51.33</v>
      </c>
      <c r="D421" s="34" t="s">
        <v>8</v>
      </c>
    </row>
    <row r="422" spans="1:4" ht="15.75" customHeight="1" x14ac:dyDescent="0.3">
      <c r="A422" s="34">
        <v>3</v>
      </c>
      <c r="B422" s="35">
        <v>5.63</v>
      </c>
      <c r="C422" s="37">
        <v>51.14</v>
      </c>
      <c r="D422" s="34" t="s">
        <v>8</v>
      </c>
    </row>
    <row r="423" spans="1:4" ht="15.75" customHeight="1" x14ac:dyDescent="0.3">
      <c r="A423" s="34">
        <v>3</v>
      </c>
      <c r="B423" s="35">
        <v>7.71</v>
      </c>
      <c r="C423" s="37">
        <v>67.36</v>
      </c>
      <c r="D423" s="34" t="s">
        <v>8</v>
      </c>
    </row>
    <row r="424" spans="1:4" ht="15.75" customHeight="1" x14ac:dyDescent="0.3">
      <c r="A424" s="34">
        <v>3</v>
      </c>
      <c r="B424" s="35">
        <v>8.93</v>
      </c>
      <c r="C424" s="37">
        <v>118.54</v>
      </c>
      <c r="D424" s="34" t="s">
        <v>8</v>
      </c>
    </row>
    <row r="425" spans="1:4" ht="15.75" customHeight="1" x14ac:dyDescent="0.3">
      <c r="A425" s="34">
        <v>3</v>
      </c>
      <c r="B425" s="35">
        <v>8.1199999999999992</v>
      </c>
      <c r="C425" s="37">
        <v>72.25</v>
      </c>
      <c r="D425" s="34" t="s">
        <v>8</v>
      </c>
    </row>
    <row r="426" spans="1:4" ht="15.75" customHeight="1" x14ac:dyDescent="0.3">
      <c r="A426" s="34">
        <v>4</v>
      </c>
      <c r="B426" s="35">
        <v>9.42</v>
      </c>
      <c r="C426" s="37">
        <v>75.459999999999994</v>
      </c>
      <c r="D426" s="34" t="s">
        <v>8</v>
      </c>
    </row>
    <row r="427" spans="1:4" ht="15.75" customHeight="1" x14ac:dyDescent="0.3">
      <c r="A427" s="34">
        <v>4</v>
      </c>
      <c r="B427" s="35">
        <v>5.12</v>
      </c>
      <c r="C427" s="37">
        <v>63.38</v>
      </c>
      <c r="D427" s="34" t="s">
        <v>8</v>
      </c>
    </row>
    <row r="428" spans="1:4" ht="15.75" customHeight="1" x14ac:dyDescent="0.3">
      <c r="A428" s="34">
        <v>5</v>
      </c>
      <c r="B428" s="35">
        <v>7.28</v>
      </c>
      <c r="C428" s="37">
        <v>62.93</v>
      </c>
      <c r="D428" s="34" t="s">
        <v>8</v>
      </c>
    </row>
    <row r="429" spans="1:4" ht="15.75" customHeight="1" x14ac:dyDescent="0.3">
      <c r="A429" s="34">
        <v>5</v>
      </c>
      <c r="B429" s="35">
        <v>5.43</v>
      </c>
      <c r="C429" s="37">
        <v>39.72</v>
      </c>
      <c r="D429" s="34" t="s">
        <v>8</v>
      </c>
    </row>
    <row r="430" spans="1:4" ht="15.75" customHeight="1" x14ac:dyDescent="0.3">
      <c r="A430" s="34">
        <v>5</v>
      </c>
      <c r="B430" s="35">
        <v>8.2200000000000006</v>
      </c>
      <c r="C430" s="37">
        <v>60.49</v>
      </c>
      <c r="D430" s="34" t="s">
        <v>8</v>
      </c>
    </row>
    <row r="431" spans="1:4" ht="15.75" customHeight="1" x14ac:dyDescent="0.3">
      <c r="A431" s="34">
        <v>6</v>
      </c>
      <c r="B431" s="35">
        <v>9.0500000000000007</v>
      </c>
      <c r="C431" s="37">
        <v>77.84</v>
      </c>
      <c r="D431" s="34" t="s">
        <v>8</v>
      </c>
    </row>
    <row r="432" spans="1:4" ht="15.75" customHeight="1" x14ac:dyDescent="0.3">
      <c r="A432" s="34">
        <v>6</v>
      </c>
      <c r="B432" s="35">
        <v>6.34</v>
      </c>
      <c r="C432" s="37">
        <v>52.36</v>
      </c>
      <c r="D432" s="34" t="s">
        <v>8</v>
      </c>
    </row>
    <row r="433" spans="1:4" ht="15.75" customHeight="1" x14ac:dyDescent="0.3">
      <c r="A433" s="34">
        <v>6</v>
      </c>
      <c r="B433" s="35">
        <v>8.98</v>
      </c>
      <c r="C433" s="37">
        <v>72.540000000000006</v>
      </c>
      <c r="D433" s="34" t="s">
        <v>8</v>
      </c>
    </row>
    <row r="434" spans="1:4" ht="15.75" customHeight="1" x14ac:dyDescent="0.3">
      <c r="A434" s="34">
        <v>6</v>
      </c>
      <c r="B434" s="35">
        <v>7.52</v>
      </c>
      <c r="C434" s="37">
        <v>63.74</v>
      </c>
      <c r="D434" s="34" t="s">
        <v>8</v>
      </c>
    </row>
    <row r="435" spans="1:4" ht="15.75" customHeight="1" x14ac:dyDescent="0.3">
      <c r="A435" s="34">
        <v>6</v>
      </c>
      <c r="B435" s="35">
        <v>4.68</v>
      </c>
      <c r="C435" s="37">
        <v>9.23</v>
      </c>
      <c r="D435" s="34" t="s">
        <v>8</v>
      </c>
    </row>
    <row r="436" spans="1:4" ht="15.75" customHeight="1" x14ac:dyDescent="0.3">
      <c r="A436" s="34">
        <v>6</v>
      </c>
      <c r="B436" s="35">
        <v>4.78</v>
      </c>
      <c r="C436" s="37">
        <v>62.92</v>
      </c>
      <c r="D436" s="34" t="s">
        <v>8</v>
      </c>
    </row>
    <row r="437" spans="1:4" ht="15.75" customHeight="1" x14ac:dyDescent="0.3">
      <c r="A437" s="34">
        <v>7</v>
      </c>
      <c r="B437" s="35">
        <v>9.9499999999999993</v>
      </c>
      <c r="C437" s="37">
        <v>80.989999999999995</v>
      </c>
      <c r="D437" s="34" t="s">
        <v>8</v>
      </c>
    </row>
    <row r="438" spans="1:4" ht="15.75" customHeight="1" x14ac:dyDescent="0.3">
      <c r="A438" s="34">
        <v>7</v>
      </c>
      <c r="B438" s="35">
        <v>7.45</v>
      </c>
      <c r="C438" s="37">
        <v>57.16</v>
      </c>
      <c r="D438" s="34" t="s">
        <v>8</v>
      </c>
    </row>
    <row r="439" spans="1:4" ht="15.75" customHeight="1" x14ac:dyDescent="0.3">
      <c r="A439" s="34">
        <v>7</v>
      </c>
      <c r="B439" s="35">
        <v>6.43</v>
      </c>
      <c r="C439" s="37">
        <v>54.95</v>
      </c>
      <c r="D439" s="34" t="s">
        <v>8</v>
      </c>
    </row>
    <row r="440" spans="1:4" ht="15.75" customHeight="1" x14ac:dyDescent="0.3">
      <c r="A440" s="34">
        <v>7</v>
      </c>
      <c r="B440" s="35">
        <v>7.75</v>
      </c>
      <c r="C440" s="37">
        <v>54.28</v>
      </c>
      <c r="D440" s="34" t="s">
        <v>8</v>
      </c>
    </row>
    <row r="441" spans="1:4" ht="15.75" customHeight="1" x14ac:dyDescent="0.3">
      <c r="A441" s="34">
        <v>7</v>
      </c>
      <c r="B441" s="35">
        <v>8.9600000000000009</v>
      </c>
      <c r="C441" s="37">
        <v>79.349999999999994</v>
      </c>
      <c r="D441" s="34" t="s">
        <v>8</v>
      </c>
    </row>
    <row r="442" spans="1:4" ht="15.75" customHeight="1" x14ac:dyDescent="0.3">
      <c r="A442" s="34">
        <v>7</v>
      </c>
      <c r="B442" s="35">
        <v>4.4400000000000004</v>
      </c>
      <c r="C442" s="37">
        <v>76.47</v>
      </c>
      <c r="D442" s="34" t="s">
        <v>8</v>
      </c>
    </row>
    <row r="443" spans="1:4" ht="15.75" customHeight="1" x14ac:dyDescent="0.3">
      <c r="A443" s="34">
        <v>7</v>
      </c>
      <c r="B443" s="35">
        <v>7.91</v>
      </c>
      <c r="C443" s="37">
        <v>66.209999999999994</v>
      </c>
      <c r="D443" s="34" t="s">
        <v>8</v>
      </c>
    </row>
    <row r="444" spans="1:4" ht="15.75" customHeight="1" x14ac:dyDescent="0.3">
      <c r="A444" s="34">
        <v>7</v>
      </c>
      <c r="B444" s="35">
        <v>5.36</v>
      </c>
      <c r="C444" s="37">
        <v>66.86</v>
      </c>
      <c r="D444" s="34" t="s">
        <v>8</v>
      </c>
    </row>
    <row r="445" spans="1:4" ht="15.75" customHeight="1" x14ac:dyDescent="0.3">
      <c r="A445" s="34">
        <v>8</v>
      </c>
      <c r="B445" s="35">
        <v>5.64</v>
      </c>
      <c r="C445" s="37">
        <v>46.17</v>
      </c>
      <c r="D445" s="34" t="s">
        <v>8</v>
      </c>
    </row>
    <row r="446" spans="1:4" ht="15.75" customHeight="1" x14ac:dyDescent="0.3">
      <c r="A446" s="34">
        <v>8</v>
      </c>
      <c r="B446" s="35">
        <v>8.39</v>
      </c>
      <c r="C446" s="37">
        <v>89.98</v>
      </c>
      <c r="D446" s="34" t="s">
        <v>8</v>
      </c>
    </row>
    <row r="447" spans="1:4" ht="15.75" customHeight="1" x14ac:dyDescent="0.3">
      <c r="A447" s="34">
        <v>9</v>
      </c>
      <c r="B447" s="35">
        <v>5.67</v>
      </c>
      <c r="C447" s="37">
        <v>50.27</v>
      </c>
      <c r="D447" s="34" t="s">
        <v>8</v>
      </c>
    </row>
    <row r="448" spans="1:4" ht="15.75" customHeight="1" x14ac:dyDescent="0.3">
      <c r="A448" s="34">
        <v>9</v>
      </c>
      <c r="B448" s="35">
        <v>9.9600000000000009</v>
      </c>
      <c r="C448" s="37">
        <v>50.61</v>
      </c>
      <c r="D448" s="34" t="s">
        <v>8</v>
      </c>
    </row>
    <row r="449" spans="1:4" ht="15.75" customHeight="1" x14ac:dyDescent="0.3">
      <c r="A449" s="34">
        <v>9</v>
      </c>
      <c r="B449" s="35">
        <v>6.5</v>
      </c>
      <c r="C449" s="37">
        <v>76.010000000000005</v>
      </c>
      <c r="D449" s="34" t="s">
        <v>8</v>
      </c>
    </row>
    <row r="450" spans="1:4" ht="15.75" customHeight="1" x14ac:dyDescent="0.3">
      <c r="A450" s="34">
        <v>9</v>
      </c>
      <c r="B450" s="35">
        <v>5.47</v>
      </c>
      <c r="C450" s="37">
        <v>45.76</v>
      </c>
      <c r="D450" s="34" t="s">
        <v>8</v>
      </c>
    </row>
    <row r="451" spans="1:4" ht="15.75" customHeight="1" x14ac:dyDescent="0.3">
      <c r="A451" s="34">
        <v>9</v>
      </c>
      <c r="B451" s="35">
        <v>4.3</v>
      </c>
      <c r="C451" s="37">
        <v>50.74</v>
      </c>
      <c r="D451" s="34" t="s">
        <v>8</v>
      </c>
    </row>
    <row r="452" spans="1:4" ht="15.75" customHeight="1" x14ac:dyDescent="0.3">
      <c r="A452" s="34">
        <v>10</v>
      </c>
      <c r="B452" s="35">
        <v>6.69</v>
      </c>
      <c r="C452" s="37">
        <v>57.47</v>
      </c>
      <c r="D452" s="34" t="s">
        <v>8</v>
      </c>
    </row>
    <row r="453" spans="1:4" ht="15.75" customHeight="1" x14ac:dyDescent="0.3">
      <c r="A453" s="34">
        <v>10</v>
      </c>
      <c r="B453" s="35">
        <v>7.21</v>
      </c>
      <c r="C453" s="37">
        <v>56.66</v>
      </c>
      <c r="D453" s="34" t="s">
        <v>8</v>
      </c>
    </row>
    <row r="454" spans="1:4" ht="15.75" customHeight="1" x14ac:dyDescent="0.3">
      <c r="A454" s="34">
        <v>10</v>
      </c>
      <c r="B454" s="35">
        <v>6.76</v>
      </c>
      <c r="C454" s="37">
        <v>37.07</v>
      </c>
      <c r="D454" s="34" t="s">
        <v>8</v>
      </c>
    </row>
    <row r="455" spans="1:4" ht="15.75" customHeight="1" x14ac:dyDescent="0.3">
      <c r="A455" s="34">
        <v>10</v>
      </c>
      <c r="B455" s="35">
        <v>9.75</v>
      </c>
      <c r="C455" s="37">
        <v>51.12</v>
      </c>
      <c r="D455" s="34" t="s">
        <v>8</v>
      </c>
    </row>
    <row r="456" spans="1:4" ht="15.75" customHeight="1" x14ac:dyDescent="0.3">
      <c r="A456" s="34">
        <v>10</v>
      </c>
      <c r="B456" s="35">
        <v>5.46</v>
      </c>
      <c r="C456" s="37">
        <v>21.46</v>
      </c>
      <c r="D456" s="34" t="s">
        <v>8</v>
      </c>
    </row>
    <row r="457" spans="1:4" ht="15.75" customHeight="1" x14ac:dyDescent="0.3">
      <c r="A457" s="34">
        <v>11</v>
      </c>
      <c r="B457" s="35">
        <v>5.46</v>
      </c>
      <c r="C457" s="37">
        <v>47.61</v>
      </c>
      <c r="D457" s="34" t="s">
        <v>8</v>
      </c>
    </row>
    <row r="458" spans="1:4" ht="15.75" customHeight="1" x14ac:dyDescent="0.3">
      <c r="A458" s="34">
        <v>11</v>
      </c>
      <c r="B458" s="35">
        <v>6.64</v>
      </c>
      <c r="C458" s="37">
        <v>52.51</v>
      </c>
      <c r="D458" s="34" t="s">
        <v>8</v>
      </c>
    </row>
    <row r="459" spans="1:4" ht="15.75" customHeight="1" x14ac:dyDescent="0.3">
      <c r="A459" s="34">
        <v>11</v>
      </c>
      <c r="B459" s="35">
        <v>6.33</v>
      </c>
      <c r="C459" s="37">
        <v>50.62</v>
      </c>
      <c r="D459" s="34" t="s">
        <v>8</v>
      </c>
    </row>
    <row r="460" spans="1:4" ht="15.75" customHeight="1" x14ac:dyDescent="0.3">
      <c r="A460" s="34">
        <v>12</v>
      </c>
      <c r="B460" s="35">
        <v>8.44</v>
      </c>
      <c r="C460" s="37">
        <v>68.91</v>
      </c>
      <c r="D460" s="34" t="s">
        <v>8</v>
      </c>
    </row>
    <row r="461" spans="1:4" ht="15.75" customHeight="1" x14ac:dyDescent="0.3">
      <c r="A461" s="34">
        <v>12</v>
      </c>
      <c r="B461" s="35">
        <v>9.07</v>
      </c>
      <c r="C461" s="37">
        <v>68.02</v>
      </c>
      <c r="D461" s="34" t="s">
        <v>8</v>
      </c>
    </row>
    <row r="462" spans="1:4" ht="15.75" customHeight="1" x14ac:dyDescent="0.3">
      <c r="A462" s="34">
        <v>12</v>
      </c>
      <c r="B462" s="35">
        <v>4.5199999999999996</v>
      </c>
      <c r="C462" s="37">
        <v>45.92</v>
      </c>
      <c r="D462" s="34" t="s">
        <v>8</v>
      </c>
    </row>
    <row r="463" spans="1:4" ht="15.75" customHeight="1" x14ac:dyDescent="0.3">
      <c r="A463" s="34">
        <v>13</v>
      </c>
      <c r="B463" s="35">
        <v>7.11</v>
      </c>
      <c r="C463" s="37">
        <v>55.07</v>
      </c>
      <c r="D463" s="34" t="s">
        <v>8</v>
      </c>
    </row>
    <row r="464" spans="1:4" ht="15.75" customHeight="1" x14ac:dyDescent="0.3">
      <c r="A464" s="34">
        <v>13</v>
      </c>
      <c r="B464" s="35">
        <v>6.16</v>
      </c>
      <c r="C464" s="37">
        <v>70.489999999999995</v>
      </c>
      <c r="D464" s="34" t="s">
        <v>8</v>
      </c>
    </row>
    <row r="465" spans="1:4" ht="15.75" customHeight="1" x14ac:dyDescent="0.3">
      <c r="A465" s="34">
        <v>13</v>
      </c>
      <c r="B465" s="35">
        <v>8.24</v>
      </c>
      <c r="C465" s="37">
        <v>76.959999999999994</v>
      </c>
      <c r="D465" s="34" t="s">
        <v>8</v>
      </c>
    </row>
    <row r="466" spans="1:4" ht="15.75" customHeight="1" x14ac:dyDescent="0.3">
      <c r="A466" s="34">
        <v>13</v>
      </c>
      <c r="B466" s="35">
        <v>4.08</v>
      </c>
      <c r="C466" s="37">
        <v>82.05</v>
      </c>
      <c r="D466" s="34" t="s">
        <v>8</v>
      </c>
    </row>
    <row r="467" spans="1:4" ht="15.75" customHeight="1" x14ac:dyDescent="0.3">
      <c r="A467" s="34">
        <v>14</v>
      </c>
      <c r="B467" s="35">
        <v>6.28</v>
      </c>
      <c r="C467" s="37">
        <v>58.85</v>
      </c>
      <c r="D467" s="34" t="s">
        <v>8</v>
      </c>
    </row>
    <row r="468" spans="1:4" ht="15.75" customHeight="1" x14ac:dyDescent="0.3">
      <c r="A468" s="34">
        <v>14</v>
      </c>
      <c r="B468" s="35">
        <v>5.15</v>
      </c>
      <c r="C468" s="37">
        <v>52.61</v>
      </c>
      <c r="D468" s="34" t="s">
        <v>8</v>
      </c>
    </row>
    <row r="469" spans="1:4" ht="15.75" customHeight="1" x14ac:dyDescent="0.3">
      <c r="A469" s="34">
        <v>14</v>
      </c>
      <c r="B469" s="35">
        <v>7.95</v>
      </c>
      <c r="C469" s="37">
        <v>85.03</v>
      </c>
      <c r="D469" s="34" t="s">
        <v>8</v>
      </c>
    </row>
    <row r="470" spans="1:4" ht="15.75" customHeight="1" x14ac:dyDescent="0.3">
      <c r="A470" s="34">
        <v>14</v>
      </c>
      <c r="B470" s="35">
        <v>7.18</v>
      </c>
      <c r="C470" s="37">
        <v>77.290000000000006</v>
      </c>
      <c r="D470" s="34" t="s">
        <v>8</v>
      </c>
    </row>
    <row r="471" spans="1:4" ht="15.75" customHeight="1" x14ac:dyDescent="0.3">
      <c r="A471" s="34">
        <v>15</v>
      </c>
      <c r="B471" s="35">
        <v>9.98</v>
      </c>
      <c r="C471" s="37">
        <v>83.73</v>
      </c>
      <c r="D471" s="34" t="s">
        <v>8</v>
      </c>
    </row>
    <row r="472" spans="1:4" ht="15.75" customHeight="1" x14ac:dyDescent="0.3">
      <c r="A472" s="34">
        <v>15</v>
      </c>
      <c r="B472" s="35">
        <v>9.59</v>
      </c>
      <c r="C472" s="37">
        <v>71.150000000000006</v>
      </c>
      <c r="D472" s="34" t="s">
        <v>8</v>
      </c>
    </row>
    <row r="473" spans="1:4" ht="15.75" customHeight="1" x14ac:dyDescent="0.3">
      <c r="A473" s="34">
        <v>15</v>
      </c>
      <c r="B473" s="35">
        <v>4.1399999999999997</v>
      </c>
      <c r="C473" s="37">
        <v>35.78</v>
      </c>
      <c r="D473" s="34" t="s">
        <v>8</v>
      </c>
    </row>
    <row r="474" spans="1:4" ht="15.75" customHeight="1" x14ac:dyDescent="0.3">
      <c r="A474" s="34">
        <v>16</v>
      </c>
      <c r="B474" s="35">
        <v>5.22</v>
      </c>
      <c r="C474" s="37">
        <v>48.26</v>
      </c>
      <c r="D474" s="34" t="s">
        <v>8</v>
      </c>
    </row>
    <row r="475" spans="1:4" ht="15.75" customHeight="1" x14ac:dyDescent="0.3">
      <c r="A475" s="34">
        <v>16</v>
      </c>
      <c r="B475" s="35">
        <v>5.91</v>
      </c>
      <c r="C475" s="37">
        <v>56.36</v>
      </c>
      <c r="D475" s="34" t="s">
        <v>8</v>
      </c>
    </row>
    <row r="476" spans="1:4" ht="15.75" customHeight="1" x14ac:dyDescent="0.3">
      <c r="A476" s="34">
        <v>16</v>
      </c>
      <c r="B476" s="35">
        <v>9.15</v>
      </c>
      <c r="C476" s="37">
        <v>69.040000000000006</v>
      </c>
      <c r="D476" s="34" t="s">
        <v>8</v>
      </c>
    </row>
    <row r="477" spans="1:4" ht="15.75" customHeight="1" x14ac:dyDescent="0.3">
      <c r="A477" s="34">
        <v>16</v>
      </c>
      <c r="B477" s="35">
        <v>4.34</v>
      </c>
      <c r="C477" s="37">
        <v>35.799999999999997</v>
      </c>
      <c r="D477" s="34" t="s">
        <v>8</v>
      </c>
    </row>
    <row r="478" spans="1:4" ht="15.75" customHeight="1" x14ac:dyDescent="0.3">
      <c r="A478" s="34">
        <v>16</v>
      </c>
      <c r="B478" s="35">
        <v>9.65</v>
      </c>
      <c r="C478" s="37">
        <v>53.41</v>
      </c>
      <c r="D478" s="34" t="s">
        <v>8</v>
      </c>
    </row>
    <row r="479" spans="1:4" ht="15.75" customHeight="1" x14ac:dyDescent="0.3">
      <c r="A479" s="34">
        <v>16</v>
      </c>
      <c r="B479" s="35">
        <v>8.2899999999999991</v>
      </c>
      <c r="C479" s="37">
        <v>115.29</v>
      </c>
      <c r="D479" s="34" t="s">
        <v>8</v>
      </c>
    </row>
    <row r="480" spans="1:4" ht="15.75" customHeight="1" x14ac:dyDescent="0.3">
      <c r="A480" s="34">
        <v>17</v>
      </c>
      <c r="B480" s="35">
        <v>6.06</v>
      </c>
      <c r="C480" s="37">
        <v>55.41</v>
      </c>
      <c r="D480" s="34" t="s">
        <v>8</v>
      </c>
    </row>
    <row r="481" spans="1:4" ht="15.75" customHeight="1" x14ac:dyDescent="0.3">
      <c r="A481" s="34">
        <v>17</v>
      </c>
      <c r="B481" s="35">
        <v>5.35</v>
      </c>
      <c r="C481" s="37">
        <v>40.880000000000003</v>
      </c>
      <c r="D481" s="34" t="s">
        <v>8</v>
      </c>
    </row>
    <row r="482" spans="1:4" ht="15.75" customHeight="1" x14ac:dyDescent="0.3">
      <c r="A482" s="34">
        <v>17</v>
      </c>
      <c r="B482" s="35">
        <v>9.0500000000000007</v>
      </c>
      <c r="C482" s="37">
        <v>29.32</v>
      </c>
      <c r="D482" s="34" t="s">
        <v>8</v>
      </c>
    </row>
    <row r="483" spans="1:4" ht="15.75" customHeight="1" x14ac:dyDescent="0.3">
      <c r="A483" s="34">
        <v>18</v>
      </c>
      <c r="B483" s="35">
        <v>8.39</v>
      </c>
      <c r="C483" s="37">
        <v>72.72</v>
      </c>
      <c r="D483" s="34" t="s">
        <v>8</v>
      </c>
    </row>
    <row r="484" spans="1:4" ht="15.75" customHeight="1" x14ac:dyDescent="0.3">
      <c r="A484" s="34">
        <v>18</v>
      </c>
      <c r="B484" s="35">
        <v>9.1999999999999993</v>
      </c>
      <c r="C484" s="37">
        <v>76.39</v>
      </c>
      <c r="D484" s="34" t="s">
        <v>8</v>
      </c>
    </row>
    <row r="485" spans="1:4" ht="15.75" customHeight="1" x14ac:dyDescent="0.3">
      <c r="A485" s="34">
        <v>18</v>
      </c>
      <c r="B485" s="35">
        <v>8.1</v>
      </c>
      <c r="C485" s="37">
        <v>77.16</v>
      </c>
      <c r="D485" s="34" t="s">
        <v>8</v>
      </c>
    </row>
    <row r="486" spans="1:4" ht="15.75" customHeight="1" x14ac:dyDescent="0.3">
      <c r="A486" s="34">
        <v>18</v>
      </c>
      <c r="B486" s="35">
        <v>6.06</v>
      </c>
      <c r="C486" s="37">
        <v>52.84</v>
      </c>
      <c r="D486" s="34" t="s">
        <v>8</v>
      </c>
    </row>
    <row r="487" spans="1:4" ht="15.75" customHeight="1" x14ac:dyDescent="0.3">
      <c r="A487" s="34">
        <v>18</v>
      </c>
      <c r="B487" s="35">
        <v>9.99</v>
      </c>
      <c r="C487" s="37">
        <v>75.739999999999995</v>
      </c>
      <c r="D487" s="34" t="s">
        <v>8</v>
      </c>
    </row>
    <row r="488" spans="1:4" ht="15.75" customHeight="1" x14ac:dyDescent="0.3">
      <c r="A488" s="34">
        <v>18</v>
      </c>
      <c r="B488" s="35">
        <v>5.66</v>
      </c>
      <c r="C488" s="37">
        <v>48.8</v>
      </c>
      <c r="D488" s="34" t="s">
        <v>8</v>
      </c>
    </row>
    <row r="489" spans="1:4" ht="15.75" customHeight="1" x14ac:dyDescent="0.3">
      <c r="A489" s="34">
        <v>18</v>
      </c>
      <c r="B489" s="35">
        <v>7.54</v>
      </c>
      <c r="C489" s="37">
        <v>75.03</v>
      </c>
      <c r="D489" s="34" t="s">
        <v>8</v>
      </c>
    </row>
    <row r="490" spans="1:4" ht="15.75" customHeight="1" x14ac:dyDescent="0.3">
      <c r="A490" s="34">
        <v>18</v>
      </c>
      <c r="B490" s="35">
        <v>4.3</v>
      </c>
      <c r="C490" s="37">
        <v>52.51</v>
      </c>
      <c r="D490" s="34" t="s">
        <v>8</v>
      </c>
    </row>
    <row r="491" spans="1:4" ht="15.75" customHeight="1" x14ac:dyDescent="0.3">
      <c r="A491" s="34">
        <v>19</v>
      </c>
      <c r="B491" s="35">
        <v>6.57</v>
      </c>
      <c r="C491" s="37">
        <v>64.61</v>
      </c>
      <c r="D491" s="34" t="s">
        <v>8</v>
      </c>
    </row>
    <row r="492" spans="1:4" ht="15.75" customHeight="1" x14ac:dyDescent="0.3">
      <c r="A492" s="34">
        <v>19</v>
      </c>
      <c r="B492" s="35">
        <v>7.59</v>
      </c>
      <c r="C492" s="37">
        <v>58.01</v>
      </c>
      <c r="D492" s="34" t="s">
        <v>8</v>
      </c>
    </row>
    <row r="493" spans="1:4" ht="15.75" customHeight="1" x14ac:dyDescent="0.3">
      <c r="A493" s="34">
        <v>19</v>
      </c>
      <c r="B493" s="35">
        <v>5.0999999999999996</v>
      </c>
      <c r="C493" s="37">
        <v>47.22</v>
      </c>
      <c r="D493" s="34" t="s">
        <v>8</v>
      </c>
    </row>
    <row r="494" spans="1:4" ht="15.75" customHeight="1" x14ac:dyDescent="0.3">
      <c r="A494" s="34">
        <v>20</v>
      </c>
      <c r="B494" s="35">
        <v>6.41</v>
      </c>
      <c r="C494" s="37">
        <v>45.66</v>
      </c>
      <c r="D494" s="34" t="s">
        <v>8</v>
      </c>
    </row>
    <row r="495" spans="1:4" ht="15.75" customHeight="1" x14ac:dyDescent="0.3">
      <c r="A495" s="34">
        <v>20</v>
      </c>
      <c r="B495" s="35">
        <v>8.31</v>
      </c>
      <c r="C495" s="37">
        <v>64.02</v>
      </c>
      <c r="D495" s="34" t="s">
        <v>8</v>
      </c>
    </row>
    <row r="496" spans="1:4" ht="15.75" customHeight="1" x14ac:dyDescent="0.3">
      <c r="A496" s="34">
        <v>20</v>
      </c>
      <c r="B496" s="35">
        <v>7.31</v>
      </c>
      <c r="C496" s="37">
        <v>57.02</v>
      </c>
      <c r="D496" s="34" t="s">
        <v>8</v>
      </c>
    </row>
    <row r="497" spans="1:4" ht="15.75" customHeight="1" x14ac:dyDescent="0.3">
      <c r="A497" s="34">
        <v>20</v>
      </c>
      <c r="B497" s="35">
        <v>5.93</v>
      </c>
      <c r="C497" s="37">
        <v>53.41</v>
      </c>
      <c r="D497" s="34" t="s">
        <v>8</v>
      </c>
    </row>
    <row r="498" spans="1:4" ht="15.75" customHeight="1" x14ac:dyDescent="0.3">
      <c r="A498" s="34">
        <v>20</v>
      </c>
      <c r="B498" s="35">
        <v>9.0299999999999994</v>
      </c>
      <c r="C498" s="37">
        <v>68.260000000000005</v>
      </c>
      <c r="D498" s="34" t="s">
        <v>8</v>
      </c>
    </row>
    <row r="499" spans="1:4" ht="15.75" customHeight="1" x14ac:dyDescent="0.3">
      <c r="A499" s="34">
        <v>20</v>
      </c>
      <c r="B499" s="35">
        <v>7.36</v>
      </c>
      <c r="C499" s="37">
        <v>80.430000000000007</v>
      </c>
      <c r="D499" s="34" t="s">
        <v>8</v>
      </c>
    </row>
    <row r="500" spans="1:4" ht="15.75" customHeight="1" x14ac:dyDescent="0.3">
      <c r="A500" s="34">
        <v>22</v>
      </c>
      <c r="B500" s="35">
        <v>4.1500000000000004</v>
      </c>
      <c r="C500" s="37">
        <v>45.83</v>
      </c>
      <c r="D500" s="34" t="s">
        <v>8</v>
      </c>
    </row>
    <row r="501" spans="1:4" ht="15.75" customHeight="1" x14ac:dyDescent="0.3">
      <c r="A501" s="34">
        <v>22</v>
      </c>
      <c r="B501" s="35">
        <v>9.8699999999999992</v>
      </c>
      <c r="C501" s="37">
        <v>84.28</v>
      </c>
      <c r="D501" s="34" t="s">
        <v>8</v>
      </c>
    </row>
    <row r="502" spans="1:4" ht="15.75" customHeight="1" x14ac:dyDescent="0.3">
      <c r="A502" s="34">
        <v>22</v>
      </c>
      <c r="B502" s="35">
        <v>8.7200000000000006</v>
      </c>
      <c r="C502" s="37">
        <v>68.069999999999993</v>
      </c>
      <c r="D502" s="34" t="s">
        <v>8</v>
      </c>
    </row>
    <row r="503" spans="1:4" ht="15.75" customHeight="1" x14ac:dyDescent="0.3">
      <c r="A503" s="34">
        <v>22</v>
      </c>
      <c r="B503" s="35">
        <v>4.38</v>
      </c>
      <c r="C503" s="37">
        <v>43.95</v>
      </c>
      <c r="D503" s="34" t="s">
        <v>8</v>
      </c>
    </row>
    <row r="504" spans="1:4" ht="15.75" customHeight="1" x14ac:dyDescent="0.3">
      <c r="A504" s="34">
        <v>22</v>
      </c>
      <c r="B504" s="35">
        <v>5.7</v>
      </c>
      <c r="C504" s="37">
        <v>49.24</v>
      </c>
      <c r="D504" s="34" t="s">
        <v>8</v>
      </c>
    </row>
    <row r="505" spans="1:4" ht="15.75" customHeight="1" x14ac:dyDescent="0.3">
      <c r="A505" s="34">
        <v>23</v>
      </c>
      <c r="B505" s="35">
        <v>5.41</v>
      </c>
      <c r="C505" s="37">
        <v>44.6</v>
      </c>
      <c r="D505" s="34" t="s">
        <v>8</v>
      </c>
    </row>
    <row r="506" spans="1:4" ht="15.75" customHeight="1" x14ac:dyDescent="0.3">
      <c r="A506" s="34">
        <v>23</v>
      </c>
      <c r="B506" s="35">
        <v>4.17</v>
      </c>
      <c r="C506" s="37">
        <v>39.58</v>
      </c>
      <c r="D506" s="34" t="s">
        <v>8</v>
      </c>
    </row>
    <row r="507" spans="1:4" ht="15.75" customHeight="1" x14ac:dyDescent="0.3">
      <c r="A507" s="34">
        <v>23</v>
      </c>
      <c r="B507" s="35">
        <v>4.54</v>
      </c>
      <c r="C507" s="37">
        <v>21.1</v>
      </c>
      <c r="D507" s="34" t="s">
        <v>8</v>
      </c>
    </row>
    <row r="508" spans="1:4" ht="15.75" customHeight="1" x14ac:dyDescent="0.3">
      <c r="A508" s="34">
        <v>23</v>
      </c>
      <c r="B508" s="35">
        <v>8.65</v>
      </c>
      <c r="C508" s="37">
        <v>88.43</v>
      </c>
      <c r="D508" s="34" t="s">
        <v>8</v>
      </c>
    </row>
    <row r="509" spans="1:4" ht="15.75" customHeight="1" x14ac:dyDescent="0.3">
      <c r="A509" s="34">
        <v>23</v>
      </c>
      <c r="B509" s="35">
        <v>8.18</v>
      </c>
      <c r="C509" s="37">
        <v>92.48</v>
      </c>
      <c r="D509" s="34" t="s">
        <v>8</v>
      </c>
    </row>
    <row r="510" spans="1:4" ht="15.75" customHeight="1" x14ac:dyDescent="0.3">
      <c r="A510" s="34">
        <v>23</v>
      </c>
      <c r="B510" s="35">
        <v>6.68</v>
      </c>
      <c r="C510" s="37">
        <v>33.049999999999997</v>
      </c>
      <c r="D510" s="34" t="s">
        <v>8</v>
      </c>
    </row>
    <row r="511" spans="1:4" ht="15.75" customHeight="1" x14ac:dyDescent="0.3">
      <c r="A511" s="34">
        <v>23</v>
      </c>
      <c r="B511" s="35">
        <v>4.34</v>
      </c>
      <c r="C511" s="37">
        <v>50.33</v>
      </c>
      <c r="D511" s="34" t="s">
        <v>8</v>
      </c>
    </row>
    <row r="512" spans="1:4" ht="15.75" customHeight="1" x14ac:dyDescent="0.3">
      <c r="A512" s="34">
        <v>23</v>
      </c>
      <c r="B512" s="35">
        <v>4.1500000000000004</v>
      </c>
      <c r="C512" s="37">
        <v>49.27</v>
      </c>
      <c r="D512" s="34" t="s">
        <v>8</v>
      </c>
    </row>
    <row r="513" spans="1:4" ht="15.75" customHeight="1" x14ac:dyDescent="0.3">
      <c r="A513" s="34">
        <v>24</v>
      </c>
      <c r="B513" s="35">
        <v>4.4800000000000004</v>
      </c>
      <c r="C513" s="37">
        <v>38.24</v>
      </c>
      <c r="D513" s="34" t="s">
        <v>8</v>
      </c>
    </row>
    <row r="514" spans="1:4" ht="15.75" customHeight="1" x14ac:dyDescent="0.3">
      <c r="A514" s="34">
        <v>24</v>
      </c>
      <c r="B514" s="35">
        <v>8.6</v>
      </c>
      <c r="C514" s="37">
        <v>68.48</v>
      </c>
      <c r="D514" s="34" t="s">
        <v>8</v>
      </c>
    </row>
    <row r="515" spans="1:4" ht="15.75" customHeight="1" x14ac:dyDescent="0.3">
      <c r="A515" s="34">
        <v>24</v>
      </c>
      <c r="B515" s="35">
        <v>4.05</v>
      </c>
      <c r="C515" s="37">
        <v>47.74</v>
      </c>
      <c r="D515" s="34" t="s">
        <v>8</v>
      </c>
    </row>
    <row r="516" spans="1:4" ht="15.75" customHeight="1" x14ac:dyDescent="0.3">
      <c r="A516" s="34">
        <v>24</v>
      </c>
      <c r="B516" s="35">
        <v>7.9</v>
      </c>
      <c r="C516" s="37">
        <v>65.95</v>
      </c>
      <c r="D516" s="34" t="s">
        <v>8</v>
      </c>
    </row>
    <row r="517" spans="1:4" ht="15.75" customHeight="1" x14ac:dyDescent="0.3">
      <c r="A517" s="34">
        <v>24</v>
      </c>
      <c r="B517" s="35">
        <v>4.66</v>
      </c>
      <c r="C517" s="37">
        <v>38.69</v>
      </c>
      <c r="D517" s="34" t="s">
        <v>8</v>
      </c>
    </row>
    <row r="518" spans="1:4" ht="15.75" customHeight="1" x14ac:dyDescent="0.3">
      <c r="A518" s="34">
        <v>24</v>
      </c>
      <c r="B518" s="35">
        <v>9.2799999999999994</v>
      </c>
      <c r="C518" s="37">
        <v>76.55</v>
      </c>
      <c r="D518" s="34" t="s">
        <v>8</v>
      </c>
    </row>
    <row r="519" spans="1:4" ht="15.75" customHeight="1" x14ac:dyDescent="0.3">
      <c r="A519" s="34">
        <v>24</v>
      </c>
      <c r="B519" s="35">
        <v>5.0599999999999996</v>
      </c>
      <c r="C519" s="37">
        <v>96.03</v>
      </c>
      <c r="D519" s="34" t="s">
        <v>8</v>
      </c>
    </row>
    <row r="520" spans="1:4" ht="15.75" customHeight="1" x14ac:dyDescent="0.3">
      <c r="A520" s="34">
        <v>24</v>
      </c>
      <c r="B520" s="35">
        <v>4.67</v>
      </c>
      <c r="C520" s="37">
        <v>57.53</v>
      </c>
      <c r="D520" s="34" t="s">
        <v>8</v>
      </c>
    </row>
    <row r="521" spans="1:4" ht="15.75" customHeight="1" x14ac:dyDescent="0.3">
      <c r="A521" s="34">
        <v>24</v>
      </c>
      <c r="B521" s="35">
        <v>9.91</v>
      </c>
      <c r="C521" s="37">
        <v>62.71</v>
      </c>
      <c r="D521" s="34" t="s">
        <v>8</v>
      </c>
    </row>
    <row r="522" spans="1:4" ht="15.75" customHeight="1" x14ac:dyDescent="0.3">
      <c r="A522" s="34">
        <v>24</v>
      </c>
      <c r="B522" s="35">
        <v>8.65</v>
      </c>
      <c r="C522" s="37">
        <v>79.790000000000006</v>
      </c>
      <c r="D522" s="34" t="s">
        <v>8</v>
      </c>
    </row>
    <row r="523" spans="1:4" ht="15.75" customHeight="1" x14ac:dyDescent="0.3">
      <c r="A523" s="34">
        <v>25</v>
      </c>
      <c r="B523" s="35">
        <v>9.77</v>
      </c>
      <c r="C523" s="37">
        <v>81.569999999999993</v>
      </c>
      <c r="D523" s="34" t="s">
        <v>8</v>
      </c>
    </row>
    <row r="524" spans="1:4" ht="15.75" customHeight="1" x14ac:dyDescent="0.3">
      <c r="A524" s="34">
        <v>25</v>
      </c>
      <c r="B524" s="35">
        <v>7.98</v>
      </c>
      <c r="C524" s="37">
        <v>66.28</v>
      </c>
      <c r="D524" s="34" t="s">
        <v>8</v>
      </c>
    </row>
    <row r="525" spans="1:4" ht="15.75" customHeight="1" x14ac:dyDescent="0.3">
      <c r="A525" s="34">
        <v>25</v>
      </c>
      <c r="B525" s="35">
        <v>6.16</v>
      </c>
      <c r="C525" s="37">
        <v>71.33</v>
      </c>
      <c r="D525" s="34" t="s">
        <v>8</v>
      </c>
    </row>
    <row r="526" spans="1:4" ht="15.75" customHeight="1" x14ac:dyDescent="0.3">
      <c r="A526" s="34">
        <v>25</v>
      </c>
      <c r="B526" s="35">
        <v>8.39</v>
      </c>
      <c r="C526" s="37">
        <v>56.55</v>
      </c>
      <c r="D526" s="34" t="s">
        <v>8</v>
      </c>
    </row>
    <row r="527" spans="1:4" ht="15.75" customHeight="1" x14ac:dyDescent="0.3">
      <c r="A527" s="34">
        <v>25</v>
      </c>
      <c r="B527" s="35">
        <v>9.67</v>
      </c>
      <c r="C527" s="37">
        <v>93.01</v>
      </c>
      <c r="D527" s="34" t="s">
        <v>8</v>
      </c>
    </row>
    <row r="528" spans="1:4" ht="15.75" customHeight="1" x14ac:dyDescent="0.3">
      <c r="A528" s="34">
        <v>26</v>
      </c>
      <c r="B528" s="35">
        <v>8.14</v>
      </c>
      <c r="C528" s="37">
        <v>63.07</v>
      </c>
      <c r="D528" s="34" t="s">
        <v>8</v>
      </c>
    </row>
    <row r="529" spans="1:4" ht="15.75" customHeight="1" x14ac:dyDescent="0.3">
      <c r="A529" s="34">
        <v>26</v>
      </c>
      <c r="B529" s="35">
        <v>7.37</v>
      </c>
      <c r="C529" s="37">
        <v>69.61</v>
      </c>
      <c r="D529" s="34" t="s">
        <v>8</v>
      </c>
    </row>
    <row r="530" spans="1:4" ht="15.75" customHeight="1" x14ac:dyDescent="0.3">
      <c r="A530" s="34">
        <v>26</v>
      </c>
      <c r="B530" s="35">
        <v>7.31</v>
      </c>
      <c r="C530" s="37">
        <v>62.13</v>
      </c>
      <c r="D530" s="34" t="s">
        <v>8</v>
      </c>
    </row>
    <row r="531" spans="1:4" ht="15.75" customHeight="1" x14ac:dyDescent="0.3">
      <c r="A531" s="34">
        <v>26</v>
      </c>
      <c r="B531" s="35">
        <v>8.6300000000000008</v>
      </c>
      <c r="C531" s="37">
        <v>68.959999999999994</v>
      </c>
      <c r="D531" s="34" t="s">
        <v>8</v>
      </c>
    </row>
    <row r="532" spans="1:4" ht="15.75" customHeight="1" x14ac:dyDescent="0.3">
      <c r="A532" s="34">
        <v>26</v>
      </c>
      <c r="B532" s="35">
        <v>6.23</v>
      </c>
      <c r="C532" s="37">
        <v>53.91</v>
      </c>
      <c r="D532" s="34" t="s">
        <v>8</v>
      </c>
    </row>
    <row r="533" spans="1:4" ht="15.75" customHeight="1" x14ac:dyDescent="0.3">
      <c r="A533" s="34">
        <v>26</v>
      </c>
      <c r="B533" s="35">
        <v>4.76</v>
      </c>
      <c r="C533" s="37">
        <v>58</v>
      </c>
      <c r="D533" s="34" t="s">
        <v>8</v>
      </c>
    </row>
    <row r="534" spans="1:4" ht="15.75" customHeight="1" x14ac:dyDescent="0.3">
      <c r="A534" s="34">
        <v>26</v>
      </c>
      <c r="B534" s="35">
        <v>6.21</v>
      </c>
      <c r="C534" s="37">
        <v>65.28</v>
      </c>
      <c r="D534" s="34" t="s">
        <v>8</v>
      </c>
    </row>
    <row r="535" spans="1:4" ht="15.75" customHeight="1" x14ac:dyDescent="0.3">
      <c r="A535" s="34">
        <v>26</v>
      </c>
      <c r="B535" s="35">
        <v>9.2100000000000009</v>
      </c>
      <c r="C535" s="37">
        <v>83.15</v>
      </c>
      <c r="D535" s="34" t="s">
        <v>8</v>
      </c>
    </row>
    <row r="536" spans="1:4" ht="15.75" customHeight="1" x14ac:dyDescent="0.3">
      <c r="A536" s="34">
        <v>26</v>
      </c>
      <c r="B536" s="35">
        <v>5.78</v>
      </c>
      <c r="C536" s="37">
        <v>87.4</v>
      </c>
      <c r="D536" s="34" t="s">
        <v>8</v>
      </c>
    </row>
    <row r="537" spans="1:4" ht="15.75" customHeight="1" x14ac:dyDescent="0.3">
      <c r="A537" s="34">
        <v>26</v>
      </c>
      <c r="B537" s="35">
        <v>4.18</v>
      </c>
      <c r="C537" s="37">
        <v>8</v>
      </c>
      <c r="D537" s="34" t="s">
        <v>8</v>
      </c>
    </row>
    <row r="538" spans="1:4" ht="15.75" customHeight="1" x14ac:dyDescent="0.3">
      <c r="A538" s="34">
        <v>27</v>
      </c>
      <c r="B538" s="35">
        <v>4.7</v>
      </c>
      <c r="C538" s="37">
        <v>44.37</v>
      </c>
      <c r="D538" s="34" t="s">
        <v>8</v>
      </c>
    </row>
    <row r="539" spans="1:4" ht="15.75" customHeight="1" x14ac:dyDescent="0.3">
      <c r="A539" s="34">
        <v>27</v>
      </c>
      <c r="B539" s="35">
        <v>4.84</v>
      </c>
      <c r="C539" s="37">
        <v>45.31</v>
      </c>
      <c r="D539" s="34" t="s">
        <v>8</v>
      </c>
    </row>
    <row r="540" spans="1:4" ht="15.75" customHeight="1" x14ac:dyDescent="0.3">
      <c r="A540" s="34">
        <v>27</v>
      </c>
      <c r="B540" s="35">
        <v>6.96</v>
      </c>
      <c r="C540" s="37">
        <v>65.400000000000006</v>
      </c>
      <c r="D540" s="34" t="s">
        <v>8</v>
      </c>
    </row>
    <row r="541" spans="1:4" ht="15.75" customHeight="1" x14ac:dyDescent="0.3">
      <c r="A541" s="34">
        <v>27</v>
      </c>
      <c r="B541" s="35">
        <v>7.7</v>
      </c>
      <c r="C541" s="37">
        <v>53.96</v>
      </c>
      <c r="D541" s="34" t="s">
        <v>8</v>
      </c>
    </row>
    <row r="542" spans="1:4" ht="15.75" customHeight="1" x14ac:dyDescent="0.3">
      <c r="A542" s="34">
        <v>27</v>
      </c>
      <c r="B542" s="35">
        <v>6.63</v>
      </c>
      <c r="C542" s="37">
        <v>54.57</v>
      </c>
      <c r="D542" s="34" t="s">
        <v>8</v>
      </c>
    </row>
    <row r="543" spans="1:4" ht="15.75" customHeight="1" x14ac:dyDescent="0.3">
      <c r="A543" s="34">
        <v>27</v>
      </c>
      <c r="B543" s="35">
        <v>9.25</v>
      </c>
      <c r="C543" s="37">
        <v>66.709999999999994</v>
      </c>
      <c r="D543" s="34" t="s">
        <v>8</v>
      </c>
    </row>
    <row r="544" spans="1:4" ht="15.75" customHeight="1" x14ac:dyDescent="0.3">
      <c r="A544" s="34">
        <v>27</v>
      </c>
      <c r="B544" s="35">
        <v>6.63</v>
      </c>
      <c r="C544" s="37">
        <v>34.28</v>
      </c>
      <c r="D544" s="34" t="s">
        <v>8</v>
      </c>
    </row>
    <row r="545" spans="1:4" ht="15.75" customHeight="1" x14ac:dyDescent="0.3">
      <c r="A545" s="34">
        <v>28</v>
      </c>
      <c r="B545" s="35">
        <v>5.39</v>
      </c>
      <c r="C545" s="37">
        <v>44.63</v>
      </c>
      <c r="D545" s="34" t="s">
        <v>8</v>
      </c>
    </row>
    <row r="546" spans="1:4" ht="15.75" customHeight="1" x14ac:dyDescent="0.3">
      <c r="A546" s="34">
        <v>28</v>
      </c>
      <c r="B546" s="35">
        <v>7.6</v>
      </c>
      <c r="C546" s="37">
        <v>73.75</v>
      </c>
      <c r="D546" s="34" t="s">
        <v>8</v>
      </c>
    </row>
    <row r="547" spans="1:4" ht="15.75" customHeight="1" x14ac:dyDescent="0.3">
      <c r="A547" s="34">
        <v>28</v>
      </c>
      <c r="B547" s="35">
        <v>7.21</v>
      </c>
      <c r="C547" s="37">
        <v>52.08</v>
      </c>
      <c r="D547" s="34" t="s">
        <v>8</v>
      </c>
    </row>
    <row r="548" spans="1:4" ht="15.75" customHeight="1" x14ac:dyDescent="0.3">
      <c r="A548" s="34">
        <v>28</v>
      </c>
      <c r="B548" s="35">
        <v>5.34</v>
      </c>
      <c r="C548" s="37">
        <v>51.69</v>
      </c>
      <c r="D548" s="34" t="s">
        <v>8</v>
      </c>
    </row>
    <row r="549" spans="1:4" ht="15.75" customHeight="1" x14ac:dyDescent="0.3">
      <c r="A549" s="34">
        <v>28</v>
      </c>
      <c r="B549" s="35">
        <v>9.49</v>
      </c>
      <c r="C549" s="37">
        <v>80.47</v>
      </c>
      <c r="D549" s="34" t="s">
        <v>8</v>
      </c>
    </row>
    <row r="550" spans="1:4" ht="15.75" customHeight="1" x14ac:dyDescent="0.3">
      <c r="A550" s="34">
        <v>28</v>
      </c>
      <c r="B550" s="35">
        <v>5.29</v>
      </c>
      <c r="C550" s="37">
        <v>46.77</v>
      </c>
      <c r="D550" s="34" t="s">
        <v>8</v>
      </c>
    </row>
    <row r="551" spans="1:4" ht="15.75" customHeight="1" x14ac:dyDescent="0.3">
      <c r="A551" s="34">
        <v>28</v>
      </c>
      <c r="B551" s="35">
        <v>7.97</v>
      </c>
      <c r="C551" s="37">
        <v>52.97</v>
      </c>
      <c r="D551" s="34" t="s">
        <v>8</v>
      </c>
    </row>
    <row r="552" spans="1:4" ht="15.75" customHeight="1" x14ac:dyDescent="0.3">
      <c r="A552" s="34">
        <v>28</v>
      </c>
      <c r="B552" s="35">
        <v>8.86</v>
      </c>
      <c r="C552" s="37">
        <v>55.5</v>
      </c>
      <c r="D552" s="34" t="s">
        <v>8</v>
      </c>
    </row>
    <row r="553" spans="1:4" ht="15.75" customHeight="1" x14ac:dyDescent="0.3">
      <c r="A553" s="34">
        <v>28</v>
      </c>
      <c r="B553" s="35">
        <v>7.41</v>
      </c>
      <c r="C553" s="37">
        <v>86.46</v>
      </c>
      <c r="D553" s="34" t="s">
        <v>8</v>
      </c>
    </row>
    <row r="554" spans="1:4" ht="15.75" customHeight="1" x14ac:dyDescent="0.3">
      <c r="A554" s="34">
        <v>29</v>
      </c>
      <c r="B554" s="35">
        <v>5.47</v>
      </c>
      <c r="C554" s="37">
        <v>44.4</v>
      </c>
      <c r="D554" s="34" t="s">
        <v>8</v>
      </c>
    </row>
    <row r="555" spans="1:4" ht="15.75" customHeight="1" x14ac:dyDescent="0.3">
      <c r="A555" s="34">
        <v>29</v>
      </c>
      <c r="B555" s="35">
        <v>9.02</v>
      </c>
      <c r="C555" s="37">
        <v>78.27</v>
      </c>
      <c r="D555" s="34" t="s">
        <v>8</v>
      </c>
    </row>
    <row r="556" spans="1:4" ht="15.75" customHeight="1" x14ac:dyDescent="0.3">
      <c r="A556" s="34">
        <v>29</v>
      </c>
      <c r="B556" s="35">
        <v>6.59</v>
      </c>
      <c r="C556" s="37">
        <v>52.87</v>
      </c>
      <c r="D556" s="34" t="s">
        <v>8</v>
      </c>
    </row>
    <row r="557" spans="1:4" ht="15.75" customHeight="1" x14ac:dyDescent="0.3">
      <c r="A557" s="34">
        <v>29</v>
      </c>
      <c r="B557" s="35">
        <v>5.96</v>
      </c>
      <c r="C557" s="37">
        <v>55.1</v>
      </c>
      <c r="D557" s="34" t="s">
        <v>8</v>
      </c>
    </row>
    <row r="558" spans="1:4" ht="15.75" customHeight="1" x14ac:dyDescent="0.3">
      <c r="A558" s="34">
        <v>29</v>
      </c>
      <c r="B558" s="35">
        <v>7.38</v>
      </c>
      <c r="C558" s="37">
        <v>26.08</v>
      </c>
      <c r="D558" s="34" t="s">
        <v>8</v>
      </c>
    </row>
    <row r="559" spans="1:4" ht="15.75" customHeight="1" x14ac:dyDescent="0.3">
      <c r="A559" s="34">
        <v>30</v>
      </c>
      <c r="B559" s="35">
        <v>4.93</v>
      </c>
      <c r="C559" s="37">
        <v>43.97</v>
      </c>
      <c r="D559" s="34" t="s">
        <v>8</v>
      </c>
    </row>
    <row r="560" spans="1:4" ht="15.75" customHeight="1" x14ac:dyDescent="0.3">
      <c r="A560" s="34">
        <v>30</v>
      </c>
      <c r="B560" s="35">
        <v>6.72</v>
      </c>
      <c r="C560" s="37">
        <v>64.55</v>
      </c>
      <c r="D560" s="34" t="s">
        <v>8</v>
      </c>
    </row>
    <row r="561" spans="1:4" ht="15.75" customHeight="1" x14ac:dyDescent="0.3">
      <c r="A561" s="34">
        <v>30</v>
      </c>
      <c r="B561" s="35">
        <v>9.18</v>
      </c>
      <c r="C561" s="37">
        <v>73.87</v>
      </c>
      <c r="D561" s="34" t="s">
        <v>8</v>
      </c>
    </row>
    <row r="562" spans="1:4" ht="15.75" customHeight="1" x14ac:dyDescent="0.3">
      <c r="A562" s="34">
        <v>30</v>
      </c>
      <c r="B562" s="35">
        <v>6.45</v>
      </c>
      <c r="C562" s="37">
        <v>59.74</v>
      </c>
      <c r="D562" s="34" t="s">
        <v>8</v>
      </c>
    </row>
    <row r="563" spans="1:4" ht="15.75" customHeight="1" x14ac:dyDescent="0.3">
      <c r="A563" s="34">
        <v>30</v>
      </c>
      <c r="B563" s="35">
        <v>8.61</v>
      </c>
      <c r="C563" s="37">
        <v>52.91</v>
      </c>
      <c r="D563" s="34" t="s">
        <v>8</v>
      </c>
    </row>
    <row r="564" spans="1:4" ht="15.75" customHeight="1" x14ac:dyDescent="0.3">
      <c r="A564" s="34">
        <v>30</v>
      </c>
      <c r="B564" s="35">
        <v>4.54</v>
      </c>
      <c r="C564" s="37">
        <v>42.01</v>
      </c>
      <c r="D564" s="34" t="s">
        <v>8</v>
      </c>
    </row>
    <row r="565" spans="1:4" ht="15.75" customHeight="1" x14ac:dyDescent="0.3">
      <c r="A565" s="34">
        <v>30</v>
      </c>
      <c r="B565" s="35">
        <v>4.1500000000000004</v>
      </c>
      <c r="C565" s="37">
        <v>60.58</v>
      </c>
      <c r="D565" s="34" t="s">
        <v>8</v>
      </c>
    </row>
    <row r="566" spans="1:4" ht="15.75" customHeight="1" x14ac:dyDescent="0.3">
      <c r="A566" s="34">
        <v>30</v>
      </c>
      <c r="B566" s="35">
        <v>9.2200000000000006</v>
      </c>
      <c r="C566" s="37">
        <v>83.76</v>
      </c>
      <c r="D566" s="34" t="s">
        <v>8</v>
      </c>
    </row>
    <row r="567" spans="1:4" ht="15.75" customHeight="1" x14ac:dyDescent="0.3">
      <c r="A567" s="34">
        <v>31</v>
      </c>
      <c r="B567" s="35">
        <v>8.92</v>
      </c>
      <c r="C567" s="37">
        <v>77.150000000000006</v>
      </c>
      <c r="D567" s="34" t="s">
        <v>8</v>
      </c>
    </row>
    <row r="568" spans="1:4" ht="15.75" customHeight="1" x14ac:dyDescent="0.3">
      <c r="A568" s="34">
        <v>31</v>
      </c>
      <c r="B568" s="35">
        <v>6.38</v>
      </c>
      <c r="C568" s="37">
        <v>63.51</v>
      </c>
      <c r="D568" s="34" t="s">
        <v>8</v>
      </c>
    </row>
    <row r="569" spans="1:4" ht="15.75" customHeight="1" x14ac:dyDescent="0.3">
      <c r="A569" s="34">
        <v>31</v>
      </c>
      <c r="B569" s="35">
        <v>4.55</v>
      </c>
      <c r="C569" s="37">
        <v>44.23</v>
      </c>
      <c r="D569" s="34" t="s">
        <v>8</v>
      </c>
    </row>
    <row r="570" spans="1:4" ht="15.75" customHeight="1" x14ac:dyDescent="0.3">
      <c r="A570" s="34">
        <v>31</v>
      </c>
      <c r="B570" s="35">
        <v>6.55</v>
      </c>
      <c r="C570" s="37">
        <v>50.83</v>
      </c>
      <c r="D570" s="34" t="s">
        <v>8</v>
      </c>
    </row>
    <row r="571" spans="1:4" ht="15.75" customHeight="1" x14ac:dyDescent="0.3">
      <c r="A571" s="34">
        <v>31</v>
      </c>
      <c r="B571" s="35">
        <v>9.6</v>
      </c>
      <c r="C571" s="37">
        <v>79.55</v>
      </c>
      <c r="D571" s="34" t="s">
        <v>8</v>
      </c>
    </row>
    <row r="572" spans="1:4" ht="15.75" customHeight="1" x14ac:dyDescent="0.3">
      <c r="A572" s="34">
        <v>31</v>
      </c>
      <c r="B572" s="35">
        <v>7.33</v>
      </c>
      <c r="C572" s="37">
        <v>57</v>
      </c>
      <c r="D572" s="34" t="s">
        <v>8</v>
      </c>
    </row>
    <row r="573" spans="1:4" ht="15.75" customHeight="1" x14ac:dyDescent="0.3">
      <c r="A573" s="34">
        <v>31</v>
      </c>
      <c r="B573" s="35">
        <v>5.87</v>
      </c>
      <c r="C573" s="37">
        <v>57.43</v>
      </c>
      <c r="D573" s="34" t="s">
        <v>8</v>
      </c>
    </row>
    <row r="574" spans="1:4" ht="15.75" customHeight="1" x14ac:dyDescent="0.3">
      <c r="A574" s="34">
        <v>31</v>
      </c>
      <c r="B574" s="35">
        <v>9.73</v>
      </c>
      <c r="C574" s="37">
        <v>74.14</v>
      </c>
      <c r="D574" s="34" t="s">
        <v>8</v>
      </c>
    </row>
    <row r="575" spans="1:4" ht="15.75" customHeight="1" x14ac:dyDescent="0.3">
      <c r="A575" s="34">
        <v>31</v>
      </c>
      <c r="B575" s="35">
        <v>7.22</v>
      </c>
      <c r="C575" s="37">
        <v>28.75</v>
      </c>
      <c r="D575" s="34" t="s">
        <v>8</v>
      </c>
    </row>
    <row r="576" spans="1:4" ht="15.75" customHeight="1" x14ac:dyDescent="0.3">
      <c r="A576" s="34">
        <v>31</v>
      </c>
      <c r="B576" s="35">
        <v>4.13</v>
      </c>
      <c r="C576" s="37">
        <v>26.63</v>
      </c>
      <c r="D576" s="34" t="s">
        <v>8</v>
      </c>
    </row>
    <row r="577" spans="1:4" ht="15.75" customHeight="1" x14ac:dyDescent="0.3">
      <c r="A577" s="34">
        <v>31</v>
      </c>
      <c r="B577" s="35">
        <v>4.6500000000000004</v>
      </c>
      <c r="C577" s="37">
        <v>30.74</v>
      </c>
      <c r="D577" s="34" t="s">
        <v>8</v>
      </c>
    </row>
    <row r="578" spans="1:4" ht="15.75" customHeight="1" x14ac:dyDescent="0.3">
      <c r="A578" s="34">
        <v>33</v>
      </c>
      <c r="B578" s="35">
        <v>6.99</v>
      </c>
      <c r="C578" s="37">
        <v>54.32</v>
      </c>
      <c r="D578" s="34" t="s">
        <v>8</v>
      </c>
    </row>
    <row r="579" spans="1:4" ht="15.75" customHeight="1" x14ac:dyDescent="0.3">
      <c r="A579" s="34">
        <v>33</v>
      </c>
      <c r="B579" s="35">
        <v>8.4700000000000006</v>
      </c>
      <c r="C579" s="37">
        <v>69.06</v>
      </c>
      <c r="D579" s="34" t="s">
        <v>8</v>
      </c>
    </row>
    <row r="580" spans="1:4" ht="15.75" customHeight="1" x14ac:dyDescent="0.3">
      <c r="A580" s="34">
        <v>33</v>
      </c>
      <c r="B580" s="35">
        <v>9.19</v>
      </c>
      <c r="C580" s="37">
        <v>72.56</v>
      </c>
      <c r="D580" s="34" t="s">
        <v>8</v>
      </c>
    </row>
    <row r="581" spans="1:4" ht="15.75" customHeight="1" x14ac:dyDescent="0.3">
      <c r="A581" s="34">
        <v>33</v>
      </c>
      <c r="B581" s="35">
        <v>7.6</v>
      </c>
      <c r="C581" s="37">
        <v>50.29</v>
      </c>
      <c r="D581" s="34" t="s">
        <v>8</v>
      </c>
    </row>
    <row r="582" spans="1:4" ht="15.75" customHeight="1" x14ac:dyDescent="0.3">
      <c r="A582" s="34">
        <v>34</v>
      </c>
      <c r="B582" s="35">
        <v>6.82</v>
      </c>
      <c r="C582" s="37">
        <v>55.6</v>
      </c>
      <c r="D582" s="34" t="s">
        <v>8</v>
      </c>
    </row>
    <row r="583" spans="1:4" ht="15.75" customHeight="1" x14ac:dyDescent="0.3">
      <c r="A583" s="34">
        <v>34</v>
      </c>
      <c r="B583" s="35">
        <v>8.64</v>
      </c>
      <c r="C583" s="37">
        <v>65.87</v>
      </c>
      <c r="D583" s="34" t="s">
        <v>8</v>
      </c>
    </row>
    <row r="584" spans="1:4" ht="15.75" customHeight="1" x14ac:dyDescent="0.3">
      <c r="A584" s="34">
        <v>34</v>
      </c>
      <c r="B584" s="35">
        <v>5.38</v>
      </c>
      <c r="C584" s="37">
        <v>50.46</v>
      </c>
      <c r="D584" s="34" t="s">
        <v>8</v>
      </c>
    </row>
    <row r="585" spans="1:4" ht="15.75" customHeight="1" x14ac:dyDescent="0.3">
      <c r="A585" s="34">
        <v>34</v>
      </c>
      <c r="B585" s="35">
        <v>9.94</v>
      </c>
      <c r="C585" s="37">
        <v>81.680000000000007</v>
      </c>
      <c r="D585" s="34" t="s">
        <v>8</v>
      </c>
    </row>
    <row r="586" spans="1:4" ht="15.75" customHeight="1" x14ac:dyDescent="0.3">
      <c r="A586" s="34">
        <v>34</v>
      </c>
      <c r="B586" s="35">
        <v>4.93</v>
      </c>
      <c r="C586" s="37">
        <v>65.16</v>
      </c>
      <c r="D586" s="34" t="s">
        <v>8</v>
      </c>
    </row>
    <row r="587" spans="1:4" ht="15.75" customHeight="1" x14ac:dyDescent="0.3">
      <c r="A587" s="34">
        <v>34</v>
      </c>
      <c r="B587" s="35">
        <v>6.12</v>
      </c>
      <c r="C587" s="37">
        <v>49.54</v>
      </c>
      <c r="D587" s="34" t="s">
        <v>8</v>
      </c>
    </row>
    <row r="588" spans="1:4" ht="15.75" customHeight="1" x14ac:dyDescent="0.3">
      <c r="A588" s="34">
        <v>34</v>
      </c>
      <c r="B588" s="35">
        <v>5.15</v>
      </c>
      <c r="C588" s="37">
        <v>51.35</v>
      </c>
      <c r="D588" s="34" t="s">
        <v>8</v>
      </c>
    </row>
    <row r="589" spans="1:4" ht="15.75" customHeight="1" x14ac:dyDescent="0.3">
      <c r="A589" s="34">
        <v>34</v>
      </c>
      <c r="B589" s="35">
        <v>4.03</v>
      </c>
      <c r="C589" s="37">
        <v>44.21</v>
      </c>
      <c r="D589" s="34" t="s">
        <v>8</v>
      </c>
    </row>
    <row r="590" spans="1:4" ht="15.75" customHeight="1" x14ac:dyDescent="0.3">
      <c r="A590" s="34">
        <v>35</v>
      </c>
      <c r="B590" s="35">
        <v>9.07</v>
      </c>
      <c r="C590" s="37">
        <v>67.150000000000006</v>
      </c>
      <c r="D590" s="34" t="s">
        <v>8</v>
      </c>
    </row>
    <row r="591" spans="1:4" ht="15.75" customHeight="1" x14ac:dyDescent="0.3">
      <c r="A591" s="34">
        <v>35</v>
      </c>
      <c r="B591" s="35">
        <v>4.88</v>
      </c>
      <c r="C591" s="37">
        <v>46.33</v>
      </c>
      <c r="D591" s="34" t="s">
        <v>8</v>
      </c>
    </row>
    <row r="592" spans="1:4" ht="15.75" customHeight="1" x14ac:dyDescent="0.3">
      <c r="A592" s="34">
        <v>35</v>
      </c>
      <c r="B592" s="35">
        <v>7.37</v>
      </c>
      <c r="C592" s="37">
        <v>57.9</v>
      </c>
      <c r="D592" s="34" t="s">
        <v>8</v>
      </c>
    </row>
    <row r="593" spans="1:4" ht="15.75" customHeight="1" x14ac:dyDescent="0.3">
      <c r="A593" s="34">
        <v>35</v>
      </c>
      <c r="B593" s="35">
        <v>8.3800000000000008</v>
      </c>
      <c r="C593" s="37">
        <v>100.78</v>
      </c>
      <c r="D593" s="34" t="s">
        <v>8</v>
      </c>
    </row>
    <row r="594" spans="1:4" ht="15.75" customHeight="1" x14ac:dyDescent="0.3">
      <c r="A594" s="34">
        <v>35</v>
      </c>
      <c r="B594" s="35">
        <v>4.68</v>
      </c>
      <c r="C594" s="37">
        <v>49.81</v>
      </c>
      <c r="D594" s="34" t="s">
        <v>8</v>
      </c>
    </row>
    <row r="595" spans="1:4" ht="15.75" customHeight="1" x14ac:dyDescent="0.3">
      <c r="A595" s="34">
        <v>35</v>
      </c>
      <c r="B595" s="35">
        <v>6.63</v>
      </c>
      <c r="C595" s="37">
        <v>79.290000000000006</v>
      </c>
      <c r="D595" s="34" t="s">
        <v>8</v>
      </c>
    </row>
    <row r="596" spans="1:4" ht="15.75" customHeight="1" x14ac:dyDescent="0.3">
      <c r="A596" s="34">
        <v>35</v>
      </c>
      <c r="B596" s="35">
        <v>7.69</v>
      </c>
      <c r="C596" s="37">
        <v>81.08</v>
      </c>
      <c r="D596" s="34" t="s">
        <v>8</v>
      </c>
    </row>
    <row r="597" spans="1:4" ht="15.75" customHeight="1" x14ac:dyDescent="0.3">
      <c r="A597" s="34">
        <v>36</v>
      </c>
      <c r="B597" s="35">
        <v>5.2</v>
      </c>
      <c r="C597" s="37">
        <v>39.99</v>
      </c>
      <c r="D597" s="34" t="s">
        <v>8</v>
      </c>
    </row>
    <row r="598" spans="1:4" ht="15.75" customHeight="1" x14ac:dyDescent="0.3">
      <c r="A598" s="34">
        <v>36</v>
      </c>
      <c r="B598" s="35">
        <v>4.24</v>
      </c>
      <c r="C598" s="37">
        <v>45.75</v>
      </c>
      <c r="D598" s="34" t="s">
        <v>8</v>
      </c>
    </row>
    <row r="599" spans="1:4" ht="15.75" customHeight="1" x14ac:dyDescent="0.3">
      <c r="A599" s="34">
        <v>36</v>
      </c>
      <c r="B599" s="35">
        <v>6.97</v>
      </c>
      <c r="C599" s="37">
        <v>58.86</v>
      </c>
      <c r="D599" s="34" t="s">
        <v>8</v>
      </c>
    </row>
    <row r="600" spans="1:4" ht="15.75" customHeight="1" x14ac:dyDescent="0.3">
      <c r="A600" s="34">
        <v>36</v>
      </c>
      <c r="B600" s="35">
        <v>5.77</v>
      </c>
      <c r="C600" s="37">
        <v>46.76</v>
      </c>
      <c r="D600" s="34" t="s">
        <v>8</v>
      </c>
    </row>
    <row r="601" spans="1:4" ht="15.75" customHeight="1" x14ac:dyDescent="0.3">
      <c r="A601" s="34">
        <v>36</v>
      </c>
      <c r="B601" s="35">
        <v>9.0299999999999994</v>
      </c>
      <c r="C601" s="37">
        <v>77.069999999999993</v>
      </c>
      <c r="D601" s="34" t="s">
        <v>8</v>
      </c>
    </row>
    <row r="602" spans="1:4" ht="15.75" customHeight="1" x14ac:dyDescent="0.3">
      <c r="A602" s="34">
        <v>36</v>
      </c>
      <c r="B602" s="35">
        <v>8.49</v>
      </c>
      <c r="C602" s="37">
        <v>62.51</v>
      </c>
      <c r="D602" s="34" t="s">
        <v>8</v>
      </c>
    </row>
    <row r="603" spans="1:4" ht="15.75" customHeight="1" x14ac:dyDescent="0.3">
      <c r="A603" s="34">
        <v>36</v>
      </c>
      <c r="B603" s="35">
        <v>9.35</v>
      </c>
      <c r="C603" s="37">
        <v>96.31</v>
      </c>
      <c r="D603" s="34" t="s">
        <v>8</v>
      </c>
    </row>
    <row r="604" spans="1:4" ht="15.75" customHeight="1" x14ac:dyDescent="0.3">
      <c r="A604" s="34">
        <v>36</v>
      </c>
      <c r="B604" s="35">
        <v>9.99</v>
      </c>
      <c r="C604" s="37">
        <v>78.39</v>
      </c>
      <c r="D604" s="34" t="s">
        <v>8</v>
      </c>
    </row>
    <row r="605" spans="1:4" ht="15.75" customHeight="1" x14ac:dyDescent="0.3">
      <c r="A605" s="34">
        <v>37</v>
      </c>
      <c r="B605" s="35">
        <v>8.8000000000000007</v>
      </c>
      <c r="C605" s="37">
        <v>68.760000000000005</v>
      </c>
      <c r="D605" s="34" t="s">
        <v>8</v>
      </c>
    </row>
    <row r="606" spans="1:4" ht="15.75" customHeight="1" x14ac:dyDescent="0.3">
      <c r="A606" s="34">
        <v>37</v>
      </c>
      <c r="B606" s="35">
        <v>8.6</v>
      </c>
      <c r="C606" s="37">
        <v>43.95</v>
      </c>
      <c r="D606" s="34" t="s">
        <v>8</v>
      </c>
    </row>
    <row r="607" spans="1:4" ht="15.75" customHeight="1" x14ac:dyDescent="0.3">
      <c r="A607" s="34">
        <v>38</v>
      </c>
      <c r="B607" s="35">
        <v>6.82</v>
      </c>
      <c r="C607" s="37">
        <v>52.3</v>
      </c>
      <c r="D607" s="34" t="s">
        <v>8</v>
      </c>
    </row>
    <row r="608" spans="1:4" ht="15.75" customHeight="1" x14ac:dyDescent="0.3">
      <c r="A608" s="34">
        <v>38</v>
      </c>
      <c r="B608" s="35">
        <v>4.57</v>
      </c>
      <c r="C608" s="37">
        <v>40.86</v>
      </c>
      <c r="D608" s="34" t="s">
        <v>8</v>
      </c>
    </row>
    <row r="609" spans="1:4" ht="15.75" customHeight="1" x14ac:dyDescent="0.3">
      <c r="A609" s="34">
        <v>38</v>
      </c>
      <c r="B609" s="35">
        <v>7.34</v>
      </c>
      <c r="C609" s="37">
        <v>56.7</v>
      </c>
      <c r="D609" s="34" t="s">
        <v>8</v>
      </c>
    </row>
    <row r="610" spans="1:4" ht="15.75" customHeight="1" x14ac:dyDescent="0.3">
      <c r="A610" s="34">
        <v>38</v>
      </c>
      <c r="B610" s="35">
        <v>4.28</v>
      </c>
      <c r="C610" s="37">
        <v>43.18</v>
      </c>
      <c r="D610" s="34" t="s">
        <v>8</v>
      </c>
    </row>
    <row r="611" spans="1:4" ht="15.75" customHeight="1" x14ac:dyDescent="0.3">
      <c r="A611" s="34">
        <v>38</v>
      </c>
      <c r="B611" s="35">
        <v>8.2200000000000006</v>
      </c>
      <c r="C611" s="37">
        <v>80.31</v>
      </c>
      <c r="D611" s="34" t="s">
        <v>8</v>
      </c>
    </row>
    <row r="612" spans="1:4" ht="15.75" customHeight="1" x14ac:dyDescent="0.3">
      <c r="A612" s="34">
        <v>38</v>
      </c>
      <c r="B612" s="35">
        <v>8.39</v>
      </c>
      <c r="C612" s="37">
        <v>27.64</v>
      </c>
      <c r="D612" s="34" t="s">
        <v>8</v>
      </c>
    </row>
    <row r="613" spans="1:4" ht="15.75" customHeight="1" x14ac:dyDescent="0.3">
      <c r="A613" s="34">
        <v>38</v>
      </c>
      <c r="B613" s="35">
        <v>8.75</v>
      </c>
      <c r="C613" s="37">
        <v>88.53</v>
      </c>
      <c r="D613" s="34" t="s">
        <v>8</v>
      </c>
    </row>
    <row r="614" spans="1:4" ht="15.75" customHeight="1" x14ac:dyDescent="0.3">
      <c r="A614" s="34">
        <v>38</v>
      </c>
      <c r="B614" s="35">
        <v>7.21</v>
      </c>
      <c r="C614" s="37">
        <v>86.23</v>
      </c>
      <c r="D614" s="34" t="s">
        <v>8</v>
      </c>
    </row>
    <row r="615" spans="1:4" ht="15.75" customHeight="1" x14ac:dyDescent="0.3">
      <c r="A615" s="34">
        <v>38</v>
      </c>
      <c r="B615" s="35">
        <v>5.5</v>
      </c>
      <c r="C615" s="37">
        <v>42.01</v>
      </c>
      <c r="D615" s="34" t="s">
        <v>8</v>
      </c>
    </row>
    <row r="616" spans="1:4" ht="15.75" customHeight="1" x14ac:dyDescent="0.3">
      <c r="A616" s="34">
        <v>38</v>
      </c>
      <c r="B616" s="35">
        <v>4.75</v>
      </c>
      <c r="C616" s="37">
        <v>51</v>
      </c>
      <c r="D616" s="34" t="s">
        <v>8</v>
      </c>
    </row>
    <row r="617" spans="1:4" ht="15.75" customHeight="1" x14ac:dyDescent="0.3">
      <c r="A617" s="34">
        <v>39</v>
      </c>
      <c r="B617" s="35">
        <v>5.47</v>
      </c>
      <c r="C617" s="37">
        <v>49.61</v>
      </c>
      <c r="D617" s="34" t="s">
        <v>8</v>
      </c>
    </row>
    <row r="618" spans="1:4" ht="15.75" customHeight="1" x14ac:dyDescent="0.3">
      <c r="A618" s="34">
        <v>39</v>
      </c>
      <c r="B618" s="35">
        <v>8.93</v>
      </c>
      <c r="C618" s="37">
        <v>72.44</v>
      </c>
      <c r="D618" s="34" t="s">
        <v>8</v>
      </c>
    </row>
    <row r="619" spans="1:4" ht="15.75" customHeight="1" x14ac:dyDescent="0.3">
      <c r="A619" s="34">
        <v>39</v>
      </c>
      <c r="B619" s="35">
        <v>8.02</v>
      </c>
      <c r="C619" s="37">
        <v>62.53</v>
      </c>
      <c r="D619" s="34" t="s">
        <v>8</v>
      </c>
    </row>
    <row r="620" spans="1:4" ht="15.75" customHeight="1" x14ac:dyDescent="0.3">
      <c r="A620" s="34">
        <v>39</v>
      </c>
      <c r="B620" s="35">
        <v>5.38</v>
      </c>
      <c r="C620" s="37">
        <v>46.56</v>
      </c>
      <c r="D620" s="34" t="s">
        <v>8</v>
      </c>
    </row>
    <row r="621" spans="1:4" ht="15.75" customHeight="1" x14ac:dyDescent="0.3">
      <c r="A621" s="34">
        <v>40</v>
      </c>
      <c r="B621" s="35">
        <v>6.96</v>
      </c>
      <c r="C621" s="37">
        <v>63.5</v>
      </c>
      <c r="D621" s="34" t="s">
        <v>8</v>
      </c>
    </row>
    <row r="622" spans="1:4" ht="15.75" customHeight="1" x14ac:dyDescent="0.3">
      <c r="A622" s="34">
        <v>40</v>
      </c>
      <c r="B622" s="35">
        <v>4.4400000000000004</v>
      </c>
      <c r="C622" s="37">
        <v>24.63</v>
      </c>
      <c r="D622" s="34" t="s">
        <v>8</v>
      </c>
    </row>
    <row r="623" spans="1:4" ht="15.75" customHeight="1" x14ac:dyDescent="0.3">
      <c r="A623" s="34">
        <v>41</v>
      </c>
      <c r="B623" s="35">
        <v>9.23</v>
      </c>
      <c r="C623" s="37">
        <v>74.239999999999995</v>
      </c>
      <c r="D623" s="34" t="s">
        <v>8</v>
      </c>
    </row>
    <row r="624" spans="1:4" ht="15.75" customHeight="1" x14ac:dyDescent="0.3">
      <c r="A624" s="34">
        <v>41</v>
      </c>
      <c r="B624" s="35">
        <v>5.14</v>
      </c>
      <c r="C624" s="37">
        <v>46.8</v>
      </c>
      <c r="D624" s="34" t="s">
        <v>8</v>
      </c>
    </row>
    <row r="625" spans="1:4" ht="15.75" customHeight="1" x14ac:dyDescent="0.3">
      <c r="A625" s="34">
        <v>41</v>
      </c>
      <c r="B625" s="35">
        <v>8.68</v>
      </c>
      <c r="C625" s="37">
        <v>67.36</v>
      </c>
      <c r="D625" s="34" t="s">
        <v>8</v>
      </c>
    </row>
    <row r="626" spans="1:4" ht="15.75" customHeight="1" x14ac:dyDescent="0.3">
      <c r="A626" s="34">
        <v>41</v>
      </c>
      <c r="B626" s="35">
        <v>7.05</v>
      </c>
      <c r="C626" s="37">
        <v>48.83</v>
      </c>
      <c r="D626" s="34" t="s">
        <v>8</v>
      </c>
    </row>
    <row r="627" spans="1:4" ht="15.75" customHeight="1" x14ac:dyDescent="0.3">
      <c r="A627" s="34">
        <v>42</v>
      </c>
      <c r="B627" s="35">
        <v>7.52</v>
      </c>
      <c r="C627" s="37">
        <v>54.57</v>
      </c>
      <c r="D627" s="34" t="s">
        <v>8</v>
      </c>
    </row>
    <row r="628" spans="1:4" ht="15.75" customHeight="1" x14ac:dyDescent="0.3">
      <c r="A628" s="34">
        <v>42</v>
      </c>
      <c r="B628" s="35">
        <v>7.68</v>
      </c>
      <c r="C628" s="37">
        <v>70.06</v>
      </c>
      <c r="D628" s="34" t="s">
        <v>8</v>
      </c>
    </row>
    <row r="629" spans="1:4" ht="15.75" customHeight="1" x14ac:dyDescent="0.3">
      <c r="A629" s="34">
        <v>42</v>
      </c>
      <c r="B629" s="35">
        <v>7.06</v>
      </c>
      <c r="C629" s="37">
        <v>86.68</v>
      </c>
      <c r="D629" s="34" t="s">
        <v>8</v>
      </c>
    </row>
    <row r="630" spans="1:4" ht="15.75" customHeight="1" x14ac:dyDescent="0.3">
      <c r="A630" s="34">
        <v>43</v>
      </c>
      <c r="B630" s="35">
        <v>5.03</v>
      </c>
      <c r="C630" s="37">
        <v>41.59</v>
      </c>
      <c r="D630" s="34" t="s">
        <v>8</v>
      </c>
    </row>
    <row r="631" spans="1:4" ht="15.75" customHeight="1" x14ac:dyDescent="0.3">
      <c r="A631" s="34">
        <v>43</v>
      </c>
      <c r="B631" s="35">
        <v>5.56</v>
      </c>
      <c r="C631" s="37">
        <v>43.2</v>
      </c>
      <c r="D631" s="34" t="s">
        <v>8</v>
      </c>
    </row>
    <row r="632" spans="1:4" ht="15.75" customHeight="1" x14ac:dyDescent="0.3">
      <c r="A632" s="34">
        <v>43</v>
      </c>
      <c r="B632" s="35">
        <v>9.27</v>
      </c>
      <c r="C632" s="37">
        <v>63.57</v>
      </c>
      <c r="D632" s="34" t="s">
        <v>8</v>
      </c>
    </row>
    <row r="633" spans="1:4" ht="15.75" customHeight="1" x14ac:dyDescent="0.3">
      <c r="A633" s="34">
        <v>43</v>
      </c>
      <c r="B633" s="35">
        <v>4.68</v>
      </c>
      <c r="C633" s="37">
        <v>50.07</v>
      </c>
      <c r="D633" s="34" t="s">
        <v>8</v>
      </c>
    </row>
    <row r="634" spans="1:4" ht="15.75" customHeight="1" x14ac:dyDescent="0.3">
      <c r="A634" s="34">
        <v>43</v>
      </c>
      <c r="B634" s="35">
        <v>9.01</v>
      </c>
      <c r="C634" s="37">
        <v>61.06</v>
      </c>
      <c r="D634" s="34" t="s">
        <v>8</v>
      </c>
    </row>
    <row r="635" spans="1:4" ht="15.75" customHeight="1" x14ac:dyDescent="0.3">
      <c r="A635" s="34">
        <v>44</v>
      </c>
      <c r="B635" s="35">
        <v>9.9600000000000009</v>
      </c>
      <c r="C635" s="37">
        <v>78.3</v>
      </c>
      <c r="D635" s="34" t="s">
        <v>8</v>
      </c>
    </row>
    <row r="636" spans="1:4" ht="15.75" customHeight="1" x14ac:dyDescent="0.3">
      <c r="A636" s="34">
        <v>44</v>
      </c>
      <c r="B636" s="35">
        <v>6.44</v>
      </c>
      <c r="C636" s="37">
        <v>95.27</v>
      </c>
      <c r="D636" s="34" t="s">
        <v>8</v>
      </c>
    </row>
    <row r="637" spans="1:4" ht="15.75" customHeight="1" x14ac:dyDescent="0.3">
      <c r="A637" s="34">
        <v>45</v>
      </c>
      <c r="B637" s="35">
        <v>8.7100000000000009</v>
      </c>
      <c r="C637" s="37">
        <v>73.91</v>
      </c>
      <c r="D637" s="34" t="s">
        <v>8</v>
      </c>
    </row>
    <row r="638" spans="1:4" ht="15.75" customHeight="1" x14ac:dyDescent="0.3">
      <c r="A638" s="34">
        <v>45</v>
      </c>
      <c r="B638" s="35">
        <v>4.59</v>
      </c>
      <c r="C638" s="37">
        <v>44.25</v>
      </c>
      <c r="D638" s="34" t="s">
        <v>8</v>
      </c>
    </row>
    <row r="639" spans="1:4" ht="15.75" customHeight="1" x14ac:dyDescent="0.3">
      <c r="A639" s="34">
        <v>46</v>
      </c>
      <c r="B639" s="35">
        <v>9.93</v>
      </c>
      <c r="C639" s="37">
        <v>80.16</v>
      </c>
      <c r="D639" s="34" t="s">
        <v>8</v>
      </c>
    </row>
    <row r="640" spans="1:4" ht="15.75" customHeight="1" x14ac:dyDescent="0.3">
      <c r="A640" s="34">
        <v>46</v>
      </c>
      <c r="B640" s="35">
        <v>7.22</v>
      </c>
      <c r="C640" s="37">
        <v>61.92</v>
      </c>
      <c r="D640" s="34" t="s">
        <v>8</v>
      </c>
    </row>
    <row r="641" spans="1:4" ht="15.75" customHeight="1" x14ac:dyDescent="0.3">
      <c r="A641" s="34">
        <v>47</v>
      </c>
      <c r="B641" s="35">
        <v>9.2100000000000009</v>
      </c>
      <c r="C641" s="37">
        <v>62.31</v>
      </c>
      <c r="D641" s="34" t="s">
        <v>8</v>
      </c>
    </row>
    <row r="642" spans="1:4" ht="15.75" customHeight="1" x14ac:dyDescent="0.3">
      <c r="A642" s="34">
        <v>47</v>
      </c>
      <c r="B642" s="35">
        <v>7.59</v>
      </c>
      <c r="C642" s="37">
        <v>83.57</v>
      </c>
      <c r="D642" s="34" t="s">
        <v>8</v>
      </c>
    </row>
    <row r="643" spans="1:4" ht="15.75" customHeight="1" x14ac:dyDescent="0.3">
      <c r="A643" s="34">
        <v>47</v>
      </c>
      <c r="B643" s="35">
        <v>5.23</v>
      </c>
      <c r="C643" s="37">
        <v>40.19</v>
      </c>
      <c r="D643" s="34" t="s">
        <v>8</v>
      </c>
    </row>
    <row r="644" spans="1:4" ht="15.75" customHeight="1" x14ac:dyDescent="0.3">
      <c r="A644" s="34">
        <v>47</v>
      </c>
      <c r="B644" s="35">
        <v>6.36</v>
      </c>
      <c r="C644" s="37">
        <v>67.44</v>
      </c>
      <c r="D644" s="34" t="s">
        <v>8</v>
      </c>
    </row>
    <row r="645" spans="1:4" ht="15.75" customHeight="1" x14ac:dyDescent="0.3">
      <c r="A645" s="34">
        <v>47</v>
      </c>
      <c r="B645" s="35">
        <v>5.03</v>
      </c>
      <c r="C645" s="37">
        <v>31.21</v>
      </c>
      <c r="D645" s="34" t="s">
        <v>8</v>
      </c>
    </row>
    <row r="646" spans="1:4" ht="15.75" customHeight="1" x14ac:dyDescent="0.3">
      <c r="A646" s="34">
        <v>48</v>
      </c>
      <c r="B646" s="35">
        <v>9.58</v>
      </c>
      <c r="C646" s="37">
        <v>77.38</v>
      </c>
      <c r="D646" s="34" t="s">
        <v>8</v>
      </c>
    </row>
    <row r="647" spans="1:4" ht="15.75" customHeight="1" x14ac:dyDescent="0.3">
      <c r="A647" s="34">
        <v>48</v>
      </c>
      <c r="B647" s="35">
        <v>6.09</v>
      </c>
      <c r="C647" s="37">
        <v>65.209999999999994</v>
      </c>
      <c r="D647" s="34" t="s">
        <v>8</v>
      </c>
    </row>
    <row r="648" spans="1:4" ht="15.75" customHeight="1" x14ac:dyDescent="0.3">
      <c r="A648" s="34">
        <v>49</v>
      </c>
      <c r="B648" s="35">
        <v>6.76</v>
      </c>
      <c r="C648" s="37">
        <v>59.39</v>
      </c>
      <c r="D648" s="34" t="s">
        <v>8</v>
      </c>
    </row>
    <row r="649" spans="1:4" ht="15.75" customHeight="1" x14ac:dyDescent="0.3">
      <c r="A649" s="34">
        <v>51</v>
      </c>
      <c r="B649" s="35">
        <v>6.86</v>
      </c>
      <c r="C649" s="37">
        <v>74.760000000000005</v>
      </c>
      <c r="D649" s="34" t="s">
        <v>8</v>
      </c>
    </row>
    <row r="650" spans="1:4" ht="15.75" customHeight="1" x14ac:dyDescent="0.3">
      <c r="A650" s="34">
        <v>51</v>
      </c>
      <c r="B650" s="35">
        <v>5.25</v>
      </c>
      <c r="C650" s="37">
        <v>44.82</v>
      </c>
      <c r="D650" s="34" t="s">
        <v>8</v>
      </c>
    </row>
    <row r="651" spans="1:4" ht="15.75" customHeight="1" x14ac:dyDescent="0.3">
      <c r="A651" s="34">
        <v>52</v>
      </c>
      <c r="B651" s="35">
        <v>6.17</v>
      </c>
      <c r="C651" s="37">
        <v>55.46</v>
      </c>
      <c r="D651" s="34" t="s">
        <v>8</v>
      </c>
    </row>
    <row r="652" spans="1:4" ht="15.75" customHeight="1" x14ac:dyDescent="0.3">
      <c r="A652" s="34">
        <v>53</v>
      </c>
      <c r="B652" s="35">
        <v>8.7200000000000006</v>
      </c>
      <c r="C652" s="37">
        <v>70.61</v>
      </c>
      <c r="D652" s="34" t="s">
        <v>8</v>
      </c>
    </row>
    <row r="653" spans="1:4" ht="15.75" customHeight="1" x14ac:dyDescent="0.3">
      <c r="A653" s="34">
        <v>54</v>
      </c>
      <c r="B653" s="35">
        <v>4.32</v>
      </c>
      <c r="C653" s="37">
        <v>41.82</v>
      </c>
      <c r="D653" s="34" t="s">
        <v>8</v>
      </c>
    </row>
    <row r="654" spans="1:4" ht="15.75" customHeight="1" x14ac:dyDescent="0.3">
      <c r="A654" s="34">
        <v>54</v>
      </c>
      <c r="B654" s="35">
        <v>7.58</v>
      </c>
      <c r="C654" s="37">
        <v>44.09</v>
      </c>
      <c r="D654" s="34" t="s">
        <v>8</v>
      </c>
    </row>
    <row r="655" spans="1:4" ht="15.75" customHeight="1" x14ac:dyDescent="0.3">
      <c r="A655" s="34">
        <v>58</v>
      </c>
      <c r="B655" s="35">
        <v>5.36</v>
      </c>
      <c r="C655" s="37">
        <v>53.2</v>
      </c>
      <c r="D655" s="34" t="s">
        <v>8</v>
      </c>
    </row>
    <row r="656" spans="1:4" ht="15.75" customHeight="1" x14ac:dyDescent="0.3">
      <c r="A656" s="34">
        <v>59</v>
      </c>
      <c r="B656" s="35">
        <v>8.5399999999999991</v>
      </c>
      <c r="C656" s="37">
        <v>42.33</v>
      </c>
      <c r="D656" s="34" t="s">
        <v>8</v>
      </c>
    </row>
    <row r="657" spans="1:4" ht="15.75" customHeight="1" x14ac:dyDescent="0.3">
      <c r="A657" s="34">
        <v>60</v>
      </c>
      <c r="B657" s="35">
        <v>4.6900000000000004</v>
      </c>
      <c r="C657" s="37">
        <v>46.24</v>
      </c>
      <c r="D657" s="34" t="s">
        <v>8</v>
      </c>
    </row>
    <row r="658" spans="1:4" ht="15.75" customHeight="1" x14ac:dyDescent="0.3">
      <c r="A658" s="34">
        <v>62</v>
      </c>
      <c r="B658" s="35">
        <v>9.91</v>
      </c>
      <c r="C658" s="37">
        <v>77.400000000000006</v>
      </c>
      <c r="D658" s="34" t="s">
        <v>8</v>
      </c>
    </row>
    <row r="659" spans="1:4" ht="15.75" customHeight="1" x14ac:dyDescent="0.3">
      <c r="A659" s="34">
        <v>63</v>
      </c>
      <c r="B659" s="35">
        <v>8.5500000000000007</v>
      </c>
      <c r="C659" s="37">
        <v>39.17</v>
      </c>
      <c r="D659" s="34" t="s">
        <v>8</v>
      </c>
    </row>
    <row r="660" spans="1:4" ht="15.75" customHeight="1" x14ac:dyDescent="0.3">
      <c r="A660" s="34">
        <v>67</v>
      </c>
      <c r="B660" s="35">
        <v>4.17</v>
      </c>
      <c r="C660" s="37">
        <v>38.17</v>
      </c>
      <c r="D660" s="34" t="s">
        <v>8</v>
      </c>
    </row>
    <row r="661" spans="1:4" ht="15.75" customHeight="1" x14ac:dyDescent="0.3">
      <c r="A661" s="34">
        <v>67</v>
      </c>
      <c r="B661" s="35">
        <v>5.34</v>
      </c>
      <c r="C661" s="37">
        <v>70.22</v>
      </c>
      <c r="D661" s="34" t="s">
        <v>8</v>
      </c>
    </row>
    <row r="662" spans="1:4" ht="15.75" customHeight="1" x14ac:dyDescent="0.3">
      <c r="A662" s="34"/>
      <c r="B662" s="34"/>
      <c r="C662" s="34"/>
      <c r="D662" s="34"/>
    </row>
    <row r="663" spans="1:4" ht="15.75" customHeight="1" x14ac:dyDescent="0.3">
      <c r="A663" s="34"/>
      <c r="B663" s="34"/>
      <c r="C663" s="34"/>
      <c r="D663" s="34"/>
    </row>
    <row r="664" spans="1:4" ht="15.75" customHeight="1" x14ac:dyDescent="0.3">
      <c r="A664" s="34"/>
      <c r="B664" s="34"/>
      <c r="C664" s="34"/>
      <c r="D664" s="34"/>
    </row>
    <row r="665" spans="1:4" ht="15.75" customHeight="1" x14ac:dyDescent="0.3">
      <c r="A665" s="34"/>
      <c r="B665" s="34"/>
      <c r="C665" s="34"/>
      <c r="D665" s="34"/>
    </row>
    <row r="666" spans="1:4" ht="15.75" customHeight="1" x14ac:dyDescent="0.3">
      <c r="A666" s="34"/>
      <c r="B666" s="34"/>
      <c r="C666" s="34"/>
      <c r="D666" s="34"/>
    </row>
    <row r="667" spans="1:4" ht="15.75" customHeight="1" x14ac:dyDescent="0.3">
      <c r="A667" s="34"/>
      <c r="B667" s="34"/>
      <c r="C667" s="34"/>
      <c r="D667" s="34"/>
    </row>
    <row r="668" spans="1:4" ht="15.75" customHeight="1" x14ac:dyDescent="0.3">
      <c r="A668" s="34"/>
      <c r="B668" s="34"/>
      <c r="C668" s="34"/>
      <c r="D668" s="34"/>
    </row>
    <row r="669" spans="1:4" ht="15.75" customHeight="1" x14ac:dyDescent="0.3">
      <c r="A669" s="34"/>
      <c r="B669" s="34"/>
      <c r="C669" s="34"/>
      <c r="D669" s="34"/>
    </row>
    <row r="670" spans="1:4" ht="15.75" customHeight="1" x14ac:dyDescent="0.3">
      <c r="A670" s="34"/>
      <c r="B670" s="34"/>
      <c r="C670" s="34"/>
      <c r="D670" s="34"/>
    </row>
    <row r="671" spans="1:4" ht="15.75" customHeight="1" x14ac:dyDescent="0.3">
      <c r="A671" s="34"/>
      <c r="B671" s="34"/>
      <c r="C671" s="34"/>
      <c r="D671" s="34"/>
    </row>
    <row r="672" spans="1:4" ht="15.75" customHeight="1" x14ac:dyDescent="0.3">
      <c r="A672" s="34"/>
      <c r="B672" s="34"/>
      <c r="C672" s="34"/>
      <c r="D672" s="34"/>
    </row>
    <row r="673" spans="1:4" ht="15.75" customHeight="1" x14ac:dyDescent="0.3">
      <c r="A673" s="34"/>
      <c r="B673" s="34"/>
      <c r="C673" s="34"/>
      <c r="D673" s="34"/>
    </row>
    <row r="674" spans="1:4" ht="15.75" customHeight="1" x14ac:dyDescent="0.3">
      <c r="A674" s="34"/>
      <c r="B674" s="34"/>
      <c r="C674" s="34"/>
      <c r="D674" s="34"/>
    </row>
    <row r="675" spans="1:4" ht="15.75" customHeight="1" x14ac:dyDescent="0.3">
      <c r="A675" s="34"/>
      <c r="B675" s="34"/>
      <c r="C675" s="34"/>
      <c r="D675" s="34"/>
    </row>
    <row r="676" spans="1:4" ht="15.75" customHeight="1" x14ac:dyDescent="0.3">
      <c r="A676" s="34"/>
      <c r="B676" s="34"/>
      <c r="C676" s="34"/>
      <c r="D676" s="34"/>
    </row>
    <row r="677" spans="1:4" ht="15.75" customHeight="1" x14ac:dyDescent="0.3">
      <c r="A677" s="34"/>
      <c r="B677" s="34"/>
      <c r="C677" s="34"/>
      <c r="D677" s="34"/>
    </row>
    <row r="678" spans="1:4" ht="15.75" customHeight="1" x14ac:dyDescent="0.3">
      <c r="A678" s="34"/>
      <c r="B678" s="34"/>
      <c r="C678" s="34"/>
      <c r="D678" s="34"/>
    </row>
    <row r="679" spans="1:4" ht="15.75" customHeight="1" x14ac:dyDescent="0.3">
      <c r="A679" s="34"/>
      <c r="B679" s="34"/>
      <c r="C679" s="34"/>
      <c r="D679" s="34"/>
    </row>
    <row r="680" spans="1:4" ht="15.75" customHeight="1" x14ac:dyDescent="0.3">
      <c r="A680" s="34"/>
      <c r="B680" s="34"/>
      <c r="C680" s="34"/>
      <c r="D680" s="34"/>
    </row>
    <row r="681" spans="1:4" ht="15.75" customHeight="1" x14ac:dyDescent="0.3">
      <c r="A681" s="34"/>
      <c r="B681" s="34"/>
      <c r="C681" s="34"/>
      <c r="D681" s="34"/>
    </row>
    <row r="682" spans="1:4" ht="15.75" customHeight="1" x14ac:dyDescent="0.3">
      <c r="A682" s="34"/>
      <c r="B682" s="34"/>
      <c r="C682" s="34"/>
      <c r="D682" s="34"/>
    </row>
    <row r="683" spans="1:4" ht="15.75" customHeight="1" x14ac:dyDescent="0.3">
      <c r="A683" s="34"/>
      <c r="B683" s="34"/>
      <c r="C683" s="34"/>
      <c r="D683" s="34"/>
    </row>
    <row r="684" spans="1:4" ht="15.75" customHeight="1" x14ac:dyDescent="0.3">
      <c r="A684" s="34"/>
      <c r="B684" s="34"/>
      <c r="C684" s="34"/>
      <c r="D684" s="34"/>
    </row>
    <row r="685" spans="1:4" ht="15.75" customHeight="1" x14ac:dyDescent="0.3">
      <c r="A685" s="34"/>
      <c r="B685" s="34"/>
      <c r="C685" s="34"/>
      <c r="D685" s="34"/>
    </row>
    <row r="686" spans="1:4" ht="15.75" customHeight="1" x14ac:dyDescent="0.3">
      <c r="A686" s="34"/>
      <c r="B686" s="34"/>
      <c r="C686" s="34"/>
      <c r="D686" s="34"/>
    </row>
    <row r="687" spans="1:4" ht="15.75" customHeight="1" x14ac:dyDescent="0.3">
      <c r="A687" s="34"/>
      <c r="B687" s="34"/>
      <c r="C687" s="34"/>
      <c r="D687" s="34"/>
    </row>
    <row r="688" spans="1:4" ht="15.75" customHeight="1" x14ac:dyDescent="0.3">
      <c r="A688" s="34"/>
      <c r="B688" s="34"/>
      <c r="C688" s="34"/>
      <c r="D688" s="34"/>
    </row>
    <row r="689" spans="1:4" ht="15.75" customHeight="1" x14ac:dyDescent="0.3">
      <c r="A689" s="34"/>
      <c r="B689" s="34"/>
      <c r="C689" s="34"/>
      <c r="D689" s="34"/>
    </row>
    <row r="690" spans="1:4" ht="15.75" customHeight="1" x14ac:dyDescent="0.3">
      <c r="A690" s="34"/>
      <c r="B690" s="34"/>
      <c r="C690" s="34"/>
      <c r="D690" s="34"/>
    </row>
    <row r="691" spans="1:4" ht="15.75" customHeight="1" x14ac:dyDescent="0.3">
      <c r="A691" s="34"/>
      <c r="B691" s="34"/>
      <c r="C691" s="34"/>
      <c r="D691" s="34"/>
    </row>
    <row r="692" spans="1:4" ht="15.75" customHeight="1" x14ac:dyDescent="0.3">
      <c r="A692" s="34"/>
      <c r="B692" s="34"/>
      <c r="C692" s="34"/>
      <c r="D692" s="34"/>
    </row>
    <row r="693" spans="1:4" ht="15.75" customHeight="1" x14ac:dyDescent="0.3">
      <c r="A693" s="34"/>
      <c r="B693" s="34"/>
      <c r="C693" s="34"/>
      <c r="D693" s="34"/>
    </row>
    <row r="694" spans="1:4" ht="15.75" customHeight="1" x14ac:dyDescent="0.3">
      <c r="A694" s="34"/>
      <c r="B694" s="34"/>
      <c r="C694" s="34"/>
      <c r="D694" s="34"/>
    </row>
    <row r="695" spans="1:4" ht="15.75" customHeight="1" x14ac:dyDescent="0.3">
      <c r="A695" s="34"/>
      <c r="B695" s="34"/>
      <c r="C695" s="34"/>
      <c r="D695" s="34"/>
    </row>
    <row r="696" spans="1:4" ht="15.75" customHeight="1" x14ac:dyDescent="0.3">
      <c r="A696" s="34"/>
      <c r="B696" s="34"/>
      <c r="C696" s="34"/>
      <c r="D696" s="34"/>
    </row>
    <row r="697" spans="1:4" ht="15.75" customHeight="1" x14ac:dyDescent="0.3">
      <c r="A697" s="34"/>
      <c r="B697" s="34"/>
      <c r="C697" s="34"/>
      <c r="D697" s="34"/>
    </row>
    <row r="698" spans="1:4" ht="15.75" customHeight="1" x14ac:dyDescent="0.3">
      <c r="A698" s="34"/>
      <c r="B698" s="34"/>
      <c r="C698" s="34"/>
      <c r="D698" s="34"/>
    </row>
    <row r="699" spans="1:4" ht="15.75" customHeight="1" x14ac:dyDescent="0.3">
      <c r="A699" s="34"/>
      <c r="B699" s="34"/>
      <c r="C699" s="34"/>
      <c r="D699" s="34"/>
    </row>
    <row r="700" spans="1:4" ht="15.75" customHeight="1" x14ac:dyDescent="0.3">
      <c r="A700" s="34"/>
      <c r="B700" s="34"/>
      <c r="C700" s="34"/>
      <c r="D700" s="34"/>
    </row>
    <row r="701" spans="1:4" ht="15.75" customHeight="1" x14ac:dyDescent="0.3">
      <c r="A701" s="34"/>
      <c r="B701" s="34"/>
      <c r="C701" s="34"/>
      <c r="D701" s="34"/>
    </row>
    <row r="702" spans="1:4" ht="15.75" customHeight="1" x14ac:dyDescent="0.3">
      <c r="A702" s="34"/>
      <c r="B702" s="34"/>
      <c r="C702" s="34"/>
      <c r="D702" s="34"/>
    </row>
    <row r="703" spans="1:4" ht="15.75" customHeight="1" x14ac:dyDescent="0.3">
      <c r="A703" s="34"/>
      <c r="B703" s="34"/>
      <c r="C703" s="34"/>
      <c r="D703" s="34"/>
    </row>
    <row r="704" spans="1:4" ht="15.75" customHeight="1" x14ac:dyDescent="0.3">
      <c r="A704" s="34"/>
      <c r="B704" s="34"/>
      <c r="C704" s="34"/>
      <c r="D704" s="34"/>
    </row>
    <row r="705" spans="1:4" ht="15.75" customHeight="1" x14ac:dyDescent="0.3">
      <c r="A705" s="34"/>
      <c r="B705" s="34"/>
      <c r="C705" s="34"/>
      <c r="D705" s="34"/>
    </row>
    <row r="706" spans="1:4" ht="15.75" customHeight="1" x14ac:dyDescent="0.3">
      <c r="A706" s="34"/>
      <c r="B706" s="34"/>
      <c r="C706" s="34"/>
      <c r="D706" s="34"/>
    </row>
    <row r="707" spans="1:4" ht="15.75" customHeight="1" x14ac:dyDescent="0.3">
      <c r="A707" s="34"/>
      <c r="B707" s="34"/>
      <c r="C707" s="34"/>
      <c r="D707" s="34"/>
    </row>
    <row r="708" spans="1:4" ht="15.75" customHeight="1" x14ac:dyDescent="0.3">
      <c r="A708" s="34"/>
      <c r="B708" s="34"/>
      <c r="C708" s="34"/>
      <c r="D708" s="34"/>
    </row>
    <row r="709" spans="1:4" ht="15.75" customHeight="1" x14ac:dyDescent="0.3">
      <c r="A709" s="34"/>
      <c r="B709" s="34"/>
      <c r="C709" s="34"/>
      <c r="D709" s="34"/>
    </row>
    <row r="710" spans="1:4" ht="15.75" customHeight="1" x14ac:dyDescent="0.3">
      <c r="A710" s="34"/>
      <c r="B710" s="34"/>
      <c r="C710" s="34"/>
      <c r="D710" s="34"/>
    </row>
    <row r="711" spans="1:4" ht="15.75" customHeight="1" x14ac:dyDescent="0.3">
      <c r="A711" s="34"/>
      <c r="B711" s="34"/>
      <c r="C711" s="34"/>
      <c r="D711" s="34"/>
    </row>
    <row r="712" spans="1:4" ht="15.75" customHeight="1" x14ac:dyDescent="0.3">
      <c r="A712" s="34"/>
      <c r="B712" s="34"/>
      <c r="C712" s="34"/>
      <c r="D712" s="34"/>
    </row>
    <row r="713" spans="1:4" ht="15.75" customHeight="1" x14ac:dyDescent="0.3">
      <c r="A713" s="34"/>
      <c r="B713" s="34"/>
      <c r="C713" s="34"/>
      <c r="D713" s="34"/>
    </row>
    <row r="714" spans="1:4" ht="15.75" customHeight="1" x14ac:dyDescent="0.3">
      <c r="A714" s="34"/>
      <c r="B714" s="34"/>
      <c r="C714" s="34"/>
      <c r="D714" s="34"/>
    </row>
    <row r="715" spans="1:4" ht="15.75" customHeight="1" x14ac:dyDescent="0.3">
      <c r="A715" s="34"/>
      <c r="B715" s="34"/>
      <c r="C715" s="34"/>
      <c r="D715" s="34"/>
    </row>
    <row r="716" spans="1:4" ht="15.75" customHeight="1" x14ac:dyDescent="0.3">
      <c r="A716" s="34"/>
      <c r="B716" s="34"/>
      <c r="C716" s="34"/>
      <c r="D716" s="34"/>
    </row>
    <row r="717" spans="1:4" ht="15.75" customHeight="1" x14ac:dyDescent="0.3">
      <c r="A717" s="34"/>
      <c r="B717" s="34"/>
      <c r="C717" s="34"/>
      <c r="D717" s="34"/>
    </row>
    <row r="718" spans="1:4" ht="15.75" customHeight="1" x14ac:dyDescent="0.3">
      <c r="A718" s="34"/>
      <c r="B718" s="34"/>
      <c r="C718" s="34"/>
      <c r="D718" s="34"/>
    </row>
    <row r="719" spans="1:4" ht="15.75" customHeight="1" x14ac:dyDescent="0.3">
      <c r="A719" s="34"/>
      <c r="B719" s="34"/>
      <c r="C719" s="34"/>
      <c r="D719" s="34"/>
    </row>
    <row r="720" spans="1:4" ht="15.75" customHeight="1" x14ac:dyDescent="0.3">
      <c r="A720" s="34"/>
      <c r="B720" s="34"/>
      <c r="C720" s="34"/>
      <c r="D720" s="34"/>
    </row>
    <row r="721" spans="1:4" ht="15.75" customHeight="1" x14ac:dyDescent="0.3">
      <c r="A721" s="34"/>
      <c r="B721" s="34"/>
      <c r="C721" s="34"/>
      <c r="D721" s="34"/>
    </row>
    <row r="722" spans="1:4" ht="15.75" customHeight="1" x14ac:dyDescent="0.3">
      <c r="A722" s="34"/>
      <c r="B722" s="34"/>
      <c r="C722" s="34"/>
      <c r="D722" s="34"/>
    </row>
    <row r="723" spans="1:4" ht="15.75" customHeight="1" x14ac:dyDescent="0.3">
      <c r="A723" s="34"/>
      <c r="B723" s="34"/>
      <c r="C723" s="34"/>
      <c r="D723" s="34"/>
    </row>
    <row r="724" spans="1:4" ht="15.75" customHeight="1" x14ac:dyDescent="0.3">
      <c r="A724" s="34"/>
      <c r="B724" s="34"/>
      <c r="C724" s="34"/>
      <c r="D724" s="34"/>
    </row>
    <row r="725" spans="1:4" ht="15.75" customHeight="1" x14ac:dyDescent="0.3">
      <c r="A725" s="34"/>
      <c r="B725" s="34"/>
      <c r="C725" s="34"/>
      <c r="D725" s="34"/>
    </row>
    <row r="726" spans="1:4" ht="15.75" customHeight="1" x14ac:dyDescent="0.3">
      <c r="A726" s="34"/>
      <c r="B726" s="34"/>
      <c r="C726" s="34"/>
      <c r="D726" s="34"/>
    </row>
    <row r="727" spans="1:4" ht="15.75" customHeight="1" x14ac:dyDescent="0.3">
      <c r="A727" s="34"/>
      <c r="B727" s="34"/>
      <c r="C727" s="34"/>
      <c r="D727" s="34"/>
    </row>
    <row r="728" spans="1:4" ht="15.75" customHeight="1" x14ac:dyDescent="0.3">
      <c r="A728" s="34"/>
      <c r="B728" s="34"/>
      <c r="C728" s="34"/>
      <c r="D728" s="34"/>
    </row>
    <row r="729" spans="1:4" ht="15.75" customHeight="1" x14ac:dyDescent="0.3">
      <c r="A729" s="34"/>
      <c r="B729" s="34"/>
      <c r="C729" s="34"/>
      <c r="D729" s="34"/>
    </row>
    <row r="730" spans="1:4" ht="15.75" customHeight="1" x14ac:dyDescent="0.3">
      <c r="A730" s="34"/>
      <c r="B730" s="34"/>
      <c r="C730" s="34"/>
      <c r="D730" s="34"/>
    </row>
    <row r="731" spans="1:4" ht="15.75" customHeight="1" x14ac:dyDescent="0.3">
      <c r="A731" s="34"/>
      <c r="B731" s="34"/>
      <c r="C731" s="34"/>
      <c r="D731" s="34"/>
    </row>
    <row r="732" spans="1:4" ht="15.75" customHeight="1" x14ac:dyDescent="0.3">
      <c r="A732" s="34"/>
      <c r="B732" s="34"/>
      <c r="C732" s="34"/>
      <c r="D732" s="34"/>
    </row>
    <row r="733" spans="1:4" ht="15.75" customHeight="1" x14ac:dyDescent="0.3">
      <c r="A733" s="34"/>
      <c r="B733" s="34"/>
      <c r="C733" s="34"/>
      <c r="D733" s="34"/>
    </row>
    <row r="734" spans="1:4" ht="15.75" customHeight="1" x14ac:dyDescent="0.3">
      <c r="A734" s="34"/>
      <c r="B734" s="34"/>
      <c r="C734" s="34"/>
      <c r="D734" s="34"/>
    </row>
    <row r="735" spans="1:4" ht="15.75" customHeight="1" x14ac:dyDescent="0.3">
      <c r="A735" s="34"/>
      <c r="B735" s="34"/>
      <c r="C735" s="34"/>
      <c r="D735" s="34"/>
    </row>
    <row r="736" spans="1:4" ht="15.75" customHeight="1" x14ac:dyDescent="0.3">
      <c r="A736" s="34"/>
      <c r="B736" s="34"/>
      <c r="C736" s="34"/>
      <c r="D736" s="34"/>
    </row>
    <row r="737" spans="1:4" ht="15.75" customHeight="1" x14ac:dyDescent="0.3">
      <c r="A737" s="34"/>
      <c r="B737" s="34"/>
      <c r="C737" s="34"/>
      <c r="D737" s="34"/>
    </row>
    <row r="738" spans="1:4" ht="15.75" customHeight="1" x14ac:dyDescent="0.3">
      <c r="A738" s="34"/>
      <c r="B738" s="34"/>
      <c r="C738" s="34"/>
      <c r="D738" s="34"/>
    </row>
    <row r="739" spans="1:4" ht="15.75" customHeight="1" x14ac:dyDescent="0.3">
      <c r="A739" s="34"/>
      <c r="B739" s="34"/>
      <c r="C739" s="34"/>
      <c r="D739" s="34"/>
    </row>
    <row r="740" spans="1:4" ht="15.75" customHeight="1" x14ac:dyDescent="0.3">
      <c r="A740" s="34"/>
      <c r="B740" s="34"/>
      <c r="C740" s="34"/>
      <c r="D740" s="34"/>
    </row>
    <row r="741" spans="1:4" ht="15.75" customHeight="1" x14ac:dyDescent="0.3">
      <c r="A741" s="34"/>
      <c r="B741" s="34"/>
      <c r="C741" s="34"/>
      <c r="D741" s="34"/>
    </row>
    <row r="742" spans="1:4" ht="15.75" customHeight="1" x14ac:dyDescent="0.3">
      <c r="A742" s="34"/>
      <c r="B742" s="34"/>
      <c r="C742" s="34"/>
      <c r="D742" s="34"/>
    </row>
    <row r="743" spans="1:4" ht="15.75" customHeight="1" x14ac:dyDescent="0.3">
      <c r="A743" s="34"/>
      <c r="B743" s="34"/>
      <c r="C743" s="34"/>
      <c r="D743" s="34"/>
    </row>
    <row r="744" spans="1:4" ht="15.75" customHeight="1" x14ac:dyDescent="0.3">
      <c r="A744" s="34"/>
      <c r="B744" s="34"/>
      <c r="C744" s="34"/>
      <c r="D744" s="34"/>
    </row>
    <row r="745" spans="1:4" ht="15.75" customHeight="1" x14ac:dyDescent="0.3">
      <c r="A745" s="34"/>
      <c r="B745" s="34"/>
      <c r="C745" s="34"/>
      <c r="D745" s="34"/>
    </row>
    <row r="746" spans="1:4" ht="15.75" customHeight="1" x14ac:dyDescent="0.3">
      <c r="A746" s="34"/>
      <c r="B746" s="34"/>
      <c r="C746" s="34"/>
      <c r="D746" s="34"/>
    </row>
    <row r="747" spans="1:4" ht="15.75" customHeight="1" x14ac:dyDescent="0.3">
      <c r="A747" s="34"/>
      <c r="B747" s="34"/>
      <c r="C747" s="34"/>
      <c r="D747" s="34"/>
    </row>
    <row r="748" spans="1:4" ht="15.75" customHeight="1" x14ac:dyDescent="0.3">
      <c r="A748" s="34"/>
      <c r="B748" s="34"/>
      <c r="C748" s="34"/>
      <c r="D748" s="34"/>
    </row>
    <row r="749" spans="1:4" ht="15.75" customHeight="1" x14ac:dyDescent="0.3">
      <c r="A749" s="34"/>
      <c r="B749" s="34"/>
      <c r="C749" s="34"/>
      <c r="D749" s="34"/>
    </row>
    <row r="750" spans="1:4" ht="15.75" customHeight="1" x14ac:dyDescent="0.3">
      <c r="A750" s="34"/>
      <c r="B750" s="34"/>
      <c r="C750" s="34"/>
      <c r="D750" s="34"/>
    </row>
    <row r="751" spans="1:4" ht="15.75" customHeight="1" x14ac:dyDescent="0.3">
      <c r="A751" s="34"/>
      <c r="B751" s="34"/>
      <c r="C751" s="34"/>
      <c r="D751" s="34"/>
    </row>
    <row r="752" spans="1:4" ht="15.75" customHeight="1" x14ac:dyDescent="0.3">
      <c r="A752" s="34"/>
      <c r="B752" s="34"/>
      <c r="C752" s="34"/>
      <c r="D752" s="34"/>
    </row>
    <row r="753" spans="1:4" ht="15.75" customHeight="1" x14ac:dyDescent="0.3">
      <c r="A753" s="34"/>
      <c r="B753" s="34"/>
      <c r="C753" s="34"/>
      <c r="D753" s="34"/>
    </row>
    <row r="754" spans="1:4" ht="15.75" customHeight="1" x14ac:dyDescent="0.3">
      <c r="A754" s="34"/>
      <c r="B754" s="34"/>
      <c r="C754" s="34"/>
      <c r="D754" s="34"/>
    </row>
    <row r="755" spans="1:4" ht="15.75" customHeight="1" x14ac:dyDescent="0.3">
      <c r="A755" s="34"/>
      <c r="B755" s="34"/>
      <c r="C755" s="34"/>
      <c r="D755" s="34"/>
    </row>
    <row r="756" spans="1:4" ht="15.75" customHeight="1" x14ac:dyDescent="0.3">
      <c r="A756" s="34"/>
      <c r="B756" s="34"/>
      <c r="C756" s="34"/>
      <c r="D756" s="34"/>
    </row>
    <row r="757" spans="1:4" ht="15.75" customHeight="1" x14ac:dyDescent="0.3">
      <c r="A757" s="34"/>
      <c r="B757" s="34"/>
      <c r="C757" s="34"/>
      <c r="D757" s="34"/>
    </row>
    <row r="758" spans="1:4" ht="15.75" customHeight="1" x14ac:dyDescent="0.3">
      <c r="A758" s="34"/>
      <c r="B758" s="34"/>
      <c r="C758" s="34"/>
      <c r="D758" s="34"/>
    </row>
    <row r="759" spans="1:4" ht="15.75" customHeight="1" x14ac:dyDescent="0.3">
      <c r="A759" s="34"/>
      <c r="B759" s="34"/>
      <c r="C759" s="34"/>
      <c r="D759" s="34"/>
    </row>
    <row r="760" spans="1:4" ht="15.75" customHeight="1" x14ac:dyDescent="0.3">
      <c r="A760" s="34"/>
      <c r="B760" s="34"/>
      <c r="C760" s="34"/>
      <c r="D760" s="34"/>
    </row>
    <row r="761" spans="1:4" ht="15.75" customHeight="1" x14ac:dyDescent="0.3">
      <c r="A761" s="34"/>
      <c r="B761" s="34"/>
      <c r="C761" s="34"/>
      <c r="D761" s="34"/>
    </row>
    <row r="762" spans="1:4" ht="15.75" customHeight="1" x14ac:dyDescent="0.3">
      <c r="A762" s="34"/>
      <c r="B762" s="34"/>
      <c r="C762" s="34"/>
      <c r="D762" s="34"/>
    </row>
    <row r="763" spans="1:4" ht="15.75" customHeight="1" x14ac:dyDescent="0.3">
      <c r="A763" s="34"/>
      <c r="B763" s="34"/>
      <c r="C763" s="34"/>
      <c r="D763" s="34"/>
    </row>
    <row r="764" spans="1:4" ht="15.75" customHeight="1" x14ac:dyDescent="0.3">
      <c r="A764" s="34"/>
      <c r="B764" s="34"/>
      <c r="C764" s="34"/>
      <c r="D764" s="34"/>
    </row>
    <row r="765" spans="1:4" ht="15.75" customHeight="1" x14ac:dyDescent="0.3">
      <c r="A765" s="34"/>
      <c r="B765" s="34"/>
      <c r="C765" s="34"/>
      <c r="D765" s="34"/>
    </row>
    <row r="766" spans="1:4" ht="15.75" customHeight="1" x14ac:dyDescent="0.3">
      <c r="A766" s="34"/>
      <c r="B766" s="34"/>
      <c r="C766" s="34"/>
      <c r="D766" s="34"/>
    </row>
    <row r="767" spans="1:4" ht="15.75" customHeight="1" x14ac:dyDescent="0.3">
      <c r="A767" s="34"/>
      <c r="B767" s="34"/>
      <c r="C767" s="34"/>
      <c r="D767" s="34"/>
    </row>
    <row r="768" spans="1:4" ht="15.75" customHeight="1" x14ac:dyDescent="0.3">
      <c r="A768" s="34"/>
      <c r="B768" s="34"/>
      <c r="C768" s="34"/>
      <c r="D768" s="34"/>
    </row>
    <row r="769" spans="1:4" ht="15.75" customHeight="1" x14ac:dyDescent="0.3">
      <c r="A769" s="34"/>
      <c r="B769" s="34"/>
      <c r="C769" s="34"/>
      <c r="D769" s="34"/>
    </row>
    <row r="770" spans="1:4" ht="15.75" customHeight="1" x14ac:dyDescent="0.3">
      <c r="A770" s="34"/>
      <c r="B770" s="34"/>
      <c r="C770" s="34"/>
      <c r="D770" s="34"/>
    </row>
    <row r="771" spans="1:4" ht="15.75" customHeight="1" x14ac:dyDescent="0.3">
      <c r="A771" s="34"/>
      <c r="B771" s="34"/>
      <c r="C771" s="34"/>
      <c r="D771" s="34"/>
    </row>
    <row r="772" spans="1:4" ht="15.75" customHeight="1" x14ac:dyDescent="0.3">
      <c r="A772" s="34"/>
      <c r="B772" s="34"/>
      <c r="C772" s="34"/>
      <c r="D772" s="34"/>
    </row>
    <row r="773" spans="1:4" ht="15.75" customHeight="1" x14ac:dyDescent="0.3">
      <c r="A773" s="34"/>
      <c r="B773" s="34"/>
      <c r="C773" s="34"/>
      <c r="D773" s="34"/>
    </row>
    <row r="774" spans="1:4" ht="15.75" customHeight="1" x14ac:dyDescent="0.3">
      <c r="A774" s="34"/>
      <c r="B774" s="34"/>
      <c r="C774" s="34"/>
      <c r="D774" s="34"/>
    </row>
    <row r="775" spans="1:4" ht="15.75" customHeight="1" x14ac:dyDescent="0.3">
      <c r="A775" s="34"/>
      <c r="B775" s="34"/>
      <c r="C775" s="34"/>
      <c r="D775" s="34"/>
    </row>
    <row r="776" spans="1:4" ht="15.75" customHeight="1" x14ac:dyDescent="0.3">
      <c r="A776" s="34"/>
      <c r="B776" s="34"/>
      <c r="C776" s="34"/>
      <c r="D776" s="34"/>
    </row>
    <row r="777" spans="1:4" ht="15.75" customHeight="1" x14ac:dyDescent="0.3">
      <c r="A777" s="34"/>
      <c r="B777" s="34"/>
      <c r="C777" s="34"/>
      <c r="D777" s="34"/>
    </row>
    <row r="778" spans="1:4" ht="15.75" customHeight="1" x14ac:dyDescent="0.3">
      <c r="A778" s="34"/>
      <c r="B778" s="34"/>
      <c r="C778" s="34"/>
      <c r="D778" s="34"/>
    </row>
    <row r="779" spans="1:4" ht="15.75" customHeight="1" x14ac:dyDescent="0.3">
      <c r="A779" s="34"/>
      <c r="B779" s="34"/>
      <c r="C779" s="34"/>
      <c r="D779" s="34"/>
    </row>
    <row r="780" spans="1:4" ht="15.75" customHeight="1" x14ac:dyDescent="0.3">
      <c r="A780" s="34"/>
      <c r="B780" s="34"/>
      <c r="C780" s="34"/>
      <c r="D780" s="34"/>
    </row>
    <row r="781" spans="1:4" ht="15.75" customHeight="1" x14ac:dyDescent="0.3">
      <c r="A781" s="34"/>
      <c r="B781" s="34"/>
      <c r="C781" s="34"/>
      <c r="D781" s="34"/>
    </row>
    <row r="782" spans="1:4" ht="15.75" customHeight="1" x14ac:dyDescent="0.3">
      <c r="A782" s="34"/>
      <c r="B782" s="34"/>
      <c r="C782" s="34"/>
      <c r="D782" s="34"/>
    </row>
    <row r="783" spans="1:4" ht="15.75" customHeight="1" x14ac:dyDescent="0.3">
      <c r="A783" s="34"/>
      <c r="B783" s="34"/>
      <c r="C783" s="34"/>
      <c r="D783" s="34"/>
    </row>
    <row r="784" spans="1:4" ht="15.75" customHeight="1" x14ac:dyDescent="0.3">
      <c r="A784" s="34"/>
      <c r="B784" s="34"/>
      <c r="C784" s="34"/>
      <c r="D784" s="34"/>
    </row>
    <row r="785" spans="1:4" ht="15.75" customHeight="1" x14ac:dyDescent="0.3">
      <c r="A785" s="34"/>
      <c r="B785" s="34"/>
      <c r="C785" s="34"/>
      <c r="D785" s="34"/>
    </row>
    <row r="786" spans="1:4" ht="15.75" customHeight="1" x14ac:dyDescent="0.3">
      <c r="A786" s="34"/>
      <c r="B786" s="34"/>
      <c r="C786" s="34"/>
      <c r="D786" s="34"/>
    </row>
    <row r="787" spans="1:4" ht="15.75" customHeight="1" x14ac:dyDescent="0.3">
      <c r="A787" s="34"/>
      <c r="B787" s="34"/>
      <c r="C787" s="34"/>
      <c r="D787" s="34"/>
    </row>
    <row r="788" spans="1:4" ht="15.75" customHeight="1" x14ac:dyDescent="0.3">
      <c r="A788" s="34"/>
      <c r="B788" s="34"/>
      <c r="C788" s="34"/>
      <c r="D788" s="34"/>
    </row>
    <row r="789" spans="1:4" ht="15.75" customHeight="1" x14ac:dyDescent="0.3">
      <c r="A789" s="34"/>
      <c r="B789" s="34"/>
      <c r="C789" s="34"/>
      <c r="D789" s="34"/>
    </row>
    <row r="790" spans="1:4" ht="15.75" customHeight="1" x14ac:dyDescent="0.3">
      <c r="A790" s="34"/>
      <c r="B790" s="34"/>
      <c r="C790" s="34"/>
      <c r="D790" s="34"/>
    </row>
    <row r="791" spans="1:4" ht="15.75" customHeight="1" x14ac:dyDescent="0.3">
      <c r="A791" s="34"/>
      <c r="B791" s="34"/>
      <c r="C791" s="34"/>
      <c r="D791" s="34"/>
    </row>
    <row r="792" spans="1:4" ht="15.75" customHeight="1" x14ac:dyDescent="0.3">
      <c r="A792" s="34"/>
      <c r="B792" s="34"/>
      <c r="C792" s="34"/>
      <c r="D792" s="34"/>
    </row>
    <row r="793" spans="1:4" ht="15.75" customHeight="1" x14ac:dyDescent="0.3">
      <c r="A793" s="34"/>
      <c r="B793" s="34"/>
      <c r="C793" s="34"/>
      <c r="D793" s="34"/>
    </row>
    <row r="794" spans="1:4" ht="15.75" customHeight="1" x14ac:dyDescent="0.3">
      <c r="A794" s="34"/>
      <c r="B794" s="34"/>
      <c r="C794" s="34"/>
      <c r="D794" s="34"/>
    </row>
    <row r="795" spans="1:4" ht="15.75" customHeight="1" x14ac:dyDescent="0.3">
      <c r="A795" s="34"/>
      <c r="B795" s="34"/>
      <c r="C795" s="34"/>
      <c r="D795" s="34"/>
    </row>
    <row r="796" spans="1:4" ht="15.75" customHeight="1" x14ac:dyDescent="0.3">
      <c r="A796" s="34"/>
      <c r="B796" s="34"/>
      <c r="C796" s="34"/>
      <c r="D796" s="34"/>
    </row>
    <row r="797" spans="1:4" ht="15.75" customHeight="1" x14ac:dyDescent="0.3">
      <c r="A797" s="34"/>
      <c r="B797" s="34"/>
      <c r="C797" s="34"/>
      <c r="D797" s="34"/>
    </row>
    <row r="798" spans="1:4" ht="15.75" customHeight="1" x14ac:dyDescent="0.3">
      <c r="A798" s="34"/>
      <c r="B798" s="34"/>
      <c r="C798" s="34"/>
      <c r="D798" s="34"/>
    </row>
    <row r="799" spans="1:4" ht="15.75" customHeight="1" x14ac:dyDescent="0.3">
      <c r="A799" s="34"/>
      <c r="B799" s="34"/>
      <c r="C799" s="34"/>
      <c r="D799" s="34"/>
    </row>
    <row r="800" spans="1:4" ht="15.75" customHeight="1" x14ac:dyDescent="0.3">
      <c r="A800" s="34"/>
      <c r="B800" s="34"/>
      <c r="C800" s="34"/>
      <c r="D800" s="34"/>
    </row>
    <row r="801" spans="1:4" ht="15.75" customHeight="1" x14ac:dyDescent="0.3">
      <c r="A801" s="34"/>
      <c r="B801" s="34"/>
      <c r="C801" s="34"/>
      <c r="D801" s="34"/>
    </row>
    <row r="802" spans="1:4" ht="15.75" customHeight="1" x14ac:dyDescent="0.3">
      <c r="A802" s="34"/>
      <c r="B802" s="34"/>
      <c r="C802" s="34"/>
      <c r="D802" s="34"/>
    </row>
    <row r="803" spans="1:4" ht="15.75" customHeight="1" x14ac:dyDescent="0.3">
      <c r="A803" s="34"/>
      <c r="B803" s="34"/>
      <c r="C803" s="34"/>
      <c r="D803" s="34"/>
    </row>
    <row r="804" spans="1:4" ht="15.75" customHeight="1" x14ac:dyDescent="0.3">
      <c r="A804" s="34"/>
      <c r="B804" s="34"/>
      <c r="C804" s="34"/>
      <c r="D804" s="34"/>
    </row>
    <row r="805" spans="1:4" ht="15.75" customHeight="1" x14ac:dyDescent="0.3">
      <c r="A805" s="34"/>
      <c r="B805" s="34"/>
      <c r="C805" s="34"/>
      <c r="D805" s="34"/>
    </row>
    <row r="806" spans="1:4" ht="15.75" customHeight="1" x14ac:dyDescent="0.3">
      <c r="A806" s="34"/>
      <c r="B806" s="34"/>
      <c r="C806" s="34"/>
      <c r="D806" s="34"/>
    </row>
    <row r="807" spans="1:4" ht="15.75" customHeight="1" x14ac:dyDescent="0.3">
      <c r="A807" s="34"/>
      <c r="B807" s="34"/>
      <c r="C807" s="34"/>
      <c r="D807" s="34"/>
    </row>
    <row r="808" spans="1:4" ht="15.75" customHeight="1" x14ac:dyDescent="0.3">
      <c r="A808" s="34"/>
      <c r="B808" s="34"/>
      <c r="C808" s="34"/>
      <c r="D808" s="34"/>
    </row>
    <row r="809" spans="1:4" ht="15.75" customHeight="1" x14ac:dyDescent="0.3">
      <c r="A809" s="34"/>
      <c r="B809" s="34"/>
      <c r="C809" s="34"/>
      <c r="D809" s="34"/>
    </row>
    <row r="810" spans="1:4" ht="15.75" customHeight="1" x14ac:dyDescent="0.3">
      <c r="A810" s="34"/>
      <c r="B810" s="34"/>
      <c r="C810" s="34"/>
      <c r="D810" s="34"/>
    </row>
    <row r="811" spans="1:4" ht="15.75" customHeight="1" x14ac:dyDescent="0.3">
      <c r="A811" s="34"/>
      <c r="B811" s="34"/>
      <c r="C811" s="34"/>
      <c r="D811" s="34"/>
    </row>
    <row r="812" spans="1:4" ht="15.75" customHeight="1" x14ac:dyDescent="0.3">
      <c r="A812" s="34"/>
      <c r="B812" s="34"/>
      <c r="C812" s="34"/>
      <c r="D812" s="34"/>
    </row>
    <row r="813" spans="1:4" ht="15.75" customHeight="1" x14ac:dyDescent="0.3">
      <c r="A813" s="34"/>
      <c r="B813" s="34"/>
      <c r="C813" s="34"/>
      <c r="D813" s="34"/>
    </row>
    <row r="814" spans="1:4" ht="15.75" customHeight="1" x14ac:dyDescent="0.3">
      <c r="A814" s="34"/>
      <c r="B814" s="34"/>
      <c r="C814" s="34"/>
      <c r="D814" s="34"/>
    </row>
    <row r="815" spans="1:4" ht="15.75" customHeight="1" x14ac:dyDescent="0.3">
      <c r="A815" s="34"/>
      <c r="B815" s="34"/>
      <c r="C815" s="34"/>
      <c r="D815" s="34"/>
    </row>
    <row r="816" spans="1:4" ht="15.75" customHeight="1" x14ac:dyDescent="0.3">
      <c r="A816" s="34"/>
      <c r="B816" s="34"/>
      <c r="C816" s="34"/>
      <c r="D816" s="34"/>
    </row>
    <row r="817" spans="1:4" ht="15.75" customHeight="1" x14ac:dyDescent="0.3">
      <c r="A817" s="34"/>
      <c r="B817" s="34"/>
      <c r="C817" s="34"/>
      <c r="D817" s="34"/>
    </row>
    <row r="818" spans="1:4" ht="15.75" customHeight="1" x14ac:dyDescent="0.3">
      <c r="A818" s="34"/>
      <c r="B818" s="34"/>
      <c r="C818" s="34"/>
      <c r="D818" s="34"/>
    </row>
    <row r="819" spans="1:4" ht="15.75" customHeight="1" x14ac:dyDescent="0.3">
      <c r="A819" s="34"/>
      <c r="B819" s="34"/>
      <c r="C819" s="34"/>
      <c r="D819" s="34"/>
    </row>
    <row r="820" spans="1:4" ht="15.75" customHeight="1" x14ac:dyDescent="0.3">
      <c r="A820" s="34"/>
      <c r="B820" s="34"/>
      <c r="C820" s="34"/>
      <c r="D820" s="34"/>
    </row>
    <row r="821" spans="1:4" ht="15.75" customHeight="1" x14ac:dyDescent="0.3">
      <c r="A821" s="34"/>
      <c r="B821" s="34"/>
      <c r="C821" s="34"/>
      <c r="D821" s="34"/>
    </row>
    <row r="822" spans="1:4" ht="15.75" customHeight="1" x14ac:dyDescent="0.3">
      <c r="A822" s="34"/>
      <c r="B822" s="34"/>
      <c r="C822" s="34"/>
      <c r="D822" s="34"/>
    </row>
    <row r="823" spans="1:4" ht="15.75" customHeight="1" x14ac:dyDescent="0.3">
      <c r="A823" s="34"/>
      <c r="B823" s="34"/>
      <c r="C823" s="34"/>
      <c r="D823" s="34"/>
    </row>
    <row r="824" spans="1:4" ht="15.75" customHeight="1" x14ac:dyDescent="0.3">
      <c r="A824" s="34"/>
      <c r="B824" s="34"/>
      <c r="C824" s="34"/>
      <c r="D824" s="34"/>
    </row>
    <row r="825" spans="1:4" ht="15.75" customHeight="1" x14ac:dyDescent="0.3">
      <c r="A825" s="34"/>
      <c r="B825" s="34"/>
      <c r="C825" s="34"/>
      <c r="D825" s="34"/>
    </row>
    <row r="826" spans="1:4" ht="15.75" customHeight="1" x14ac:dyDescent="0.3">
      <c r="A826" s="34"/>
      <c r="B826" s="34"/>
      <c r="C826" s="34"/>
      <c r="D826" s="34"/>
    </row>
    <row r="827" spans="1:4" ht="15.75" customHeight="1" x14ac:dyDescent="0.3">
      <c r="A827" s="34"/>
      <c r="B827" s="34"/>
      <c r="C827" s="34"/>
      <c r="D827" s="34"/>
    </row>
    <row r="828" spans="1:4" ht="15.75" customHeight="1" x14ac:dyDescent="0.3">
      <c r="A828" s="34"/>
      <c r="B828" s="34"/>
      <c r="C828" s="34"/>
      <c r="D828" s="34"/>
    </row>
    <row r="829" spans="1:4" ht="15.75" customHeight="1" x14ac:dyDescent="0.3">
      <c r="A829" s="34"/>
      <c r="B829" s="34"/>
      <c r="C829" s="34"/>
      <c r="D829" s="34"/>
    </row>
    <row r="830" spans="1:4" ht="15.75" customHeight="1" x14ac:dyDescent="0.3">
      <c r="A830" s="34"/>
      <c r="B830" s="34"/>
      <c r="C830" s="34"/>
      <c r="D830" s="34"/>
    </row>
    <row r="831" spans="1:4" ht="15.75" customHeight="1" x14ac:dyDescent="0.3">
      <c r="A831" s="34"/>
      <c r="B831" s="34"/>
      <c r="C831" s="34"/>
      <c r="D831" s="34"/>
    </row>
    <row r="832" spans="1:4" ht="15.75" customHeight="1" x14ac:dyDescent="0.3">
      <c r="A832" s="34"/>
      <c r="B832" s="34"/>
      <c r="C832" s="34"/>
      <c r="D832" s="34"/>
    </row>
    <row r="833" spans="1:4" ht="15.75" customHeight="1" x14ac:dyDescent="0.3">
      <c r="A833" s="34"/>
      <c r="B833" s="34"/>
      <c r="C833" s="34"/>
      <c r="D833" s="34"/>
    </row>
    <row r="834" spans="1:4" ht="15.75" customHeight="1" x14ac:dyDescent="0.3">
      <c r="A834" s="34"/>
      <c r="B834" s="34"/>
      <c r="C834" s="34"/>
      <c r="D834" s="34"/>
    </row>
    <row r="835" spans="1:4" ht="15.75" customHeight="1" x14ac:dyDescent="0.3">
      <c r="A835" s="34"/>
      <c r="B835" s="34"/>
      <c r="C835" s="34"/>
      <c r="D835" s="34"/>
    </row>
    <row r="836" spans="1:4" ht="15.75" customHeight="1" x14ac:dyDescent="0.3">
      <c r="A836" s="34"/>
      <c r="B836" s="34"/>
      <c r="C836" s="34"/>
      <c r="D836" s="34"/>
    </row>
    <row r="837" spans="1:4" ht="15.75" customHeight="1" x14ac:dyDescent="0.3">
      <c r="A837" s="34"/>
      <c r="B837" s="34"/>
      <c r="C837" s="34"/>
      <c r="D837" s="34"/>
    </row>
    <row r="838" spans="1:4" ht="15.75" customHeight="1" x14ac:dyDescent="0.3">
      <c r="A838" s="34"/>
      <c r="B838" s="34"/>
      <c r="C838" s="34"/>
      <c r="D838" s="34"/>
    </row>
    <row r="839" spans="1:4" ht="15.75" customHeight="1" x14ac:dyDescent="0.3">
      <c r="A839" s="34"/>
      <c r="B839" s="34"/>
      <c r="C839" s="34"/>
      <c r="D839" s="34"/>
    </row>
    <row r="840" spans="1:4" ht="15.75" customHeight="1" x14ac:dyDescent="0.3">
      <c r="A840" s="34"/>
      <c r="B840" s="34"/>
      <c r="C840" s="34"/>
      <c r="D840" s="34"/>
    </row>
    <row r="841" spans="1:4" ht="15.75" customHeight="1" x14ac:dyDescent="0.3">
      <c r="A841" s="34"/>
      <c r="B841" s="34"/>
      <c r="C841" s="34"/>
      <c r="D841" s="34"/>
    </row>
    <row r="842" spans="1:4" ht="15.75" customHeight="1" x14ac:dyDescent="0.3">
      <c r="A842" s="34"/>
      <c r="B842" s="34"/>
      <c r="C842" s="34"/>
      <c r="D842" s="34"/>
    </row>
    <row r="843" spans="1:4" ht="15.75" customHeight="1" x14ac:dyDescent="0.3">
      <c r="A843" s="34"/>
      <c r="B843" s="34"/>
      <c r="C843" s="34"/>
      <c r="D843" s="34"/>
    </row>
    <row r="844" spans="1:4" ht="15.75" customHeight="1" x14ac:dyDescent="0.3">
      <c r="A844" s="34"/>
      <c r="B844" s="34"/>
      <c r="C844" s="34"/>
      <c r="D844" s="34"/>
    </row>
    <row r="845" spans="1:4" ht="15.75" customHeight="1" x14ac:dyDescent="0.3">
      <c r="A845" s="34"/>
      <c r="B845" s="34"/>
      <c r="C845" s="34"/>
      <c r="D845" s="34"/>
    </row>
    <row r="846" spans="1:4" ht="15.75" customHeight="1" x14ac:dyDescent="0.3">
      <c r="A846" s="34"/>
      <c r="B846" s="34"/>
      <c r="C846" s="34"/>
      <c r="D846" s="34"/>
    </row>
    <row r="847" spans="1:4" ht="15.75" customHeight="1" x14ac:dyDescent="0.3">
      <c r="A847" s="34"/>
      <c r="B847" s="34"/>
      <c r="C847" s="34"/>
      <c r="D847" s="34"/>
    </row>
    <row r="848" spans="1:4" ht="15.75" customHeight="1" x14ac:dyDescent="0.3">
      <c r="A848" s="34"/>
      <c r="B848" s="34"/>
      <c r="C848" s="34"/>
      <c r="D848" s="34"/>
    </row>
    <row r="849" spans="1:4" ht="15.75" customHeight="1" x14ac:dyDescent="0.3">
      <c r="A849" s="34"/>
      <c r="B849" s="34"/>
      <c r="C849" s="34"/>
      <c r="D849" s="34"/>
    </row>
    <row r="850" spans="1:4" ht="15.75" customHeight="1" x14ac:dyDescent="0.3">
      <c r="A850" s="34"/>
      <c r="B850" s="34"/>
      <c r="C850" s="34"/>
      <c r="D850" s="34"/>
    </row>
    <row r="851" spans="1:4" ht="15.75" customHeight="1" x14ac:dyDescent="0.3">
      <c r="A851" s="34"/>
      <c r="B851" s="34"/>
      <c r="C851" s="34"/>
      <c r="D851" s="34"/>
    </row>
    <row r="852" spans="1:4" ht="15.75" customHeight="1" x14ac:dyDescent="0.3">
      <c r="A852" s="34"/>
      <c r="B852" s="34"/>
      <c r="C852" s="34"/>
      <c r="D852" s="34"/>
    </row>
    <row r="853" spans="1:4" ht="15.75" customHeight="1" x14ac:dyDescent="0.3">
      <c r="A853" s="34"/>
      <c r="B853" s="34"/>
      <c r="C853" s="34"/>
      <c r="D853" s="34"/>
    </row>
    <row r="854" spans="1:4" ht="15.75" customHeight="1" x14ac:dyDescent="0.3">
      <c r="A854" s="34"/>
      <c r="B854" s="34"/>
      <c r="C854" s="34"/>
      <c r="D854" s="34"/>
    </row>
    <row r="855" spans="1:4" ht="15.75" customHeight="1" x14ac:dyDescent="0.3">
      <c r="A855" s="34"/>
      <c r="B855" s="34"/>
      <c r="C855" s="34"/>
      <c r="D855" s="34"/>
    </row>
    <row r="856" spans="1:4" ht="15.75" customHeight="1" x14ac:dyDescent="0.3">
      <c r="A856" s="34"/>
      <c r="B856" s="34"/>
      <c r="C856" s="34"/>
      <c r="D856" s="34"/>
    </row>
    <row r="857" spans="1:4" ht="15.75" customHeight="1" x14ac:dyDescent="0.3">
      <c r="A857" s="34"/>
      <c r="B857" s="34"/>
      <c r="C857" s="34"/>
      <c r="D857" s="34"/>
    </row>
    <row r="858" spans="1:4" ht="15.75" customHeight="1" x14ac:dyDescent="0.3">
      <c r="A858" s="34"/>
      <c r="B858" s="34"/>
      <c r="C858" s="34"/>
      <c r="D858" s="34"/>
    </row>
    <row r="859" spans="1:4" ht="15.75" customHeight="1" x14ac:dyDescent="0.3">
      <c r="A859" s="34"/>
      <c r="B859" s="34"/>
      <c r="C859" s="34"/>
      <c r="D859" s="34"/>
    </row>
    <row r="860" spans="1:4" ht="15.75" customHeight="1" x14ac:dyDescent="0.3">
      <c r="A860" s="34"/>
      <c r="B860" s="34"/>
      <c r="C860" s="34"/>
      <c r="D860" s="34"/>
    </row>
    <row r="861" spans="1:4" ht="15.75" customHeight="1" x14ac:dyDescent="0.3">
      <c r="A861" s="34"/>
      <c r="B861" s="34"/>
      <c r="C861" s="34"/>
      <c r="D861" s="34"/>
    </row>
    <row r="862" spans="1:4" ht="15.75" customHeight="1" x14ac:dyDescent="0.3">
      <c r="A862" s="34"/>
      <c r="B862" s="34"/>
      <c r="C862" s="34"/>
      <c r="D862" s="34"/>
    </row>
    <row r="863" spans="1:4" ht="15.75" customHeight="1" x14ac:dyDescent="0.3">
      <c r="A863" s="34"/>
      <c r="B863" s="34"/>
      <c r="C863" s="34"/>
      <c r="D863" s="34"/>
    </row>
    <row r="864" spans="1:4" ht="15.75" customHeight="1" x14ac:dyDescent="0.3">
      <c r="A864" s="34"/>
      <c r="B864" s="34"/>
      <c r="C864" s="34"/>
      <c r="D864" s="34"/>
    </row>
    <row r="865" spans="1:4" ht="15.75" customHeight="1" x14ac:dyDescent="0.3">
      <c r="A865" s="34"/>
      <c r="B865" s="34"/>
      <c r="C865" s="34"/>
      <c r="D865" s="34"/>
    </row>
    <row r="866" spans="1:4" ht="15.75" customHeight="1" x14ac:dyDescent="0.3">
      <c r="A866" s="34"/>
      <c r="B866" s="34"/>
      <c r="C866" s="34"/>
      <c r="D866" s="34"/>
    </row>
    <row r="867" spans="1:4" ht="15.75" customHeight="1" x14ac:dyDescent="0.3">
      <c r="A867" s="34"/>
      <c r="B867" s="34"/>
      <c r="C867" s="34"/>
      <c r="D867" s="34"/>
    </row>
    <row r="868" spans="1:4" ht="15.75" customHeight="1" x14ac:dyDescent="0.3">
      <c r="A868" s="34"/>
      <c r="B868" s="34"/>
      <c r="C868" s="34"/>
      <c r="D868" s="34"/>
    </row>
    <row r="869" spans="1:4" ht="15.75" customHeight="1" x14ac:dyDescent="0.3">
      <c r="A869" s="34"/>
      <c r="B869" s="34"/>
      <c r="C869" s="34"/>
      <c r="D869" s="34"/>
    </row>
    <row r="870" spans="1:4" ht="15.75" customHeight="1" x14ac:dyDescent="0.3">
      <c r="A870" s="34"/>
      <c r="B870" s="34"/>
      <c r="C870" s="34"/>
      <c r="D870" s="34"/>
    </row>
    <row r="871" spans="1:4" ht="15.75" customHeight="1" x14ac:dyDescent="0.3">
      <c r="A871" s="34"/>
      <c r="B871" s="34"/>
      <c r="C871" s="34"/>
      <c r="D871" s="34"/>
    </row>
    <row r="872" spans="1:4" ht="15.75" customHeight="1" x14ac:dyDescent="0.3">
      <c r="A872" s="34"/>
      <c r="B872" s="34"/>
      <c r="C872" s="34"/>
      <c r="D872" s="34"/>
    </row>
    <row r="873" spans="1:4" ht="15.75" customHeight="1" x14ac:dyDescent="0.3">
      <c r="A873" s="34"/>
      <c r="B873" s="34"/>
      <c r="C873" s="34"/>
      <c r="D873" s="34"/>
    </row>
    <row r="874" spans="1:4" ht="15.75" customHeight="1" x14ac:dyDescent="0.3">
      <c r="A874" s="34"/>
      <c r="B874" s="34"/>
      <c r="C874" s="34"/>
      <c r="D874" s="34"/>
    </row>
    <row r="875" spans="1:4" ht="15.75" customHeight="1" x14ac:dyDescent="0.3">
      <c r="A875" s="34"/>
      <c r="B875" s="34"/>
      <c r="C875" s="34"/>
      <c r="D875" s="34"/>
    </row>
    <row r="876" spans="1:4" ht="15.75" customHeight="1" x14ac:dyDescent="0.3">
      <c r="A876" s="34"/>
      <c r="B876" s="34"/>
      <c r="C876" s="34"/>
      <c r="D876" s="34"/>
    </row>
    <row r="877" spans="1:4" ht="15.75" customHeight="1" x14ac:dyDescent="0.3">
      <c r="A877" s="34"/>
      <c r="B877" s="34"/>
      <c r="C877" s="34"/>
      <c r="D877" s="34"/>
    </row>
    <row r="878" spans="1:4" ht="15.75" customHeight="1" x14ac:dyDescent="0.3">
      <c r="A878" s="34"/>
      <c r="B878" s="34"/>
      <c r="C878" s="34"/>
      <c r="D878" s="34"/>
    </row>
    <row r="879" spans="1:4" ht="15.75" customHeight="1" x14ac:dyDescent="0.3">
      <c r="A879" s="34"/>
      <c r="B879" s="34"/>
      <c r="C879" s="34"/>
      <c r="D879" s="34"/>
    </row>
    <row r="880" spans="1:4" ht="15.75" customHeight="1" x14ac:dyDescent="0.3">
      <c r="A880" s="34"/>
      <c r="B880" s="34"/>
      <c r="C880" s="34"/>
      <c r="D880" s="34"/>
    </row>
    <row r="881" spans="1:4" ht="15.75" customHeight="1" x14ac:dyDescent="0.3">
      <c r="A881" s="34"/>
      <c r="B881" s="34"/>
      <c r="C881" s="34"/>
      <c r="D881" s="34"/>
    </row>
    <row r="882" spans="1:4" ht="15.75" customHeight="1" x14ac:dyDescent="0.3">
      <c r="A882" s="34"/>
      <c r="B882" s="34"/>
      <c r="C882" s="34"/>
      <c r="D882" s="34"/>
    </row>
    <row r="883" spans="1:4" ht="15.75" customHeight="1" x14ac:dyDescent="0.3">
      <c r="A883" s="34"/>
      <c r="B883" s="34"/>
      <c r="C883" s="34"/>
      <c r="D883" s="34"/>
    </row>
    <row r="884" spans="1:4" ht="15.75" customHeight="1" x14ac:dyDescent="0.3">
      <c r="A884" s="34"/>
      <c r="B884" s="34"/>
      <c r="C884" s="34"/>
      <c r="D884" s="34"/>
    </row>
    <row r="885" spans="1:4" ht="15.75" customHeight="1" x14ac:dyDescent="0.3">
      <c r="A885" s="34"/>
      <c r="B885" s="34"/>
      <c r="C885" s="34"/>
      <c r="D885" s="34"/>
    </row>
    <row r="886" spans="1:4" ht="15.75" customHeight="1" x14ac:dyDescent="0.3">
      <c r="A886" s="34"/>
      <c r="B886" s="34"/>
      <c r="C886" s="34"/>
      <c r="D886" s="34"/>
    </row>
    <row r="887" spans="1:4" ht="15.75" customHeight="1" x14ac:dyDescent="0.3">
      <c r="A887" s="34"/>
      <c r="B887" s="34"/>
      <c r="C887" s="34"/>
      <c r="D887" s="34"/>
    </row>
    <row r="888" spans="1:4" ht="15.75" customHeight="1" x14ac:dyDescent="0.3">
      <c r="A888" s="34"/>
      <c r="B888" s="34"/>
      <c r="C888" s="34"/>
      <c r="D888" s="34"/>
    </row>
    <row r="889" spans="1:4" ht="15.75" customHeight="1" x14ac:dyDescent="0.3">
      <c r="A889" s="34"/>
      <c r="B889" s="34"/>
      <c r="C889" s="34"/>
      <c r="D889" s="34"/>
    </row>
    <row r="890" spans="1:4" ht="15.75" customHeight="1" x14ac:dyDescent="0.3">
      <c r="A890" s="34"/>
      <c r="B890" s="34"/>
      <c r="C890" s="34"/>
      <c r="D890" s="34"/>
    </row>
    <row r="891" spans="1:4" ht="15.75" customHeight="1" x14ac:dyDescent="0.3">
      <c r="A891" s="34"/>
      <c r="B891" s="34"/>
      <c r="C891" s="34"/>
      <c r="D891" s="34"/>
    </row>
    <row r="892" spans="1:4" ht="15.75" customHeight="1" x14ac:dyDescent="0.3">
      <c r="A892" s="34"/>
      <c r="B892" s="34"/>
      <c r="C892" s="34"/>
      <c r="D892" s="34"/>
    </row>
    <row r="893" spans="1:4" ht="15.75" customHeight="1" x14ac:dyDescent="0.3">
      <c r="A893" s="34"/>
      <c r="B893" s="34"/>
      <c r="C893" s="34"/>
      <c r="D893" s="34"/>
    </row>
    <row r="894" spans="1:4" ht="15.75" customHeight="1" x14ac:dyDescent="0.3">
      <c r="A894" s="34"/>
      <c r="B894" s="34"/>
      <c r="C894" s="34"/>
      <c r="D894" s="34"/>
    </row>
    <row r="895" spans="1:4" ht="15.75" customHeight="1" x14ac:dyDescent="0.3">
      <c r="A895" s="34"/>
      <c r="B895" s="34"/>
      <c r="C895" s="34"/>
      <c r="D895" s="34"/>
    </row>
    <row r="896" spans="1:4" ht="15.75" customHeight="1" x14ac:dyDescent="0.3">
      <c r="A896" s="34"/>
      <c r="B896" s="34"/>
      <c r="C896" s="34"/>
      <c r="D896" s="34"/>
    </row>
    <row r="897" spans="1:4" ht="15.75" customHeight="1" x14ac:dyDescent="0.3">
      <c r="A897" s="34"/>
      <c r="B897" s="34"/>
      <c r="C897" s="34"/>
      <c r="D897" s="34"/>
    </row>
    <row r="898" spans="1:4" ht="15.75" customHeight="1" x14ac:dyDescent="0.3">
      <c r="A898" s="34"/>
      <c r="B898" s="34"/>
      <c r="C898" s="34"/>
      <c r="D898" s="34"/>
    </row>
    <row r="899" spans="1:4" ht="15.75" customHeight="1" x14ac:dyDescent="0.3">
      <c r="A899" s="34"/>
      <c r="B899" s="34"/>
      <c r="C899" s="34"/>
      <c r="D899" s="34"/>
    </row>
    <row r="900" spans="1:4" ht="15.75" customHeight="1" x14ac:dyDescent="0.3">
      <c r="A900" s="34"/>
      <c r="B900" s="34"/>
      <c r="C900" s="34"/>
      <c r="D900" s="34"/>
    </row>
    <row r="901" spans="1:4" ht="15.75" customHeight="1" x14ac:dyDescent="0.3">
      <c r="A901" s="34"/>
      <c r="B901" s="34"/>
      <c r="C901" s="34"/>
      <c r="D901" s="34"/>
    </row>
    <row r="902" spans="1:4" ht="15.75" customHeight="1" x14ac:dyDescent="0.3">
      <c r="A902" s="34"/>
      <c r="B902" s="34"/>
      <c r="C902" s="34"/>
      <c r="D902" s="34"/>
    </row>
    <row r="903" spans="1:4" ht="15.75" customHeight="1" x14ac:dyDescent="0.3">
      <c r="A903" s="34"/>
      <c r="B903" s="34"/>
      <c r="C903" s="34"/>
      <c r="D903" s="34"/>
    </row>
    <row r="904" spans="1:4" ht="15.75" customHeight="1" x14ac:dyDescent="0.3">
      <c r="A904" s="34"/>
      <c r="B904" s="34"/>
      <c r="C904" s="34"/>
      <c r="D904" s="34"/>
    </row>
    <row r="905" spans="1:4" ht="15.75" customHeight="1" x14ac:dyDescent="0.3">
      <c r="A905" s="34"/>
      <c r="B905" s="34"/>
      <c r="C905" s="34"/>
      <c r="D905" s="34"/>
    </row>
    <row r="906" spans="1:4" ht="15.75" customHeight="1" x14ac:dyDescent="0.3">
      <c r="A906" s="34"/>
      <c r="B906" s="34"/>
      <c r="C906" s="34"/>
      <c r="D906" s="34"/>
    </row>
    <row r="907" spans="1:4" ht="15.75" customHeight="1" x14ac:dyDescent="0.3">
      <c r="A907" s="34"/>
      <c r="B907" s="34"/>
      <c r="C907" s="34"/>
      <c r="D907" s="34"/>
    </row>
    <row r="908" spans="1:4" ht="15.75" customHeight="1" x14ac:dyDescent="0.3">
      <c r="A908" s="34"/>
      <c r="B908" s="34"/>
      <c r="C908" s="34"/>
      <c r="D908" s="34"/>
    </row>
    <row r="909" spans="1:4" ht="15.75" customHeight="1" x14ac:dyDescent="0.3">
      <c r="A909" s="34"/>
      <c r="B909" s="34"/>
      <c r="C909" s="34"/>
      <c r="D909" s="34"/>
    </row>
    <row r="910" spans="1:4" ht="15.75" customHeight="1" x14ac:dyDescent="0.3">
      <c r="A910" s="34"/>
      <c r="B910" s="34"/>
      <c r="C910" s="34"/>
      <c r="D910" s="34"/>
    </row>
    <row r="911" spans="1:4" ht="15.75" customHeight="1" x14ac:dyDescent="0.3">
      <c r="A911" s="34"/>
      <c r="B911" s="34"/>
      <c r="C911" s="34"/>
      <c r="D911" s="34"/>
    </row>
    <row r="912" spans="1:4" ht="15.75" customHeight="1" x14ac:dyDescent="0.3">
      <c r="A912" s="34"/>
      <c r="B912" s="34"/>
      <c r="C912" s="34"/>
      <c r="D912" s="34"/>
    </row>
    <row r="913" spans="1:4" ht="15.75" customHeight="1" x14ac:dyDescent="0.3">
      <c r="A913" s="34"/>
      <c r="B913" s="34"/>
      <c r="C913" s="34"/>
      <c r="D913" s="34"/>
    </row>
    <row r="914" spans="1:4" ht="15.75" customHeight="1" x14ac:dyDescent="0.3">
      <c r="A914" s="34"/>
      <c r="B914" s="34"/>
      <c r="C914" s="34"/>
      <c r="D914" s="34"/>
    </row>
    <row r="915" spans="1:4" ht="15.75" customHeight="1" x14ac:dyDescent="0.3">
      <c r="A915" s="34"/>
      <c r="B915" s="34"/>
      <c r="C915" s="34"/>
      <c r="D915" s="34"/>
    </row>
    <row r="916" spans="1:4" ht="15.75" customHeight="1" x14ac:dyDescent="0.3">
      <c r="A916" s="34"/>
      <c r="B916" s="34"/>
      <c r="C916" s="34"/>
      <c r="D916" s="34"/>
    </row>
    <row r="917" spans="1:4" ht="15.75" customHeight="1" x14ac:dyDescent="0.3">
      <c r="A917" s="34"/>
      <c r="B917" s="34"/>
      <c r="C917" s="34"/>
      <c r="D917" s="34"/>
    </row>
    <row r="918" spans="1:4" ht="15.75" customHeight="1" x14ac:dyDescent="0.3">
      <c r="A918" s="34"/>
      <c r="B918" s="34"/>
      <c r="C918" s="34"/>
      <c r="D918" s="34"/>
    </row>
    <row r="919" spans="1:4" ht="15.75" customHeight="1" x14ac:dyDescent="0.3">
      <c r="A919" s="34"/>
      <c r="B919" s="34"/>
      <c r="C919" s="34"/>
      <c r="D919" s="34"/>
    </row>
    <row r="920" spans="1:4" ht="15.75" customHeight="1" x14ac:dyDescent="0.3">
      <c r="A920" s="34"/>
      <c r="B920" s="34"/>
      <c r="C920" s="34"/>
      <c r="D920" s="34"/>
    </row>
    <row r="921" spans="1:4" ht="15.75" customHeight="1" x14ac:dyDescent="0.3">
      <c r="A921" s="34"/>
      <c r="B921" s="34"/>
      <c r="C921" s="34"/>
      <c r="D921" s="34"/>
    </row>
    <row r="922" spans="1:4" ht="15.75" customHeight="1" x14ac:dyDescent="0.3">
      <c r="A922" s="34"/>
      <c r="B922" s="34"/>
      <c r="C922" s="34"/>
      <c r="D922" s="34"/>
    </row>
    <row r="923" spans="1:4" ht="15.75" customHeight="1" x14ac:dyDescent="0.3">
      <c r="A923" s="34"/>
      <c r="B923" s="34"/>
      <c r="C923" s="34"/>
      <c r="D923" s="34"/>
    </row>
    <row r="924" spans="1:4" ht="15.75" customHeight="1" x14ac:dyDescent="0.3">
      <c r="A924" s="34"/>
      <c r="B924" s="34"/>
      <c r="C924" s="34"/>
      <c r="D924" s="34"/>
    </row>
    <row r="925" spans="1:4" ht="15.75" customHeight="1" x14ac:dyDescent="0.3">
      <c r="A925" s="34"/>
      <c r="B925" s="34"/>
      <c r="C925" s="34"/>
      <c r="D925" s="34"/>
    </row>
    <row r="926" spans="1:4" ht="15.75" customHeight="1" x14ac:dyDescent="0.3">
      <c r="A926" s="34"/>
      <c r="B926" s="34"/>
      <c r="C926" s="34"/>
      <c r="D926" s="34"/>
    </row>
    <row r="927" spans="1:4" ht="15.75" customHeight="1" x14ac:dyDescent="0.3">
      <c r="A927" s="34"/>
      <c r="B927" s="34"/>
      <c r="C927" s="34"/>
      <c r="D927" s="34"/>
    </row>
    <row r="928" spans="1:4" ht="15.75" customHeight="1" x14ac:dyDescent="0.3">
      <c r="A928" s="34"/>
      <c r="B928" s="34"/>
      <c r="C928" s="34"/>
      <c r="D928" s="34"/>
    </row>
    <row r="929" spans="1:4" ht="15.75" customHeight="1" x14ac:dyDescent="0.3">
      <c r="A929" s="34"/>
      <c r="B929" s="34"/>
      <c r="C929" s="34"/>
      <c r="D929" s="34"/>
    </row>
    <row r="930" spans="1:4" ht="15.75" customHeight="1" x14ac:dyDescent="0.3">
      <c r="A930" s="34"/>
      <c r="B930" s="34"/>
      <c r="C930" s="34"/>
      <c r="D930" s="34"/>
    </row>
    <row r="931" spans="1:4" ht="15.75" customHeight="1" x14ac:dyDescent="0.3">
      <c r="A931" s="34"/>
      <c r="B931" s="34"/>
      <c r="C931" s="34"/>
      <c r="D931" s="34"/>
    </row>
    <row r="932" spans="1:4" ht="15.75" customHeight="1" x14ac:dyDescent="0.3">
      <c r="A932" s="34"/>
      <c r="B932" s="34"/>
      <c r="C932" s="34"/>
      <c r="D932" s="34"/>
    </row>
    <row r="933" spans="1:4" ht="15.75" customHeight="1" x14ac:dyDescent="0.3">
      <c r="A933" s="34"/>
      <c r="B933" s="34"/>
      <c r="C933" s="34"/>
      <c r="D933" s="34"/>
    </row>
    <row r="934" spans="1:4" ht="15.75" customHeight="1" x14ac:dyDescent="0.3">
      <c r="A934" s="34"/>
      <c r="B934" s="34"/>
      <c r="C934" s="34"/>
      <c r="D934" s="34"/>
    </row>
    <row r="935" spans="1:4" ht="15.75" customHeight="1" x14ac:dyDescent="0.3">
      <c r="A935" s="34"/>
      <c r="B935" s="34"/>
      <c r="C935" s="34"/>
      <c r="D935" s="34"/>
    </row>
    <row r="936" spans="1:4" ht="15.75" customHeight="1" x14ac:dyDescent="0.3">
      <c r="A936" s="34"/>
      <c r="B936" s="34"/>
      <c r="C936" s="34"/>
      <c r="D936" s="34"/>
    </row>
    <row r="937" spans="1:4" ht="15.75" customHeight="1" x14ac:dyDescent="0.3">
      <c r="A937" s="34"/>
      <c r="B937" s="34"/>
      <c r="C937" s="34"/>
      <c r="D937" s="34"/>
    </row>
    <row r="938" spans="1:4" ht="15.75" customHeight="1" x14ac:dyDescent="0.3">
      <c r="A938" s="34"/>
      <c r="B938" s="34"/>
      <c r="C938" s="34"/>
      <c r="D938" s="34"/>
    </row>
    <row r="939" spans="1:4" ht="15.75" customHeight="1" x14ac:dyDescent="0.3">
      <c r="A939" s="34"/>
      <c r="B939" s="34"/>
      <c r="C939" s="34"/>
      <c r="D939" s="34"/>
    </row>
    <row r="940" spans="1:4" ht="15.75" customHeight="1" x14ac:dyDescent="0.3">
      <c r="A940" s="34"/>
      <c r="B940" s="34"/>
      <c r="C940" s="34"/>
      <c r="D940" s="34"/>
    </row>
    <row r="941" spans="1:4" ht="15.75" customHeight="1" x14ac:dyDescent="0.3">
      <c r="A941" s="34"/>
      <c r="B941" s="34"/>
      <c r="C941" s="34"/>
      <c r="D941" s="34"/>
    </row>
    <row r="942" spans="1:4" ht="15.75" customHeight="1" x14ac:dyDescent="0.3">
      <c r="A942" s="34"/>
      <c r="B942" s="34"/>
      <c r="C942" s="34"/>
      <c r="D942" s="34"/>
    </row>
    <row r="943" spans="1:4" ht="15.75" customHeight="1" x14ac:dyDescent="0.3">
      <c r="A943" s="34"/>
      <c r="B943" s="34"/>
      <c r="C943" s="34"/>
      <c r="D943" s="34"/>
    </row>
    <row r="944" spans="1:4" ht="15.75" customHeight="1" x14ac:dyDescent="0.3">
      <c r="A944" s="34"/>
      <c r="B944" s="34"/>
      <c r="C944" s="34"/>
      <c r="D944" s="34"/>
    </row>
    <row r="945" spans="1:4" ht="15.75" customHeight="1" x14ac:dyDescent="0.3">
      <c r="A945" s="34"/>
      <c r="B945" s="34"/>
      <c r="C945" s="34"/>
      <c r="D945" s="34"/>
    </row>
    <row r="946" spans="1:4" ht="15.75" customHeight="1" x14ac:dyDescent="0.3">
      <c r="A946" s="34"/>
      <c r="B946" s="34"/>
      <c r="C946" s="34"/>
      <c r="D946" s="34"/>
    </row>
    <row r="947" spans="1:4" ht="15.75" customHeight="1" x14ac:dyDescent="0.3">
      <c r="A947" s="34"/>
      <c r="B947" s="34"/>
      <c r="C947" s="34"/>
      <c r="D947" s="34"/>
    </row>
    <row r="948" spans="1:4" ht="15.75" customHeight="1" x14ac:dyDescent="0.3">
      <c r="A948" s="34"/>
      <c r="B948" s="34"/>
      <c r="C948" s="34"/>
      <c r="D948" s="34"/>
    </row>
    <row r="949" spans="1:4" ht="15.75" customHeight="1" x14ac:dyDescent="0.3">
      <c r="A949" s="34"/>
      <c r="B949" s="34"/>
      <c r="C949" s="34"/>
      <c r="D949" s="34"/>
    </row>
    <row r="950" spans="1:4" ht="15.75" customHeight="1" x14ac:dyDescent="0.3">
      <c r="A950" s="34"/>
      <c r="B950" s="34"/>
      <c r="C950" s="34"/>
      <c r="D950" s="34"/>
    </row>
    <row r="951" spans="1:4" ht="15.75" customHeight="1" x14ac:dyDescent="0.3">
      <c r="A951" s="34"/>
      <c r="B951" s="34"/>
      <c r="C951" s="34"/>
      <c r="D951" s="34"/>
    </row>
    <row r="952" spans="1:4" ht="15.75" customHeight="1" x14ac:dyDescent="0.3">
      <c r="A952" s="34"/>
      <c r="B952" s="34"/>
      <c r="C952" s="34"/>
      <c r="D952" s="34"/>
    </row>
    <row r="953" spans="1:4" ht="15.75" customHeight="1" x14ac:dyDescent="0.3">
      <c r="A953" s="34"/>
      <c r="B953" s="34"/>
      <c r="C953" s="34"/>
      <c r="D953" s="34"/>
    </row>
    <row r="954" spans="1:4" ht="15.75" customHeight="1" x14ac:dyDescent="0.3">
      <c r="A954" s="34"/>
      <c r="B954" s="34"/>
      <c r="C954" s="34"/>
      <c r="D954" s="34"/>
    </row>
    <row r="955" spans="1:4" ht="15.75" customHeight="1" x14ac:dyDescent="0.3">
      <c r="A955" s="34"/>
      <c r="B955" s="34"/>
      <c r="C955" s="34"/>
      <c r="D955" s="34"/>
    </row>
    <row r="956" spans="1:4" ht="15.75" customHeight="1" x14ac:dyDescent="0.3">
      <c r="A956" s="34"/>
      <c r="B956" s="34"/>
      <c r="C956" s="34"/>
      <c r="D956" s="34"/>
    </row>
    <row r="957" spans="1:4" ht="15.75" customHeight="1" x14ac:dyDescent="0.3">
      <c r="A957" s="34"/>
      <c r="B957" s="34"/>
      <c r="C957" s="34"/>
      <c r="D957" s="34"/>
    </row>
    <row r="958" spans="1:4" ht="15.75" customHeight="1" x14ac:dyDescent="0.3">
      <c r="A958" s="34"/>
      <c r="B958" s="34"/>
      <c r="C958" s="34"/>
      <c r="D958" s="34"/>
    </row>
    <row r="959" spans="1:4" ht="15.75" customHeight="1" x14ac:dyDescent="0.3">
      <c r="A959" s="34"/>
      <c r="B959" s="34"/>
      <c r="C959" s="34"/>
      <c r="D959" s="34"/>
    </row>
    <row r="960" spans="1:4" ht="15.75" customHeight="1" x14ac:dyDescent="0.3">
      <c r="A960" s="34"/>
      <c r="B960" s="34"/>
      <c r="C960" s="34"/>
      <c r="D960" s="34"/>
    </row>
    <row r="961" spans="1:4" ht="15.75" customHeight="1" x14ac:dyDescent="0.3">
      <c r="A961" s="34"/>
      <c r="B961" s="34"/>
      <c r="C961" s="34"/>
      <c r="D961" s="34"/>
    </row>
    <row r="962" spans="1:4" ht="15.75" customHeight="1" x14ac:dyDescent="0.3">
      <c r="A962" s="34"/>
      <c r="B962" s="34"/>
      <c r="C962" s="34"/>
      <c r="D962" s="34"/>
    </row>
    <row r="963" spans="1:4" ht="15.75" customHeight="1" x14ac:dyDescent="0.3">
      <c r="A963" s="34"/>
      <c r="B963" s="34"/>
      <c r="C963" s="34"/>
      <c r="D963" s="34"/>
    </row>
    <row r="964" spans="1:4" ht="15.75" customHeight="1" x14ac:dyDescent="0.3">
      <c r="A964" s="34"/>
      <c r="B964" s="34"/>
      <c r="C964" s="34"/>
      <c r="D964" s="34"/>
    </row>
    <row r="965" spans="1:4" ht="15.75" customHeight="1" x14ac:dyDescent="0.3">
      <c r="A965" s="34"/>
      <c r="B965" s="34"/>
      <c r="C965" s="34"/>
      <c r="D965" s="34"/>
    </row>
    <row r="966" spans="1:4" ht="15.75" customHeight="1" x14ac:dyDescent="0.3">
      <c r="A966" s="34"/>
      <c r="B966" s="34"/>
      <c r="C966" s="34"/>
      <c r="D966" s="34"/>
    </row>
    <row r="967" spans="1:4" ht="15.75" customHeight="1" x14ac:dyDescent="0.3">
      <c r="A967" s="34"/>
      <c r="B967" s="34"/>
      <c r="C967" s="34"/>
      <c r="D967" s="34"/>
    </row>
    <row r="968" spans="1:4" ht="15.75" customHeight="1" x14ac:dyDescent="0.3">
      <c r="A968" s="34"/>
      <c r="B968" s="34"/>
      <c r="C968" s="34"/>
      <c r="D968" s="34"/>
    </row>
    <row r="969" spans="1:4" ht="15.75" customHeight="1" x14ac:dyDescent="0.3">
      <c r="A969" s="34"/>
      <c r="B969" s="34"/>
      <c r="C969" s="34"/>
      <c r="D969" s="34"/>
    </row>
    <row r="970" spans="1:4" ht="15.75" customHeight="1" x14ac:dyDescent="0.3">
      <c r="A970" s="34"/>
      <c r="B970" s="34"/>
      <c r="C970" s="34"/>
      <c r="D970" s="34"/>
    </row>
    <row r="971" spans="1:4" ht="15.75" customHeight="1" x14ac:dyDescent="0.3">
      <c r="A971" s="34"/>
      <c r="B971" s="34"/>
      <c r="C971" s="34"/>
      <c r="D971" s="34"/>
    </row>
    <row r="972" spans="1:4" ht="15.75" customHeight="1" x14ac:dyDescent="0.3">
      <c r="A972" s="34"/>
      <c r="B972" s="34"/>
      <c r="C972" s="34"/>
      <c r="D972" s="34"/>
    </row>
    <row r="973" spans="1:4" ht="15.75" customHeight="1" x14ac:dyDescent="0.3">
      <c r="A973" s="34"/>
      <c r="B973" s="34"/>
      <c r="C973" s="34"/>
      <c r="D973" s="34"/>
    </row>
    <row r="974" spans="1:4" ht="15.75" customHeight="1" x14ac:dyDescent="0.3">
      <c r="A974" s="34"/>
      <c r="B974" s="34"/>
      <c r="C974" s="34"/>
      <c r="D974" s="34"/>
    </row>
    <row r="975" spans="1:4" ht="15.75" customHeight="1" x14ac:dyDescent="0.3">
      <c r="A975" s="34"/>
      <c r="B975" s="34"/>
      <c r="C975" s="34"/>
      <c r="D975" s="34"/>
    </row>
    <row r="976" spans="1:4" ht="15.75" customHeight="1" x14ac:dyDescent="0.3">
      <c r="A976" s="34"/>
      <c r="B976" s="34"/>
      <c r="C976" s="34"/>
      <c r="D976" s="34"/>
    </row>
    <row r="977" spans="1:4" ht="15.75" customHeight="1" x14ac:dyDescent="0.3">
      <c r="A977" s="34"/>
      <c r="B977" s="34"/>
      <c r="C977" s="34"/>
      <c r="D977" s="34"/>
    </row>
    <row r="978" spans="1:4" ht="15.75" customHeight="1" x14ac:dyDescent="0.3">
      <c r="A978" s="34"/>
      <c r="B978" s="34"/>
      <c r="C978" s="34"/>
      <c r="D978" s="34"/>
    </row>
    <row r="979" spans="1:4" ht="15.75" customHeight="1" x14ac:dyDescent="0.3">
      <c r="A979" s="34"/>
      <c r="B979" s="34"/>
      <c r="C979" s="34"/>
      <c r="D979" s="34"/>
    </row>
    <row r="980" spans="1:4" ht="15.75" customHeight="1" x14ac:dyDescent="0.3">
      <c r="A980" s="34"/>
      <c r="B980" s="34"/>
      <c r="C980" s="34"/>
      <c r="D980" s="34"/>
    </row>
    <row r="981" spans="1:4" ht="15.75" customHeight="1" x14ac:dyDescent="0.3">
      <c r="A981" s="34"/>
      <c r="B981" s="34"/>
      <c r="C981" s="34"/>
      <c r="D981" s="34"/>
    </row>
    <row r="982" spans="1:4" ht="15.75" customHeight="1" x14ac:dyDescent="0.3">
      <c r="A982" s="34"/>
      <c r="B982" s="34"/>
      <c r="C982" s="34"/>
      <c r="D982" s="34"/>
    </row>
    <row r="983" spans="1:4" ht="15.75" customHeight="1" x14ac:dyDescent="0.3">
      <c r="A983" s="34"/>
      <c r="B983" s="34"/>
      <c r="C983" s="34"/>
      <c r="D983" s="34"/>
    </row>
    <row r="984" spans="1:4" ht="15.75" customHeight="1" x14ac:dyDescent="0.3">
      <c r="A984" s="34"/>
      <c r="B984" s="34"/>
      <c r="C984" s="34"/>
      <c r="D984" s="34"/>
    </row>
    <row r="985" spans="1:4" ht="15.75" customHeight="1" x14ac:dyDescent="0.3">
      <c r="A985" s="34"/>
      <c r="B985" s="34"/>
      <c r="C985" s="34"/>
      <c r="D985" s="34"/>
    </row>
    <row r="986" spans="1:4" ht="15.75" customHeight="1" x14ac:dyDescent="0.3">
      <c r="A986" s="34"/>
      <c r="B986" s="34"/>
      <c r="C986" s="34"/>
      <c r="D986" s="34"/>
    </row>
    <row r="987" spans="1:4" ht="15.75" customHeight="1" x14ac:dyDescent="0.3">
      <c r="A987" s="34"/>
      <c r="B987" s="34"/>
      <c r="C987" s="34"/>
      <c r="D987" s="34"/>
    </row>
    <row r="988" spans="1:4" ht="15.75" customHeight="1" x14ac:dyDescent="0.3">
      <c r="A988" s="34"/>
      <c r="B988" s="34"/>
      <c r="C988" s="34"/>
      <c r="D988" s="34"/>
    </row>
    <row r="989" spans="1:4" ht="15.75" customHeight="1" x14ac:dyDescent="0.3">
      <c r="A989" s="34"/>
      <c r="B989" s="34"/>
      <c r="C989" s="34"/>
      <c r="D989" s="34"/>
    </row>
    <row r="990" spans="1:4" ht="15.75" customHeight="1" x14ac:dyDescent="0.3">
      <c r="A990" s="34"/>
      <c r="B990" s="34"/>
      <c r="C990" s="34"/>
      <c r="D990" s="34"/>
    </row>
    <row r="991" spans="1:4" ht="15.75" customHeight="1" x14ac:dyDescent="0.3">
      <c r="A991" s="34"/>
      <c r="B991" s="34"/>
      <c r="C991" s="34"/>
      <c r="D991" s="34"/>
    </row>
    <row r="992" spans="1:4" ht="15.75" customHeight="1" x14ac:dyDescent="0.3">
      <c r="A992" s="34"/>
      <c r="B992" s="34"/>
      <c r="C992" s="34"/>
      <c r="D992" s="34"/>
    </row>
    <row r="993" spans="1:4" ht="15.75" customHeight="1" x14ac:dyDescent="0.3">
      <c r="A993" s="34"/>
      <c r="B993" s="34"/>
      <c r="C993" s="34"/>
      <c r="D993" s="34"/>
    </row>
    <row r="994" spans="1:4" ht="15.75" customHeight="1" x14ac:dyDescent="0.3">
      <c r="A994" s="34"/>
      <c r="B994" s="34"/>
      <c r="C994" s="34"/>
      <c r="D994" s="34"/>
    </row>
    <row r="995" spans="1:4" ht="15.75" customHeight="1" x14ac:dyDescent="0.3">
      <c r="A995" s="34"/>
      <c r="B995" s="34"/>
      <c r="C995" s="34"/>
      <c r="D995" s="34"/>
    </row>
    <row r="996" spans="1:4" ht="15.75" customHeight="1" x14ac:dyDescent="0.3">
      <c r="A996" s="34"/>
      <c r="B996" s="34"/>
      <c r="C996" s="34"/>
      <c r="D996" s="34"/>
    </row>
    <row r="997" spans="1:4" ht="15.75" customHeight="1" x14ac:dyDescent="0.3">
      <c r="A997" s="34"/>
      <c r="B997" s="34"/>
      <c r="C997" s="34"/>
      <c r="D997" s="34"/>
    </row>
    <row r="998" spans="1:4" ht="15.75" customHeight="1" x14ac:dyDescent="0.3">
      <c r="A998" s="34"/>
      <c r="B998" s="34"/>
      <c r="C998" s="34"/>
      <c r="D998" s="34"/>
    </row>
    <row r="999" spans="1:4" ht="15.75" customHeight="1" x14ac:dyDescent="0.3">
      <c r="A999" s="34"/>
      <c r="B999" s="34"/>
      <c r="C999" s="34"/>
      <c r="D999" s="34"/>
    </row>
    <row r="1000" spans="1:4" ht="15.75" customHeight="1" x14ac:dyDescent="0.3">
      <c r="A1000" s="34"/>
      <c r="B1000" s="34"/>
      <c r="C1000" s="34"/>
      <c r="D1000" s="34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6F47-91C8-4682-9148-6C5D5CF63347}">
  <dimension ref="A3:I24"/>
  <sheetViews>
    <sheetView topLeftCell="A11" workbookViewId="0">
      <selection activeCell="G11" sqref="G11"/>
    </sheetView>
  </sheetViews>
  <sheetFormatPr baseColWidth="10" defaultRowHeight="14.4" x14ac:dyDescent="0.3"/>
  <cols>
    <col min="2" max="2" width="18.5546875" customWidth="1"/>
    <col min="3" max="3" width="19" customWidth="1"/>
    <col min="6" max="6" width="19" customWidth="1"/>
    <col min="7" max="7" width="21.33203125" customWidth="1"/>
  </cols>
  <sheetData>
    <row r="3" spans="1:9" ht="14.4" customHeight="1" x14ac:dyDescent="0.3">
      <c r="A3" t="s">
        <v>27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9" x14ac:dyDescent="0.3">
      <c r="A4" t="s">
        <v>8</v>
      </c>
      <c r="B4">
        <v>10543</v>
      </c>
      <c r="C4">
        <v>11458</v>
      </c>
      <c r="D4">
        <v>13520</v>
      </c>
      <c r="E4">
        <v>14023</v>
      </c>
      <c r="F4">
        <v>14983</v>
      </c>
      <c r="G4">
        <v>14715.069999999994</v>
      </c>
    </row>
    <row r="5" spans="1:9" x14ac:dyDescent="0.3">
      <c r="A5" t="s">
        <v>9</v>
      </c>
      <c r="B5">
        <v>13855</v>
      </c>
      <c r="C5">
        <v>16052</v>
      </c>
      <c r="D5">
        <v>16797</v>
      </c>
      <c r="E5">
        <v>17582</v>
      </c>
      <c r="F5">
        <v>18216</v>
      </c>
      <c r="G5">
        <v>24898.819999999992</v>
      </c>
    </row>
    <row r="6" spans="1:9" x14ac:dyDescent="0.3">
      <c r="A6" t="s">
        <v>10</v>
      </c>
      <c r="B6">
        <v>3002</v>
      </c>
      <c r="C6">
        <v>3769</v>
      </c>
      <c r="D6">
        <v>4230</v>
      </c>
      <c r="E6">
        <v>4341</v>
      </c>
      <c r="F6">
        <v>2713</v>
      </c>
      <c r="G6">
        <v>0</v>
      </c>
    </row>
    <row r="12" spans="1:9" x14ac:dyDescent="0.3">
      <c r="F12" t="s">
        <v>32</v>
      </c>
      <c r="G12" t="s">
        <v>33</v>
      </c>
      <c r="H12" t="s">
        <v>27</v>
      </c>
      <c r="I12" t="s">
        <v>28</v>
      </c>
    </row>
    <row r="13" spans="1:9" x14ac:dyDescent="0.3">
      <c r="A13" s="38" t="s">
        <v>29</v>
      </c>
      <c r="B13" t="s">
        <v>7</v>
      </c>
      <c r="F13" t="s">
        <v>30</v>
      </c>
      <c r="G13" t="s">
        <v>8</v>
      </c>
      <c r="H13" t="s">
        <v>9</v>
      </c>
      <c r="I13" t="s">
        <v>31</v>
      </c>
    </row>
    <row r="14" spans="1:9" x14ac:dyDescent="0.3">
      <c r="A14" t="s">
        <v>8</v>
      </c>
      <c r="B14">
        <v>79242.069999999992</v>
      </c>
      <c r="F14">
        <v>24</v>
      </c>
      <c r="G14">
        <v>631.71</v>
      </c>
      <c r="H14">
        <v>878.62</v>
      </c>
      <c r="I14">
        <v>1510.33</v>
      </c>
    </row>
    <row r="15" spans="1:9" x14ac:dyDescent="0.3">
      <c r="A15" t="s">
        <v>9</v>
      </c>
      <c r="B15">
        <v>107400.81999999999</v>
      </c>
      <c r="F15">
        <v>25</v>
      </c>
      <c r="G15">
        <v>368.74</v>
      </c>
      <c r="H15">
        <v>1028.4100000000001</v>
      </c>
      <c r="I15">
        <v>1397.15</v>
      </c>
    </row>
    <row r="16" spans="1:9" x14ac:dyDescent="0.3">
      <c r="A16" t="s">
        <v>10</v>
      </c>
      <c r="B16">
        <v>18055</v>
      </c>
      <c r="F16">
        <v>26</v>
      </c>
      <c r="G16">
        <v>619.51</v>
      </c>
      <c r="H16">
        <v>719.24</v>
      </c>
      <c r="I16">
        <v>1338.75</v>
      </c>
    </row>
    <row r="17" spans="1:9" hidden="1" x14ac:dyDescent="0.3">
      <c r="A17" t="s">
        <v>11</v>
      </c>
      <c r="B17">
        <v>204697.88999999998</v>
      </c>
      <c r="F17">
        <v>36</v>
      </c>
      <c r="G17">
        <v>505.64</v>
      </c>
      <c r="H17">
        <v>729.21</v>
      </c>
      <c r="I17">
        <v>1234.8499999999999</v>
      </c>
    </row>
    <row r="18" spans="1:9" x14ac:dyDescent="0.3">
      <c r="F18">
        <v>20</v>
      </c>
      <c r="G18">
        <v>368.8</v>
      </c>
      <c r="H18">
        <v>779.15</v>
      </c>
      <c r="I18">
        <v>1147.95</v>
      </c>
    </row>
    <row r="19" spans="1:9" x14ac:dyDescent="0.3">
      <c r="F19">
        <v>35</v>
      </c>
      <c r="G19">
        <v>482.34</v>
      </c>
      <c r="H19">
        <v>639.66</v>
      </c>
      <c r="I19">
        <v>1122</v>
      </c>
    </row>
    <row r="20" spans="1:9" x14ac:dyDescent="0.3">
      <c r="B20" t="s">
        <v>30</v>
      </c>
      <c r="C20" s="48" t="s">
        <v>32</v>
      </c>
      <c r="F20">
        <v>31</v>
      </c>
      <c r="G20">
        <v>589.96</v>
      </c>
      <c r="H20">
        <v>525.25</v>
      </c>
      <c r="I20">
        <v>1115.21</v>
      </c>
    </row>
    <row r="21" spans="1:9" x14ac:dyDescent="0.3">
      <c r="B21" t="s">
        <v>8</v>
      </c>
      <c r="C21" s="48">
        <v>0.37223619560131022</v>
      </c>
      <c r="F21">
        <v>38</v>
      </c>
      <c r="G21">
        <v>568.76</v>
      </c>
      <c r="H21">
        <v>526.25</v>
      </c>
      <c r="I21">
        <v>1095.01</v>
      </c>
    </row>
    <row r="22" spans="1:9" x14ac:dyDescent="0.3">
      <c r="B22" t="s">
        <v>9</v>
      </c>
      <c r="C22" s="48">
        <v>0.62776380439868973</v>
      </c>
      <c r="F22">
        <v>15</v>
      </c>
      <c r="G22">
        <v>190.66</v>
      </c>
      <c r="H22">
        <v>872.34</v>
      </c>
      <c r="I22">
        <v>1063</v>
      </c>
    </row>
    <row r="23" spans="1:9" x14ac:dyDescent="0.3">
      <c r="B23" t="s">
        <v>31</v>
      </c>
      <c r="C23" s="48">
        <v>1</v>
      </c>
      <c r="F23">
        <v>22</v>
      </c>
      <c r="G23">
        <v>291.37</v>
      </c>
      <c r="H23">
        <v>743.33</v>
      </c>
      <c r="I23">
        <v>1034.7</v>
      </c>
    </row>
    <row r="24" spans="1:9" x14ac:dyDescent="0.3">
      <c r="F24" t="s">
        <v>31</v>
      </c>
      <c r="G24">
        <v>4617.49</v>
      </c>
      <c r="H24">
        <v>7441.46</v>
      </c>
      <c r="I24">
        <v>12058.95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5839-AD8E-4C7A-AD52-0FF801B916D6}">
  <dimension ref="B3:C413"/>
  <sheetViews>
    <sheetView topLeftCell="A386" workbookViewId="0">
      <selection activeCell="E409" sqref="E409"/>
    </sheetView>
  </sheetViews>
  <sheetFormatPr baseColWidth="10" defaultRowHeight="14.4" x14ac:dyDescent="0.3"/>
  <sheetData>
    <row r="3" spans="2:3" x14ac:dyDescent="0.3">
      <c r="B3" s="49" t="s">
        <v>34</v>
      </c>
      <c r="C3" s="50" t="s">
        <v>35</v>
      </c>
    </row>
    <row r="4" spans="2:3" x14ac:dyDescent="0.3">
      <c r="B4" s="43">
        <v>1.5</v>
      </c>
      <c r="C4" s="42">
        <v>81.11</v>
      </c>
    </row>
    <row r="5" spans="2:3" x14ac:dyDescent="0.3">
      <c r="B5" s="44">
        <v>1.6</v>
      </c>
      <c r="C5" s="45">
        <v>38.61</v>
      </c>
    </row>
    <row r="6" spans="2:3" x14ac:dyDescent="0.3">
      <c r="B6" s="44">
        <v>1.7</v>
      </c>
      <c r="C6" s="45">
        <v>17.32</v>
      </c>
    </row>
    <row r="7" spans="2:3" x14ac:dyDescent="0.3">
      <c r="B7" s="44">
        <v>1.8</v>
      </c>
      <c r="C7" s="45">
        <v>98.63</v>
      </c>
    </row>
    <row r="8" spans="2:3" x14ac:dyDescent="0.3">
      <c r="B8" s="44">
        <v>1.9</v>
      </c>
      <c r="C8" s="45">
        <v>28.32</v>
      </c>
    </row>
    <row r="9" spans="2:3" x14ac:dyDescent="0.3">
      <c r="B9" s="44">
        <v>2</v>
      </c>
      <c r="C9" s="45">
        <v>80.88</v>
      </c>
    </row>
    <row r="10" spans="2:3" x14ac:dyDescent="0.3">
      <c r="B10" s="44">
        <v>2.1</v>
      </c>
      <c r="C10" s="45">
        <v>65.760000000000005</v>
      </c>
    </row>
    <row r="11" spans="2:3" x14ac:dyDescent="0.3">
      <c r="B11" s="44">
        <v>2.2999999999999998</v>
      </c>
      <c r="C11" s="45">
        <v>105.53</v>
      </c>
    </row>
    <row r="12" spans="2:3" x14ac:dyDescent="0.3">
      <c r="B12" s="44">
        <v>2.4</v>
      </c>
      <c r="C12" s="45">
        <v>79.239999999999995</v>
      </c>
    </row>
    <row r="13" spans="2:3" x14ac:dyDescent="0.3">
      <c r="B13" s="44">
        <v>2.5</v>
      </c>
      <c r="C13" s="45">
        <v>38.9</v>
      </c>
    </row>
    <row r="14" spans="2:3" x14ac:dyDescent="0.3">
      <c r="B14" s="44">
        <v>2.6</v>
      </c>
      <c r="C14" s="45">
        <v>95.57</v>
      </c>
    </row>
    <row r="15" spans="2:3" x14ac:dyDescent="0.3">
      <c r="B15" s="44">
        <v>2.67</v>
      </c>
      <c r="C15" s="45">
        <v>25.28</v>
      </c>
    </row>
    <row r="16" spans="2:3" x14ac:dyDescent="0.3">
      <c r="B16" s="44">
        <v>2.7</v>
      </c>
      <c r="C16" s="45">
        <v>16.579999999999998</v>
      </c>
    </row>
    <row r="17" spans="2:3" x14ac:dyDescent="0.3">
      <c r="B17" s="44">
        <v>2.8</v>
      </c>
      <c r="C17" s="45">
        <v>74.14</v>
      </c>
    </row>
    <row r="18" spans="2:3" x14ac:dyDescent="0.3">
      <c r="B18" s="44">
        <v>2.9</v>
      </c>
      <c r="C18" s="45">
        <v>57.7</v>
      </c>
    </row>
    <row r="19" spans="2:3" x14ac:dyDescent="0.3">
      <c r="B19" s="44">
        <v>3</v>
      </c>
      <c r="C19" s="45">
        <v>89.57</v>
      </c>
    </row>
    <row r="20" spans="2:3" x14ac:dyDescent="0.3">
      <c r="B20" s="44">
        <v>3.2</v>
      </c>
      <c r="C20" s="45">
        <v>6.97</v>
      </c>
    </row>
    <row r="21" spans="2:3" x14ac:dyDescent="0.3">
      <c r="B21" s="44">
        <v>3.3</v>
      </c>
      <c r="C21" s="45">
        <v>152.66</v>
      </c>
    </row>
    <row r="22" spans="2:3" x14ac:dyDescent="0.3">
      <c r="B22" s="44">
        <v>3.5</v>
      </c>
      <c r="C22" s="45">
        <v>74.45</v>
      </c>
    </row>
    <row r="23" spans="2:3" x14ac:dyDescent="0.3">
      <c r="B23" s="44">
        <v>3.6</v>
      </c>
      <c r="C23" s="45">
        <v>78.900000000000006</v>
      </c>
    </row>
    <row r="24" spans="2:3" x14ac:dyDescent="0.3">
      <c r="B24" s="44">
        <v>3.7</v>
      </c>
      <c r="C24" s="45">
        <v>47.18</v>
      </c>
    </row>
    <row r="25" spans="2:3" x14ac:dyDescent="0.3">
      <c r="B25" s="44">
        <v>3.8</v>
      </c>
      <c r="C25" s="45">
        <v>118.71</v>
      </c>
    </row>
    <row r="26" spans="2:3" x14ac:dyDescent="0.3">
      <c r="B26" s="44">
        <v>3.9</v>
      </c>
      <c r="C26" s="45">
        <v>90.72</v>
      </c>
    </row>
    <row r="27" spans="2:3" x14ac:dyDescent="0.3">
      <c r="B27" s="44">
        <v>4</v>
      </c>
      <c r="C27" s="45">
        <v>148.4</v>
      </c>
    </row>
    <row r="28" spans="2:3" x14ac:dyDescent="0.3">
      <c r="B28" s="44">
        <v>4.0199999999999996</v>
      </c>
      <c r="C28" s="45">
        <v>70</v>
      </c>
    </row>
    <row r="29" spans="2:3" x14ac:dyDescent="0.3">
      <c r="B29" s="44">
        <v>4.03</v>
      </c>
      <c r="C29" s="45">
        <v>69.89</v>
      </c>
    </row>
    <row r="30" spans="2:3" x14ac:dyDescent="0.3">
      <c r="B30" s="44">
        <v>4.04</v>
      </c>
      <c r="C30" s="45">
        <v>51.67</v>
      </c>
    </row>
    <row r="31" spans="2:3" x14ac:dyDescent="0.3">
      <c r="B31" s="44">
        <v>4.05</v>
      </c>
      <c r="C31" s="45">
        <v>47.74</v>
      </c>
    </row>
    <row r="32" spans="2:3" x14ac:dyDescent="0.3">
      <c r="B32" s="44">
        <v>4.0599999999999996</v>
      </c>
      <c r="C32" s="45">
        <v>21.98</v>
      </c>
    </row>
    <row r="33" spans="2:3" x14ac:dyDescent="0.3">
      <c r="B33" s="44">
        <v>4.08</v>
      </c>
      <c r="C33" s="45">
        <v>82.05</v>
      </c>
    </row>
    <row r="34" spans="2:3" x14ac:dyDescent="0.3">
      <c r="B34" s="44">
        <v>4.1100000000000003</v>
      </c>
      <c r="C34" s="45">
        <v>36.31</v>
      </c>
    </row>
    <row r="35" spans="2:3" x14ac:dyDescent="0.3">
      <c r="B35" s="44">
        <v>4.12</v>
      </c>
      <c r="C35" s="45">
        <v>37.869999999999997</v>
      </c>
    </row>
    <row r="36" spans="2:3" x14ac:dyDescent="0.3">
      <c r="B36" s="44">
        <v>4.13</v>
      </c>
      <c r="C36" s="45">
        <v>26.63</v>
      </c>
    </row>
    <row r="37" spans="2:3" x14ac:dyDescent="0.3">
      <c r="B37" s="44">
        <v>4.1399999999999997</v>
      </c>
      <c r="C37" s="45">
        <v>94.9</v>
      </c>
    </row>
    <row r="38" spans="2:3" x14ac:dyDescent="0.3">
      <c r="B38" s="44">
        <v>4.1500000000000004</v>
      </c>
      <c r="C38" s="45">
        <v>176.52</v>
      </c>
    </row>
    <row r="39" spans="2:3" x14ac:dyDescent="0.3">
      <c r="B39" s="44">
        <v>4.17</v>
      </c>
      <c r="C39" s="45">
        <v>77.75</v>
      </c>
    </row>
    <row r="40" spans="2:3" x14ac:dyDescent="0.3">
      <c r="B40" s="44">
        <v>4.18</v>
      </c>
      <c r="C40" s="45">
        <v>8</v>
      </c>
    </row>
    <row r="41" spans="2:3" x14ac:dyDescent="0.3">
      <c r="B41" s="44">
        <v>4.2</v>
      </c>
      <c r="C41" s="45">
        <v>44.29</v>
      </c>
    </row>
    <row r="42" spans="2:3" x14ac:dyDescent="0.3">
      <c r="B42" s="44">
        <v>4.22</v>
      </c>
      <c r="C42" s="45">
        <v>52.93</v>
      </c>
    </row>
    <row r="43" spans="2:3" x14ac:dyDescent="0.3">
      <c r="B43" s="44">
        <v>4.24</v>
      </c>
      <c r="C43" s="45">
        <v>103.7</v>
      </c>
    </row>
    <row r="44" spans="2:3" x14ac:dyDescent="0.3">
      <c r="B44" s="44">
        <v>4.26</v>
      </c>
      <c r="C44" s="45">
        <v>43.55</v>
      </c>
    </row>
    <row r="45" spans="2:3" x14ac:dyDescent="0.3">
      <c r="B45" s="44">
        <v>4.28</v>
      </c>
      <c r="C45" s="45">
        <v>43.18</v>
      </c>
    </row>
    <row r="46" spans="2:3" x14ac:dyDescent="0.3">
      <c r="B46" s="44">
        <v>4.3</v>
      </c>
      <c r="C46" s="45">
        <v>103.25</v>
      </c>
    </row>
    <row r="47" spans="2:3" x14ac:dyDescent="0.3">
      <c r="B47" s="44">
        <v>4.3099999999999996</v>
      </c>
      <c r="C47" s="45">
        <v>33.97</v>
      </c>
    </row>
    <row r="48" spans="2:3" x14ac:dyDescent="0.3">
      <c r="B48" s="44">
        <v>4.32</v>
      </c>
      <c r="C48" s="45">
        <v>73.3</v>
      </c>
    </row>
    <row r="49" spans="2:3" x14ac:dyDescent="0.3">
      <c r="B49" s="44">
        <v>4.34</v>
      </c>
      <c r="C49" s="45">
        <v>86.13</v>
      </c>
    </row>
    <row r="50" spans="2:3" x14ac:dyDescent="0.3">
      <c r="B50" s="44">
        <v>4.37</v>
      </c>
      <c r="C50" s="45">
        <v>23.31</v>
      </c>
    </row>
    <row r="51" spans="2:3" x14ac:dyDescent="0.3">
      <c r="B51" s="44">
        <v>4.38</v>
      </c>
      <c r="C51" s="45">
        <v>43.95</v>
      </c>
    </row>
    <row r="52" spans="2:3" x14ac:dyDescent="0.3">
      <c r="B52" s="44">
        <v>4.3899999999999997</v>
      </c>
      <c r="C52" s="45">
        <v>55.43</v>
      </c>
    </row>
    <row r="53" spans="2:3" x14ac:dyDescent="0.3">
      <c r="B53" s="44">
        <v>4.4400000000000004</v>
      </c>
      <c r="C53" s="45">
        <v>135.51</v>
      </c>
    </row>
    <row r="54" spans="2:3" x14ac:dyDescent="0.3">
      <c r="B54" s="44">
        <v>4.46</v>
      </c>
      <c r="C54" s="45">
        <v>64.86</v>
      </c>
    </row>
    <row r="55" spans="2:3" x14ac:dyDescent="0.3">
      <c r="B55" s="44">
        <v>4.4800000000000004</v>
      </c>
      <c r="C55" s="45">
        <v>38.24</v>
      </c>
    </row>
    <row r="56" spans="2:3" x14ac:dyDescent="0.3">
      <c r="B56" s="44">
        <v>4.5</v>
      </c>
      <c r="C56" s="45">
        <v>64.67</v>
      </c>
    </row>
    <row r="57" spans="2:3" x14ac:dyDescent="0.3">
      <c r="B57" s="44">
        <v>4.5199999999999996</v>
      </c>
      <c r="C57" s="45">
        <v>45.92</v>
      </c>
    </row>
    <row r="58" spans="2:3" x14ac:dyDescent="0.3">
      <c r="B58" s="44">
        <v>4.54</v>
      </c>
      <c r="C58" s="45">
        <v>63.11</v>
      </c>
    </row>
    <row r="59" spans="2:3" x14ac:dyDescent="0.3">
      <c r="B59" s="44">
        <v>4.55</v>
      </c>
      <c r="C59" s="45">
        <v>44.23</v>
      </c>
    </row>
    <row r="60" spans="2:3" x14ac:dyDescent="0.3">
      <c r="B60" s="44">
        <v>4.5599999999999996</v>
      </c>
      <c r="C60" s="45">
        <v>46.9</v>
      </c>
    </row>
    <row r="61" spans="2:3" x14ac:dyDescent="0.3">
      <c r="B61" s="44">
        <v>4.57</v>
      </c>
      <c r="C61" s="45">
        <v>86.74</v>
      </c>
    </row>
    <row r="62" spans="2:3" x14ac:dyDescent="0.3">
      <c r="B62" s="44">
        <v>4.59</v>
      </c>
      <c r="C62" s="45">
        <v>44.25</v>
      </c>
    </row>
    <row r="63" spans="2:3" x14ac:dyDescent="0.3">
      <c r="B63" s="44">
        <v>4.6100000000000003</v>
      </c>
      <c r="C63" s="45">
        <v>41.34</v>
      </c>
    </row>
    <row r="64" spans="2:3" x14ac:dyDescent="0.3">
      <c r="B64" s="44">
        <v>4.62</v>
      </c>
      <c r="C64" s="45">
        <v>89.97</v>
      </c>
    </row>
    <row r="65" spans="2:3" x14ac:dyDescent="0.3">
      <c r="B65" s="44">
        <v>4.6399999999999997</v>
      </c>
      <c r="C65" s="45">
        <v>90.12</v>
      </c>
    </row>
    <row r="66" spans="2:3" x14ac:dyDescent="0.3">
      <c r="B66" s="44">
        <v>4.6500000000000004</v>
      </c>
      <c r="C66" s="45">
        <v>30.74</v>
      </c>
    </row>
    <row r="67" spans="2:3" x14ac:dyDescent="0.3">
      <c r="B67" s="44">
        <v>4.66</v>
      </c>
      <c r="C67" s="45">
        <v>74.89</v>
      </c>
    </row>
    <row r="68" spans="2:3" x14ac:dyDescent="0.3">
      <c r="B68" s="44">
        <v>4.67</v>
      </c>
      <c r="C68" s="45">
        <v>57.53</v>
      </c>
    </row>
    <row r="69" spans="2:3" x14ac:dyDescent="0.3">
      <c r="B69" s="44">
        <v>4.68</v>
      </c>
      <c r="C69" s="45">
        <v>109.11</v>
      </c>
    </row>
    <row r="70" spans="2:3" x14ac:dyDescent="0.3">
      <c r="B70" s="44">
        <v>4.6900000000000004</v>
      </c>
      <c r="C70" s="45">
        <v>108.05</v>
      </c>
    </row>
    <row r="71" spans="2:3" x14ac:dyDescent="0.3">
      <c r="B71" s="44">
        <v>4.7</v>
      </c>
      <c r="C71" s="45">
        <v>44.37</v>
      </c>
    </row>
    <row r="72" spans="2:3" x14ac:dyDescent="0.3">
      <c r="B72" s="44">
        <v>4.75</v>
      </c>
      <c r="C72" s="45">
        <v>51</v>
      </c>
    </row>
    <row r="73" spans="2:3" x14ac:dyDescent="0.3">
      <c r="B73" s="44">
        <v>4.76</v>
      </c>
      <c r="C73" s="45">
        <v>58</v>
      </c>
    </row>
    <row r="74" spans="2:3" x14ac:dyDescent="0.3">
      <c r="B74" s="44">
        <v>4.7699999999999996</v>
      </c>
      <c r="C74" s="45">
        <v>43.81</v>
      </c>
    </row>
    <row r="75" spans="2:3" x14ac:dyDescent="0.3">
      <c r="B75" s="44">
        <v>4.78</v>
      </c>
      <c r="C75" s="45">
        <v>207.06</v>
      </c>
    </row>
    <row r="76" spans="2:3" x14ac:dyDescent="0.3">
      <c r="B76" s="44">
        <v>4.8</v>
      </c>
      <c r="C76" s="45">
        <v>29.99</v>
      </c>
    </row>
    <row r="77" spans="2:3" x14ac:dyDescent="0.3">
      <c r="B77" s="44">
        <v>4.83</v>
      </c>
      <c r="C77" s="45">
        <v>39.82</v>
      </c>
    </row>
    <row r="78" spans="2:3" x14ac:dyDescent="0.3">
      <c r="B78" s="44">
        <v>4.84</v>
      </c>
      <c r="C78" s="45">
        <v>82.77</v>
      </c>
    </row>
    <row r="79" spans="2:3" x14ac:dyDescent="0.3">
      <c r="B79" s="44">
        <v>4.8499999999999996</v>
      </c>
      <c r="C79" s="45">
        <v>59.93</v>
      </c>
    </row>
    <row r="80" spans="2:3" x14ac:dyDescent="0.3">
      <c r="B80" s="44">
        <v>4.87</v>
      </c>
      <c r="C80" s="45">
        <v>53.52</v>
      </c>
    </row>
    <row r="81" spans="2:3" x14ac:dyDescent="0.3">
      <c r="B81" s="44">
        <v>4.88</v>
      </c>
      <c r="C81" s="45">
        <v>108.97</v>
      </c>
    </row>
    <row r="82" spans="2:3" x14ac:dyDescent="0.3">
      <c r="B82" s="44">
        <v>4.92</v>
      </c>
      <c r="C82" s="45">
        <v>38.86</v>
      </c>
    </row>
    <row r="83" spans="2:3" x14ac:dyDescent="0.3">
      <c r="B83" s="44">
        <v>4.93</v>
      </c>
      <c r="C83" s="45">
        <v>109.13</v>
      </c>
    </row>
    <row r="84" spans="2:3" x14ac:dyDescent="0.3">
      <c r="B84" s="44">
        <v>4.96</v>
      </c>
      <c r="C84" s="45">
        <v>111.9</v>
      </c>
    </row>
    <row r="85" spans="2:3" x14ac:dyDescent="0.3">
      <c r="B85" s="44">
        <v>4.99</v>
      </c>
      <c r="C85" s="45">
        <v>42.91</v>
      </c>
    </row>
    <row r="86" spans="2:3" x14ac:dyDescent="0.3">
      <c r="B86" s="44">
        <v>5.03</v>
      </c>
      <c r="C86" s="45">
        <v>72.8</v>
      </c>
    </row>
    <row r="87" spans="2:3" x14ac:dyDescent="0.3">
      <c r="B87" s="44">
        <v>5.05</v>
      </c>
      <c r="C87" s="45">
        <v>193.43</v>
      </c>
    </row>
    <row r="88" spans="2:3" x14ac:dyDescent="0.3">
      <c r="B88" s="44">
        <v>5.0599999999999996</v>
      </c>
      <c r="C88" s="45">
        <v>96.03</v>
      </c>
    </row>
    <row r="89" spans="2:3" x14ac:dyDescent="0.3">
      <c r="B89" s="44">
        <v>5.0999999999999996</v>
      </c>
      <c r="C89" s="45">
        <v>194.49</v>
      </c>
    </row>
    <row r="90" spans="2:3" x14ac:dyDescent="0.3">
      <c r="B90" s="44">
        <v>5.12</v>
      </c>
      <c r="C90" s="45">
        <v>63.38</v>
      </c>
    </row>
    <row r="91" spans="2:3" x14ac:dyDescent="0.3">
      <c r="B91" s="44">
        <v>5.14</v>
      </c>
      <c r="C91" s="45">
        <v>46.8</v>
      </c>
    </row>
    <row r="92" spans="2:3" x14ac:dyDescent="0.3">
      <c r="B92" s="44">
        <v>5.15</v>
      </c>
      <c r="C92" s="45">
        <v>140.68</v>
      </c>
    </row>
    <row r="93" spans="2:3" x14ac:dyDescent="0.3">
      <c r="B93" s="44">
        <v>5.18</v>
      </c>
      <c r="C93" s="45">
        <v>59.17</v>
      </c>
    </row>
    <row r="94" spans="2:3" x14ac:dyDescent="0.3">
      <c r="B94" s="44">
        <v>5.2</v>
      </c>
      <c r="C94" s="45">
        <v>77.38</v>
      </c>
    </row>
    <row r="95" spans="2:3" x14ac:dyDescent="0.3">
      <c r="B95" s="44">
        <v>5.21</v>
      </c>
      <c r="C95" s="45">
        <v>92.88</v>
      </c>
    </row>
    <row r="96" spans="2:3" x14ac:dyDescent="0.3">
      <c r="B96" s="44">
        <v>5.22</v>
      </c>
      <c r="C96" s="45">
        <v>77.02</v>
      </c>
    </row>
    <row r="97" spans="2:3" x14ac:dyDescent="0.3">
      <c r="B97" s="44">
        <v>5.23</v>
      </c>
      <c r="C97" s="45">
        <v>40.19</v>
      </c>
    </row>
    <row r="98" spans="2:3" x14ac:dyDescent="0.3">
      <c r="B98" s="44">
        <v>5.24</v>
      </c>
      <c r="C98" s="45">
        <v>42.46</v>
      </c>
    </row>
    <row r="99" spans="2:3" x14ac:dyDescent="0.3">
      <c r="B99" s="44">
        <v>5.25</v>
      </c>
      <c r="C99" s="45">
        <v>44.82</v>
      </c>
    </row>
    <row r="100" spans="2:3" x14ac:dyDescent="0.3">
      <c r="B100" s="44">
        <v>5.29</v>
      </c>
      <c r="C100" s="45">
        <v>46.77</v>
      </c>
    </row>
    <row r="101" spans="2:3" x14ac:dyDescent="0.3">
      <c r="B101" s="44">
        <v>5.3</v>
      </c>
      <c r="C101" s="45">
        <v>30.67</v>
      </c>
    </row>
    <row r="102" spans="2:3" x14ac:dyDescent="0.3">
      <c r="B102" s="44">
        <v>5.31</v>
      </c>
      <c r="C102" s="45">
        <v>52.1</v>
      </c>
    </row>
    <row r="103" spans="2:3" x14ac:dyDescent="0.3">
      <c r="B103" s="44">
        <v>5.34</v>
      </c>
      <c r="C103" s="45">
        <v>121.91</v>
      </c>
    </row>
    <row r="104" spans="2:3" x14ac:dyDescent="0.3">
      <c r="B104" s="44">
        <v>5.35</v>
      </c>
      <c r="C104" s="45">
        <v>84.2</v>
      </c>
    </row>
    <row r="105" spans="2:3" x14ac:dyDescent="0.3">
      <c r="B105" s="44">
        <v>5.36</v>
      </c>
      <c r="C105" s="45">
        <v>120.06</v>
      </c>
    </row>
    <row r="106" spans="2:3" x14ac:dyDescent="0.3">
      <c r="B106" s="44">
        <v>5.38</v>
      </c>
      <c r="C106" s="45">
        <v>97.02</v>
      </c>
    </row>
    <row r="107" spans="2:3" x14ac:dyDescent="0.3">
      <c r="B107" s="44">
        <v>5.39</v>
      </c>
      <c r="C107" s="45">
        <v>44.63</v>
      </c>
    </row>
    <row r="108" spans="2:3" x14ac:dyDescent="0.3">
      <c r="B108" s="44">
        <v>5.41</v>
      </c>
      <c r="C108" s="45">
        <v>44.6</v>
      </c>
    </row>
    <row r="109" spans="2:3" x14ac:dyDescent="0.3">
      <c r="B109" s="44">
        <v>5.42</v>
      </c>
      <c r="C109" s="45">
        <v>35.58</v>
      </c>
    </row>
    <row r="110" spans="2:3" x14ac:dyDescent="0.3">
      <c r="B110" s="44">
        <v>5.43</v>
      </c>
      <c r="C110" s="45">
        <v>39.72</v>
      </c>
    </row>
    <row r="111" spans="2:3" x14ac:dyDescent="0.3">
      <c r="B111" s="44">
        <v>5.44</v>
      </c>
      <c r="C111" s="45">
        <v>47.04</v>
      </c>
    </row>
    <row r="112" spans="2:3" x14ac:dyDescent="0.3">
      <c r="B112" s="44">
        <v>5.45</v>
      </c>
      <c r="C112" s="45">
        <v>105.45</v>
      </c>
    </row>
    <row r="113" spans="2:3" x14ac:dyDescent="0.3">
      <c r="B113" s="44">
        <v>5.46</v>
      </c>
      <c r="C113" s="45">
        <v>69.069999999999993</v>
      </c>
    </row>
    <row r="114" spans="2:3" x14ac:dyDescent="0.3">
      <c r="B114" s="44">
        <v>5.47</v>
      </c>
      <c r="C114" s="45">
        <v>139.77000000000001</v>
      </c>
    </row>
    <row r="115" spans="2:3" x14ac:dyDescent="0.3">
      <c r="B115" s="44">
        <v>5.48</v>
      </c>
      <c r="C115" s="45">
        <v>34.47</v>
      </c>
    </row>
    <row r="116" spans="2:3" x14ac:dyDescent="0.3">
      <c r="B116" s="44">
        <v>5.5</v>
      </c>
      <c r="C116" s="45">
        <v>112.37</v>
      </c>
    </row>
    <row r="117" spans="2:3" x14ac:dyDescent="0.3">
      <c r="B117" s="44">
        <v>5.53</v>
      </c>
      <c r="C117" s="45">
        <v>61.26</v>
      </c>
    </row>
    <row r="118" spans="2:3" x14ac:dyDescent="0.3">
      <c r="B118" s="44">
        <v>5.56</v>
      </c>
      <c r="C118" s="45">
        <v>43.2</v>
      </c>
    </row>
    <row r="119" spans="2:3" x14ac:dyDescent="0.3">
      <c r="B119" s="44">
        <v>5.58</v>
      </c>
      <c r="C119" s="45">
        <v>149.44</v>
      </c>
    </row>
    <row r="120" spans="2:3" x14ac:dyDescent="0.3">
      <c r="B120" s="44">
        <v>5.59</v>
      </c>
      <c r="C120" s="45">
        <v>126.53</v>
      </c>
    </row>
    <row r="121" spans="2:3" x14ac:dyDescent="0.3">
      <c r="B121" s="44">
        <v>5.61</v>
      </c>
      <c r="C121" s="45">
        <v>264.56</v>
      </c>
    </row>
    <row r="122" spans="2:3" x14ac:dyDescent="0.3">
      <c r="B122" s="44">
        <v>5.63</v>
      </c>
      <c r="C122" s="45">
        <v>51.14</v>
      </c>
    </row>
    <row r="123" spans="2:3" x14ac:dyDescent="0.3">
      <c r="B123" s="44">
        <v>5.64</v>
      </c>
      <c r="C123" s="45">
        <v>46.17</v>
      </c>
    </row>
    <row r="124" spans="2:3" x14ac:dyDescent="0.3">
      <c r="B124" s="44">
        <v>5.65</v>
      </c>
      <c r="C124" s="45">
        <v>85.33</v>
      </c>
    </row>
    <row r="125" spans="2:3" x14ac:dyDescent="0.3">
      <c r="B125" s="44">
        <v>5.66</v>
      </c>
      <c r="C125" s="45">
        <v>105.19</v>
      </c>
    </row>
    <row r="126" spans="2:3" x14ac:dyDescent="0.3">
      <c r="B126" s="44">
        <v>5.67</v>
      </c>
      <c r="C126" s="45">
        <v>189</v>
      </c>
    </row>
    <row r="127" spans="2:3" x14ac:dyDescent="0.3">
      <c r="B127" s="44">
        <v>5.68</v>
      </c>
      <c r="C127" s="45">
        <v>47.5</v>
      </c>
    </row>
    <row r="128" spans="2:3" x14ac:dyDescent="0.3">
      <c r="B128" s="44">
        <v>5.7</v>
      </c>
      <c r="C128" s="45">
        <v>49.24</v>
      </c>
    </row>
    <row r="129" spans="2:3" x14ac:dyDescent="0.3">
      <c r="B129" s="44">
        <v>5.73</v>
      </c>
      <c r="C129" s="45">
        <v>71.98</v>
      </c>
    </row>
    <row r="130" spans="2:3" x14ac:dyDescent="0.3">
      <c r="B130" s="44">
        <v>5.74</v>
      </c>
      <c r="C130" s="45">
        <v>77.319999999999993</v>
      </c>
    </row>
    <row r="131" spans="2:3" x14ac:dyDescent="0.3">
      <c r="B131" s="44">
        <v>5.76</v>
      </c>
      <c r="C131" s="45">
        <v>36.57</v>
      </c>
    </row>
    <row r="132" spans="2:3" x14ac:dyDescent="0.3">
      <c r="B132" s="44">
        <v>5.77</v>
      </c>
      <c r="C132" s="45">
        <v>46.76</v>
      </c>
    </row>
    <row r="133" spans="2:3" x14ac:dyDescent="0.3">
      <c r="B133" s="44">
        <v>5.78</v>
      </c>
      <c r="C133" s="45">
        <v>87.4</v>
      </c>
    </row>
    <row r="134" spans="2:3" x14ac:dyDescent="0.3">
      <c r="B134" s="44">
        <v>5.79</v>
      </c>
      <c r="C134" s="45">
        <v>110.64</v>
      </c>
    </row>
    <row r="135" spans="2:3" x14ac:dyDescent="0.3">
      <c r="B135" s="44">
        <v>5.83</v>
      </c>
      <c r="C135" s="45">
        <v>56.59</v>
      </c>
    </row>
    <row r="136" spans="2:3" x14ac:dyDescent="0.3">
      <c r="B136" s="44">
        <v>5.84</v>
      </c>
      <c r="C136" s="45">
        <v>40.15</v>
      </c>
    </row>
    <row r="137" spans="2:3" x14ac:dyDescent="0.3">
      <c r="B137" s="44">
        <v>5.85</v>
      </c>
      <c r="C137" s="45">
        <v>28.16</v>
      </c>
    </row>
    <row r="138" spans="2:3" x14ac:dyDescent="0.3">
      <c r="B138" s="44">
        <v>5.86</v>
      </c>
      <c r="C138" s="45">
        <v>128.93</v>
      </c>
    </row>
    <row r="139" spans="2:3" x14ac:dyDescent="0.3">
      <c r="B139" s="44">
        <v>5.87</v>
      </c>
      <c r="C139" s="45">
        <v>57.43</v>
      </c>
    </row>
    <row r="140" spans="2:3" x14ac:dyDescent="0.3">
      <c r="B140" s="44">
        <v>5.88</v>
      </c>
      <c r="C140" s="45">
        <v>114.53</v>
      </c>
    </row>
    <row r="141" spans="2:3" x14ac:dyDescent="0.3">
      <c r="B141" s="44">
        <v>5.91</v>
      </c>
      <c r="C141" s="45">
        <v>111.21</v>
      </c>
    </row>
    <row r="142" spans="2:3" x14ac:dyDescent="0.3">
      <c r="B142" s="44">
        <v>5.93</v>
      </c>
      <c r="C142" s="45">
        <v>109.32</v>
      </c>
    </row>
    <row r="143" spans="2:3" x14ac:dyDescent="0.3">
      <c r="B143" s="44">
        <v>5.94</v>
      </c>
      <c r="C143" s="45">
        <v>100.07</v>
      </c>
    </row>
    <row r="144" spans="2:3" x14ac:dyDescent="0.3">
      <c r="B144" s="44">
        <v>5.96</v>
      </c>
      <c r="C144" s="45">
        <v>219.67</v>
      </c>
    </row>
    <row r="145" spans="2:3" x14ac:dyDescent="0.3">
      <c r="B145" s="44">
        <v>5.97</v>
      </c>
      <c r="C145" s="45">
        <v>49.48</v>
      </c>
    </row>
    <row r="146" spans="2:3" x14ac:dyDescent="0.3">
      <c r="B146" s="44">
        <v>5.98</v>
      </c>
      <c r="C146" s="45">
        <v>56.8</v>
      </c>
    </row>
    <row r="147" spans="2:3" x14ac:dyDescent="0.3">
      <c r="B147" s="44">
        <v>5.99</v>
      </c>
      <c r="C147" s="45">
        <v>80.13</v>
      </c>
    </row>
    <row r="148" spans="2:3" x14ac:dyDescent="0.3">
      <c r="B148" s="44">
        <v>6.02</v>
      </c>
      <c r="C148" s="45">
        <v>45.03</v>
      </c>
    </row>
    <row r="149" spans="2:3" x14ac:dyDescent="0.3">
      <c r="B149" s="44">
        <v>6.03</v>
      </c>
      <c r="C149" s="45">
        <v>66.72</v>
      </c>
    </row>
    <row r="150" spans="2:3" x14ac:dyDescent="0.3">
      <c r="B150" s="44">
        <v>6.05</v>
      </c>
      <c r="C150" s="45">
        <v>67.25</v>
      </c>
    </row>
    <row r="151" spans="2:3" x14ac:dyDescent="0.3">
      <c r="B151" s="44">
        <v>6.06</v>
      </c>
      <c r="C151" s="45">
        <v>162.76</v>
      </c>
    </row>
    <row r="152" spans="2:3" x14ac:dyDescent="0.3">
      <c r="B152" s="44">
        <v>6.09</v>
      </c>
      <c r="C152" s="45">
        <v>120.52</v>
      </c>
    </row>
    <row r="153" spans="2:3" x14ac:dyDescent="0.3">
      <c r="B153" s="44">
        <v>6.12</v>
      </c>
      <c r="C153" s="45">
        <v>49.54</v>
      </c>
    </row>
    <row r="154" spans="2:3" x14ac:dyDescent="0.3">
      <c r="B154" s="44">
        <v>6.15</v>
      </c>
      <c r="C154" s="45">
        <v>48.99</v>
      </c>
    </row>
    <row r="155" spans="2:3" x14ac:dyDescent="0.3">
      <c r="B155" s="44">
        <v>6.16</v>
      </c>
      <c r="C155" s="45">
        <v>185.57</v>
      </c>
    </row>
    <row r="156" spans="2:3" x14ac:dyDescent="0.3">
      <c r="B156" s="44">
        <v>6.17</v>
      </c>
      <c r="C156" s="45">
        <v>55.46</v>
      </c>
    </row>
    <row r="157" spans="2:3" x14ac:dyDescent="0.3">
      <c r="B157" s="44">
        <v>6.18</v>
      </c>
      <c r="C157" s="45">
        <v>31.57</v>
      </c>
    </row>
    <row r="158" spans="2:3" x14ac:dyDescent="0.3">
      <c r="B158" s="44">
        <v>6.21</v>
      </c>
      <c r="C158" s="45">
        <v>65.28</v>
      </c>
    </row>
    <row r="159" spans="2:3" x14ac:dyDescent="0.3">
      <c r="B159" s="44">
        <v>6.22</v>
      </c>
      <c r="C159" s="45">
        <v>84.51</v>
      </c>
    </row>
    <row r="160" spans="2:3" x14ac:dyDescent="0.3">
      <c r="B160" s="44">
        <v>6.23</v>
      </c>
      <c r="C160" s="45">
        <v>132.68</v>
      </c>
    </row>
    <row r="161" spans="2:3" x14ac:dyDescent="0.3">
      <c r="B161" s="44">
        <v>6.24</v>
      </c>
      <c r="C161" s="45">
        <v>54.93</v>
      </c>
    </row>
    <row r="162" spans="2:3" x14ac:dyDescent="0.3">
      <c r="B162" s="44">
        <v>6.25</v>
      </c>
      <c r="C162" s="45">
        <v>94.26</v>
      </c>
    </row>
    <row r="163" spans="2:3" x14ac:dyDescent="0.3">
      <c r="B163" s="44">
        <v>6.27</v>
      </c>
      <c r="C163" s="45">
        <v>137.51</v>
      </c>
    </row>
    <row r="164" spans="2:3" x14ac:dyDescent="0.3">
      <c r="B164" s="44">
        <v>6.28</v>
      </c>
      <c r="C164" s="45">
        <v>120.35</v>
      </c>
    </row>
    <row r="165" spans="2:3" x14ac:dyDescent="0.3">
      <c r="B165" s="44">
        <v>6.31</v>
      </c>
      <c r="C165" s="45">
        <v>21.73</v>
      </c>
    </row>
    <row r="166" spans="2:3" x14ac:dyDescent="0.3">
      <c r="B166" s="44">
        <v>6.32</v>
      </c>
      <c r="C166" s="45">
        <v>73.260000000000005</v>
      </c>
    </row>
    <row r="167" spans="2:3" x14ac:dyDescent="0.3">
      <c r="B167" s="44">
        <v>6.33</v>
      </c>
      <c r="C167" s="45">
        <v>98.31</v>
      </c>
    </row>
    <row r="168" spans="2:3" x14ac:dyDescent="0.3">
      <c r="B168" s="44">
        <v>6.34</v>
      </c>
      <c r="C168" s="45">
        <v>108.44</v>
      </c>
    </row>
    <row r="169" spans="2:3" x14ac:dyDescent="0.3">
      <c r="B169" s="44">
        <v>6.36</v>
      </c>
      <c r="C169" s="45">
        <v>67.44</v>
      </c>
    </row>
    <row r="170" spans="2:3" x14ac:dyDescent="0.3">
      <c r="B170" s="44">
        <v>6.38</v>
      </c>
      <c r="C170" s="45">
        <v>63.51</v>
      </c>
    </row>
    <row r="171" spans="2:3" x14ac:dyDescent="0.3">
      <c r="B171" s="44">
        <v>6.41</v>
      </c>
      <c r="C171" s="45">
        <v>72.430000000000007</v>
      </c>
    </row>
    <row r="172" spans="2:3" x14ac:dyDescent="0.3">
      <c r="B172" s="44">
        <v>6.43</v>
      </c>
      <c r="C172" s="45">
        <v>54.95</v>
      </c>
    </row>
    <row r="173" spans="2:3" x14ac:dyDescent="0.3">
      <c r="B173" s="44">
        <v>6.44</v>
      </c>
      <c r="C173" s="45">
        <v>95.27</v>
      </c>
    </row>
    <row r="174" spans="2:3" x14ac:dyDescent="0.3">
      <c r="B174" s="44">
        <v>6.45</v>
      </c>
      <c r="C174" s="45">
        <v>59.74</v>
      </c>
    </row>
    <row r="175" spans="2:3" x14ac:dyDescent="0.3">
      <c r="B175" s="44">
        <v>6.46</v>
      </c>
      <c r="C175" s="45">
        <v>119.4</v>
      </c>
    </row>
    <row r="176" spans="2:3" x14ac:dyDescent="0.3">
      <c r="B176" s="44">
        <v>6.47</v>
      </c>
      <c r="C176" s="45">
        <v>36.21</v>
      </c>
    </row>
    <row r="177" spans="2:3" x14ac:dyDescent="0.3">
      <c r="B177" s="44">
        <v>6.49</v>
      </c>
      <c r="C177" s="45">
        <v>63.52</v>
      </c>
    </row>
    <row r="178" spans="2:3" x14ac:dyDescent="0.3">
      <c r="B178" s="44">
        <v>6.5</v>
      </c>
      <c r="C178" s="45">
        <v>120.28</v>
      </c>
    </row>
    <row r="179" spans="2:3" x14ac:dyDescent="0.3">
      <c r="B179" s="44">
        <v>6.51</v>
      </c>
      <c r="C179" s="45">
        <v>67.02</v>
      </c>
    </row>
    <row r="180" spans="2:3" x14ac:dyDescent="0.3">
      <c r="B180" s="44">
        <v>6.54</v>
      </c>
      <c r="C180" s="45">
        <v>60.5</v>
      </c>
    </row>
    <row r="181" spans="2:3" x14ac:dyDescent="0.3">
      <c r="B181" s="44">
        <v>6.55</v>
      </c>
      <c r="C181" s="45">
        <v>50.83</v>
      </c>
    </row>
    <row r="182" spans="2:3" x14ac:dyDescent="0.3">
      <c r="B182" s="44">
        <v>6.56</v>
      </c>
      <c r="C182" s="45">
        <v>76.7</v>
      </c>
    </row>
    <row r="183" spans="2:3" x14ac:dyDescent="0.3">
      <c r="B183" s="44">
        <v>6.57</v>
      </c>
      <c r="C183" s="45">
        <v>64.61</v>
      </c>
    </row>
    <row r="184" spans="2:3" x14ac:dyDescent="0.3">
      <c r="B184" s="44">
        <v>6.59</v>
      </c>
      <c r="C184" s="45">
        <v>52.87</v>
      </c>
    </row>
    <row r="185" spans="2:3" x14ac:dyDescent="0.3">
      <c r="B185" s="44">
        <v>6.63</v>
      </c>
      <c r="C185" s="45">
        <v>168.14</v>
      </c>
    </row>
    <row r="186" spans="2:3" x14ac:dyDescent="0.3">
      <c r="B186" s="44">
        <v>6.64</v>
      </c>
      <c r="C186" s="45">
        <v>119.47</v>
      </c>
    </row>
    <row r="187" spans="2:3" x14ac:dyDescent="0.3">
      <c r="B187" s="44">
        <v>6.65</v>
      </c>
      <c r="C187" s="45">
        <v>173.17</v>
      </c>
    </row>
    <row r="188" spans="2:3" x14ac:dyDescent="0.3">
      <c r="B188" s="44">
        <v>6.66</v>
      </c>
      <c r="C188" s="45">
        <v>55.42</v>
      </c>
    </row>
    <row r="189" spans="2:3" x14ac:dyDescent="0.3">
      <c r="B189" s="44">
        <v>6.67</v>
      </c>
      <c r="C189" s="45">
        <v>50.18</v>
      </c>
    </row>
    <row r="190" spans="2:3" x14ac:dyDescent="0.3">
      <c r="B190" s="44">
        <v>6.68</v>
      </c>
      <c r="C190" s="45">
        <v>107.46</v>
      </c>
    </row>
    <row r="191" spans="2:3" x14ac:dyDescent="0.3">
      <c r="B191" s="44">
        <v>6.69</v>
      </c>
      <c r="C191" s="45">
        <v>123.9</v>
      </c>
    </row>
    <row r="192" spans="2:3" x14ac:dyDescent="0.3">
      <c r="B192" s="44">
        <v>6.7</v>
      </c>
      <c r="C192" s="45">
        <v>47.74</v>
      </c>
    </row>
    <row r="193" spans="2:3" x14ac:dyDescent="0.3">
      <c r="B193" s="44">
        <v>6.71</v>
      </c>
      <c r="C193" s="45">
        <v>110.88</v>
      </c>
    </row>
    <row r="194" spans="2:3" x14ac:dyDescent="0.3">
      <c r="B194" s="44">
        <v>6.72</v>
      </c>
      <c r="C194" s="45">
        <v>64.55</v>
      </c>
    </row>
    <row r="195" spans="2:3" x14ac:dyDescent="0.3">
      <c r="B195" s="44">
        <v>6.73</v>
      </c>
      <c r="C195" s="45">
        <v>112.38</v>
      </c>
    </row>
    <row r="196" spans="2:3" x14ac:dyDescent="0.3">
      <c r="B196" s="44">
        <v>6.74</v>
      </c>
      <c r="C196" s="45">
        <v>79.67</v>
      </c>
    </row>
    <row r="197" spans="2:3" x14ac:dyDescent="0.3">
      <c r="B197" s="44">
        <v>6.75</v>
      </c>
      <c r="C197" s="45">
        <v>79.989999999999995</v>
      </c>
    </row>
    <row r="198" spans="2:3" x14ac:dyDescent="0.3">
      <c r="B198" s="44">
        <v>6.76</v>
      </c>
      <c r="C198" s="45">
        <v>96.46</v>
      </c>
    </row>
    <row r="199" spans="2:3" x14ac:dyDescent="0.3">
      <c r="B199" s="44">
        <v>6.78</v>
      </c>
      <c r="C199" s="45">
        <v>73.25</v>
      </c>
    </row>
    <row r="200" spans="2:3" x14ac:dyDescent="0.3">
      <c r="B200" s="44">
        <v>6.8</v>
      </c>
      <c r="C200" s="45">
        <v>61.9</v>
      </c>
    </row>
    <row r="201" spans="2:3" x14ac:dyDescent="0.3">
      <c r="B201" s="44">
        <v>6.81</v>
      </c>
      <c r="C201" s="45">
        <v>134.63999999999999</v>
      </c>
    </row>
    <row r="202" spans="2:3" x14ac:dyDescent="0.3">
      <c r="B202" s="44">
        <v>6.82</v>
      </c>
      <c r="C202" s="45">
        <v>159.87</v>
      </c>
    </row>
    <row r="203" spans="2:3" x14ac:dyDescent="0.3">
      <c r="B203" s="44">
        <v>6.84</v>
      </c>
      <c r="C203" s="45">
        <v>81.88</v>
      </c>
    </row>
    <row r="204" spans="2:3" x14ac:dyDescent="0.3">
      <c r="B204" s="44">
        <v>6.85</v>
      </c>
      <c r="C204" s="45">
        <v>117.3</v>
      </c>
    </row>
    <row r="205" spans="2:3" x14ac:dyDescent="0.3">
      <c r="B205" s="44">
        <v>6.86</v>
      </c>
      <c r="C205" s="45">
        <v>74.760000000000005</v>
      </c>
    </row>
    <row r="206" spans="2:3" x14ac:dyDescent="0.3">
      <c r="B206" s="44">
        <v>6.91</v>
      </c>
      <c r="C206" s="45">
        <v>129.30000000000001</v>
      </c>
    </row>
    <row r="207" spans="2:3" x14ac:dyDescent="0.3">
      <c r="B207" s="44">
        <v>6.92</v>
      </c>
      <c r="C207" s="45">
        <v>50.8</v>
      </c>
    </row>
    <row r="208" spans="2:3" x14ac:dyDescent="0.3">
      <c r="B208" s="44">
        <v>6.93</v>
      </c>
      <c r="C208" s="45">
        <v>71.62</v>
      </c>
    </row>
    <row r="209" spans="2:3" x14ac:dyDescent="0.3">
      <c r="B209" s="44">
        <v>6.94</v>
      </c>
      <c r="C209" s="45">
        <v>85.29</v>
      </c>
    </row>
    <row r="210" spans="2:3" x14ac:dyDescent="0.3">
      <c r="B210" s="44">
        <v>6.95</v>
      </c>
      <c r="C210" s="45">
        <v>87.42</v>
      </c>
    </row>
    <row r="211" spans="2:3" x14ac:dyDescent="0.3">
      <c r="B211" s="44">
        <v>6.96</v>
      </c>
      <c r="C211" s="45">
        <v>238.07</v>
      </c>
    </row>
    <row r="212" spans="2:3" x14ac:dyDescent="0.3">
      <c r="B212" s="44">
        <v>6.97</v>
      </c>
      <c r="C212" s="45">
        <v>58.86</v>
      </c>
    </row>
    <row r="213" spans="2:3" x14ac:dyDescent="0.3">
      <c r="B213" s="44">
        <v>6.99</v>
      </c>
      <c r="C213" s="45">
        <v>111.5</v>
      </c>
    </row>
    <row r="214" spans="2:3" x14ac:dyDescent="0.3">
      <c r="B214" s="44">
        <v>7</v>
      </c>
      <c r="C214" s="45">
        <v>38.090000000000003</v>
      </c>
    </row>
    <row r="215" spans="2:3" x14ac:dyDescent="0.3">
      <c r="B215" s="44">
        <v>7.05</v>
      </c>
      <c r="C215" s="45">
        <v>48.83</v>
      </c>
    </row>
    <row r="216" spans="2:3" x14ac:dyDescent="0.3">
      <c r="B216" s="44">
        <v>7.06</v>
      </c>
      <c r="C216" s="45">
        <v>127.47</v>
      </c>
    </row>
    <row r="217" spans="2:3" x14ac:dyDescent="0.3">
      <c r="B217" s="44">
        <v>7.07</v>
      </c>
      <c r="C217" s="45">
        <v>141.01</v>
      </c>
    </row>
    <row r="218" spans="2:3" x14ac:dyDescent="0.3">
      <c r="B218" s="44">
        <v>7.11</v>
      </c>
      <c r="C218" s="45">
        <v>55.07</v>
      </c>
    </row>
    <row r="219" spans="2:3" x14ac:dyDescent="0.3">
      <c r="B219" s="44">
        <v>7.12</v>
      </c>
      <c r="C219" s="45">
        <v>89.46</v>
      </c>
    </row>
    <row r="220" spans="2:3" x14ac:dyDescent="0.3">
      <c r="B220" s="44">
        <v>7.18</v>
      </c>
      <c r="C220" s="45">
        <v>99.87</v>
      </c>
    </row>
    <row r="221" spans="2:3" x14ac:dyDescent="0.3">
      <c r="B221" s="44">
        <v>7.19</v>
      </c>
      <c r="C221" s="45">
        <v>48.4</v>
      </c>
    </row>
    <row r="222" spans="2:3" x14ac:dyDescent="0.3">
      <c r="B222" s="44">
        <v>7.21</v>
      </c>
      <c r="C222" s="45">
        <v>194.97</v>
      </c>
    </row>
    <row r="223" spans="2:3" x14ac:dyDescent="0.3">
      <c r="B223" s="44">
        <v>7.22</v>
      </c>
      <c r="C223" s="45">
        <v>90.67</v>
      </c>
    </row>
    <row r="224" spans="2:3" x14ac:dyDescent="0.3">
      <c r="B224" s="44">
        <v>7.25</v>
      </c>
      <c r="C224" s="45">
        <v>133.4</v>
      </c>
    </row>
    <row r="225" spans="2:3" x14ac:dyDescent="0.3">
      <c r="B225" s="44">
        <v>7.27</v>
      </c>
      <c r="C225" s="45">
        <v>161.1</v>
      </c>
    </row>
    <row r="226" spans="2:3" x14ac:dyDescent="0.3">
      <c r="B226" s="44">
        <v>7.28</v>
      </c>
      <c r="C226" s="45">
        <v>62.93</v>
      </c>
    </row>
    <row r="227" spans="2:3" x14ac:dyDescent="0.3">
      <c r="B227" s="44">
        <v>7.29</v>
      </c>
      <c r="C227" s="45">
        <v>36.71</v>
      </c>
    </row>
    <row r="228" spans="2:3" x14ac:dyDescent="0.3">
      <c r="B228" s="44">
        <v>7.3</v>
      </c>
      <c r="C228" s="45">
        <v>231.4</v>
      </c>
    </row>
    <row r="229" spans="2:3" x14ac:dyDescent="0.3">
      <c r="B229" s="44">
        <v>7.31</v>
      </c>
      <c r="C229" s="45">
        <v>224.08</v>
      </c>
    </row>
    <row r="230" spans="2:3" x14ac:dyDescent="0.3">
      <c r="B230" s="44">
        <v>7.33</v>
      </c>
      <c r="C230" s="45">
        <v>212.73</v>
      </c>
    </row>
    <row r="231" spans="2:3" x14ac:dyDescent="0.3">
      <c r="B231" s="44">
        <v>7.34</v>
      </c>
      <c r="C231" s="45">
        <v>56.7</v>
      </c>
    </row>
    <row r="232" spans="2:3" x14ac:dyDescent="0.3">
      <c r="B232" s="44">
        <v>7.36</v>
      </c>
      <c r="C232" s="45">
        <v>80.430000000000007</v>
      </c>
    </row>
    <row r="233" spans="2:3" x14ac:dyDescent="0.3">
      <c r="B233" s="44">
        <v>7.37</v>
      </c>
      <c r="C233" s="45">
        <v>194.28</v>
      </c>
    </row>
    <row r="234" spans="2:3" x14ac:dyDescent="0.3">
      <c r="B234" s="44">
        <v>7.38</v>
      </c>
      <c r="C234" s="45">
        <v>101.83</v>
      </c>
    </row>
    <row r="235" spans="2:3" x14ac:dyDescent="0.3">
      <c r="B235" s="44">
        <v>7.41</v>
      </c>
      <c r="C235" s="45">
        <v>86.46</v>
      </c>
    </row>
    <row r="236" spans="2:3" x14ac:dyDescent="0.3">
      <c r="B236" s="44">
        <v>7.42</v>
      </c>
      <c r="C236" s="45">
        <v>53.4</v>
      </c>
    </row>
    <row r="237" spans="2:3" x14ac:dyDescent="0.3">
      <c r="B237" s="44">
        <v>7.45</v>
      </c>
      <c r="C237" s="45">
        <v>155.76</v>
      </c>
    </row>
    <row r="238" spans="2:3" x14ac:dyDescent="0.3">
      <c r="B238" s="44">
        <v>7.46</v>
      </c>
      <c r="C238" s="45">
        <v>108.28</v>
      </c>
    </row>
    <row r="239" spans="2:3" x14ac:dyDescent="0.3">
      <c r="B239" s="44">
        <v>7.48</v>
      </c>
      <c r="C239" s="45">
        <v>49.8</v>
      </c>
    </row>
    <row r="240" spans="2:3" x14ac:dyDescent="0.3">
      <c r="B240" s="44">
        <v>7.52</v>
      </c>
      <c r="C240" s="45">
        <v>118.31</v>
      </c>
    </row>
    <row r="241" spans="2:3" x14ac:dyDescent="0.3">
      <c r="B241" s="44">
        <v>7.54</v>
      </c>
      <c r="C241" s="45">
        <v>75.03</v>
      </c>
    </row>
    <row r="242" spans="2:3" x14ac:dyDescent="0.3">
      <c r="B242" s="44">
        <v>7.55</v>
      </c>
      <c r="C242" s="45">
        <v>92.22</v>
      </c>
    </row>
    <row r="243" spans="2:3" x14ac:dyDescent="0.3">
      <c r="B243" s="44">
        <v>7.57</v>
      </c>
      <c r="C243" s="45">
        <v>73.78</v>
      </c>
    </row>
    <row r="244" spans="2:3" x14ac:dyDescent="0.3">
      <c r="B244" s="44">
        <v>7.58</v>
      </c>
      <c r="C244" s="45">
        <v>98.8</v>
      </c>
    </row>
    <row r="245" spans="2:3" x14ac:dyDescent="0.3">
      <c r="B245" s="44">
        <v>7.59</v>
      </c>
      <c r="C245" s="45">
        <v>141.58000000000001</v>
      </c>
    </row>
    <row r="246" spans="2:3" x14ac:dyDescent="0.3">
      <c r="B246" s="44">
        <v>7.6</v>
      </c>
      <c r="C246" s="45">
        <v>124.04</v>
      </c>
    </row>
    <row r="247" spans="2:3" x14ac:dyDescent="0.3">
      <c r="B247" s="44">
        <v>7.66</v>
      </c>
      <c r="C247" s="45">
        <v>138.96</v>
      </c>
    </row>
    <row r="248" spans="2:3" x14ac:dyDescent="0.3">
      <c r="B248" s="44">
        <v>7.67</v>
      </c>
      <c r="C248" s="45">
        <v>58.01</v>
      </c>
    </row>
    <row r="249" spans="2:3" x14ac:dyDescent="0.3">
      <c r="B249" s="44">
        <v>7.68</v>
      </c>
      <c r="C249" s="45">
        <v>70.06</v>
      </c>
    </row>
    <row r="250" spans="2:3" x14ac:dyDescent="0.3">
      <c r="B250" s="44">
        <v>7.69</v>
      </c>
      <c r="C250" s="45">
        <v>138.5</v>
      </c>
    </row>
    <row r="251" spans="2:3" x14ac:dyDescent="0.3">
      <c r="B251" s="44">
        <v>7.7</v>
      </c>
      <c r="C251" s="45">
        <v>114.98</v>
      </c>
    </row>
    <row r="252" spans="2:3" x14ac:dyDescent="0.3">
      <c r="B252" s="44">
        <v>7.71</v>
      </c>
      <c r="C252" s="45">
        <v>67.36</v>
      </c>
    </row>
    <row r="253" spans="2:3" x14ac:dyDescent="0.3">
      <c r="B253" s="44">
        <v>7.72</v>
      </c>
      <c r="C253" s="45">
        <v>31.75</v>
      </c>
    </row>
    <row r="254" spans="2:3" x14ac:dyDescent="0.3">
      <c r="B254" s="44">
        <v>7.73</v>
      </c>
      <c r="C254" s="45">
        <v>141.65</v>
      </c>
    </row>
    <row r="255" spans="2:3" x14ac:dyDescent="0.3">
      <c r="B255" s="44">
        <v>7.75</v>
      </c>
      <c r="C255" s="45">
        <v>54.28</v>
      </c>
    </row>
    <row r="256" spans="2:3" x14ac:dyDescent="0.3">
      <c r="B256" s="44">
        <v>7.76</v>
      </c>
      <c r="C256" s="45">
        <v>36.99</v>
      </c>
    </row>
    <row r="257" spans="2:3" x14ac:dyDescent="0.3">
      <c r="B257" s="44">
        <v>7.79</v>
      </c>
      <c r="C257" s="45">
        <v>34.770000000000003</v>
      </c>
    </row>
    <row r="258" spans="2:3" x14ac:dyDescent="0.3">
      <c r="B258" s="44">
        <v>7.81</v>
      </c>
      <c r="C258" s="45">
        <v>115.86</v>
      </c>
    </row>
    <row r="259" spans="2:3" x14ac:dyDescent="0.3">
      <c r="B259" s="44">
        <v>7.84</v>
      </c>
      <c r="C259" s="45">
        <v>63.91</v>
      </c>
    </row>
    <row r="260" spans="2:3" x14ac:dyDescent="0.3">
      <c r="B260" s="44">
        <v>7.87</v>
      </c>
      <c r="C260" s="45">
        <v>55.21</v>
      </c>
    </row>
    <row r="261" spans="2:3" x14ac:dyDescent="0.3">
      <c r="B261" s="44">
        <v>7.88</v>
      </c>
      <c r="C261" s="45">
        <v>67.95</v>
      </c>
    </row>
    <row r="262" spans="2:3" x14ac:dyDescent="0.3">
      <c r="B262" s="44">
        <v>7.9</v>
      </c>
      <c r="C262" s="45">
        <v>107.44</v>
      </c>
    </row>
    <row r="263" spans="2:3" x14ac:dyDescent="0.3">
      <c r="B263" s="44">
        <v>7.91</v>
      </c>
      <c r="C263" s="45">
        <v>66.209999999999994</v>
      </c>
    </row>
    <row r="264" spans="2:3" x14ac:dyDescent="0.3">
      <c r="B264" s="44">
        <v>7.93</v>
      </c>
      <c r="C264" s="45">
        <v>114.8</v>
      </c>
    </row>
    <row r="265" spans="2:3" x14ac:dyDescent="0.3">
      <c r="B265" s="44">
        <v>7.95</v>
      </c>
      <c r="C265" s="45">
        <v>85.03</v>
      </c>
    </row>
    <row r="266" spans="2:3" x14ac:dyDescent="0.3">
      <c r="B266" s="44">
        <v>7.97</v>
      </c>
      <c r="C266" s="45">
        <v>157.72</v>
      </c>
    </row>
    <row r="267" spans="2:3" x14ac:dyDescent="0.3">
      <c r="B267" s="44">
        <v>7.98</v>
      </c>
      <c r="C267" s="45">
        <v>122.22</v>
      </c>
    </row>
    <row r="268" spans="2:3" x14ac:dyDescent="0.3">
      <c r="B268" s="44">
        <v>8</v>
      </c>
      <c r="C268" s="45">
        <v>62.46</v>
      </c>
    </row>
    <row r="269" spans="2:3" x14ac:dyDescent="0.3">
      <c r="B269" s="44">
        <v>8.02</v>
      </c>
      <c r="C269" s="45">
        <v>141.78</v>
      </c>
    </row>
    <row r="270" spans="2:3" x14ac:dyDescent="0.3">
      <c r="B270" s="44">
        <v>8.0399999999999991</v>
      </c>
      <c r="C270" s="45">
        <v>110.48</v>
      </c>
    </row>
    <row r="271" spans="2:3" x14ac:dyDescent="0.3">
      <c r="B271" s="44">
        <v>8.0500000000000007</v>
      </c>
      <c r="C271" s="45">
        <v>99.96</v>
      </c>
    </row>
    <row r="272" spans="2:3" x14ac:dyDescent="0.3">
      <c r="B272" s="44">
        <v>8.08</v>
      </c>
      <c r="C272" s="45">
        <v>142.80000000000001</v>
      </c>
    </row>
    <row r="273" spans="2:3" x14ac:dyDescent="0.3">
      <c r="B273" s="44">
        <v>8.1</v>
      </c>
      <c r="C273" s="45">
        <v>143</v>
      </c>
    </row>
    <row r="274" spans="2:3" x14ac:dyDescent="0.3">
      <c r="B274" s="44">
        <v>8.11</v>
      </c>
      <c r="C274" s="45">
        <v>81.53</v>
      </c>
    </row>
    <row r="275" spans="2:3" x14ac:dyDescent="0.3">
      <c r="B275" s="44">
        <v>8.1199999999999992</v>
      </c>
      <c r="C275" s="45">
        <v>196.7</v>
      </c>
    </row>
    <row r="276" spans="2:3" x14ac:dyDescent="0.3">
      <c r="B276" s="44">
        <v>8.14</v>
      </c>
      <c r="C276" s="45">
        <v>137.81</v>
      </c>
    </row>
    <row r="277" spans="2:3" x14ac:dyDescent="0.3">
      <c r="B277" s="44">
        <v>8.17</v>
      </c>
      <c r="C277" s="45">
        <v>65.260000000000005</v>
      </c>
    </row>
    <row r="278" spans="2:3" x14ac:dyDescent="0.3">
      <c r="B278" s="44">
        <v>8.18</v>
      </c>
      <c r="C278" s="45">
        <v>92.48</v>
      </c>
    </row>
    <row r="279" spans="2:3" x14ac:dyDescent="0.3">
      <c r="B279" s="44">
        <v>8.19</v>
      </c>
      <c r="C279" s="45">
        <v>148.27000000000001</v>
      </c>
    </row>
    <row r="280" spans="2:3" x14ac:dyDescent="0.3">
      <c r="B280" s="44">
        <v>8.2200000000000006</v>
      </c>
      <c r="C280" s="45">
        <v>140.80000000000001</v>
      </c>
    </row>
    <row r="281" spans="2:3" x14ac:dyDescent="0.3">
      <c r="B281" s="44">
        <v>8.24</v>
      </c>
      <c r="C281" s="45">
        <v>76.959999999999994</v>
      </c>
    </row>
    <row r="282" spans="2:3" x14ac:dyDescent="0.3">
      <c r="B282" s="44">
        <v>8.27</v>
      </c>
      <c r="C282" s="45">
        <v>46.56</v>
      </c>
    </row>
    <row r="283" spans="2:3" x14ac:dyDescent="0.3">
      <c r="B283" s="44">
        <v>8.2899999999999991</v>
      </c>
      <c r="C283" s="45">
        <v>165.94</v>
      </c>
    </row>
    <row r="284" spans="2:3" x14ac:dyDescent="0.3">
      <c r="B284" s="44">
        <v>8.31</v>
      </c>
      <c r="C284" s="45">
        <v>64.02</v>
      </c>
    </row>
    <row r="285" spans="2:3" x14ac:dyDescent="0.3">
      <c r="B285" s="44">
        <v>8.34</v>
      </c>
      <c r="C285" s="45">
        <v>70.430000000000007</v>
      </c>
    </row>
    <row r="286" spans="2:3" x14ac:dyDescent="0.3">
      <c r="B286" s="44">
        <v>8.35</v>
      </c>
      <c r="C286" s="45">
        <v>41.23</v>
      </c>
    </row>
    <row r="287" spans="2:3" x14ac:dyDescent="0.3">
      <c r="B287" s="44">
        <v>8.3800000000000008</v>
      </c>
      <c r="C287" s="45">
        <v>100.78</v>
      </c>
    </row>
    <row r="288" spans="2:3" x14ac:dyDescent="0.3">
      <c r="B288" s="44">
        <v>8.39</v>
      </c>
      <c r="C288" s="45">
        <v>246.89</v>
      </c>
    </row>
    <row r="289" spans="2:3" x14ac:dyDescent="0.3">
      <c r="B289" s="44">
        <v>8.41</v>
      </c>
      <c r="C289" s="45">
        <v>63.18</v>
      </c>
    </row>
    <row r="290" spans="2:3" x14ac:dyDescent="0.3">
      <c r="B290" s="44">
        <v>8.42</v>
      </c>
      <c r="C290" s="45">
        <v>88.33</v>
      </c>
    </row>
    <row r="291" spans="2:3" x14ac:dyDescent="0.3">
      <c r="B291" s="44">
        <v>8.44</v>
      </c>
      <c r="C291" s="45">
        <v>133.27000000000001</v>
      </c>
    </row>
    <row r="292" spans="2:3" x14ac:dyDescent="0.3">
      <c r="B292" s="44">
        <v>8.4700000000000006</v>
      </c>
      <c r="C292" s="45">
        <v>69.06</v>
      </c>
    </row>
    <row r="293" spans="2:3" x14ac:dyDescent="0.3">
      <c r="B293" s="44">
        <v>8.49</v>
      </c>
      <c r="C293" s="45">
        <v>62.51</v>
      </c>
    </row>
    <row r="294" spans="2:3" x14ac:dyDescent="0.3">
      <c r="B294" s="44">
        <v>8.52</v>
      </c>
      <c r="C294" s="45">
        <v>66.650000000000006</v>
      </c>
    </row>
    <row r="295" spans="2:3" x14ac:dyDescent="0.3">
      <c r="B295" s="44">
        <v>8.5399999999999991</v>
      </c>
      <c r="C295" s="45">
        <v>128.69</v>
      </c>
    </row>
    <row r="296" spans="2:3" x14ac:dyDescent="0.3">
      <c r="B296" s="44">
        <v>8.5500000000000007</v>
      </c>
      <c r="C296" s="45">
        <v>77</v>
      </c>
    </row>
    <row r="297" spans="2:3" x14ac:dyDescent="0.3">
      <c r="B297" s="44">
        <v>8.56</v>
      </c>
      <c r="C297" s="45">
        <v>103.65</v>
      </c>
    </row>
    <row r="298" spans="2:3" x14ac:dyDescent="0.3">
      <c r="B298" s="44">
        <v>8.6</v>
      </c>
      <c r="C298" s="45">
        <v>239.61</v>
      </c>
    </row>
    <row r="299" spans="2:3" x14ac:dyDescent="0.3">
      <c r="B299" s="44">
        <v>8.61</v>
      </c>
      <c r="C299" s="45">
        <v>52.91</v>
      </c>
    </row>
    <row r="300" spans="2:3" x14ac:dyDescent="0.3">
      <c r="B300" s="44">
        <v>8.6199999999999992</v>
      </c>
      <c r="C300" s="45">
        <v>130.51</v>
      </c>
    </row>
    <row r="301" spans="2:3" x14ac:dyDescent="0.3">
      <c r="B301" s="44">
        <v>8.6300000000000008</v>
      </c>
      <c r="C301" s="45">
        <v>68.959999999999994</v>
      </c>
    </row>
    <row r="302" spans="2:3" x14ac:dyDescent="0.3">
      <c r="B302" s="44">
        <v>8.64</v>
      </c>
      <c r="C302" s="45">
        <v>65.87</v>
      </c>
    </row>
    <row r="303" spans="2:3" x14ac:dyDescent="0.3">
      <c r="B303" s="44">
        <v>8.65</v>
      </c>
      <c r="C303" s="45">
        <v>259.38</v>
      </c>
    </row>
    <row r="304" spans="2:3" x14ac:dyDescent="0.3">
      <c r="B304" s="44">
        <v>8.68</v>
      </c>
      <c r="C304" s="45">
        <v>285.76</v>
      </c>
    </row>
    <row r="305" spans="2:3" x14ac:dyDescent="0.3">
      <c r="B305" s="44">
        <v>8.69</v>
      </c>
      <c r="C305" s="45">
        <v>72.78</v>
      </c>
    </row>
    <row r="306" spans="2:3" x14ac:dyDescent="0.3">
      <c r="B306" s="44">
        <v>8.6999999999999993</v>
      </c>
      <c r="C306" s="45">
        <v>66.56</v>
      </c>
    </row>
    <row r="307" spans="2:3" x14ac:dyDescent="0.3">
      <c r="B307" s="44">
        <v>8.7100000000000009</v>
      </c>
      <c r="C307" s="45">
        <v>73.91</v>
      </c>
    </row>
    <row r="308" spans="2:3" x14ac:dyDescent="0.3">
      <c r="B308" s="44">
        <v>8.7200000000000006</v>
      </c>
      <c r="C308" s="45">
        <v>138.68</v>
      </c>
    </row>
    <row r="309" spans="2:3" x14ac:dyDescent="0.3">
      <c r="B309" s="44">
        <v>8.74</v>
      </c>
      <c r="C309" s="45">
        <v>156.30000000000001</v>
      </c>
    </row>
    <row r="310" spans="2:3" x14ac:dyDescent="0.3">
      <c r="B310" s="44">
        <v>8.75</v>
      </c>
      <c r="C310" s="45">
        <v>88.53</v>
      </c>
    </row>
    <row r="311" spans="2:3" x14ac:dyDescent="0.3">
      <c r="B311" s="44">
        <v>8.7799999999999994</v>
      </c>
      <c r="C311" s="45">
        <v>61.87</v>
      </c>
    </row>
    <row r="312" spans="2:3" x14ac:dyDescent="0.3">
      <c r="B312" s="44">
        <v>8.7899999999999991</v>
      </c>
      <c r="C312" s="45">
        <v>91.53</v>
      </c>
    </row>
    <row r="313" spans="2:3" x14ac:dyDescent="0.3">
      <c r="B313" s="44">
        <v>8.8000000000000007</v>
      </c>
      <c r="C313" s="45">
        <v>184.13</v>
      </c>
    </row>
    <row r="314" spans="2:3" x14ac:dyDescent="0.3">
      <c r="B314" s="44">
        <v>8.83</v>
      </c>
      <c r="C314" s="45">
        <v>76.27</v>
      </c>
    </row>
    <row r="315" spans="2:3" x14ac:dyDescent="0.3">
      <c r="B315" s="44">
        <v>8.85</v>
      </c>
      <c r="C315" s="45">
        <v>66.16</v>
      </c>
    </row>
    <row r="316" spans="2:3" x14ac:dyDescent="0.3">
      <c r="B316" s="44">
        <v>8.86</v>
      </c>
      <c r="C316" s="45">
        <v>55.5</v>
      </c>
    </row>
    <row r="317" spans="2:3" x14ac:dyDescent="0.3">
      <c r="B317" s="44">
        <v>8.8800000000000008</v>
      </c>
      <c r="C317" s="45">
        <v>73.25</v>
      </c>
    </row>
    <row r="318" spans="2:3" x14ac:dyDescent="0.3">
      <c r="B318" s="44">
        <v>8.89</v>
      </c>
      <c r="C318" s="45">
        <v>85.79</v>
      </c>
    </row>
    <row r="319" spans="2:3" x14ac:dyDescent="0.3">
      <c r="B319" s="44">
        <v>8.91</v>
      </c>
      <c r="C319" s="45">
        <v>47.3</v>
      </c>
    </row>
    <row r="320" spans="2:3" x14ac:dyDescent="0.3">
      <c r="B320" s="44">
        <v>8.92</v>
      </c>
      <c r="C320" s="45">
        <v>77.150000000000006</v>
      </c>
    </row>
    <row r="321" spans="2:3" x14ac:dyDescent="0.3">
      <c r="B321" s="44">
        <v>8.93</v>
      </c>
      <c r="C321" s="45">
        <v>190.98</v>
      </c>
    </row>
    <row r="322" spans="2:3" x14ac:dyDescent="0.3">
      <c r="B322" s="44">
        <v>8.94</v>
      </c>
      <c r="C322" s="45">
        <v>49.92</v>
      </c>
    </row>
    <row r="323" spans="2:3" x14ac:dyDescent="0.3">
      <c r="B323" s="44">
        <v>8.9600000000000009</v>
      </c>
      <c r="C323" s="45">
        <v>79.349999999999994</v>
      </c>
    </row>
    <row r="324" spans="2:3" x14ac:dyDescent="0.3">
      <c r="B324" s="44">
        <v>8.9700000000000006</v>
      </c>
      <c r="C324" s="45">
        <v>53.51</v>
      </c>
    </row>
    <row r="325" spans="2:3" x14ac:dyDescent="0.3">
      <c r="B325" s="44">
        <v>8.98</v>
      </c>
      <c r="C325" s="45">
        <v>119.91</v>
      </c>
    </row>
    <row r="326" spans="2:3" x14ac:dyDescent="0.3">
      <c r="B326" s="44">
        <v>9</v>
      </c>
      <c r="C326" s="45">
        <v>60.12</v>
      </c>
    </row>
    <row r="327" spans="2:3" x14ac:dyDescent="0.3">
      <c r="B327" s="44">
        <v>9.01</v>
      </c>
      <c r="C327" s="45">
        <v>61.06</v>
      </c>
    </row>
    <row r="328" spans="2:3" x14ac:dyDescent="0.3">
      <c r="B328" s="44">
        <v>9.02</v>
      </c>
      <c r="C328" s="45">
        <v>146.65</v>
      </c>
    </row>
    <row r="329" spans="2:3" x14ac:dyDescent="0.3">
      <c r="B329" s="44">
        <v>9.0299999999999994</v>
      </c>
      <c r="C329" s="45">
        <v>145.33000000000001</v>
      </c>
    </row>
    <row r="330" spans="2:3" x14ac:dyDescent="0.3">
      <c r="B330" s="44">
        <v>9.0399999999999991</v>
      </c>
      <c r="C330" s="45">
        <v>89.08</v>
      </c>
    </row>
    <row r="331" spans="2:3" x14ac:dyDescent="0.3">
      <c r="B331" s="44">
        <v>9.0500000000000007</v>
      </c>
      <c r="C331" s="45">
        <v>107.16</v>
      </c>
    </row>
    <row r="332" spans="2:3" x14ac:dyDescent="0.3">
      <c r="B332" s="44">
        <v>9.06</v>
      </c>
      <c r="C332" s="45">
        <v>67.66</v>
      </c>
    </row>
    <row r="333" spans="2:3" x14ac:dyDescent="0.3">
      <c r="B333" s="44">
        <v>9.07</v>
      </c>
      <c r="C333" s="45">
        <v>135.16999999999999</v>
      </c>
    </row>
    <row r="334" spans="2:3" x14ac:dyDescent="0.3">
      <c r="B334" s="44">
        <v>9.1</v>
      </c>
      <c r="C334" s="45">
        <v>52.07</v>
      </c>
    </row>
    <row r="335" spans="2:3" x14ac:dyDescent="0.3">
      <c r="B335" s="44">
        <v>9.15</v>
      </c>
      <c r="C335" s="45">
        <v>147.62</v>
      </c>
    </row>
    <row r="336" spans="2:3" x14ac:dyDescent="0.3">
      <c r="B336" s="44">
        <v>9.17</v>
      </c>
      <c r="C336" s="45">
        <v>59.62</v>
      </c>
    </row>
    <row r="337" spans="2:3" x14ac:dyDescent="0.3">
      <c r="B337" s="44">
        <v>9.18</v>
      </c>
      <c r="C337" s="45">
        <v>139.06</v>
      </c>
    </row>
    <row r="338" spans="2:3" x14ac:dyDescent="0.3">
      <c r="B338" s="44">
        <v>9.19</v>
      </c>
      <c r="C338" s="45">
        <v>72.56</v>
      </c>
    </row>
    <row r="339" spans="2:3" x14ac:dyDescent="0.3">
      <c r="B339" s="44">
        <v>9.1999999999999993</v>
      </c>
      <c r="C339" s="45">
        <v>222.35</v>
      </c>
    </row>
    <row r="340" spans="2:3" x14ac:dyDescent="0.3">
      <c r="B340" s="44">
        <v>9.2100000000000009</v>
      </c>
      <c r="C340" s="45">
        <v>213.09</v>
      </c>
    </row>
    <row r="341" spans="2:3" x14ac:dyDescent="0.3">
      <c r="B341" s="44">
        <v>9.2200000000000006</v>
      </c>
      <c r="C341" s="45">
        <v>83.76</v>
      </c>
    </row>
    <row r="342" spans="2:3" x14ac:dyDescent="0.3">
      <c r="B342" s="44">
        <v>9.23</v>
      </c>
      <c r="C342" s="45">
        <v>251.18</v>
      </c>
    </row>
    <row r="343" spans="2:3" x14ac:dyDescent="0.3">
      <c r="B343" s="44">
        <v>9.24</v>
      </c>
      <c r="C343" s="45">
        <v>169.06</v>
      </c>
    </row>
    <row r="344" spans="2:3" x14ac:dyDescent="0.3">
      <c r="B344" s="44">
        <v>9.25</v>
      </c>
      <c r="C344" s="45">
        <v>204.75</v>
      </c>
    </row>
    <row r="345" spans="2:3" x14ac:dyDescent="0.3">
      <c r="B345" s="44">
        <v>9.27</v>
      </c>
      <c r="C345" s="45">
        <v>200.51</v>
      </c>
    </row>
    <row r="346" spans="2:3" x14ac:dyDescent="0.3">
      <c r="B346" s="44">
        <v>9.2799999999999994</v>
      </c>
      <c r="C346" s="45">
        <v>76.55</v>
      </c>
    </row>
    <row r="347" spans="2:3" x14ac:dyDescent="0.3">
      <c r="B347" s="44">
        <v>9.3000000000000007</v>
      </c>
      <c r="C347" s="45">
        <v>137.09</v>
      </c>
    </row>
    <row r="348" spans="2:3" x14ac:dyDescent="0.3">
      <c r="B348" s="44">
        <v>9.31</v>
      </c>
      <c r="C348" s="45">
        <v>77.760000000000005</v>
      </c>
    </row>
    <row r="349" spans="2:3" x14ac:dyDescent="0.3">
      <c r="B349" s="44">
        <v>9.33</v>
      </c>
      <c r="C349" s="45">
        <v>154.86000000000001</v>
      </c>
    </row>
    <row r="350" spans="2:3" x14ac:dyDescent="0.3">
      <c r="B350" s="44">
        <v>9.35</v>
      </c>
      <c r="C350" s="45">
        <v>96.31</v>
      </c>
    </row>
    <row r="351" spans="2:3" x14ac:dyDescent="0.3">
      <c r="B351" s="44">
        <v>9.3800000000000008</v>
      </c>
      <c r="C351" s="45">
        <v>170.32</v>
      </c>
    </row>
    <row r="352" spans="2:3" x14ac:dyDescent="0.3">
      <c r="B352" s="44">
        <v>9.42</v>
      </c>
      <c r="C352" s="45">
        <v>75.459999999999994</v>
      </c>
    </row>
    <row r="353" spans="2:3" x14ac:dyDescent="0.3">
      <c r="B353" s="44">
        <v>9.44</v>
      </c>
      <c r="C353" s="45">
        <v>61.2</v>
      </c>
    </row>
    <row r="354" spans="2:3" x14ac:dyDescent="0.3">
      <c r="B354" s="44">
        <v>9.4600000000000009</v>
      </c>
      <c r="C354" s="45">
        <v>90.99</v>
      </c>
    </row>
    <row r="355" spans="2:3" x14ac:dyDescent="0.3">
      <c r="B355" s="44">
        <v>9.4700000000000006</v>
      </c>
      <c r="C355" s="45">
        <v>75.08</v>
      </c>
    </row>
    <row r="356" spans="2:3" x14ac:dyDescent="0.3">
      <c r="B356" s="44">
        <v>9.49</v>
      </c>
      <c r="C356" s="45">
        <v>80.47</v>
      </c>
    </row>
    <row r="357" spans="2:3" x14ac:dyDescent="0.3">
      <c r="B357" s="44">
        <v>9.5</v>
      </c>
      <c r="C357" s="45">
        <v>47.91</v>
      </c>
    </row>
    <row r="358" spans="2:3" x14ac:dyDescent="0.3">
      <c r="B358" s="44">
        <v>9.5299999999999994</v>
      </c>
      <c r="C358" s="45">
        <v>130.62</v>
      </c>
    </row>
    <row r="359" spans="2:3" x14ac:dyDescent="0.3">
      <c r="B359" s="44">
        <v>9.56</v>
      </c>
      <c r="C359" s="45">
        <v>67.12</v>
      </c>
    </row>
    <row r="360" spans="2:3" x14ac:dyDescent="0.3">
      <c r="B360" s="44">
        <v>9.57</v>
      </c>
      <c r="C360" s="45">
        <v>80.03</v>
      </c>
    </row>
    <row r="361" spans="2:3" x14ac:dyDescent="0.3">
      <c r="B361" s="44">
        <v>9.58</v>
      </c>
      <c r="C361" s="45">
        <v>135.21</v>
      </c>
    </row>
    <row r="362" spans="2:3" x14ac:dyDescent="0.3">
      <c r="B362" s="44">
        <v>9.59</v>
      </c>
      <c r="C362" s="45">
        <v>71.150000000000006</v>
      </c>
    </row>
    <row r="363" spans="2:3" x14ac:dyDescent="0.3">
      <c r="B363" s="44">
        <v>9.6</v>
      </c>
      <c r="C363" s="45">
        <v>79.55</v>
      </c>
    </row>
    <row r="364" spans="2:3" x14ac:dyDescent="0.3">
      <c r="B364" s="44">
        <v>9.6199999999999992</v>
      </c>
      <c r="C364" s="45">
        <v>159.96</v>
      </c>
    </row>
    <row r="365" spans="2:3" x14ac:dyDescent="0.3">
      <c r="B365" s="44">
        <v>9.65</v>
      </c>
      <c r="C365" s="45">
        <v>53.41</v>
      </c>
    </row>
    <row r="366" spans="2:3" x14ac:dyDescent="0.3">
      <c r="B366" s="44">
        <v>9.66</v>
      </c>
      <c r="C366" s="45">
        <v>118.73</v>
      </c>
    </row>
    <row r="367" spans="2:3" x14ac:dyDescent="0.3">
      <c r="B367" s="44">
        <v>9.67</v>
      </c>
      <c r="C367" s="45">
        <v>93.01</v>
      </c>
    </row>
    <row r="368" spans="2:3" x14ac:dyDescent="0.3">
      <c r="B368" s="44">
        <v>9.68</v>
      </c>
      <c r="C368" s="45">
        <v>132.72999999999999</v>
      </c>
    </row>
    <row r="369" spans="2:3" x14ac:dyDescent="0.3">
      <c r="B369" s="44">
        <v>9.69</v>
      </c>
      <c r="C369" s="45">
        <v>182.79</v>
      </c>
    </row>
    <row r="370" spans="2:3" x14ac:dyDescent="0.3">
      <c r="B370" s="44">
        <v>9.73</v>
      </c>
      <c r="C370" s="45">
        <v>168.85</v>
      </c>
    </row>
    <row r="371" spans="2:3" x14ac:dyDescent="0.3">
      <c r="B371" s="44">
        <v>9.74</v>
      </c>
      <c r="C371" s="45">
        <v>89.32</v>
      </c>
    </row>
    <row r="372" spans="2:3" x14ac:dyDescent="0.3">
      <c r="B372" s="44">
        <v>9.75</v>
      </c>
      <c r="C372" s="45">
        <v>51.12</v>
      </c>
    </row>
    <row r="373" spans="2:3" x14ac:dyDescent="0.3">
      <c r="B373" s="44">
        <v>9.77</v>
      </c>
      <c r="C373" s="45">
        <v>81.569999999999993</v>
      </c>
    </row>
    <row r="374" spans="2:3" x14ac:dyDescent="0.3">
      <c r="B374" s="44">
        <v>9.7799999999999994</v>
      </c>
      <c r="C374" s="45">
        <v>109.79</v>
      </c>
    </row>
    <row r="375" spans="2:3" x14ac:dyDescent="0.3">
      <c r="B375" s="44">
        <v>9.84</v>
      </c>
      <c r="C375" s="45">
        <v>108.17</v>
      </c>
    </row>
    <row r="376" spans="2:3" x14ac:dyDescent="0.3">
      <c r="B376" s="44">
        <v>9.85</v>
      </c>
      <c r="C376" s="45">
        <v>42.98</v>
      </c>
    </row>
    <row r="377" spans="2:3" x14ac:dyDescent="0.3">
      <c r="B377" s="44">
        <v>9.86</v>
      </c>
      <c r="C377" s="45">
        <v>72.349999999999994</v>
      </c>
    </row>
    <row r="378" spans="2:3" x14ac:dyDescent="0.3">
      <c r="B378" s="44">
        <v>9.8699999999999992</v>
      </c>
      <c r="C378" s="45">
        <v>162.19999999999999</v>
      </c>
    </row>
    <row r="379" spans="2:3" x14ac:dyDescent="0.3">
      <c r="B379" s="44">
        <v>9.8800000000000008</v>
      </c>
      <c r="C379" s="45">
        <v>51.89</v>
      </c>
    </row>
    <row r="380" spans="2:3" x14ac:dyDescent="0.3">
      <c r="B380" s="44">
        <v>9.91</v>
      </c>
      <c r="C380" s="45">
        <v>140.11000000000001</v>
      </c>
    </row>
    <row r="381" spans="2:3" x14ac:dyDescent="0.3">
      <c r="B381" s="44">
        <v>9.93</v>
      </c>
      <c r="C381" s="45">
        <v>80.16</v>
      </c>
    </row>
    <row r="382" spans="2:3" x14ac:dyDescent="0.3">
      <c r="B382" s="44">
        <v>9.94</v>
      </c>
      <c r="C382" s="45">
        <v>81.680000000000007</v>
      </c>
    </row>
    <row r="383" spans="2:3" x14ac:dyDescent="0.3">
      <c r="B383" s="44">
        <v>9.9499999999999993</v>
      </c>
      <c r="C383" s="45">
        <v>80.989999999999995</v>
      </c>
    </row>
    <row r="384" spans="2:3" x14ac:dyDescent="0.3">
      <c r="B384" s="44">
        <v>9.9600000000000009</v>
      </c>
      <c r="C384" s="45">
        <v>128.91</v>
      </c>
    </row>
    <row r="385" spans="2:3" x14ac:dyDescent="0.3">
      <c r="B385" s="44">
        <v>9.98</v>
      </c>
      <c r="C385" s="45">
        <v>83.73</v>
      </c>
    </row>
    <row r="386" spans="2:3" x14ac:dyDescent="0.3">
      <c r="B386" s="44">
        <v>9.99</v>
      </c>
      <c r="C386" s="45">
        <v>311.18</v>
      </c>
    </row>
    <row r="387" spans="2:3" x14ac:dyDescent="0.3">
      <c r="B387" s="44">
        <v>10</v>
      </c>
      <c r="C387" s="45">
        <v>186.5</v>
      </c>
    </row>
    <row r="388" spans="2:3" x14ac:dyDescent="0.3">
      <c r="B388" s="44">
        <v>10.1</v>
      </c>
      <c r="C388" s="45">
        <v>87.63</v>
      </c>
    </row>
    <row r="389" spans="2:3" x14ac:dyDescent="0.3">
      <c r="B389" s="44">
        <v>10.199999999999999</v>
      </c>
      <c r="C389" s="45">
        <v>45.79</v>
      </c>
    </row>
    <row r="390" spans="2:3" x14ac:dyDescent="0.3">
      <c r="B390" s="44">
        <v>10.3</v>
      </c>
      <c r="C390" s="45">
        <v>89.49</v>
      </c>
    </row>
    <row r="391" spans="2:3" x14ac:dyDescent="0.3">
      <c r="B391" s="44">
        <v>10.4</v>
      </c>
      <c r="C391" s="45">
        <v>103.09</v>
      </c>
    </row>
    <row r="392" spans="2:3" x14ac:dyDescent="0.3">
      <c r="B392" s="44">
        <v>10.6</v>
      </c>
      <c r="C392" s="45">
        <v>217.19</v>
      </c>
    </row>
    <row r="393" spans="2:3" x14ac:dyDescent="0.3">
      <c r="B393" s="44">
        <v>10.7</v>
      </c>
      <c r="C393" s="45">
        <v>181.75</v>
      </c>
    </row>
    <row r="394" spans="2:3" x14ac:dyDescent="0.3">
      <c r="B394" s="44">
        <v>10.9</v>
      </c>
      <c r="C394" s="45">
        <v>77.13</v>
      </c>
    </row>
    <row r="395" spans="2:3" x14ac:dyDescent="0.3">
      <c r="B395" s="44">
        <v>11</v>
      </c>
      <c r="C395" s="45">
        <v>63.32</v>
      </c>
    </row>
    <row r="396" spans="2:3" x14ac:dyDescent="0.3">
      <c r="B396" s="44">
        <v>11.1</v>
      </c>
      <c r="C396" s="45">
        <v>168.02</v>
      </c>
    </row>
    <row r="397" spans="2:3" x14ac:dyDescent="0.3">
      <c r="B397" s="44">
        <v>11.3</v>
      </c>
      <c r="C397" s="45">
        <v>279.77999999999997</v>
      </c>
    </row>
    <row r="398" spans="2:3" x14ac:dyDescent="0.3">
      <c r="B398" s="44">
        <v>11.4</v>
      </c>
      <c r="C398" s="45">
        <v>56.37</v>
      </c>
    </row>
    <row r="399" spans="2:3" x14ac:dyDescent="0.3">
      <c r="B399" s="44">
        <v>11.5</v>
      </c>
      <c r="C399" s="45">
        <v>118.49</v>
      </c>
    </row>
    <row r="400" spans="2:3" x14ac:dyDescent="0.3">
      <c r="B400" s="44">
        <v>11.6</v>
      </c>
      <c r="C400" s="45">
        <v>159.88999999999999</v>
      </c>
    </row>
    <row r="401" spans="2:3" x14ac:dyDescent="0.3">
      <c r="B401" s="44">
        <v>11.7</v>
      </c>
      <c r="C401" s="45">
        <v>93.63</v>
      </c>
    </row>
    <row r="402" spans="2:3" x14ac:dyDescent="0.3">
      <c r="B402" s="44">
        <v>11.8</v>
      </c>
      <c r="C402" s="45">
        <v>258.77</v>
      </c>
    </row>
    <row r="403" spans="2:3" x14ac:dyDescent="0.3">
      <c r="B403" s="44">
        <v>11.9</v>
      </c>
      <c r="C403" s="45">
        <v>289.36</v>
      </c>
    </row>
    <row r="404" spans="2:3" x14ac:dyDescent="0.3">
      <c r="B404" s="44">
        <v>12</v>
      </c>
      <c r="C404" s="45">
        <v>178.94</v>
      </c>
    </row>
    <row r="405" spans="2:3" x14ac:dyDescent="0.3">
      <c r="B405" s="44">
        <v>12.1</v>
      </c>
      <c r="C405" s="45">
        <v>270.01</v>
      </c>
    </row>
    <row r="406" spans="2:3" x14ac:dyDescent="0.3">
      <c r="B406" s="44">
        <v>12.2</v>
      </c>
      <c r="C406" s="45">
        <v>227.26</v>
      </c>
    </row>
    <row r="407" spans="2:3" x14ac:dyDescent="0.3">
      <c r="B407" s="44">
        <v>12.3</v>
      </c>
      <c r="C407" s="45">
        <v>103.88</v>
      </c>
    </row>
    <row r="408" spans="2:3" x14ac:dyDescent="0.3">
      <c r="B408" s="44">
        <v>12.4</v>
      </c>
      <c r="C408" s="45">
        <v>296.82</v>
      </c>
    </row>
    <row r="409" spans="2:3" x14ac:dyDescent="0.3">
      <c r="B409" s="44">
        <v>12.5</v>
      </c>
      <c r="C409" s="45">
        <v>416.69</v>
      </c>
    </row>
    <row r="410" spans="2:3" x14ac:dyDescent="0.3">
      <c r="B410" s="44">
        <v>12.6</v>
      </c>
      <c r="C410" s="45">
        <v>120.86</v>
      </c>
    </row>
    <row r="411" spans="2:3" x14ac:dyDescent="0.3">
      <c r="B411" s="44">
        <v>12.7</v>
      </c>
      <c r="C411" s="45">
        <v>178.25</v>
      </c>
    </row>
    <row r="412" spans="2:3" x14ac:dyDescent="0.3">
      <c r="B412" s="44">
        <v>12.8</v>
      </c>
      <c r="C412" s="45">
        <v>91.79</v>
      </c>
    </row>
    <row r="413" spans="2:3" x14ac:dyDescent="0.3">
      <c r="B413" s="44">
        <v>13</v>
      </c>
      <c r="C413" s="45">
        <v>67.31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BD1C-B955-4B6E-9E8D-775FB964B943}">
  <dimension ref="A3:B70"/>
  <sheetViews>
    <sheetView workbookViewId="0">
      <selection activeCell="A3" sqref="A3"/>
    </sheetView>
  </sheetViews>
  <sheetFormatPr baseColWidth="10" defaultRowHeight="14.4" x14ac:dyDescent="0.3"/>
  <cols>
    <col min="1" max="1" width="19" bestFit="1" customWidth="1"/>
    <col min="2" max="2" width="17.21875" bestFit="1" customWidth="1"/>
  </cols>
  <sheetData>
    <row r="3" spans="1:2" x14ac:dyDescent="0.3">
      <c r="A3" s="41" t="s">
        <v>30</v>
      </c>
      <c r="B3" s="42" t="s">
        <v>32</v>
      </c>
    </row>
    <row r="4" spans="1:2" x14ac:dyDescent="0.3">
      <c r="A4" s="43">
        <v>1</v>
      </c>
      <c r="B4" s="42">
        <v>434.82</v>
      </c>
    </row>
    <row r="5" spans="1:2" x14ac:dyDescent="0.3">
      <c r="A5" s="44">
        <v>2</v>
      </c>
      <c r="B5" s="45">
        <v>871.63</v>
      </c>
    </row>
    <row r="6" spans="1:2" x14ac:dyDescent="0.3">
      <c r="A6" s="44">
        <v>3</v>
      </c>
      <c r="B6" s="45">
        <v>635.75</v>
      </c>
    </row>
    <row r="7" spans="1:2" x14ac:dyDescent="0.3">
      <c r="A7" s="44">
        <v>4</v>
      </c>
      <c r="B7" s="45">
        <v>411.66</v>
      </c>
    </row>
    <row r="8" spans="1:2" x14ac:dyDescent="0.3">
      <c r="A8" s="44">
        <v>5</v>
      </c>
      <c r="B8" s="45">
        <v>743.66</v>
      </c>
    </row>
    <row r="9" spans="1:2" x14ac:dyDescent="0.3">
      <c r="A9" s="44">
        <v>6</v>
      </c>
      <c r="B9" s="45">
        <v>586.77</v>
      </c>
    </row>
    <row r="10" spans="1:2" x14ac:dyDescent="0.3">
      <c r="A10" s="44">
        <v>7</v>
      </c>
      <c r="B10" s="45">
        <v>857.26</v>
      </c>
    </row>
    <row r="11" spans="1:2" x14ac:dyDescent="0.3">
      <c r="A11" s="44">
        <v>8</v>
      </c>
      <c r="B11" s="45">
        <v>509.91</v>
      </c>
    </row>
    <row r="12" spans="1:2" x14ac:dyDescent="0.3">
      <c r="A12" s="44">
        <v>9</v>
      </c>
      <c r="B12" s="45">
        <v>882.23</v>
      </c>
    </row>
    <row r="13" spans="1:2" x14ac:dyDescent="0.3">
      <c r="A13" s="44">
        <v>10</v>
      </c>
      <c r="B13" s="45">
        <v>747.67</v>
      </c>
    </row>
    <row r="14" spans="1:2" x14ac:dyDescent="0.3">
      <c r="A14" s="44">
        <v>11</v>
      </c>
      <c r="B14" s="45">
        <v>250.6</v>
      </c>
    </row>
    <row r="15" spans="1:2" x14ac:dyDescent="0.3">
      <c r="A15" s="44">
        <v>12</v>
      </c>
      <c r="B15" s="45">
        <v>443.68</v>
      </c>
    </row>
    <row r="16" spans="1:2" x14ac:dyDescent="0.3">
      <c r="A16" s="44">
        <v>13</v>
      </c>
      <c r="B16" s="45">
        <v>596.4</v>
      </c>
    </row>
    <row r="17" spans="1:2" x14ac:dyDescent="0.3">
      <c r="A17" s="44">
        <v>14</v>
      </c>
      <c r="B17" s="45">
        <v>885.93</v>
      </c>
    </row>
    <row r="18" spans="1:2" x14ac:dyDescent="0.3">
      <c r="A18" s="44">
        <v>15</v>
      </c>
      <c r="B18" s="45">
        <v>1063</v>
      </c>
    </row>
    <row r="19" spans="1:2" x14ac:dyDescent="0.3">
      <c r="A19" s="44">
        <v>16</v>
      </c>
      <c r="B19" s="45">
        <v>967.04</v>
      </c>
    </row>
    <row r="20" spans="1:2" x14ac:dyDescent="0.3">
      <c r="A20" s="44">
        <v>17</v>
      </c>
      <c r="B20" s="45">
        <v>908.86</v>
      </c>
    </row>
    <row r="21" spans="1:2" x14ac:dyDescent="0.3">
      <c r="A21" s="44">
        <v>18</v>
      </c>
      <c r="B21" s="45">
        <v>1014.25</v>
      </c>
    </row>
    <row r="22" spans="1:2" x14ac:dyDescent="0.3">
      <c r="A22" s="44">
        <v>19</v>
      </c>
      <c r="B22" s="45">
        <v>701.03</v>
      </c>
    </row>
    <row r="23" spans="1:2" x14ac:dyDescent="0.3">
      <c r="A23" s="44">
        <v>20</v>
      </c>
      <c r="B23" s="45">
        <v>1147.95</v>
      </c>
    </row>
    <row r="24" spans="1:2" x14ac:dyDescent="0.3">
      <c r="A24" s="44">
        <v>21</v>
      </c>
      <c r="B24" s="45">
        <v>573.63</v>
      </c>
    </row>
    <row r="25" spans="1:2" x14ac:dyDescent="0.3">
      <c r="A25" s="44">
        <v>22</v>
      </c>
      <c r="B25" s="45">
        <v>1034.7</v>
      </c>
    </row>
    <row r="26" spans="1:2" x14ac:dyDescent="0.3">
      <c r="A26" s="44">
        <v>23</v>
      </c>
      <c r="B26" s="45">
        <v>834.14</v>
      </c>
    </row>
    <row r="27" spans="1:2" x14ac:dyDescent="0.3">
      <c r="A27" s="44">
        <v>24</v>
      </c>
      <c r="B27" s="45">
        <v>1510.33</v>
      </c>
    </row>
    <row r="28" spans="1:2" x14ac:dyDescent="0.3">
      <c r="A28" s="44">
        <v>25</v>
      </c>
      <c r="B28" s="45">
        <v>1397.15</v>
      </c>
    </row>
    <row r="29" spans="1:2" x14ac:dyDescent="0.3">
      <c r="A29" s="44">
        <v>26</v>
      </c>
      <c r="B29" s="45">
        <v>1338.75</v>
      </c>
    </row>
    <row r="30" spans="1:2" x14ac:dyDescent="0.3">
      <c r="A30" s="44">
        <v>27</v>
      </c>
      <c r="B30" s="45">
        <v>935.53</v>
      </c>
    </row>
    <row r="31" spans="1:2" x14ac:dyDescent="0.3">
      <c r="A31" s="44">
        <v>28</v>
      </c>
      <c r="B31" s="45">
        <v>1025.3399999999999</v>
      </c>
    </row>
    <row r="32" spans="1:2" x14ac:dyDescent="0.3">
      <c r="A32" s="44">
        <v>29</v>
      </c>
      <c r="B32" s="45">
        <v>798.34</v>
      </c>
    </row>
    <row r="33" spans="1:2" x14ac:dyDescent="0.3">
      <c r="A33" s="44">
        <v>30</v>
      </c>
      <c r="B33" s="45">
        <v>1000.72</v>
      </c>
    </row>
    <row r="34" spans="1:2" x14ac:dyDescent="0.3">
      <c r="A34" s="44">
        <v>31</v>
      </c>
      <c r="B34" s="45">
        <v>1115.21</v>
      </c>
    </row>
    <row r="35" spans="1:2" x14ac:dyDescent="0.3">
      <c r="A35" s="44">
        <v>32</v>
      </c>
      <c r="B35" s="45">
        <v>742.91</v>
      </c>
    </row>
    <row r="36" spans="1:2" x14ac:dyDescent="0.3">
      <c r="A36" s="44">
        <v>33</v>
      </c>
      <c r="B36" s="45">
        <v>550.4</v>
      </c>
    </row>
    <row r="37" spans="1:2" x14ac:dyDescent="0.3">
      <c r="A37" s="44">
        <v>34</v>
      </c>
      <c r="B37" s="45">
        <v>763.02</v>
      </c>
    </row>
    <row r="38" spans="1:2" x14ac:dyDescent="0.3">
      <c r="A38" s="44">
        <v>35</v>
      </c>
      <c r="B38" s="45">
        <v>1122</v>
      </c>
    </row>
    <row r="39" spans="1:2" x14ac:dyDescent="0.3">
      <c r="A39" s="44">
        <v>36</v>
      </c>
      <c r="B39" s="45">
        <v>1234.8499999999999</v>
      </c>
    </row>
    <row r="40" spans="1:2" x14ac:dyDescent="0.3">
      <c r="A40" s="44">
        <v>37</v>
      </c>
      <c r="B40" s="45">
        <v>451.57</v>
      </c>
    </row>
    <row r="41" spans="1:2" x14ac:dyDescent="0.3">
      <c r="A41" s="44">
        <v>38</v>
      </c>
      <c r="B41" s="45">
        <v>1095.01</v>
      </c>
    </row>
    <row r="42" spans="1:2" x14ac:dyDescent="0.3">
      <c r="A42" s="44">
        <v>39</v>
      </c>
      <c r="B42" s="45">
        <v>542.92999999999995</v>
      </c>
    </row>
    <row r="43" spans="1:2" x14ac:dyDescent="0.3">
      <c r="A43" s="44">
        <v>40</v>
      </c>
      <c r="B43" s="45">
        <v>522.04999999999995</v>
      </c>
    </row>
    <row r="44" spans="1:2" x14ac:dyDescent="0.3">
      <c r="A44" s="44">
        <v>41</v>
      </c>
      <c r="B44" s="45">
        <v>784.98</v>
      </c>
    </row>
    <row r="45" spans="1:2" x14ac:dyDescent="0.3">
      <c r="A45" s="44">
        <v>42</v>
      </c>
      <c r="B45" s="45">
        <v>622.52</v>
      </c>
    </row>
    <row r="46" spans="1:2" x14ac:dyDescent="0.3">
      <c r="A46" s="44">
        <v>43</v>
      </c>
      <c r="B46" s="45">
        <v>489.47</v>
      </c>
    </row>
    <row r="47" spans="1:2" x14ac:dyDescent="0.3">
      <c r="A47" s="44">
        <v>44</v>
      </c>
      <c r="B47" s="45">
        <v>467.15</v>
      </c>
    </row>
    <row r="48" spans="1:2" x14ac:dyDescent="0.3">
      <c r="A48" s="44">
        <v>45</v>
      </c>
      <c r="B48" s="45">
        <v>250.87</v>
      </c>
    </row>
    <row r="49" spans="1:2" x14ac:dyDescent="0.3">
      <c r="A49" s="44">
        <v>46</v>
      </c>
      <c r="B49" s="45">
        <v>528.67999999999995</v>
      </c>
    </row>
    <row r="50" spans="1:2" x14ac:dyDescent="0.3">
      <c r="A50" s="44">
        <v>47</v>
      </c>
      <c r="B50" s="45">
        <v>379.72</v>
      </c>
    </row>
    <row r="51" spans="1:2" x14ac:dyDescent="0.3">
      <c r="A51" s="44">
        <v>48</v>
      </c>
      <c r="B51" s="45">
        <v>494.99</v>
      </c>
    </row>
    <row r="52" spans="1:2" x14ac:dyDescent="0.3">
      <c r="A52" s="44">
        <v>49</v>
      </c>
      <c r="B52" s="45">
        <v>266.63</v>
      </c>
    </row>
    <row r="53" spans="1:2" x14ac:dyDescent="0.3">
      <c r="A53" s="44">
        <v>50</v>
      </c>
      <c r="B53" s="45">
        <v>254.44</v>
      </c>
    </row>
    <row r="54" spans="1:2" x14ac:dyDescent="0.3">
      <c r="A54" s="44">
        <v>51</v>
      </c>
      <c r="B54" s="45">
        <v>511.7</v>
      </c>
    </row>
    <row r="55" spans="1:2" x14ac:dyDescent="0.3">
      <c r="A55" s="44">
        <v>52</v>
      </c>
      <c r="B55" s="45">
        <v>168.38</v>
      </c>
    </row>
    <row r="56" spans="1:2" x14ac:dyDescent="0.3">
      <c r="A56" s="44">
        <v>53</v>
      </c>
      <c r="B56" s="45">
        <v>170.57</v>
      </c>
    </row>
    <row r="57" spans="1:2" x14ac:dyDescent="0.3">
      <c r="A57" s="44">
        <v>54</v>
      </c>
      <c r="B57" s="45">
        <v>152.97999999999999</v>
      </c>
    </row>
    <row r="58" spans="1:2" x14ac:dyDescent="0.3">
      <c r="A58" s="44">
        <v>55</v>
      </c>
      <c r="B58" s="45">
        <v>72.78</v>
      </c>
    </row>
    <row r="59" spans="1:2" x14ac:dyDescent="0.3">
      <c r="A59" s="44">
        <v>56</v>
      </c>
      <c r="B59" s="45">
        <v>67.02</v>
      </c>
    </row>
    <row r="60" spans="1:2" x14ac:dyDescent="0.3">
      <c r="A60" s="44">
        <v>57</v>
      </c>
      <c r="B60" s="45">
        <v>196.31</v>
      </c>
    </row>
    <row r="61" spans="1:2" x14ac:dyDescent="0.3">
      <c r="A61" s="44">
        <v>58</v>
      </c>
      <c r="B61" s="45">
        <v>53.2</v>
      </c>
    </row>
    <row r="62" spans="1:2" x14ac:dyDescent="0.3">
      <c r="A62" s="44">
        <v>59</v>
      </c>
      <c r="B62" s="45">
        <v>42.33</v>
      </c>
    </row>
    <row r="63" spans="1:2" x14ac:dyDescent="0.3">
      <c r="A63" s="44">
        <v>60</v>
      </c>
      <c r="B63" s="45">
        <v>46.24</v>
      </c>
    </row>
    <row r="64" spans="1:2" x14ac:dyDescent="0.3">
      <c r="A64" s="44">
        <v>62</v>
      </c>
      <c r="B64" s="45">
        <v>77.400000000000006</v>
      </c>
    </row>
    <row r="65" spans="1:2" x14ac:dyDescent="0.3">
      <c r="A65" s="44">
        <v>63</v>
      </c>
      <c r="B65" s="45">
        <v>39.17</v>
      </c>
    </row>
    <row r="66" spans="1:2" x14ac:dyDescent="0.3">
      <c r="A66" s="44">
        <v>64</v>
      </c>
      <c r="B66" s="45">
        <v>89.18</v>
      </c>
    </row>
    <row r="67" spans="1:2" x14ac:dyDescent="0.3">
      <c r="A67" s="44">
        <v>67</v>
      </c>
      <c r="B67" s="45">
        <v>108.39</v>
      </c>
    </row>
    <row r="68" spans="1:2" x14ac:dyDescent="0.3">
      <c r="A68" s="44">
        <v>68</v>
      </c>
      <c r="B68" s="45">
        <v>23.31</v>
      </c>
    </row>
    <row r="69" spans="1:2" x14ac:dyDescent="0.3">
      <c r="A69" s="44">
        <v>74</v>
      </c>
      <c r="B69" s="45">
        <v>55.63</v>
      </c>
    </row>
    <row r="70" spans="1:2" x14ac:dyDescent="0.3">
      <c r="A70" s="46" t="s">
        <v>31</v>
      </c>
      <c r="B70" s="47">
        <v>39662.720000000001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a u a V s L S k i + l A A A A 9 g A A A B I A H A B D b 2 5 m a W c v U G F j a 2 F n Z S 5 4 b W w g o h g A K K A U A A A A A A A A A A A A A A A A A A A A A A A A A A A A h Y 8 9 C s I w A I W v U r I 3 f 1 W Q k q a D 4 G R B F M Q 1 p L E N t q k k q e n d H D y S V 7 C i V T f H 9 7 1 v e O 9 + v b F 8 a J v o o q z T n c k A g R h E y s i u 1 K b K Q O + P 8 Q L k n G 2 E P I l K R a N s X D q 4 M g O 1 9 + c U o R A C D A n s b I U o x g Q d i v V O 1 q o V 4 C P r / 3 K s j f P C S A U 4 2 7 / G c A o J m U M 6 S y B m a I K s 0 O Y r 0 H H v s / 2 B b N k 3 v r e K H 2 2 8 2 j I 0 R Y b e H / g D U E s D B B Q A A g A I A E G r m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q 5 p W K I p H u A 4 A A A A R A A A A E w A c A E Z v c m 1 1 b G F z L 1 N l Y 3 R p b 2 4 x L m 0 g o h g A K K A U A A A A A A A A A A A A A A A A A A A A A A A A A A A A K 0 5 N L s n M z 1 M I h t C G 1 g B Q S w E C L Q A U A A I A C A B B q 5 p W w t K S L 6 U A A A D 2 A A A A E g A A A A A A A A A A A A A A A A A A A A A A Q 2 9 u Z m l n L 1 B h Y 2 t h Z 2 U u e G 1 s U E s B A i 0 A F A A C A A g A Q a u a V g / K 6 a u k A A A A 6 Q A A A B M A A A A A A A A A A A A A A A A A 8 Q A A A F t D b 2 5 0 Z W 5 0 X 1 R 5 c G V z X S 5 4 b W x Q S w E C L Q A U A A I A C A B B q 5 p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j f Y u I 5 2 o V L r j A N f w t M m Y I A A A A A A g A A A A A A E G Y A A A A B A A A g A A A A / F f U 6 Q A 3 p y Y e I 8 q C M u H T Q 4 d 7 U 2 z D s K d a g t n Y z U q p J x I A A A A A D o A A A A A C A A A g A A A A 1 l e Q q b Y j N S d G l Y H k c E 6 t 4 i e z g M 3 + G q A u a z o r Z 1 p g n f N Q A A A A o F a D v 2 p 7 G 7 X U e X 5 o c B + e J x K o n y N E q e e K E R 8 L U w V v d l c h V h z G 8 c J H q E e r 4 n A K L I l 6 g U 5 f F P o q z Q / 9 i W z y I 6 R y h e j 2 O I t O s H C D g 1 1 Y A A T s i S 1 A A A A A N a U i 3 w Z X E 6 i / + o 4 l z z C t i Q Q d U y X h J 0 x A p e K h p D F W / N z f P W m u T e I C d x C Q 8 / B K w K R / G w / 5 o G E 4 / H h m x 0 k 1 p 1 L b u A = = < / D a t a M a s h u p > 
</file>

<file path=customXml/itemProps1.xml><?xml version="1.0" encoding="utf-8"?>
<ds:datastoreItem xmlns:ds="http://schemas.openxmlformats.org/officeDocument/2006/customXml" ds:itemID="{4F3B59E6-57BD-4C3E-819E-004578F97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Tableau de bord</vt:lpstr>
      <vt:lpstr>Tableau Client x Catégorie</vt:lpstr>
      <vt:lpstr>DATA Février (clients affiliés)</vt:lpstr>
      <vt:lpstr>graphiques</vt:lpstr>
      <vt:lpstr>tableau montant de panier </vt:lpstr>
      <vt:lpstr>Feuil5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2023-04-26T17:02:01Z</dcterms:created>
  <dcterms:modified xsi:type="dcterms:W3CDTF">2023-04-28T22:56:20Z</dcterms:modified>
</cp:coreProperties>
</file>