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PhD\نقطة البحث\المرونة في المباني التعليمية\المدارس- خطة البحث\خطة البحث\2023\12-2023\مصفوفة البرنامج\"/>
    </mc:Choice>
  </mc:AlternateContent>
  <xr:revisionPtr revIDLastSave="0" documentId="13_ncr:1_{ACD60680-B96E-48F1-B249-687FEA5D2A10}" xr6:coauthVersionLast="47" xr6:coauthVersionMax="47" xr10:uidLastSave="{00000000-0000-0000-0000-000000000000}"/>
  <bookViews>
    <workbookView showSheetTabs="0" xWindow="-120" yWindow="-120" windowWidth="20730" windowHeight="11160" xr2:uid="{00000000-000D-0000-FFFF-FFFF00000000}"/>
  </bookViews>
  <sheets>
    <sheet name="ورقة1" sheetId="1" r:id="rId1"/>
  </sheets>
  <definedNames>
    <definedName name="_xlchart.v1.0" hidden="1">ورقة1!$L$274:$Q$274</definedName>
    <definedName name="_xlchart.v1.1" hidden="1">ورقة1!$L$54:$Q$54</definedName>
    <definedName name="_xlchart.v1.2" hidden="1">ورقة1!$L$267:$Q$267</definedName>
    <definedName name="_xlchart.v1.3" hidden="1">ورقة1!$L$190:$Q$190</definedName>
    <definedName name="_xlchart.v1.4" hidden="1">ورقة1!$L$226:$Q$226</definedName>
    <definedName name="_xlnm.Print_Area" localSheetId="0">ورقة1!$A$1:$S$317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73" i="1" l="1"/>
  <c r="O273" i="1"/>
  <c r="L273" i="1"/>
  <c r="L190" i="1"/>
  <c r="Q189" i="1"/>
  <c r="O189" i="1"/>
  <c r="L189" i="1"/>
  <c r="M273" i="1"/>
  <c r="N273" i="1"/>
  <c r="M266" i="1"/>
  <c r="N266" i="1"/>
  <c r="Q264" i="1"/>
  <c r="Q266" i="1" s="1"/>
  <c r="P264" i="1"/>
  <c r="P266" i="1" s="1"/>
  <c r="O264" i="1"/>
  <c r="O266" i="1" s="1"/>
  <c r="L264" i="1"/>
  <c r="L266" i="1" s="1"/>
  <c r="M225" i="1"/>
  <c r="N225" i="1"/>
  <c r="Q223" i="1"/>
  <c r="Q225" i="1" s="1"/>
  <c r="P223" i="1"/>
  <c r="P225" i="1" s="1"/>
  <c r="O223" i="1"/>
  <c r="O225" i="1" s="1"/>
  <c r="L223" i="1"/>
  <c r="M189" i="1"/>
  <c r="N189" i="1"/>
  <c r="L187" i="1"/>
  <c r="Q187" i="1"/>
  <c r="P187" i="1"/>
  <c r="P189" i="1" s="1"/>
  <c r="O187" i="1"/>
  <c r="M53" i="1"/>
  <c r="N53" i="1"/>
  <c r="Q51" i="1"/>
  <c r="Q53" i="1" s="1"/>
  <c r="P51" i="1"/>
  <c r="P53" i="1" s="1"/>
  <c r="O51" i="1"/>
  <c r="O53" i="1" s="1"/>
  <c r="L51" i="1"/>
  <c r="L224" i="1" l="1"/>
  <c r="L226" i="1" s="1"/>
  <c r="P271" i="1"/>
  <c r="P273" i="1" s="1"/>
  <c r="L225" i="1"/>
  <c r="O271" i="1"/>
  <c r="L271" i="1"/>
  <c r="Q271" i="1"/>
  <c r="L265" i="1"/>
  <c r="L267" i="1" s="1"/>
  <c r="L188" i="1"/>
  <c r="L52" i="1"/>
  <c r="L54" i="1" s="1"/>
  <c r="L53" i="1"/>
  <c r="L272" i="1" l="1"/>
  <c r="L274" i="1" s="1"/>
</calcChain>
</file>

<file path=xl/sharedStrings.xml><?xml version="1.0" encoding="utf-8"?>
<sst xmlns="http://schemas.openxmlformats.org/spreadsheetml/2006/main" count="735" uniqueCount="420">
  <si>
    <t xml:space="preserve">الموقع العام </t>
  </si>
  <si>
    <t>النمط الشريطي Linear Type</t>
  </si>
  <si>
    <t>النمط الاصبعي Finger Type</t>
  </si>
  <si>
    <t>النمط ذو الفناء الواحد Single court Type</t>
  </si>
  <si>
    <t>أشكال أخرى</t>
  </si>
  <si>
    <t>نصيب الطالب من الموقع العام</t>
  </si>
  <si>
    <t>الارضيات</t>
  </si>
  <si>
    <t>التغطيات</t>
  </si>
  <si>
    <t>محددات الفراغ الخارجي</t>
  </si>
  <si>
    <t>الفرش</t>
  </si>
  <si>
    <t>خرسانة جاهزة</t>
  </si>
  <si>
    <t>أعشاب صناعية</t>
  </si>
  <si>
    <t>أماكن مظللة تماما</t>
  </si>
  <si>
    <t xml:space="preserve">أماكن نصف مظللة </t>
  </si>
  <si>
    <t>أماكن مكشوفة تماما</t>
  </si>
  <si>
    <t>محدد بالمباني</t>
  </si>
  <si>
    <t>محدد بالأشجار والشجيرات</t>
  </si>
  <si>
    <t xml:space="preserve">مناطق لعب أطفال- ملاعب </t>
  </si>
  <si>
    <t>أماكن جلوس لتناول الطعام</t>
  </si>
  <si>
    <t xml:space="preserve">اختيار الموقع </t>
  </si>
  <si>
    <t xml:space="preserve">الحماية من المخاطر </t>
  </si>
  <si>
    <t>التكييف مع المناخ</t>
  </si>
  <si>
    <t>الحماية من الزلازل</t>
  </si>
  <si>
    <t>الحماية من الحرائق</t>
  </si>
  <si>
    <t>الحماية من البراكين</t>
  </si>
  <si>
    <t>تصميم الموقع العام</t>
  </si>
  <si>
    <t xml:space="preserve">استخدام النظم الإنشائية المناسبة </t>
  </si>
  <si>
    <t xml:space="preserve">سهولة الوصول الآمن إلى الموقع </t>
  </si>
  <si>
    <t>مراعاة المنحدرات وخطوط الكنتور</t>
  </si>
  <si>
    <t>استخدام الهياكل خفيفة الوزن لأنشاء فراغات تعليمية في الافنية الخارجية:</t>
  </si>
  <si>
    <t>تنظيم الدخول للمدرسة ومراعاة التباعد في الأفنية الخارجية</t>
  </si>
  <si>
    <t xml:space="preserve">الفصل الدراسي </t>
  </si>
  <si>
    <t>مربع</t>
  </si>
  <si>
    <t>مستطيل</t>
  </si>
  <si>
    <t>خماسي</t>
  </si>
  <si>
    <t>سداسي</t>
  </si>
  <si>
    <t>كثافة الفصل (عدد الطلاب)</t>
  </si>
  <si>
    <t>مساحة الفصل م2</t>
  </si>
  <si>
    <t>مساحة الطالب داخل الفصل م2</t>
  </si>
  <si>
    <t xml:space="preserve">الحد الأدنى </t>
  </si>
  <si>
    <t xml:space="preserve">الحد الأقصى </t>
  </si>
  <si>
    <t>24 طالب</t>
  </si>
  <si>
    <t>30-36 طالب</t>
  </si>
  <si>
    <t>48م2</t>
  </si>
  <si>
    <t>65م2</t>
  </si>
  <si>
    <t>1.80م</t>
  </si>
  <si>
    <t>2.20م</t>
  </si>
  <si>
    <t>ابعاد السبورة 1.80م * 1.00 م</t>
  </si>
  <si>
    <t>سبورة عادية</t>
  </si>
  <si>
    <t>سبورة ذكية</t>
  </si>
  <si>
    <t>الاثاث</t>
  </si>
  <si>
    <t>التقنيات التعليمية</t>
  </si>
  <si>
    <t>التقنيات المعتمدة على تفاعل الطلاب ومشاركته الإنجابية:</t>
  </si>
  <si>
    <t xml:space="preserve">أسس التصميم المرن للفصل الدراسي </t>
  </si>
  <si>
    <t>النمط التصميمي للفراغات</t>
  </si>
  <si>
    <t>استخدام الموديول</t>
  </si>
  <si>
    <t>المقياس</t>
  </si>
  <si>
    <t>استخدام المقياس الانساني</t>
  </si>
  <si>
    <t>الوحدة والنسبة</t>
  </si>
  <si>
    <t>استخدام النسبة الذهبية</t>
  </si>
  <si>
    <t>استخدام نسبة 1:1</t>
  </si>
  <si>
    <t>استخدام نسبة 1:2</t>
  </si>
  <si>
    <t>دمج الطبيعة في التصميم</t>
  </si>
  <si>
    <t>التنوع في استخدام الفراغات التعليمية</t>
  </si>
  <si>
    <t>استخدام فراغات خارجية</t>
  </si>
  <si>
    <t>استخدام فراغات داخلية</t>
  </si>
  <si>
    <t>إدراك الفراغ</t>
  </si>
  <si>
    <t>تحقيق الجماليات والزخرفة</t>
  </si>
  <si>
    <t>الشعور بالإبهار والبهجة</t>
  </si>
  <si>
    <t>محددات الفراغ</t>
  </si>
  <si>
    <t>متسع</t>
  </si>
  <si>
    <t>ضيق</t>
  </si>
  <si>
    <t>تنظيم الفراغ</t>
  </si>
  <si>
    <t>منسق</t>
  </si>
  <si>
    <t>غير منسق</t>
  </si>
  <si>
    <t>الشعور براحة الفراغ</t>
  </si>
  <si>
    <t>مريح</t>
  </si>
  <si>
    <t>غير مريح</t>
  </si>
  <si>
    <t>الشعور والاحساس بالفراغ</t>
  </si>
  <si>
    <t>الشعور المتولد من الفراغ</t>
  </si>
  <si>
    <t>شعور اجتماعي</t>
  </si>
  <si>
    <t>شعور بيئي</t>
  </si>
  <si>
    <t>شعور انساني (أنثروبولوجي)</t>
  </si>
  <si>
    <t>العوامل النفسية للطلاب</t>
  </si>
  <si>
    <t>دمج الفنون</t>
  </si>
  <si>
    <t>فن الرسم</t>
  </si>
  <si>
    <t>فن النحت</t>
  </si>
  <si>
    <t>فن الموسيقى</t>
  </si>
  <si>
    <t>فنون أخرى</t>
  </si>
  <si>
    <t>الألوان</t>
  </si>
  <si>
    <t>بالنسبة للفراغات الداخلية</t>
  </si>
  <si>
    <t>اللون الأحمر</t>
  </si>
  <si>
    <t>اللون الأزرق</t>
  </si>
  <si>
    <t>اللون البنفسجي</t>
  </si>
  <si>
    <t>اللون البرتقالي</t>
  </si>
  <si>
    <t>اللون الأصفر</t>
  </si>
  <si>
    <t>اللون الأخضر</t>
  </si>
  <si>
    <t>السلامة الوظيفية وجودة المبنى</t>
  </si>
  <si>
    <t>مراعاة المعايير الخاصة بمخارج الهروب وطرقات الاخلاء</t>
  </si>
  <si>
    <t>الحفاظ على الصيانة المستمرة للمنشأ</t>
  </si>
  <si>
    <t>الإضاءة</t>
  </si>
  <si>
    <t>التهوية</t>
  </si>
  <si>
    <t>النظام الانشائي</t>
  </si>
  <si>
    <t>اختيار مواد بناء مناسبة</t>
  </si>
  <si>
    <t>الاسقف</t>
  </si>
  <si>
    <t>اختيار مواد تشطيب آمنة</t>
  </si>
  <si>
    <t>الحماية من مخاطر الامطار والحرارة</t>
  </si>
  <si>
    <t>المعايير البيئية للفصل الدراسي</t>
  </si>
  <si>
    <t>التوجيه</t>
  </si>
  <si>
    <t>ابعاد الفتحات</t>
  </si>
  <si>
    <t>الإضاءة الطبيعية</t>
  </si>
  <si>
    <t>التهوية الصناعية</t>
  </si>
  <si>
    <t>مساحة الفتحات (لا تقل عن 20% من مسطح الفصل الدراسي)</t>
  </si>
  <si>
    <t>ارتفاع الفتحات (1.80 م من مستوى أرضية الفصل الدراسي)</t>
  </si>
  <si>
    <t xml:space="preserve">مواد التشطيب الداخلية </t>
  </si>
  <si>
    <t>الحوائط</t>
  </si>
  <si>
    <t>الداخلية (دهانات)</t>
  </si>
  <si>
    <t>الخارجية (قراميد)</t>
  </si>
  <si>
    <t>سيراميك (غير قابل للانزلاق)</t>
  </si>
  <si>
    <t>دهانات (بألوان فاتحة)</t>
  </si>
  <si>
    <t>دورات المياه</t>
  </si>
  <si>
    <t>عرض القلبة لا يقل عن 1.10م</t>
  </si>
  <si>
    <t>الارضيات مواد مقاومة للاحتكاك (استخدام الرخام)</t>
  </si>
  <si>
    <t xml:space="preserve">الابعاد </t>
  </si>
  <si>
    <t xml:space="preserve">التشطيبات </t>
  </si>
  <si>
    <t>الابعاد</t>
  </si>
  <si>
    <t>التشطيب</t>
  </si>
  <si>
    <t>الأبعاد</t>
  </si>
  <si>
    <t>غرض الدورة لا تقل عن 1.10م وارتفاع القاطوع 1.80 من مستوى الارض</t>
  </si>
  <si>
    <t>حوائط – أرضيات (سيراميك مانع للتزحلق)</t>
  </si>
  <si>
    <t xml:space="preserve">التهوية </t>
  </si>
  <si>
    <t xml:space="preserve">تطور البنية التحتية للمنزل </t>
  </si>
  <si>
    <t xml:space="preserve">الحوائط </t>
  </si>
  <si>
    <t xml:space="preserve">الارضيات </t>
  </si>
  <si>
    <t xml:space="preserve">ورق حائط (بألوان فاتحة) </t>
  </si>
  <si>
    <t xml:space="preserve">الخشب </t>
  </si>
  <si>
    <t xml:space="preserve">البناء </t>
  </si>
  <si>
    <t xml:space="preserve">قطن </t>
  </si>
  <si>
    <t>مواد طبيعية (الخشب)</t>
  </si>
  <si>
    <t xml:space="preserve">الإضاءة الصناعية </t>
  </si>
  <si>
    <t xml:space="preserve">التهوية الصناعية </t>
  </si>
  <si>
    <t xml:space="preserve">مع استخدام منقيات الهواء وتنظيفها باستمرار </t>
  </si>
  <si>
    <t xml:space="preserve">خدمات الانترنت </t>
  </si>
  <si>
    <t xml:space="preserve">توفير أجهزة حاسب آلي </t>
  </si>
  <si>
    <t xml:space="preserve">جودة البيئة الداخلية </t>
  </si>
  <si>
    <t xml:space="preserve">استخدام النتاتات الداخلية </t>
  </si>
  <si>
    <t>Snake plant</t>
  </si>
  <si>
    <t>Aloe vera</t>
  </si>
  <si>
    <t>Cactus</t>
  </si>
  <si>
    <t>جودة البيئة الداخلية للفراغات التعليمية:</t>
  </si>
  <si>
    <t>التهوية:</t>
  </si>
  <si>
    <t>التهوية الطبيعة</t>
  </si>
  <si>
    <t>حديد</t>
  </si>
  <si>
    <t>النحاس</t>
  </si>
  <si>
    <t>الألومنيوم</t>
  </si>
  <si>
    <t>الخشب</t>
  </si>
  <si>
    <t>الزجاج</t>
  </si>
  <si>
    <t>القماش</t>
  </si>
  <si>
    <t>الورق</t>
  </si>
  <si>
    <t>السيراميك</t>
  </si>
  <si>
    <t>التربة</t>
  </si>
  <si>
    <t>التشطيبات التي توفر حماية ضد الميكروبات</t>
  </si>
  <si>
    <t>الاخشاب</t>
  </si>
  <si>
    <t>الفيلين</t>
  </si>
  <si>
    <t>الأشعة فوق البنفسجية:</t>
  </si>
  <si>
    <t>استخدام المصاعد بدون لمس:</t>
  </si>
  <si>
    <t>غلق وفتح الأبواب والنوافذ الذكية بدون لمس</t>
  </si>
  <si>
    <t>الأجهزة التي تعمل بدون لمس</t>
  </si>
  <si>
    <t>تفاوت الأوقات الدراسية</t>
  </si>
  <si>
    <t>استخدام اليافطات للتوعية</t>
  </si>
  <si>
    <t>نقل الدروس للفراغات الخارجية</t>
  </si>
  <si>
    <t>الفصل بين الفراغات ذات المساحات الكبيرة</t>
  </si>
  <si>
    <t>وضع جواجز بين الطلاب</t>
  </si>
  <si>
    <t>تطوير البنية التحتية للفراغات التعليمية</t>
  </si>
  <si>
    <t>تقنيات الواقع الافتراضي</t>
  </si>
  <si>
    <t>بتقنيات العمارة التفاعلية</t>
  </si>
  <si>
    <t>استخدام النباتات الداخلية</t>
  </si>
  <si>
    <t xml:space="preserve">من 4 إلى 7 م2 (حسب الفئة العمرية) </t>
  </si>
  <si>
    <t xml:space="preserve">متطلبات تصميم الفراغات التعليمية الخارجية </t>
  </si>
  <si>
    <t xml:space="preserve">الحماية من الأوبئة </t>
  </si>
  <si>
    <t xml:space="preserve">الحفاظ على الصيانة المستمرة </t>
  </si>
  <si>
    <t xml:space="preserve">الإضاءة الطبيعية  (يفضل) </t>
  </si>
  <si>
    <t>التهوية الطبيعية  (يفضل)</t>
  </si>
  <si>
    <t xml:space="preserve">استخدام تراسات خارجية </t>
  </si>
  <si>
    <t xml:space="preserve">المواد التي توفر حماية ضد الفيروسات على الأسطح المختلفة (للفراغات التعليمية - للفراغات الخدمية) </t>
  </si>
  <si>
    <t xml:space="preserve">التقنيات التكنولوجية الحديثة لمواجهة الفيروسات والبكتيريا (للفراغات التعليمية - الفراغات الخدمية) </t>
  </si>
  <si>
    <t>التباعد الاجتماعي بين الطلاب داخل الفراغات التعليمية</t>
  </si>
  <si>
    <t xml:space="preserve">مرونة الفرش </t>
  </si>
  <si>
    <t xml:space="preserve">المواد المستخدمة </t>
  </si>
  <si>
    <t xml:space="preserve">للاثاث </t>
  </si>
  <si>
    <t xml:space="preserve">المكتب </t>
  </si>
  <si>
    <t xml:space="preserve">الاجراءات الاحترازية في الفراغات التعليمية (السكنية) </t>
  </si>
  <si>
    <t xml:space="preserve">الرمز </t>
  </si>
  <si>
    <t xml:space="preserve">فراغات تعليمية أخرى </t>
  </si>
  <si>
    <t xml:space="preserve">الاجراءات الاحترازية في الفراغات التعليمية (الفصل الدراسي) </t>
  </si>
  <si>
    <t xml:space="preserve">المسافة بين المقاعد (1.5م - 2,00 م) </t>
  </si>
  <si>
    <t xml:space="preserve">مواد غير قابلة للانزلاق </t>
  </si>
  <si>
    <t xml:space="preserve">مساحة الفتحات </t>
  </si>
  <si>
    <t xml:space="preserve">8% من مساحة الغرفة </t>
  </si>
  <si>
    <t>البنية التحتية لفراغات التعليم السكني</t>
  </si>
  <si>
    <t xml:space="preserve">المعايير التصميمية  للموقع العام </t>
  </si>
  <si>
    <t xml:space="preserve">المعايير التصميمية  للفصل الدراسي </t>
  </si>
  <si>
    <t xml:space="preserve">المعايير التصميمية (لفراغات التعليم السكنية)  </t>
  </si>
  <si>
    <t xml:space="preserve">استخدام الأشرطة السمعية - معمامل اللغات </t>
  </si>
  <si>
    <t>استخدام أجهزة العرض الضوئي Projector</t>
  </si>
  <si>
    <t xml:space="preserve">استخدام شرائط الفيديو - الأفلام التعليمية السنيمائية </t>
  </si>
  <si>
    <t xml:space="preserve">عرض ممر الحركة بالفصول من جهة واحدة من 1.80م إلى 2,4م. </t>
  </si>
  <si>
    <t xml:space="preserve">عرض ممر الحركة المحمل بالفصول من جهتين من 2,40م إلى 3,00 م. </t>
  </si>
  <si>
    <t xml:space="preserve">طول الممر لا يزيد عن 30م للوصول إلى السلم </t>
  </si>
  <si>
    <t xml:space="preserve">المعاير البيئية </t>
  </si>
  <si>
    <t xml:space="preserve">طبيعية </t>
  </si>
  <si>
    <t xml:space="preserve">الإضاءة </t>
  </si>
  <si>
    <t xml:space="preserve">صناعية </t>
  </si>
  <si>
    <t xml:space="preserve">مواد غير قابلة للانزلاق ومقاومة للاحتكاك (الرخام) </t>
  </si>
  <si>
    <t>دهانات سهلة التنظيف</t>
  </si>
  <si>
    <r>
      <t xml:space="preserve">شكل حرف </t>
    </r>
    <r>
      <rPr>
        <b/>
        <sz val="20"/>
        <color theme="1"/>
        <rFont val="Calibri"/>
        <family val="2"/>
        <scheme val="minor"/>
      </rPr>
      <t>L</t>
    </r>
  </si>
  <si>
    <r>
      <t xml:space="preserve">شكل حرف </t>
    </r>
    <r>
      <rPr>
        <b/>
        <sz val="20"/>
        <color theme="1"/>
        <rFont val="Calibri"/>
        <family val="2"/>
        <scheme val="minor"/>
      </rPr>
      <t>U</t>
    </r>
  </si>
  <si>
    <r>
      <t xml:space="preserve">التقنيات السمعية </t>
    </r>
    <r>
      <rPr>
        <b/>
        <sz val="20"/>
        <color theme="1"/>
        <rFont val="Calibri"/>
        <family val="2"/>
        <scheme val="minor"/>
      </rPr>
      <t>Audio-Tutorial Aids</t>
    </r>
    <r>
      <rPr>
        <b/>
        <sz val="20"/>
        <color theme="1"/>
        <rFont val="Arial"/>
        <family val="2"/>
      </rPr>
      <t>:</t>
    </r>
  </si>
  <si>
    <r>
      <t xml:space="preserve">التقنيات البصرية </t>
    </r>
    <r>
      <rPr>
        <b/>
        <sz val="20"/>
        <color theme="1"/>
        <rFont val="Calibri"/>
        <family val="2"/>
        <scheme val="minor"/>
      </rPr>
      <t>Visual-Tutorial Aids</t>
    </r>
    <r>
      <rPr>
        <b/>
        <sz val="20"/>
        <color theme="1"/>
        <rFont val="Arial"/>
        <family val="2"/>
      </rPr>
      <t>:</t>
    </r>
  </si>
  <si>
    <r>
      <t xml:space="preserve">التقنيات السمعية والبصرية </t>
    </r>
    <r>
      <rPr>
        <b/>
        <sz val="20"/>
        <color theme="1"/>
        <rFont val="Calibri"/>
        <family val="2"/>
        <scheme val="minor"/>
      </rPr>
      <t>Audio- Visual Tutorial Aids</t>
    </r>
    <r>
      <rPr>
        <b/>
        <sz val="20"/>
        <color theme="1"/>
        <rFont val="Arial"/>
        <family val="2"/>
      </rPr>
      <t>:</t>
    </r>
  </si>
  <si>
    <r>
      <t xml:space="preserve">منقي الهواء </t>
    </r>
    <r>
      <rPr>
        <b/>
        <sz val="20"/>
        <color theme="1"/>
        <rFont val="Calibri"/>
        <family val="2"/>
        <scheme val="minor"/>
      </rPr>
      <t>HEPA</t>
    </r>
  </si>
  <si>
    <r>
      <t>استخدام تقنية البلازما غير الحرارية (</t>
    </r>
    <r>
      <rPr>
        <b/>
        <sz val="20"/>
        <color theme="1"/>
        <rFont val="Calibri"/>
        <family val="2"/>
        <scheme val="minor"/>
      </rPr>
      <t>airPHX</t>
    </r>
    <r>
      <rPr>
        <b/>
        <sz val="20"/>
        <color theme="1"/>
        <rFont val="Arial"/>
        <family val="2"/>
      </rPr>
      <t>):</t>
    </r>
  </si>
  <si>
    <r>
      <t xml:space="preserve">الفينيل </t>
    </r>
    <r>
      <rPr>
        <b/>
        <sz val="20"/>
        <color rgb="FF000000"/>
        <rFont val="Times New Roman"/>
        <family val="1"/>
      </rPr>
      <t>Vinyl</t>
    </r>
  </si>
  <si>
    <r>
      <t>الدهانات المضادة للمكروبات (</t>
    </r>
    <r>
      <rPr>
        <b/>
        <sz val="20"/>
        <color theme="1"/>
        <rFont val="Times New Roman"/>
        <family val="1"/>
      </rPr>
      <t>Biocote</t>
    </r>
    <r>
      <rPr>
        <b/>
        <sz val="20"/>
        <color theme="1"/>
        <rFont val="Arial"/>
        <family val="2"/>
      </rPr>
      <t>)</t>
    </r>
  </si>
  <si>
    <r>
      <t xml:space="preserve">تقنية </t>
    </r>
    <r>
      <rPr>
        <b/>
        <sz val="20"/>
        <color theme="1"/>
        <rFont val="Calibri"/>
        <family val="2"/>
        <scheme val="minor"/>
      </rPr>
      <t>UVGI</t>
    </r>
    <r>
      <rPr>
        <b/>
        <sz val="20"/>
        <color theme="1"/>
        <rFont val="Arial"/>
        <family val="2"/>
      </rPr>
      <t>:</t>
    </r>
  </si>
  <si>
    <r>
      <t>تقنية (</t>
    </r>
    <r>
      <rPr>
        <b/>
        <sz val="20"/>
        <color theme="1"/>
        <rFont val="Times New Roman"/>
        <family val="1"/>
      </rPr>
      <t>Toe-To-Go</t>
    </r>
    <r>
      <rPr>
        <b/>
        <sz val="20"/>
        <color theme="1"/>
        <rFont val="Arial"/>
        <family val="2"/>
      </rPr>
      <t>)</t>
    </r>
  </si>
  <si>
    <r>
      <t xml:space="preserve">تقنية الواقع الافتراضي </t>
    </r>
    <r>
      <rPr>
        <b/>
        <sz val="20"/>
        <color theme="1"/>
        <rFont val="Calibri"/>
        <family val="2"/>
        <scheme val="minor"/>
      </rPr>
      <t>CAVE</t>
    </r>
    <r>
      <rPr>
        <b/>
        <sz val="20"/>
        <color theme="1"/>
        <rFont val="Arial"/>
        <family val="2"/>
      </rPr>
      <t>:</t>
    </r>
  </si>
  <si>
    <r>
      <t xml:space="preserve">تقنية </t>
    </r>
    <r>
      <rPr>
        <b/>
        <sz val="20"/>
        <color theme="1"/>
        <rFont val="Calibri"/>
        <family val="2"/>
        <scheme val="minor"/>
      </rPr>
      <t>PLEX</t>
    </r>
  </si>
  <si>
    <r>
      <t>برامج أنظمة الواقع الافتراضي الحاكم (</t>
    </r>
    <r>
      <rPr>
        <b/>
        <sz val="20"/>
        <color theme="1"/>
        <rFont val="Calibri"/>
        <family val="2"/>
        <scheme val="minor"/>
      </rPr>
      <t>Augmented Virtuality</t>
    </r>
    <r>
      <rPr>
        <b/>
        <sz val="20"/>
        <color theme="1"/>
        <rFont val="Arial"/>
        <family val="2"/>
      </rPr>
      <t>):</t>
    </r>
  </si>
  <si>
    <r>
      <t>الحوائط الهولوجرافية المرئية (</t>
    </r>
    <r>
      <rPr>
        <b/>
        <sz val="20"/>
        <color theme="1"/>
        <rFont val="Calibri"/>
        <family val="2"/>
        <scheme val="minor"/>
      </rPr>
      <t>Holographic Visual Walls</t>
    </r>
    <r>
      <rPr>
        <b/>
        <sz val="20"/>
        <color theme="1"/>
        <rFont val="Arial"/>
        <family val="2"/>
      </rPr>
      <t>):</t>
    </r>
  </si>
  <si>
    <r>
      <t>الحوائط ذات النوافذ الكريستالية (</t>
    </r>
    <r>
      <rPr>
        <b/>
        <sz val="20"/>
        <color theme="1"/>
        <rFont val="Calibri"/>
        <family val="2"/>
        <scheme val="minor"/>
      </rPr>
      <t>LCD</t>
    </r>
    <r>
      <rPr>
        <b/>
        <sz val="20"/>
        <color theme="1"/>
        <rFont val="Arial"/>
        <family val="2"/>
      </rPr>
      <t>) كأحد الحلول التفاعلية:</t>
    </r>
  </si>
  <si>
    <t xml:space="preserve">اختيار مواد تشطيب اكثر تحملا (الرخام) </t>
  </si>
  <si>
    <t>Ö</t>
  </si>
  <si>
    <t>الأثاث</t>
  </si>
  <si>
    <t>قماش</t>
  </si>
  <si>
    <t xml:space="preserve">الحماية من الفيضانات </t>
  </si>
  <si>
    <t>درجة الحرارة (تتراوح بين 17 - 27 درجة مئوية)</t>
  </si>
  <si>
    <t>نسبة الرطوبة (40%)</t>
  </si>
  <si>
    <t>(تتراوح بين 17 - 27 درجة مئوية)</t>
  </si>
  <si>
    <t xml:space="preserve">درجة الحرارة </t>
  </si>
  <si>
    <t xml:space="preserve">نسبة الرطوبة </t>
  </si>
  <si>
    <t>استخدام أجهزة الحاسب الآلي - التابلت</t>
  </si>
  <si>
    <t>خشب</t>
  </si>
  <si>
    <t>اختيار الموقع العام (اشتراطات الامن والأمان)</t>
  </si>
  <si>
    <t xml:space="preserve">محطات الوقود </t>
  </si>
  <si>
    <t xml:space="preserve">غابات </t>
  </si>
  <si>
    <t xml:space="preserve">قمائن الحرق </t>
  </si>
  <si>
    <t xml:space="preserve">مصانع الاسمنت </t>
  </si>
  <si>
    <t xml:space="preserve">مصانع منتجات بترولية </t>
  </si>
  <si>
    <t xml:space="preserve">محاجر </t>
  </si>
  <si>
    <t xml:space="preserve">مقابر </t>
  </si>
  <si>
    <t>الحماية من التلوث البيئي (السمعي - البصري)</t>
  </si>
  <si>
    <t xml:space="preserve">الحماية من الحرائق </t>
  </si>
  <si>
    <t xml:space="preserve">خطوط السكك الحديدية </t>
  </si>
  <si>
    <t xml:space="preserve">خطوط الكهرباء عالية الضغط </t>
  </si>
  <si>
    <t xml:space="preserve">الأنهار والمصارف </t>
  </si>
  <si>
    <t xml:space="preserve">الطرق </t>
  </si>
  <si>
    <t xml:space="preserve">البعد عن الطرق ذات الكثافة المرورية العالية </t>
  </si>
  <si>
    <t>مداخل الطلاب من الطرق الفرعة عرضها 6م</t>
  </si>
  <si>
    <t xml:space="preserve">المداخل </t>
  </si>
  <si>
    <r>
      <t xml:space="preserve">المدخل تكون عمودية على الطرق الخارجية </t>
    </r>
    <r>
      <rPr>
        <b/>
        <sz val="20"/>
        <color theme="1"/>
        <rFont val="Symbol"/>
        <family val="1"/>
        <charset val="2"/>
      </rPr>
      <t xml:space="preserve"> </t>
    </r>
  </si>
  <si>
    <t xml:space="preserve">الأساليب التعليمية </t>
  </si>
  <si>
    <t xml:space="preserve"> التعليم التقليدي (وجهاً لوجه) </t>
  </si>
  <si>
    <t xml:space="preserve"> التعليم الهجين </t>
  </si>
  <si>
    <t xml:space="preserve"> التعليم عن بعد </t>
  </si>
  <si>
    <t xml:space="preserve">الألوان </t>
  </si>
  <si>
    <t xml:space="preserve">اللون الأبيض </t>
  </si>
  <si>
    <t xml:space="preserve">الفراغات الخدمية </t>
  </si>
  <si>
    <t xml:space="preserve">استخدام المديول </t>
  </si>
  <si>
    <t xml:space="preserve">المقياس </t>
  </si>
  <si>
    <t>النسبة</t>
  </si>
  <si>
    <t xml:space="preserve">المقياس الإنساني </t>
  </si>
  <si>
    <t xml:space="preserve">النسبة الذهبية </t>
  </si>
  <si>
    <t>نسبة 1:1</t>
  </si>
  <si>
    <t>نسبة 2:1</t>
  </si>
  <si>
    <t>الإجراءات الاحترازية للفراغات التعليمية الخارجية (الموقع العام)</t>
  </si>
  <si>
    <t xml:space="preserve">البلاستيك </t>
  </si>
  <si>
    <t>نظارات الواقع الافتراضي VR</t>
  </si>
  <si>
    <t xml:space="preserve"> الرمل</t>
  </si>
  <si>
    <t xml:space="preserve">المعايير والمتطلبات الاسترشادية للفصل الدراسي </t>
  </si>
  <si>
    <t>النمط</t>
  </si>
  <si>
    <t>المحددات التصميمية  للفصل الدراسي</t>
  </si>
  <si>
    <t>الإجراءات الاحترازية لجودة البيئة الداخلية للفصل الدراسي</t>
  </si>
  <si>
    <t xml:space="preserve">استخدام النباتات الداخلية </t>
  </si>
  <si>
    <t>منقي الهواء HEPA</t>
  </si>
  <si>
    <t>تفنية البلازما غير الحرارية (Air PHX)</t>
  </si>
  <si>
    <t>تتراوح بين (27-17 درجة مئوية)</t>
  </si>
  <si>
    <t xml:space="preserve">الفيلين </t>
  </si>
  <si>
    <t>الدهانات المضادة للميكروبات والفيروسات</t>
  </si>
  <si>
    <t xml:space="preserve">الألومنيوم </t>
  </si>
  <si>
    <t xml:space="preserve">القماش </t>
  </si>
  <si>
    <t xml:space="preserve">الورق </t>
  </si>
  <si>
    <t xml:space="preserve">السيراميك </t>
  </si>
  <si>
    <t xml:space="preserve">التربة </t>
  </si>
  <si>
    <t xml:space="preserve">الاسطح المختلفة </t>
  </si>
  <si>
    <t xml:space="preserve">المواد التي توفر حماية ضد الفيروسات على الأسطح المختلفة مثل: </t>
  </si>
  <si>
    <t xml:space="preserve">تقنيات الواقع الافتراضي </t>
  </si>
  <si>
    <t xml:space="preserve">تقنيات العمارة التفاعلية </t>
  </si>
  <si>
    <t>تقنية الواقع الافتراضي CAVE:</t>
  </si>
  <si>
    <t>تقنية PLEX</t>
  </si>
  <si>
    <t>برامج أنظمة الواقع الافتراضي الحاكم (Augmented Virtuality):</t>
  </si>
  <si>
    <t>الحوائط الهولوجرافية المرئية (Holographic Visual Walls):</t>
  </si>
  <si>
    <t>الحوائط ذات النوافذ الكريستالية (LCD) كأحد الحلول التفاعلية:</t>
  </si>
  <si>
    <t xml:space="preserve">الإجراءات الاحترازية لتطويرالبنية التحتية للفراغات التعليمية </t>
  </si>
  <si>
    <t xml:space="preserve">السبورة </t>
  </si>
  <si>
    <t>الإجراءات الاحترازية داخل الفراغات التعليمية (التباعد الاجتماعي بين الطلاب)</t>
  </si>
  <si>
    <t>تقنية (Toe-To-Go)</t>
  </si>
  <si>
    <t xml:space="preserve">القطن </t>
  </si>
  <si>
    <t xml:space="preserve">توفر خدمات الانترنت </t>
  </si>
  <si>
    <t>باستخدام الاشعة فوق البنفسيجية (تقنية UVGI)</t>
  </si>
  <si>
    <t>الأوبئة</t>
  </si>
  <si>
    <t>التغير المناخي</t>
  </si>
  <si>
    <t>التطور التكنولوجي</t>
  </si>
  <si>
    <t>التعليم المتطور</t>
  </si>
  <si>
    <t>P</t>
  </si>
  <si>
    <t xml:space="preserve">النمط ذو الفناء المتعدد </t>
  </si>
  <si>
    <t xml:space="preserve">التشطيب </t>
  </si>
  <si>
    <t xml:space="preserve">خشب </t>
  </si>
  <si>
    <t xml:space="preserve">قماش </t>
  </si>
  <si>
    <t xml:space="preserve">دهانات مضادة للفيروسات </t>
  </si>
  <si>
    <t xml:space="preserve">المعايير البيئية </t>
  </si>
  <si>
    <t>استخدام اللافتات للتوعية</t>
  </si>
  <si>
    <t>تجهيزات الفصل والبنية التحتية</t>
  </si>
  <si>
    <t>الاجراءات الاحترازية في تشطيب الفراغات التعليمية السكنية</t>
  </si>
  <si>
    <t>نسبة الرطوبة تتراوح بين (40-60%)</t>
  </si>
  <si>
    <t>مواد صناعية</t>
  </si>
  <si>
    <t xml:space="preserve"> مواد طبيعية</t>
  </si>
  <si>
    <t xml:space="preserve">الرخام </t>
  </si>
  <si>
    <t xml:space="preserve"> الأحجار</t>
  </si>
  <si>
    <t>استخدام شاشات (LCD)</t>
  </si>
  <si>
    <t>الأفضل لاتجاه الشمال</t>
  </si>
  <si>
    <t>الحوائط مواد شديدة التحمل وسهلة التنظيف (دهانات سهلة التنظيف - مقاومة)</t>
  </si>
  <si>
    <t xml:space="preserve">ارتفاع جلسة الشباك (من 1.20م إلى 1,50م) لتحقيق معايير الامن والأمان </t>
  </si>
  <si>
    <t>53نقطة</t>
  </si>
  <si>
    <t>الحديد</t>
  </si>
  <si>
    <t>الفينيل</t>
  </si>
  <si>
    <t xml:space="preserve">قدرة الفيروس على البقاء (8-4) ساعات </t>
  </si>
  <si>
    <t xml:space="preserve">قدرة الفيروس على البقاء (6-12) ساعات </t>
  </si>
  <si>
    <t xml:space="preserve">قدرة الفيروس على البقاء (3) ساعات </t>
  </si>
  <si>
    <t xml:space="preserve">قدرة الفيروس على البقاء (1-2) يوم </t>
  </si>
  <si>
    <t xml:space="preserve">قدرة الفيروس على البقاء (1-5) يوم </t>
  </si>
  <si>
    <t xml:space="preserve">قدرة الفيروس على البقاء (4-5) يوم </t>
  </si>
  <si>
    <t>قدرة الفيروس على البقاء أقل من (5) أيام</t>
  </si>
  <si>
    <t xml:space="preserve">قدرة الفيروس على البقاء (3-4) يوم </t>
  </si>
  <si>
    <t xml:space="preserve">قدرة الفيروس على البقاء (2-28) يوم </t>
  </si>
  <si>
    <t xml:space="preserve">الزجاج </t>
  </si>
  <si>
    <t xml:space="preserve">الابواب والنوافذ </t>
  </si>
  <si>
    <t xml:space="preserve">النقاط المطلوب تحقيقها </t>
  </si>
  <si>
    <t>المعايير التصميمية والبيئية والإجراءات الاحترازية للفراغات التعليمية المختلفة</t>
  </si>
  <si>
    <t xml:space="preserve">عناصر الحركة الافقية (ممر الحركة): </t>
  </si>
  <si>
    <t>الإجراءات الاحترازية لعناصر الحركة (الرأسية - الأفقية)</t>
  </si>
  <si>
    <t xml:space="preserve">المعايير التصميمية لعناصر الحركة (الرأسية - الأفقية): </t>
  </si>
  <si>
    <t>عناصر الحركة الرأسية (السلم):</t>
  </si>
  <si>
    <t xml:space="preserve">التقنيات التكنولوجية الحديثة لمواجهة الفيروسات  (لعناصر الحركة) </t>
  </si>
  <si>
    <t>التبليطات</t>
  </si>
  <si>
    <t xml:space="preserve">من اتجاه واحد </t>
  </si>
  <si>
    <t xml:space="preserve">من اتجاهين </t>
  </si>
  <si>
    <t>بلاط موزايكو</t>
  </si>
  <si>
    <t>للفرش</t>
  </si>
  <si>
    <t>للفراغ</t>
  </si>
  <si>
    <t>للتوقيات الدراسية</t>
  </si>
  <si>
    <t xml:space="preserve">نمط الفراغ </t>
  </si>
  <si>
    <t>الأنماط الهندسية</t>
  </si>
  <si>
    <t>الأنماط العضوية</t>
  </si>
  <si>
    <t>الحوائط (تم اختيار نوع واحد)</t>
  </si>
  <si>
    <t>70نقطة</t>
  </si>
  <si>
    <t>معايير التصميم المرن ومتطباته للفراغات التعليمية المختلفة:</t>
  </si>
  <si>
    <t>عدد النقاط المرجعية المطلوب تحقيقها لمعايير التصميم المرن في الموقع العام</t>
  </si>
  <si>
    <t>اجماليي عدد النقاط المرجعية المطلوب تحقيقها لمعايير التصميم المرن في الموقع العام</t>
  </si>
  <si>
    <t>عدد النقاط المرجعية المطلوب تحقيقها لمعايير التصميم المرن في الفصل الدراسي</t>
  </si>
  <si>
    <t>اجماليي عدد النقاط المرجعية المطلوب تحقيقها لمعايير التصميم المرن في الفصل الدراسي</t>
  </si>
  <si>
    <t>عدد النقاط المرجعية المطلوب تحقيقها لمعايير التصميم المرن في عناصر الحركة (الرأسية - الأفقية)</t>
  </si>
  <si>
    <t>اجماليي عدد النقاط المرجعية المطلوب تحقيقها لمعايير التصميم المرن في عناصر الحركة (الرأسية - الأفقية)</t>
  </si>
  <si>
    <t>عدد النقاط المرجعية المطلوب تحقيقها لمعايير التصميم المرن في الفراغات التعليمية السكنية</t>
  </si>
  <si>
    <t>اجماليي عدد النقاط المرجعية المطلوب تحقيقها لمعايير التصميم المرن في الفراغات التعليمية السكنية</t>
  </si>
  <si>
    <t xml:space="preserve"> عدد النقاط المرجعية المطلوب تحقيقها لمعايير التصميم المرن في كلا من ( الموقع العام - الفصل الدراسي - عناصر الحركة- الفراغات التعليمية السكنية)</t>
  </si>
  <si>
    <t>اجمالي عدد النقاط المرجعية المطلوب تحقيقها لمعايير التصميم المرن في كلا من ( الموقع العام - الفصل الدراسي - عناصر الحركة- الفراغات التعليمية السكنية)</t>
  </si>
  <si>
    <t xml:space="preserve">اجمالي النسبة المئوية لمعايير التصميم المرن المحققة في الموقع العام </t>
  </si>
  <si>
    <t xml:space="preserve">عدد النقاط المحققة لمعايير التصميم المرن في الموقع العام </t>
  </si>
  <si>
    <t>اجمالي عدد النقاط المحققة لمعايير التصميم المرن في الموقع العام</t>
  </si>
  <si>
    <t>يتم اختيار نمط واحد</t>
  </si>
  <si>
    <t xml:space="preserve">يتم اختيار نمط واحد </t>
  </si>
  <si>
    <t>يتم اختيار نسبة واحدة</t>
  </si>
  <si>
    <t>يتم اختيار لون واحد آخر (ان وجد)</t>
  </si>
  <si>
    <t>الاجراءات الاحترازية في لجودة البيئة الداخلية للفراغات التعليمية السكنية</t>
  </si>
  <si>
    <t xml:space="preserve">النسب المئوية لمعايير التصميم المرن المحققة في الموقع العام </t>
  </si>
  <si>
    <t>عدد النقاط المحققة لمعاير التصميم المرن في الفصل الدراسي</t>
  </si>
  <si>
    <t>اجمالي عدد النقاط المحققة لمعاير التصميم المرن في الفصل الدراسي</t>
  </si>
  <si>
    <t>عدد النقاط المحققة لمعاير التصميم المرن في عناصر الحركة (الرأسية - الأفقية)</t>
  </si>
  <si>
    <t>اجمالي عدد النقاط المحققة لمعاير التصميم المرن في عناصر الحركة (الرأسية - الأفقية)</t>
  </si>
  <si>
    <t>عدد النقاط المحققة لمعاير التصميم المرن في الفراغات التعليمية السكنية</t>
  </si>
  <si>
    <t>اجمالي عدد النقاط المحققة لمعاير التصميم المرن في الفراغات التعليمية السكنية</t>
  </si>
  <si>
    <t xml:space="preserve"> عدد النقاط المحققة لمعايير التصميم المرن في كلا من ( الموقع العام - الفصل الدراسي - عناصر الحركة- الفراغات التعليمية السكنية)</t>
  </si>
  <si>
    <t xml:space="preserve"> اجمالي عدد النقاط المحققة لمعايير التصميم المرن في كلا من ( الموقع العام - الفصل الدراسي - عناصر الحركة- الفراغات التعليمية السكنية)</t>
  </si>
  <si>
    <t>النسب المئوية لمعايير التصميم المرن المحققة في الفصل الدراسي</t>
  </si>
  <si>
    <t>اجمالي النسبة المئوية لمعايير التصميم المرن المحققة في الفصل الدراسي</t>
  </si>
  <si>
    <t>النسب المئوية لمعايير التصميم المرن المحققة في عناصر الحركة (الرأسية - الأفقية)</t>
  </si>
  <si>
    <t>اجمالي النسبة المئوية لمعايير التصميم المرن المحققة في عناصر الحركة (الرأسية - الأفقية)</t>
  </si>
  <si>
    <t>النسب المئوية لمعايير التصميم المرن المحققة في الفراغات التعليمية السكنية</t>
  </si>
  <si>
    <t>اجمالي النسبة المئوية لمعايير التصميم المرن المحققة في الفراغات التعليمية السكنية</t>
  </si>
  <si>
    <t>النسب المئوية لمعايير التصميم المرن المحققة في كلا من ( الموقع العام - الفصل الدراسي - عناصر الحركة- الفراغات التعليمية السكنية)</t>
  </si>
  <si>
    <t>اجمالي النسبة المئوية لمعايير التصميم المرن المحققة في كلا من ( الموقع العام - الفصل الدراسي - عناصر الحركة- الفراغات التعليمية السكنية)</t>
  </si>
  <si>
    <t>80نقطة</t>
  </si>
  <si>
    <t>الوزن النسبي للمعايير التصميمية</t>
  </si>
  <si>
    <t>متطلبات ومعايير التصميم المرن للفراغات التعليمية</t>
  </si>
  <si>
    <t>174نقطة</t>
  </si>
  <si>
    <t>377نقطة</t>
  </si>
  <si>
    <t>بعيد عن مصادر الحرق مثل:</t>
  </si>
  <si>
    <t xml:space="preserve">بعيد عن العوائق أو الموانع مثل: </t>
  </si>
  <si>
    <t>مناطق تجمع الطلاب</t>
  </si>
  <si>
    <t>متوسط ارتفاعات الطلاب الدائمة حسب الفئة (من 1.30م إلى 1.80م)</t>
  </si>
  <si>
    <t xml:space="preserve">ارتفاع مقاعد الطلاب (من 28سم إلى 43سم) </t>
  </si>
  <si>
    <t xml:space="preserve">ارتفاع مكاتب الطلاب (من 50سم إلى 70سم) </t>
  </si>
  <si>
    <t>عرض مكاتب الطلاب (من 55 سم إلى 60 سم)</t>
  </si>
  <si>
    <t>طبيعية</t>
  </si>
  <si>
    <t>صناعية</t>
  </si>
  <si>
    <t>صناعية  (اختيار تقنية واحدة)</t>
  </si>
  <si>
    <t>صناعية (باستخدام الاشعة فوق البنفسجية تقنية UVIG)</t>
  </si>
  <si>
    <t>الأنماط التصميمية للمباني</t>
  </si>
  <si>
    <t>نقاط مطلوبة وغير محققة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</si>
</sst>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'\t\r\ue\'"/>
  </numFmts>
  <fonts count="2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20"/>
      <color theme="1"/>
      <name val="Times New Roman"/>
      <family val="1"/>
    </font>
    <font>
      <b/>
      <sz val="20"/>
      <name val="Arial"/>
      <family val="2"/>
    </font>
    <font>
      <b/>
      <sz val="20"/>
      <color rgb="FF000000"/>
      <name val="Times New Roman"/>
      <family val="1"/>
    </font>
    <font>
      <b/>
      <sz val="20"/>
      <color theme="1"/>
      <name val="Symbol"/>
      <family val="1"/>
      <charset val="2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Wingdings 2"/>
      <family val="1"/>
      <charset val="2"/>
    </font>
    <font>
      <b/>
      <sz val="3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Wingdings 2"/>
      <family val="1"/>
      <charset val="2"/>
    </font>
    <font>
      <b/>
      <sz val="48"/>
      <color theme="0"/>
      <name val="Tim"/>
    </font>
    <font>
      <b/>
      <sz val="28"/>
      <color theme="1"/>
      <name val="Arial"/>
      <family val="2"/>
    </font>
    <font>
      <b/>
      <sz val="48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20"/>
      <color theme="0"/>
      <name val="Wingdings 2"/>
      <family val="1"/>
      <charset val="2"/>
    </font>
    <font>
      <sz val="20"/>
      <color theme="1"/>
      <name val="Arial"/>
      <family val="2"/>
    </font>
    <font>
      <sz val="20"/>
      <color theme="1"/>
      <name val="Calibri"/>
      <family val="2"/>
      <scheme val="minor"/>
    </font>
    <font>
      <b/>
      <sz val="36"/>
      <color theme="0"/>
      <name val="Wingdings 2"/>
      <family val="1"/>
      <charset val="2"/>
    </font>
    <font>
      <sz val="36"/>
      <color theme="0"/>
      <name val="Wingdings 2"/>
      <family val="1"/>
      <charset val="2"/>
    </font>
    <font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6B7B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ck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double">
        <color auto="1"/>
      </bottom>
      <diagonal/>
    </border>
    <border>
      <left style="thick">
        <color auto="1"/>
      </left>
      <right style="thick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 style="thick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ck">
        <color auto="1"/>
      </left>
      <right/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double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/>
      <diagonal/>
    </border>
    <border>
      <left style="thick">
        <color auto="1"/>
      </left>
      <right style="thick">
        <color auto="1"/>
      </right>
      <top style="double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9" fontId="24" fillId="0" borderId="0" applyFont="0" applyFill="0" applyBorder="0" applyAlignment="0" applyProtection="0"/>
  </cellStyleXfs>
  <cellXfs count="589">
    <xf numFmtId="0" fontId="0" fillId="0" borderId="0" xfId="0"/>
    <xf numFmtId="0" fontId="3" fillId="3" borderId="1" xfId="0" applyFont="1" applyFill="1" applyBorder="1" applyAlignment="1">
      <alignment horizontal="center" vertical="center" wrapText="1" readingOrder="2"/>
    </xf>
    <xf numFmtId="0" fontId="3" fillId="2" borderId="1" xfId="0" applyFont="1" applyFill="1" applyBorder="1" applyAlignment="1">
      <alignment horizontal="center" vertical="center" wrapText="1" readingOrder="2"/>
    </xf>
    <xf numFmtId="0" fontId="2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>
      <alignment horizontal="center" vertical="center" wrapText="1" readingOrder="2"/>
    </xf>
    <xf numFmtId="0" fontId="2" fillId="3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3" borderId="5" xfId="0" applyFill="1" applyBorder="1"/>
    <xf numFmtId="0" fontId="0" fillId="2" borderId="5" xfId="0" applyFill="1" applyBorder="1"/>
    <xf numFmtId="0" fontId="0" fillId="3" borderId="8" xfId="0" applyFill="1" applyBorder="1"/>
    <xf numFmtId="0" fontId="0" fillId="2" borderId="8" xfId="0" applyFill="1" applyBorder="1"/>
    <xf numFmtId="0" fontId="3" fillId="3" borderId="9" xfId="0" applyFont="1" applyFill="1" applyBorder="1" applyAlignment="1">
      <alignment horizontal="center" vertical="center" wrapText="1" readingOrder="2"/>
    </xf>
    <xf numFmtId="0" fontId="3" fillId="2" borderId="9" xfId="0" applyFont="1" applyFill="1" applyBorder="1" applyAlignment="1">
      <alignment horizontal="center" vertical="center" wrapText="1" readingOrder="2"/>
    </xf>
    <xf numFmtId="0" fontId="3" fillId="3" borderId="9" xfId="0" applyFont="1" applyFill="1" applyBorder="1" applyAlignment="1">
      <alignment vertical="center" wrapText="1" readingOrder="2"/>
    </xf>
    <xf numFmtId="0" fontId="0" fillId="0" borderId="16" xfId="0" applyBorder="1"/>
    <xf numFmtId="0" fontId="1" fillId="0" borderId="16" xfId="0" applyFont="1" applyBorder="1" applyAlignment="1">
      <alignment vertical="center" wrapText="1" readingOrder="2"/>
    </xf>
    <xf numFmtId="0" fontId="1" fillId="3" borderId="16" xfId="0" applyFont="1" applyFill="1" applyBorder="1" applyAlignment="1">
      <alignment vertical="center" wrapText="1" readingOrder="2"/>
    </xf>
    <xf numFmtId="0" fontId="0" fillId="2" borderId="16" xfId="0" applyFill="1" applyBorder="1"/>
    <xf numFmtId="0" fontId="0" fillId="0" borderId="17" xfId="0" applyBorder="1"/>
    <xf numFmtId="0" fontId="7" fillId="0" borderId="14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 readingOrder="2"/>
    </xf>
    <xf numFmtId="0" fontId="3" fillId="4" borderId="9" xfId="0" applyFont="1" applyFill="1" applyBorder="1" applyAlignment="1">
      <alignment vertical="center" wrapText="1" readingOrder="2"/>
    </xf>
    <xf numFmtId="0" fontId="3" fillId="4" borderId="18" xfId="0" applyFont="1" applyFill="1" applyBorder="1" applyAlignment="1">
      <alignment horizontal="center" vertical="center" wrapText="1" readingOrder="2"/>
    </xf>
    <xf numFmtId="0" fontId="3" fillId="4" borderId="2" xfId="0" applyFont="1" applyFill="1" applyBorder="1" applyAlignment="1">
      <alignment horizontal="center" vertical="center" wrapText="1" readingOrder="2"/>
    </xf>
    <xf numFmtId="0" fontId="3" fillId="4" borderId="11" xfId="0" applyFont="1" applyFill="1" applyBorder="1" applyAlignment="1">
      <alignment horizontal="center" vertical="center" wrapText="1" readingOrder="2"/>
    </xf>
    <xf numFmtId="0" fontId="3" fillId="4" borderId="9" xfId="0" applyFont="1" applyFill="1" applyBorder="1" applyAlignment="1">
      <alignment horizontal="center" vertical="center" wrapText="1" readingOrder="2"/>
    </xf>
    <xf numFmtId="0" fontId="3" fillId="4" borderId="25" xfId="0" applyFont="1" applyFill="1" applyBorder="1" applyAlignment="1">
      <alignment horizontal="center" vertical="center" wrapText="1" readingOrder="2"/>
    </xf>
    <xf numFmtId="0" fontId="4" fillId="4" borderId="2" xfId="0" applyFont="1" applyFill="1" applyBorder="1" applyAlignment="1">
      <alignment horizontal="center" vertical="center" wrapText="1" readingOrder="2"/>
    </xf>
    <xf numFmtId="0" fontId="3" fillId="4" borderId="19" xfId="0" applyFont="1" applyFill="1" applyBorder="1" applyAlignment="1">
      <alignment horizontal="center" vertical="center" wrapText="1" readingOrder="2"/>
    </xf>
    <xf numFmtId="0" fontId="2" fillId="4" borderId="1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wrapText="1"/>
    </xf>
    <xf numFmtId="0" fontId="0" fillId="3" borderId="7" xfId="0" applyFill="1" applyBorder="1"/>
    <xf numFmtId="0" fontId="0" fillId="3" borderId="23" xfId="0" applyFill="1" applyBorder="1"/>
    <xf numFmtId="0" fontId="0" fillId="3" borderId="22" xfId="0" applyFill="1" applyBorder="1"/>
    <xf numFmtId="0" fontId="0" fillId="6" borderId="16" xfId="0" applyFill="1" applyBorder="1"/>
    <xf numFmtId="0" fontId="1" fillId="6" borderId="16" xfId="0" applyFont="1" applyFill="1" applyBorder="1" applyAlignment="1">
      <alignment vertical="center" wrapText="1" readingOrder="2"/>
    </xf>
    <xf numFmtId="0" fontId="0" fillId="6" borderId="40" xfId="0" applyFill="1" applyBorder="1"/>
    <xf numFmtId="0" fontId="0" fillId="0" borderId="40" xfId="0" applyBorder="1"/>
    <xf numFmtId="0" fontId="0" fillId="0" borderId="42" xfId="0" applyBorder="1"/>
    <xf numFmtId="0" fontId="1" fillId="0" borderId="40" xfId="0" applyFont="1" applyBorder="1" applyAlignment="1">
      <alignment vertical="center" wrapText="1" readingOrder="2"/>
    </xf>
    <xf numFmtId="0" fontId="0" fillId="2" borderId="0" xfId="0" applyFill="1"/>
    <xf numFmtId="0" fontId="10" fillId="6" borderId="14" xfId="0" applyFont="1" applyFill="1" applyBorder="1" applyAlignment="1">
      <alignment horizontal="center" vertical="center"/>
    </xf>
    <xf numFmtId="0" fontId="0" fillId="6" borderId="40" xfId="0" applyFill="1" applyBorder="1" applyAlignment="1">
      <alignment horizontal="center"/>
    </xf>
    <xf numFmtId="0" fontId="7" fillId="0" borderId="49" xfId="0" applyFont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7" fillId="6" borderId="21" xfId="0" applyFont="1" applyFill="1" applyBorder="1" applyAlignment="1">
      <alignment horizontal="center" vertical="center"/>
    </xf>
    <xf numFmtId="0" fontId="7" fillId="6" borderId="26" xfId="0" applyFont="1" applyFill="1" applyBorder="1" applyAlignment="1">
      <alignment horizontal="center" vertical="center"/>
    </xf>
    <xf numFmtId="0" fontId="10" fillId="6" borderId="23" xfId="0" applyFont="1" applyFill="1" applyBorder="1" applyAlignment="1">
      <alignment horizontal="center" vertical="center"/>
    </xf>
    <xf numFmtId="0" fontId="10" fillId="6" borderId="21" xfId="0" applyFont="1" applyFill="1" applyBorder="1" applyAlignment="1">
      <alignment horizontal="center" vertical="center"/>
    </xf>
    <xf numFmtId="0" fontId="10" fillId="6" borderId="2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 readingOrder="2"/>
    </xf>
    <xf numFmtId="0" fontId="3" fillId="3" borderId="11" xfId="0" applyFont="1" applyFill="1" applyBorder="1" applyAlignment="1">
      <alignment horizontal="center" vertical="center" wrapText="1" readingOrder="2"/>
    </xf>
    <xf numFmtId="0" fontId="2" fillId="3" borderId="4" xfId="0" applyFont="1" applyFill="1" applyBorder="1" applyAlignment="1">
      <alignment horizontal="center" vertical="center" wrapText="1"/>
    </xf>
    <xf numFmtId="0" fontId="0" fillId="6" borderId="41" xfId="0" applyFill="1" applyBorder="1"/>
    <xf numFmtId="0" fontId="0" fillId="3" borderId="41" xfId="0" applyFill="1" applyBorder="1"/>
    <xf numFmtId="0" fontId="7" fillId="0" borderId="51" xfId="0" applyFont="1" applyBorder="1" applyAlignment="1">
      <alignment horizontal="center" vertical="center"/>
    </xf>
    <xf numFmtId="0" fontId="0" fillId="3" borderId="51" xfId="0" applyFill="1" applyBorder="1"/>
    <xf numFmtId="0" fontId="0" fillId="6" borderId="8" xfId="0" applyFill="1" applyBorder="1"/>
    <xf numFmtId="0" fontId="8" fillId="5" borderId="6" xfId="0" applyFont="1" applyFill="1" applyBorder="1" applyAlignment="1">
      <alignment vertical="center" textRotation="180" wrapText="1"/>
    </xf>
    <xf numFmtId="0" fontId="2" fillId="3" borderId="14" xfId="0" applyFont="1" applyFill="1" applyBorder="1" applyAlignment="1">
      <alignment horizontal="center" vertical="center" wrapText="1"/>
    </xf>
    <xf numFmtId="0" fontId="0" fillId="0" borderId="39" xfId="0" applyBorder="1"/>
    <xf numFmtId="0" fontId="0" fillId="3" borderId="58" xfId="0" applyFill="1" applyBorder="1"/>
    <xf numFmtId="0" fontId="7" fillId="0" borderId="56" xfId="0" applyFont="1" applyBorder="1" applyAlignment="1">
      <alignment horizontal="center" vertical="center"/>
    </xf>
    <xf numFmtId="0" fontId="10" fillId="6" borderId="51" xfId="0" applyFont="1" applyFill="1" applyBorder="1" applyAlignment="1">
      <alignment horizontal="center" vertical="center"/>
    </xf>
    <xf numFmtId="0" fontId="0" fillId="6" borderId="59" xfId="0" applyFill="1" applyBorder="1"/>
    <xf numFmtId="0" fontId="10" fillId="6" borderId="8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3" fillId="4" borderId="33" xfId="0" applyFont="1" applyFill="1" applyBorder="1" applyAlignment="1">
      <alignment horizontal="center" vertical="center" wrapText="1" readingOrder="2"/>
    </xf>
    <xf numFmtId="0" fontId="5" fillId="4" borderId="2" xfId="0" applyFont="1" applyFill="1" applyBorder="1" applyAlignment="1">
      <alignment horizontal="center" vertical="center" wrapText="1" readingOrder="2"/>
    </xf>
    <xf numFmtId="0" fontId="5" fillId="4" borderId="1" xfId="0" applyFont="1" applyFill="1" applyBorder="1" applyAlignment="1">
      <alignment horizontal="center" vertical="center" wrapText="1" readingOrder="2"/>
    </xf>
    <xf numFmtId="0" fontId="5" fillId="4" borderId="18" xfId="0" applyFont="1" applyFill="1" applyBorder="1" applyAlignment="1">
      <alignment horizontal="center" vertical="center" wrapText="1" readingOrder="2"/>
    </xf>
    <xf numFmtId="0" fontId="3" fillId="4" borderId="65" xfId="0" applyFont="1" applyFill="1" applyBorder="1" applyAlignment="1">
      <alignment horizontal="center" vertical="center" wrapText="1" readingOrder="2"/>
    </xf>
    <xf numFmtId="0" fontId="10" fillId="6" borderId="68" xfId="0" applyFont="1" applyFill="1" applyBorder="1" applyAlignment="1">
      <alignment horizontal="center" vertical="center"/>
    </xf>
    <xf numFmtId="0" fontId="10" fillId="6" borderId="22" xfId="0" applyFont="1" applyFill="1" applyBorder="1" applyAlignment="1">
      <alignment horizontal="center" vertical="center"/>
    </xf>
    <xf numFmtId="0" fontId="0" fillId="3" borderId="43" xfId="0" applyFill="1" applyBorder="1"/>
    <xf numFmtId="0" fontId="2" fillId="4" borderId="32" xfId="0" applyFont="1" applyFill="1" applyBorder="1" applyAlignment="1">
      <alignment vertical="center" wrapText="1"/>
    </xf>
    <xf numFmtId="0" fontId="2" fillId="4" borderId="51" xfId="0" applyFont="1" applyFill="1" applyBorder="1" applyAlignment="1">
      <alignment vertical="center" wrapText="1"/>
    </xf>
    <xf numFmtId="0" fontId="0" fillId="6" borderId="43" xfId="0" applyFill="1" applyBorder="1"/>
    <xf numFmtId="0" fontId="0" fillId="6" borderId="39" xfId="0" applyFill="1" applyBorder="1"/>
    <xf numFmtId="0" fontId="0" fillId="6" borderId="23" xfId="0" applyFill="1" applyBorder="1"/>
    <xf numFmtId="0" fontId="0" fillId="6" borderId="8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3" fillId="4" borderId="0" xfId="0" applyFont="1" applyFill="1" applyAlignment="1">
      <alignment horizontal="center" vertical="center" wrapText="1" readingOrder="2"/>
    </xf>
    <xf numFmtId="0" fontId="3" fillId="4" borderId="51" xfId="0" applyFont="1" applyFill="1" applyBorder="1" applyAlignment="1">
      <alignment horizontal="center" vertical="center" wrapText="1" readingOrder="2"/>
    </xf>
    <xf numFmtId="0" fontId="0" fillId="6" borderId="58" xfId="0" applyFill="1" applyBorder="1"/>
    <xf numFmtId="0" fontId="0" fillId="6" borderId="58" xfId="0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51" xfId="0" applyFont="1" applyBorder="1" applyAlignment="1">
      <alignment horizontal="center" vertical="center" wrapText="1"/>
    </xf>
    <xf numFmtId="0" fontId="7" fillId="2" borderId="51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6" borderId="56" xfId="0" applyFont="1" applyFill="1" applyBorder="1" applyAlignment="1">
      <alignment horizontal="center" vertical="center"/>
    </xf>
    <xf numFmtId="0" fontId="10" fillId="6" borderId="58" xfId="0" applyFont="1" applyFill="1" applyBorder="1" applyAlignment="1">
      <alignment horizontal="center" vertical="center"/>
    </xf>
    <xf numFmtId="0" fontId="13" fillId="0" borderId="0" xfId="0" applyFont="1"/>
    <xf numFmtId="0" fontId="13" fillId="6" borderId="14" xfId="0" applyFont="1" applyFill="1" applyBorder="1"/>
    <xf numFmtId="0" fontId="13" fillId="6" borderId="26" xfId="0" applyFont="1" applyFill="1" applyBorder="1"/>
    <xf numFmtId="0" fontId="2" fillId="6" borderId="1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14" fillId="3" borderId="14" xfId="0" applyFont="1" applyFill="1" applyBorder="1"/>
    <xf numFmtId="0" fontId="14" fillId="2" borderId="14" xfId="0" applyFont="1" applyFill="1" applyBorder="1"/>
    <xf numFmtId="0" fontId="13" fillId="3" borderId="51" xfId="0" applyFont="1" applyFill="1" applyBorder="1"/>
    <xf numFmtId="0" fontId="13" fillId="0" borderId="51" xfId="0" applyFont="1" applyBorder="1"/>
    <xf numFmtId="0" fontId="13" fillId="3" borderId="0" xfId="0" applyFont="1" applyFill="1"/>
    <xf numFmtId="0" fontId="0" fillId="6" borderId="41" xfId="0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 readingOrder="2"/>
    </xf>
    <xf numFmtId="0" fontId="2" fillId="4" borderId="45" xfId="0" applyFont="1" applyFill="1" applyBorder="1" applyAlignment="1">
      <alignment horizontal="center" vertical="center" wrapText="1"/>
    </xf>
    <xf numFmtId="0" fontId="3" fillId="3" borderId="44" xfId="0" applyFont="1" applyFill="1" applyBorder="1" applyAlignment="1">
      <alignment horizontal="center" vertical="center" wrapText="1" readingOrder="2"/>
    </xf>
    <xf numFmtId="0" fontId="3" fillId="3" borderId="48" xfId="0" applyFont="1" applyFill="1" applyBorder="1" applyAlignment="1">
      <alignment horizontal="center" vertical="center" wrapText="1" readingOrder="2"/>
    </xf>
    <xf numFmtId="0" fontId="3" fillId="3" borderId="45" xfId="0" applyFont="1" applyFill="1" applyBorder="1" applyAlignment="1">
      <alignment horizontal="center" vertical="center" wrapText="1" readingOrder="2"/>
    </xf>
    <xf numFmtId="0" fontId="2" fillId="3" borderId="1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wrapText="1"/>
    </xf>
    <xf numFmtId="0" fontId="2" fillId="3" borderId="9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7" fillId="0" borderId="26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67" xfId="0" applyFont="1" applyBorder="1" applyAlignment="1">
      <alignment horizontal="center" vertical="center"/>
    </xf>
    <xf numFmtId="0" fontId="7" fillId="0" borderId="69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4" fillId="3" borderId="8" xfId="0" applyFont="1" applyFill="1" applyBorder="1"/>
    <xf numFmtId="0" fontId="14" fillId="2" borderId="8" xfId="0" applyFont="1" applyFill="1" applyBorder="1"/>
    <xf numFmtId="0" fontId="11" fillId="4" borderId="32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 readingOrder="2"/>
    </xf>
    <xf numFmtId="0" fontId="16" fillId="4" borderId="12" xfId="0" applyFont="1" applyFill="1" applyBorder="1" applyAlignment="1">
      <alignment horizontal="center" vertical="center" wrapText="1" readingOrder="2"/>
    </xf>
    <xf numFmtId="0" fontId="16" fillId="4" borderId="2" xfId="0" applyFont="1" applyFill="1" applyBorder="1" applyAlignment="1">
      <alignment horizontal="center" vertical="center" wrapText="1" readingOrder="2"/>
    </xf>
    <xf numFmtId="0" fontId="10" fillId="6" borderId="41" xfId="0" applyFont="1" applyFill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" fillId="6" borderId="41" xfId="0" applyFont="1" applyFill="1" applyBorder="1" applyAlignment="1">
      <alignment vertical="center" wrapText="1" readingOrder="2"/>
    </xf>
    <xf numFmtId="0" fontId="11" fillId="4" borderId="0" xfId="0" applyFont="1" applyFill="1" applyAlignment="1">
      <alignment horizontal="center" vertical="center" wrapText="1"/>
    </xf>
    <xf numFmtId="0" fontId="1" fillId="6" borderId="39" xfId="0" applyFont="1" applyFill="1" applyBorder="1" applyAlignment="1">
      <alignment vertical="center" wrapText="1" readingOrder="2"/>
    </xf>
    <xf numFmtId="0" fontId="7" fillId="0" borderId="41" xfId="0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10" fillId="0" borderId="56" xfId="0" applyFont="1" applyBorder="1" applyAlignment="1">
      <alignment horizontal="center" vertical="center"/>
    </xf>
    <xf numFmtId="0" fontId="10" fillId="0" borderId="58" xfId="0" applyFont="1" applyBorder="1" applyAlignment="1">
      <alignment horizontal="center" vertical="center"/>
    </xf>
    <xf numFmtId="0" fontId="3" fillId="4" borderId="45" xfId="0" applyFont="1" applyFill="1" applyBorder="1" applyAlignment="1">
      <alignment vertical="center" wrapText="1" readingOrder="2"/>
    </xf>
    <xf numFmtId="0" fontId="7" fillId="0" borderId="70" xfId="0" applyFont="1" applyBorder="1" applyAlignment="1">
      <alignment horizontal="center" vertical="center"/>
    </xf>
    <xf numFmtId="0" fontId="0" fillId="6" borderId="22" xfId="0" applyFill="1" applyBorder="1"/>
    <xf numFmtId="0" fontId="16" fillId="4" borderId="44" xfId="0" applyFont="1" applyFill="1" applyBorder="1" applyAlignment="1">
      <alignment horizontal="center" vertical="center" wrapText="1" readingOrder="2"/>
    </xf>
    <xf numFmtId="0" fontId="1" fillId="0" borderId="39" xfId="0" applyFont="1" applyBorder="1" applyAlignment="1">
      <alignment horizontal="right" vertical="center" wrapText="1" readingOrder="2"/>
    </xf>
    <xf numFmtId="0" fontId="0" fillId="0" borderId="41" xfId="0" applyBorder="1"/>
    <xf numFmtId="0" fontId="10" fillId="6" borderId="71" xfId="0" applyFont="1" applyFill="1" applyBorder="1" applyAlignment="1">
      <alignment horizontal="center" vertical="center"/>
    </xf>
    <xf numFmtId="0" fontId="10" fillId="6" borderId="83" xfId="0" applyFont="1" applyFill="1" applyBorder="1" applyAlignment="1">
      <alignment horizontal="center" vertical="center"/>
    </xf>
    <xf numFmtId="0" fontId="16" fillId="3" borderId="33" xfId="0" applyFont="1" applyFill="1" applyBorder="1" applyAlignment="1">
      <alignment horizontal="center" vertical="center" wrapText="1" readingOrder="2"/>
    </xf>
    <xf numFmtId="0" fontId="2" fillId="4" borderId="57" xfId="0" applyFont="1" applyFill="1" applyBorder="1" applyAlignment="1">
      <alignment horizontal="center" wrapText="1"/>
    </xf>
    <xf numFmtId="0" fontId="3" fillId="3" borderId="70" xfId="0" applyFont="1" applyFill="1" applyBorder="1" applyAlignment="1">
      <alignment horizontal="center" vertical="center" wrapText="1" readingOrder="2"/>
    </xf>
    <xf numFmtId="0" fontId="2" fillId="3" borderId="57" xfId="0" applyFont="1" applyFill="1" applyBorder="1" applyAlignment="1">
      <alignment horizontal="center" wrapText="1"/>
    </xf>
    <xf numFmtId="0" fontId="0" fillId="0" borderId="22" xfId="0" applyBorder="1"/>
    <xf numFmtId="0" fontId="3" fillId="4" borderId="84" xfId="0" applyFont="1" applyFill="1" applyBorder="1" applyAlignment="1">
      <alignment horizontal="center" vertical="center" wrapText="1" readingOrder="2"/>
    </xf>
    <xf numFmtId="0" fontId="0" fillId="6" borderId="0" xfId="0" applyFill="1"/>
    <xf numFmtId="0" fontId="3" fillId="4" borderId="82" xfId="0" applyFont="1" applyFill="1" applyBorder="1" applyAlignment="1">
      <alignment horizontal="center" vertical="center" wrapText="1" readingOrder="2"/>
    </xf>
    <xf numFmtId="0" fontId="18" fillId="8" borderId="0" xfId="0" applyFont="1" applyFill="1" applyAlignment="1">
      <alignment vertical="center" textRotation="90" wrapText="1"/>
    </xf>
    <xf numFmtId="0" fontId="19" fillId="9" borderId="21" xfId="0" applyFont="1" applyFill="1" applyBorder="1" applyAlignment="1">
      <alignment horizontal="center" vertical="center"/>
    </xf>
    <xf numFmtId="0" fontId="19" fillId="9" borderId="58" xfId="0" applyFont="1" applyFill="1" applyBorder="1" applyAlignment="1">
      <alignment horizontal="center" vertical="center"/>
    </xf>
    <xf numFmtId="0" fontId="13" fillId="2" borderId="0" xfId="0" applyFont="1" applyFill="1"/>
    <xf numFmtId="0" fontId="10" fillId="6" borderId="0" xfId="0" applyFont="1" applyFill="1" applyAlignment="1">
      <alignment horizontal="center" vertical="center"/>
    </xf>
    <xf numFmtId="0" fontId="2" fillId="2" borderId="57" xfId="0" applyFont="1" applyFill="1" applyBorder="1" applyAlignment="1">
      <alignment horizontal="center" vertical="center" wrapText="1"/>
    </xf>
    <xf numFmtId="0" fontId="8" fillId="2" borderId="36" xfId="0" applyFont="1" applyFill="1" applyBorder="1" applyAlignment="1">
      <alignment vertical="center" textRotation="180" wrapText="1"/>
    </xf>
    <xf numFmtId="0" fontId="8" fillId="2" borderId="30" xfId="0" applyFont="1" applyFill="1" applyBorder="1" applyAlignment="1">
      <alignment horizontal="center" vertical="center" textRotation="180" wrapText="1"/>
    </xf>
    <xf numFmtId="0" fontId="17" fillId="2" borderId="36" xfId="0" applyFont="1" applyFill="1" applyBorder="1" applyAlignment="1">
      <alignment vertical="center" textRotation="180" wrapText="1"/>
    </xf>
    <xf numFmtId="0" fontId="19" fillId="9" borderId="23" xfId="0" applyFont="1" applyFill="1" applyBorder="1" applyAlignment="1">
      <alignment horizontal="center" vertical="center"/>
    </xf>
    <xf numFmtId="0" fontId="19" fillId="9" borderId="14" xfId="0" applyFont="1" applyFill="1" applyBorder="1" applyAlignment="1">
      <alignment horizontal="center" vertical="center"/>
    </xf>
    <xf numFmtId="0" fontId="19" fillId="9" borderId="8" xfId="0" applyFont="1" applyFill="1" applyBorder="1" applyAlignment="1">
      <alignment horizontal="center" vertical="center"/>
    </xf>
    <xf numFmtId="0" fontId="19" fillId="9" borderId="56" xfId="0" applyFont="1" applyFill="1" applyBorder="1" applyAlignment="1">
      <alignment horizontal="center" vertical="center"/>
    </xf>
    <xf numFmtId="0" fontId="19" fillId="9" borderId="41" xfId="0" applyFont="1" applyFill="1" applyBorder="1" applyAlignment="1">
      <alignment horizontal="center" vertical="center"/>
    </xf>
    <xf numFmtId="0" fontId="19" fillId="9" borderId="51" xfId="0" applyFont="1" applyFill="1" applyBorder="1" applyAlignment="1">
      <alignment horizontal="center" vertical="center"/>
    </xf>
    <xf numFmtId="0" fontId="19" fillId="9" borderId="22" xfId="0" applyFont="1" applyFill="1" applyBorder="1" applyAlignment="1">
      <alignment horizontal="center" vertical="center"/>
    </xf>
    <xf numFmtId="0" fontId="19" fillId="9" borderId="43" xfId="0" applyFont="1" applyFill="1" applyBorder="1" applyAlignment="1">
      <alignment horizontal="center" vertical="center"/>
    </xf>
    <xf numFmtId="0" fontId="19" fillId="11" borderId="14" xfId="0" applyFont="1" applyFill="1" applyBorder="1" applyAlignment="1">
      <alignment horizontal="center" vertical="center"/>
    </xf>
    <xf numFmtId="0" fontId="19" fillId="11" borderId="21" xfId="0" applyFont="1" applyFill="1" applyBorder="1" applyAlignment="1">
      <alignment horizontal="center" vertical="center"/>
    </xf>
    <xf numFmtId="0" fontId="19" fillId="11" borderId="26" xfId="0" applyFont="1" applyFill="1" applyBorder="1" applyAlignment="1">
      <alignment horizontal="center" vertical="center"/>
    </xf>
    <xf numFmtId="0" fontId="19" fillId="11" borderId="56" xfId="0" applyFont="1" applyFill="1" applyBorder="1" applyAlignment="1">
      <alignment horizontal="center" vertical="center"/>
    </xf>
    <xf numFmtId="0" fontId="19" fillId="11" borderId="22" xfId="0" applyFont="1" applyFill="1" applyBorder="1" applyAlignment="1">
      <alignment horizontal="center" vertical="center"/>
    </xf>
    <xf numFmtId="0" fontId="19" fillId="11" borderId="23" xfId="0" applyFont="1" applyFill="1" applyBorder="1" applyAlignment="1">
      <alignment horizontal="center" vertical="center"/>
    </xf>
    <xf numFmtId="0" fontId="19" fillId="11" borderId="8" xfId="0" applyFont="1" applyFill="1" applyBorder="1" applyAlignment="1">
      <alignment horizontal="center" vertical="center"/>
    </xf>
    <xf numFmtId="0" fontId="19" fillId="11" borderId="58" xfId="0" applyFont="1" applyFill="1" applyBorder="1" applyAlignment="1">
      <alignment horizontal="center" vertical="center"/>
    </xf>
    <xf numFmtId="0" fontId="19" fillId="11" borderId="13" xfId="0" applyFont="1" applyFill="1" applyBorder="1" applyAlignment="1">
      <alignment horizontal="center" vertical="center"/>
    </xf>
    <xf numFmtId="0" fontId="19" fillId="12" borderId="21" xfId="0" applyFont="1" applyFill="1" applyBorder="1" applyAlignment="1">
      <alignment horizontal="center" vertical="center"/>
    </xf>
    <xf numFmtId="0" fontId="19" fillId="12" borderId="14" xfId="0" applyFont="1" applyFill="1" applyBorder="1" applyAlignment="1">
      <alignment horizontal="center" vertical="center"/>
    </xf>
    <xf numFmtId="0" fontId="19" fillId="12" borderId="23" xfId="0" applyFont="1" applyFill="1" applyBorder="1" applyAlignment="1">
      <alignment horizontal="center" vertical="center"/>
    </xf>
    <xf numFmtId="0" fontId="19" fillId="12" borderId="8" xfId="0" applyFont="1" applyFill="1" applyBorder="1" applyAlignment="1">
      <alignment horizontal="center" vertical="center"/>
    </xf>
    <xf numFmtId="0" fontId="19" fillId="12" borderId="58" xfId="0" applyFont="1" applyFill="1" applyBorder="1" applyAlignment="1">
      <alignment horizontal="center" vertical="center"/>
    </xf>
    <xf numFmtId="0" fontId="19" fillId="12" borderId="56" xfId="0" applyFont="1" applyFill="1" applyBorder="1" applyAlignment="1">
      <alignment horizontal="center" vertical="center"/>
    </xf>
    <xf numFmtId="0" fontId="19" fillId="13" borderId="56" xfId="0" applyFont="1" applyFill="1" applyBorder="1" applyAlignment="1">
      <alignment horizontal="center" vertical="center"/>
    </xf>
    <xf numFmtId="0" fontId="19" fillId="13" borderId="22" xfId="0" applyFont="1" applyFill="1" applyBorder="1" applyAlignment="1">
      <alignment horizontal="center" vertical="center"/>
    </xf>
    <xf numFmtId="0" fontId="19" fillId="13" borderId="14" xfId="0" applyFont="1" applyFill="1" applyBorder="1" applyAlignment="1">
      <alignment horizontal="center" vertical="center"/>
    </xf>
    <xf numFmtId="0" fontId="19" fillId="13" borderId="8" xfId="0" applyFont="1" applyFill="1" applyBorder="1" applyAlignment="1">
      <alignment horizontal="center" vertical="center"/>
    </xf>
    <xf numFmtId="0" fontId="19" fillId="13" borderId="58" xfId="0" applyFont="1" applyFill="1" applyBorder="1" applyAlignment="1">
      <alignment horizontal="center" vertical="center"/>
    </xf>
    <xf numFmtId="0" fontId="19" fillId="13" borderId="71" xfId="0" applyFont="1" applyFill="1" applyBorder="1" applyAlignment="1">
      <alignment horizontal="center" vertical="center"/>
    </xf>
    <xf numFmtId="0" fontId="19" fillId="13" borderId="21" xfId="0" applyFont="1" applyFill="1" applyBorder="1" applyAlignment="1">
      <alignment horizontal="center" vertical="center"/>
    </xf>
    <xf numFmtId="0" fontId="19" fillId="13" borderId="26" xfId="0" applyFont="1" applyFill="1" applyBorder="1" applyAlignment="1">
      <alignment horizontal="center" vertical="center"/>
    </xf>
    <xf numFmtId="0" fontId="19" fillId="13" borderId="23" xfId="0" applyFont="1" applyFill="1" applyBorder="1" applyAlignment="1">
      <alignment horizontal="center" vertical="center"/>
    </xf>
    <xf numFmtId="0" fontId="19" fillId="13" borderId="41" xfId="0" applyFont="1" applyFill="1" applyBorder="1" applyAlignment="1">
      <alignment horizontal="center" vertical="center"/>
    </xf>
    <xf numFmtId="0" fontId="19" fillId="12" borderId="22" xfId="0" applyFont="1" applyFill="1" applyBorder="1" applyAlignment="1">
      <alignment horizontal="center" vertical="center"/>
    </xf>
    <xf numFmtId="0" fontId="19" fillId="12" borderId="26" xfId="0" applyFont="1" applyFill="1" applyBorder="1" applyAlignment="1">
      <alignment horizontal="center" vertical="center"/>
    </xf>
    <xf numFmtId="0" fontId="19" fillId="11" borderId="41" xfId="0" applyFont="1" applyFill="1" applyBorder="1" applyAlignment="1">
      <alignment horizontal="center" vertical="center"/>
    </xf>
    <xf numFmtId="0" fontId="19" fillId="6" borderId="22" xfId="0" applyFont="1" applyFill="1" applyBorder="1" applyAlignment="1">
      <alignment horizontal="center" vertical="center"/>
    </xf>
    <xf numFmtId="0" fontId="19" fillId="6" borderId="56" xfId="0" applyFont="1" applyFill="1" applyBorder="1" applyAlignment="1">
      <alignment horizontal="center" vertical="center"/>
    </xf>
    <xf numFmtId="0" fontId="0" fillId="6" borderId="56" xfId="0" applyFill="1" applyBorder="1"/>
    <xf numFmtId="0" fontId="7" fillId="6" borderId="56" xfId="0" applyFont="1" applyFill="1" applyBorder="1" applyAlignment="1">
      <alignment horizontal="center" vertical="center"/>
    </xf>
    <xf numFmtId="0" fontId="19" fillId="6" borderId="83" xfId="0" applyFont="1" applyFill="1" applyBorder="1" applyAlignment="1">
      <alignment horizontal="center" vertical="center"/>
    </xf>
    <xf numFmtId="0" fontId="19" fillId="6" borderId="71" xfId="0" applyFont="1" applyFill="1" applyBorder="1" applyAlignment="1">
      <alignment horizontal="center" vertical="center"/>
    </xf>
    <xf numFmtId="0" fontId="3" fillId="4" borderId="81" xfId="0" applyFont="1" applyFill="1" applyBorder="1" applyAlignment="1">
      <alignment horizontal="center" vertical="center" wrapText="1" readingOrder="2"/>
    </xf>
    <xf numFmtId="0" fontId="19" fillId="6" borderId="21" xfId="0" applyFont="1" applyFill="1" applyBorder="1" applyAlignment="1">
      <alignment horizontal="center" vertical="center"/>
    </xf>
    <xf numFmtId="0" fontId="3" fillId="3" borderId="119" xfId="0" applyFont="1" applyFill="1" applyBorder="1" applyAlignment="1">
      <alignment horizontal="center" vertical="center" wrapText="1" readingOrder="2"/>
    </xf>
    <xf numFmtId="0" fontId="3" fillId="3" borderId="6" xfId="0" applyFont="1" applyFill="1" applyBorder="1" applyAlignment="1">
      <alignment horizontal="center" vertical="center" wrapText="1" readingOrder="2"/>
    </xf>
    <xf numFmtId="0" fontId="19" fillId="6" borderId="68" xfId="0" applyFont="1" applyFill="1" applyBorder="1" applyAlignment="1">
      <alignment horizontal="center" vertical="center"/>
    </xf>
    <xf numFmtId="0" fontId="7" fillId="6" borderId="49" xfId="0" applyFont="1" applyFill="1" applyBorder="1" applyAlignment="1">
      <alignment horizontal="center" vertical="center"/>
    </xf>
    <xf numFmtId="0" fontId="19" fillId="6" borderId="51" xfId="0" applyFont="1" applyFill="1" applyBorder="1" applyAlignment="1">
      <alignment horizontal="center" vertical="center"/>
    </xf>
    <xf numFmtId="0" fontId="19" fillId="9" borderId="68" xfId="0" applyFont="1" applyFill="1" applyBorder="1" applyAlignment="1">
      <alignment horizontal="center" vertical="center"/>
    </xf>
    <xf numFmtId="0" fontId="21" fillId="6" borderId="0" xfId="0" applyFont="1" applyFill="1"/>
    <xf numFmtId="0" fontId="19" fillId="6" borderId="0" xfId="0" applyFont="1" applyFill="1" applyAlignment="1">
      <alignment horizontal="center" vertical="center"/>
    </xf>
    <xf numFmtId="0" fontId="21" fillId="6" borderId="0" xfId="0" applyFont="1" applyFill="1" applyAlignment="1">
      <alignment vertical="center" wrapText="1"/>
    </xf>
    <xf numFmtId="16" fontId="21" fillId="6" borderId="0" xfId="0" applyNumberFormat="1" applyFont="1" applyFill="1" applyAlignment="1">
      <alignment vertical="center" wrapText="1"/>
    </xf>
    <xf numFmtId="0" fontId="3" fillId="3" borderId="36" xfId="0" applyFont="1" applyFill="1" applyBorder="1" applyAlignment="1">
      <alignment horizontal="center" vertical="center" wrapText="1" readingOrder="2"/>
    </xf>
    <xf numFmtId="0" fontId="11" fillId="0" borderId="124" xfId="0" applyFont="1" applyBorder="1" applyAlignment="1">
      <alignment horizontal="center" vertical="center"/>
    </xf>
    <xf numFmtId="0" fontId="22" fillId="9" borderId="121" xfId="0" applyFont="1" applyFill="1" applyBorder="1" applyAlignment="1">
      <alignment horizontal="center" vertical="center"/>
    </xf>
    <xf numFmtId="0" fontId="23" fillId="0" borderId="122" xfId="0" applyFont="1" applyBorder="1" applyAlignment="1">
      <alignment horizontal="center" vertical="center"/>
    </xf>
    <xf numFmtId="0" fontId="22" fillId="11" borderId="122" xfId="0" applyFont="1" applyFill="1" applyBorder="1" applyAlignment="1">
      <alignment horizontal="center" vertical="center"/>
    </xf>
    <xf numFmtId="0" fontId="22" fillId="12" borderId="122" xfId="0" applyFont="1" applyFill="1" applyBorder="1" applyAlignment="1">
      <alignment horizontal="center" vertical="center"/>
    </xf>
    <xf numFmtId="0" fontId="22" fillId="14" borderId="123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3" borderId="14" xfId="0" applyFont="1" applyFill="1" applyBorder="1" applyAlignment="1">
      <alignment horizontal="center" vertical="center" wrapText="1" readingOrder="2"/>
    </xf>
    <xf numFmtId="0" fontId="3" fillId="3" borderId="4" xfId="0" applyFont="1" applyFill="1" applyBorder="1" applyAlignment="1">
      <alignment horizontal="center" vertical="center" wrapText="1" readingOrder="2"/>
    </xf>
    <xf numFmtId="0" fontId="19" fillId="6" borderId="41" xfId="0" applyFont="1" applyFill="1" applyBorder="1" applyAlignment="1">
      <alignment horizontal="center" vertical="center"/>
    </xf>
    <xf numFmtId="0" fontId="19" fillId="6" borderId="14" xfId="0" applyFont="1" applyFill="1" applyBorder="1" applyAlignment="1">
      <alignment horizontal="center" vertical="center"/>
    </xf>
    <xf numFmtId="0" fontId="16" fillId="7" borderId="78" xfId="0" applyFont="1" applyFill="1" applyBorder="1" applyAlignment="1">
      <alignment vertical="center" wrapText="1" readingOrder="2"/>
    </xf>
    <xf numFmtId="0" fontId="16" fillId="7" borderId="79" xfId="0" applyFont="1" applyFill="1" applyBorder="1" applyAlignment="1">
      <alignment vertical="center" wrapText="1" readingOrder="2"/>
    </xf>
    <xf numFmtId="0" fontId="16" fillId="7" borderId="80" xfId="0" applyFont="1" applyFill="1" applyBorder="1" applyAlignment="1">
      <alignment vertical="center" wrapText="1" readingOrder="2"/>
    </xf>
    <xf numFmtId="0" fontId="16" fillId="7" borderId="78" xfId="0" applyFont="1" applyFill="1" applyBorder="1" applyAlignment="1">
      <alignment vertical="center" wrapText="1"/>
    </xf>
    <xf numFmtId="0" fontId="16" fillId="7" borderId="79" xfId="0" applyFont="1" applyFill="1" applyBorder="1" applyAlignment="1">
      <alignment vertical="center" wrapText="1"/>
    </xf>
    <xf numFmtId="0" fontId="16" fillId="7" borderId="80" xfId="0" applyFont="1" applyFill="1" applyBorder="1" applyAlignment="1">
      <alignment vertical="center" wrapText="1"/>
    </xf>
    <xf numFmtId="0" fontId="12" fillId="7" borderId="78" xfId="0" applyFont="1" applyFill="1" applyBorder="1" applyAlignment="1">
      <alignment vertical="center" wrapText="1"/>
    </xf>
    <xf numFmtId="0" fontId="12" fillId="7" borderId="79" xfId="0" applyFont="1" applyFill="1" applyBorder="1" applyAlignment="1">
      <alignment vertical="center" wrapText="1"/>
    </xf>
    <xf numFmtId="0" fontId="12" fillId="7" borderId="80" xfId="0" applyFont="1" applyFill="1" applyBorder="1" applyAlignment="1">
      <alignment vertical="center" wrapText="1"/>
    </xf>
    <xf numFmtId="0" fontId="3" fillId="7" borderId="78" xfId="0" applyFont="1" applyFill="1" applyBorder="1" applyAlignment="1">
      <alignment vertical="center" wrapText="1" readingOrder="2"/>
    </xf>
    <xf numFmtId="0" fontId="3" fillId="7" borderId="79" xfId="0" applyFont="1" applyFill="1" applyBorder="1" applyAlignment="1">
      <alignment vertical="center" wrapText="1" readingOrder="2"/>
    </xf>
    <xf numFmtId="0" fontId="3" fillId="7" borderId="80" xfId="0" applyFont="1" applyFill="1" applyBorder="1" applyAlignment="1">
      <alignment vertical="center" wrapText="1" readingOrder="2"/>
    </xf>
    <xf numFmtId="0" fontId="11" fillId="2" borderId="32" xfId="0" applyFont="1" applyFill="1" applyBorder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11" fillId="2" borderId="51" xfId="0" applyFont="1" applyFill="1" applyBorder="1" applyAlignment="1">
      <alignment vertical="center" wrapText="1"/>
    </xf>
    <xf numFmtId="164" fontId="0" fillId="0" borderId="0" xfId="0" applyNumberFormat="1"/>
    <xf numFmtId="0" fontId="0" fillId="3" borderId="40" xfId="0" applyFill="1" applyBorder="1"/>
    <xf numFmtId="0" fontId="0" fillId="10" borderId="128" xfId="0" applyFill="1" applyBorder="1"/>
    <xf numFmtId="0" fontId="7" fillId="10" borderId="128" xfId="0" applyFont="1" applyFill="1" applyBorder="1" applyAlignment="1">
      <alignment horizontal="center" vertical="center"/>
    </xf>
    <xf numFmtId="0" fontId="3" fillId="10" borderId="124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vertical="center" wrapText="1" readingOrder="2"/>
    </xf>
    <xf numFmtId="0" fontId="19" fillId="9" borderId="133" xfId="0" applyFont="1" applyFill="1" applyBorder="1" applyAlignment="1">
      <alignment horizontal="center" vertical="center"/>
    </xf>
    <xf numFmtId="0" fontId="19" fillId="11" borderId="51" xfId="0" applyFont="1" applyFill="1" applyBorder="1" applyAlignment="1">
      <alignment horizontal="center" vertical="center"/>
    </xf>
    <xf numFmtId="0" fontId="19" fillId="13" borderId="5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>
      <alignment horizontal="center" vertical="center" wrapText="1" readingOrder="2"/>
    </xf>
    <xf numFmtId="0" fontId="3" fillId="2" borderId="11" xfId="0" applyFont="1" applyFill="1" applyBorder="1" applyAlignment="1">
      <alignment horizontal="center" vertical="center" wrapText="1" readingOrder="2"/>
    </xf>
    <xf numFmtId="0" fontId="0" fillId="2" borderId="40" xfId="0" applyFill="1" applyBorder="1"/>
    <xf numFmtId="0" fontId="10" fillId="2" borderId="21" xfId="0" applyFont="1" applyFill="1" applyBorder="1" applyAlignment="1">
      <alignment horizontal="center" vertical="center"/>
    </xf>
    <xf numFmtId="0" fontId="0" fillId="2" borderId="22" xfId="0" applyFill="1" applyBorder="1"/>
    <xf numFmtId="0" fontId="0" fillId="2" borderId="4" xfId="0" applyFill="1" applyBorder="1"/>
    <xf numFmtId="0" fontId="14" fillId="2" borderId="21" xfId="0" applyFont="1" applyFill="1" applyBorder="1"/>
    <xf numFmtId="0" fontId="14" fillId="2" borderId="22" xfId="0" applyFont="1" applyFill="1" applyBorder="1"/>
    <xf numFmtId="0" fontId="2" fillId="2" borderId="69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/>
    </xf>
    <xf numFmtId="0" fontId="0" fillId="2" borderId="51" xfId="0" applyFill="1" applyBorder="1"/>
    <xf numFmtId="0" fontId="10" fillId="2" borderId="69" xfId="0" applyFont="1" applyFill="1" applyBorder="1" applyAlignment="1">
      <alignment horizontal="center" vertical="center"/>
    </xf>
    <xf numFmtId="0" fontId="20" fillId="10" borderId="124" xfId="0" applyFont="1" applyFill="1" applyBorder="1"/>
    <xf numFmtId="0" fontId="8" fillId="5" borderId="30" xfId="0" applyFont="1" applyFill="1" applyBorder="1" applyAlignment="1">
      <alignment vertical="center" textRotation="180" wrapText="1"/>
    </xf>
    <xf numFmtId="0" fontId="2" fillId="3" borderId="30" xfId="0" applyFont="1" applyFill="1" applyBorder="1" applyAlignment="1">
      <alignment horizontal="center" vertical="center" wrapText="1"/>
    </xf>
    <xf numFmtId="0" fontId="0" fillId="3" borderId="4" xfId="0" applyFill="1" applyBorder="1"/>
    <xf numFmtId="0" fontId="3" fillId="5" borderId="124" xfId="0" applyFont="1" applyFill="1" applyBorder="1" applyAlignment="1">
      <alignment horizontal="center" vertical="center"/>
    </xf>
    <xf numFmtId="9" fontId="3" fillId="10" borderId="124" xfId="1" applyFont="1" applyFill="1" applyBorder="1" applyAlignment="1">
      <alignment horizontal="center" vertical="center"/>
    </xf>
    <xf numFmtId="0" fontId="0" fillId="0" borderId="70" xfId="0" applyBorder="1"/>
    <xf numFmtId="0" fontId="0" fillId="0" borderId="117" xfId="0" applyBorder="1"/>
    <xf numFmtId="0" fontId="0" fillId="9" borderId="87" xfId="0" applyFill="1" applyBorder="1"/>
    <xf numFmtId="0" fontId="0" fillId="9" borderId="91" xfId="0" applyFill="1" applyBorder="1"/>
    <xf numFmtId="0" fontId="0" fillId="11" borderId="87" xfId="0" applyFill="1" applyBorder="1"/>
    <xf numFmtId="0" fontId="0" fillId="11" borderId="91" xfId="0" applyFill="1" applyBorder="1"/>
    <xf numFmtId="0" fontId="0" fillId="12" borderId="87" xfId="0" applyFill="1" applyBorder="1"/>
    <xf numFmtId="0" fontId="0" fillId="12" borderId="91" xfId="0" applyFill="1" applyBorder="1"/>
    <xf numFmtId="0" fontId="0" fillId="13" borderId="87" xfId="0" applyFill="1" applyBorder="1"/>
    <xf numFmtId="0" fontId="0" fillId="13" borderId="91" xfId="0" applyFill="1" applyBorder="1"/>
    <xf numFmtId="9" fontId="3" fillId="5" borderId="124" xfId="1" applyFont="1" applyFill="1" applyBorder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9" fontId="3" fillId="15" borderId="0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9" fontId="3" fillId="15" borderId="69" xfId="0" applyNumberFormat="1" applyFont="1" applyFill="1" applyBorder="1" applyAlignment="1">
      <alignment horizontal="center" vertical="center"/>
    </xf>
    <xf numFmtId="9" fontId="3" fillId="15" borderId="49" xfId="0" applyNumberFormat="1" applyFont="1" applyFill="1" applyBorder="1" applyAlignment="1">
      <alignment horizontal="center" vertical="center"/>
    </xf>
    <xf numFmtId="0" fontId="3" fillId="15" borderId="4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16" borderId="124" xfId="0" applyFont="1" applyFill="1" applyBorder="1" applyAlignment="1">
      <alignment horizontal="center" vertical="center"/>
    </xf>
    <xf numFmtId="0" fontId="0" fillId="16" borderId="124" xfId="0" applyFill="1" applyBorder="1"/>
    <xf numFmtId="0" fontId="7" fillId="16" borderId="124" xfId="0" applyFont="1" applyFill="1" applyBorder="1" applyAlignment="1">
      <alignment horizontal="center" vertical="center"/>
    </xf>
    <xf numFmtId="0" fontId="20" fillId="16" borderId="124" xfId="0" applyFont="1" applyFill="1" applyBorder="1"/>
    <xf numFmtId="0" fontId="22" fillId="17" borderId="121" xfId="0" applyFont="1" applyFill="1" applyBorder="1" applyAlignment="1">
      <alignment horizontal="center" vertical="center"/>
    </xf>
    <xf numFmtId="0" fontId="22" fillId="18" borderId="122" xfId="0" applyFont="1" applyFill="1" applyBorder="1" applyAlignment="1">
      <alignment horizontal="center" vertical="center"/>
    </xf>
    <xf numFmtId="0" fontId="22" fillId="19" borderId="122" xfId="0" applyFont="1" applyFill="1" applyBorder="1" applyAlignment="1">
      <alignment horizontal="center" vertical="center"/>
    </xf>
    <xf numFmtId="0" fontId="22" fillId="16" borderId="123" xfId="0" applyFont="1" applyFill="1" applyBorder="1" applyAlignment="1">
      <alignment horizontal="center" vertical="center"/>
    </xf>
    <xf numFmtId="0" fontId="17" fillId="8" borderId="57" xfId="0" applyFont="1" applyFill="1" applyBorder="1" applyAlignment="1">
      <alignment horizontal="center" vertical="center" textRotation="180" wrapText="1"/>
    </xf>
    <xf numFmtId="0" fontId="17" fillId="8" borderId="36" xfId="0" applyFont="1" applyFill="1" applyBorder="1" applyAlignment="1">
      <alignment horizontal="center" vertical="center" textRotation="180" wrapText="1"/>
    </xf>
    <xf numFmtId="0" fontId="2" fillId="5" borderId="124" xfId="0" applyFont="1" applyFill="1" applyBorder="1" applyAlignment="1">
      <alignment horizontal="center" vertical="center" wrapText="1"/>
    </xf>
    <xf numFmtId="0" fontId="3" fillId="5" borderId="124" xfId="0" applyFont="1" applyFill="1" applyBorder="1" applyAlignment="1">
      <alignment horizontal="center" vertical="center"/>
    </xf>
    <xf numFmtId="0" fontId="3" fillId="16" borderId="129" xfId="0" applyFont="1" applyFill="1" applyBorder="1" applyAlignment="1">
      <alignment horizontal="center" vertical="center" wrapText="1"/>
    </xf>
    <xf numFmtId="0" fontId="3" fillId="16" borderId="130" xfId="0" applyFont="1" applyFill="1" applyBorder="1" applyAlignment="1">
      <alignment horizontal="center" vertical="center" wrapText="1"/>
    </xf>
    <xf numFmtId="0" fontId="3" fillId="16" borderId="131" xfId="0" applyFont="1" applyFill="1" applyBorder="1" applyAlignment="1">
      <alignment horizontal="center" vertical="center" wrapText="1"/>
    </xf>
    <xf numFmtId="0" fontId="3" fillId="16" borderId="124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 wrapText="1" readingOrder="2"/>
    </xf>
    <xf numFmtId="0" fontId="3" fillId="3" borderId="4" xfId="0" applyFont="1" applyFill="1" applyBorder="1" applyAlignment="1">
      <alignment horizontal="center" vertical="center" wrapText="1" readingOrder="2"/>
    </xf>
    <xf numFmtId="0" fontId="3" fillId="4" borderId="44" xfId="0" applyFont="1" applyFill="1" applyBorder="1" applyAlignment="1">
      <alignment horizontal="center" vertical="center" wrapText="1" readingOrder="2"/>
    </xf>
    <xf numFmtId="0" fontId="3" fillId="4" borderId="45" xfId="0" applyFont="1" applyFill="1" applyBorder="1" applyAlignment="1">
      <alignment horizontal="center" vertical="center" wrapText="1" readingOrder="2"/>
    </xf>
    <xf numFmtId="0" fontId="16" fillId="3" borderId="33" xfId="0" applyFont="1" applyFill="1" applyBorder="1" applyAlignment="1">
      <alignment horizontal="center" vertical="center" wrapText="1" readingOrder="2"/>
    </xf>
    <xf numFmtId="0" fontId="3" fillId="3" borderId="2" xfId="0" applyFont="1" applyFill="1" applyBorder="1" applyAlignment="1">
      <alignment horizontal="center" vertical="center" wrapText="1" readingOrder="2"/>
    </xf>
    <xf numFmtId="0" fontId="3" fillId="3" borderId="1" xfId="0" applyFont="1" applyFill="1" applyBorder="1" applyAlignment="1">
      <alignment horizontal="center" vertical="center" wrapText="1" readingOrder="2"/>
    </xf>
    <xf numFmtId="0" fontId="3" fillId="3" borderId="44" xfId="0" applyFont="1" applyFill="1" applyBorder="1" applyAlignment="1">
      <alignment horizontal="center" vertical="center" wrapText="1" readingOrder="2"/>
    </xf>
    <xf numFmtId="0" fontId="3" fillId="3" borderId="47" xfId="0" applyFont="1" applyFill="1" applyBorder="1" applyAlignment="1">
      <alignment horizontal="center" vertical="center" wrapText="1" readingOrder="2"/>
    </xf>
    <xf numFmtId="0" fontId="3" fillId="3" borderId="9" xfId="0" applyFont="1" applyFill="1" applyBorder="1" applyAlignment="1">
      <alignment horizontal="center" vertical="center" wrapText="1" readingOrder="2"/>
    </xf>
    <xf numFmtId="0" fontId="3" fillId="3" borderId="14" xfId="0" applyFont="1" applyFill="1" applyBorder="1" applyAlignment="1">
      <alignment horizontal="center" vertical="center" wrapText="1" readingOrder="2"/>
    </xf>
    <xf numFmtId="0" fontId="3" fillId="3" borderId="45" xfId="0" applyFont="1" applyFill="1" applyBorder="1" applyAlignment="1">
      <alignment horizontal="center" vertical="center" wrapText="1" readingOrder="2"/>
    </xf>
    <xf numFmtId="0" fontId="3" fillId="3" borderId="56" xfId="0" applyFont="1" applyFill="1" applyBorder="1" applyAlignment="1">
      <alignment horizontal="center" vertical="center" wrapText="1" readingOrder="2"/>
    </xf>
    <xf numFmtId="0" fontId="12" fillId="4" borderId="86" xfId="0" applyFont="1" applyFill="1" applyBorder="1" applyAlignment="1">
      <alignment horizontal="center" vertical="center" wrapText="1"/>
    </xf>
    <xf numFmtId="0" fontId="12" fillId="4" borderId="87" xfId="0" applyFont="1" applyFill="1" applyBorder="1" applyAlignment="1">
      <alignment horizontal="center" vertical="center" wrapText="1"/>
    </xf>
    <xf numFmtId="0" fontId="12" fillId="4" borderId="85" xfId="0" applyFont="1" applyFill="1" applyBorder="1" applyAlignment="1">
      <alignment horizontal="center" vertical="center" wrapText="1"/>
    </xf>
    <xf numFmtId="0" fontId="3" fillId="10" borderId="129" xfId="0" applyFont="1" applyFill="1" applyBorder="1" applyAlignment="1">
      <alignment horizontal="center" vertical="center" wrapText="1"/>
    </xf>
    <xf numFmtId="0" fontId="3" fillId="10" borderId="130" xfId="0" applyFont="1" applyFill="1" applyBorder="1" applyAlignment="1">
      <alignment horizontal="center" vertical="center" wrapText="1"/>
    </xf>
    <xf numFmtId="0" fontId="3" fillId="10" borderId="131" xfId="0" applyFont="1" applyFill="1" applyBorder="1" applyAlignment="1">
      <alignment horizontal="center" vertical="center" wrapText="1"/>
    </xf>
    <xf numFmtId="0" fontId="3" fillId="10" borderId="129" xfId="0" applyFont="1" applyFill="1" applyBorder="1" applyAlignment="1">
      <alignment horizontal="center" vertical="center"/>
    </xf>
    <xf numFmtId="0" fontId="3" fillId="10" borderId="130" xfId="0" applyFont="1" applyFill="1" applyBorder="1" applyAlignment="1">
      <alignment horizontal="center" vertical="center"/>
    </xf>
    <xf numFmtId="0" fontId="3" fillId="10" borderId="131" xfId="0" applyFont="1" applyFill="1" applyBorder="1" applyAlignment="1">
      <alignment horizontal="center" vertical="center"/>
    </xf>
    <xf numFmtId="0" fontId="0" fillId="6" borderId="39" xfId="0" applyFill="1" applyBorder="1" applyAlignment="1">
      <alignment horizontal="center"/>
    </xf>
    <xf numFmtId="0" fontId="0" fillId="6" borderId="41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3" fillId="3" borderId="97" xfId="0" applyFont="1" applyFill="1" applyBorder="1" applyAlignment="1">
      <alignment horizontal="center" vertical="center" wrapText="1" readingOrder="2"/>
    </xf>
    <xf numFmtId="0" fontId="16" fillId="3" borderId="98" xfId="0" applyFont="1" applyFill="1" applyBorder="1" applyAlignment="1">
      <alignment horizontal="center" vertical="center" wrapText="1" readingOrder="2"/>
    </xf>
    <xf numFmtId="0" fontId="16" fillId="3" borderId="99" xfId="0" applyFont="1" applyFill="1" applyBorder="1" applyAlignment="1">
      <alignment horizontal="center" vertical="center" wrapText="1" readingOrder="2"/>
    </xf>
    <xf numFmtId="0" fontId="16" fillId="4" borderId="96" xfId="0" applyFont="1" applyFill="1" applyBorder="1" applyAlignment="1">
      <alignment horizontal="center" vertical="center" wrapText="1" readingOrder="2"/>
    </xf>
    <xf numFmtId="0" fontId="16" fillId="4" borderId="84" xfId="0" applyFont="1" applyFill="1" applyBorder="1" applyAlignment="1">
      <alignment horizontal="center" vertical="center" wrapText="1" readingOrder="2"/>
    </xf>
    <xf numFmtId="0" fontId="11" fillId="4" borderId="70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 readingOrder="2"/>
    </xf>
    <xf numFmtId="0" fontId="3" fillId="4" borderId="5" xfId="0" applyFont="1" applyFill="1" applyBorder="1" applyAlignment="1">
      <alignment horizontal="center" vertical="center" wrapText="1" readingOrder="2"/>
    </xf>
    <xf numFmtId="0" fontId="16" fillId="4" borderId="33" xfId="0" applyFont="1" applyFill="1" applyBorder="1" applyAlignment="1">
      <alignment horizontal="center" vertical="center" wrapText="1" readingOrder="2"/>
    </xf>
    <xf numFmtId="0" fontId="16" fillId="4" borderId="4" xfId="0" applyFont="1" applyFill="1" applyBorder="1" applyAlignment="1">
      <alignment horizontal="center" vertical="center" wrapText="1" readingOrder="2"/>
    </xf>
    <xf numFmtId="0" fontId="3" fillId="4" borderId="1" xfId="0" applyFont="1" applyFill="1" applyBorder="1" applyAlignment="1">
      <alignment horizontal="center" vertical="center" wrapText="1" readingOrder="2"/>
    </xf>
    <xf numFmtId="0" fontId="3" fillId="4" borderId="2" xfId="0" applyFont="1" applyFill="1" applyBorder="1" applyAlignment="1">
      <alignment horizontal="center" vertical="center" wrapText="1" readingOrder="2"/>
    </xf>
    <xf numFmtId="0" fontId="3" fillId="4" borderId="11" xfId="0" applyFont="1" applyFill="1" applyBorder="1" applyAlignment="1">
      <alignment horizontal="center" vertical="center" wrapText="1" readingOrder="2"/>
    </xf>
    <xf numFmtId="0" fontId="16" fillId="4" borderId="5" xfId="0" applyFont="1" applyFill="1" applyBorder="1" applyAlignment="1">
      <alignment horizontal="center" vertical="center" wrapText="1" readingOrder="2"/>
    </xf>
    <xf numFmtId="0" fontId="3" fillId="3" borderId="29" xfId="0" applyFont="1" applyFill="1" applyBorder="1" applyAlignment="1">
      <alignment horizontal="center" vertical="center" wrapText="1" readingOrder="2"/>
    </xf>
    <xf numFmtId="0" fontId="3" fillId="3" borderId="28" xfId="0" applyFont="1" applyFill="1" applyBorder="1" applyAlignment="1">
      <alignment horizontal="center" vertical="center" wrapText="1" readingOrder="2"/>
    </xf>
    <xf numFmtId="0" fontId="16" fillId="4" borderId="74" xfId="0" applyFont="1" applyFill="1" applyBorder="1" applyAlignment="1">
      <alignment horizontal="center" vertical="center" wrapText="1" readingOrder="2"/>
    </xf>
    <xf numFmtId="0" fontId="3" fillId="4" borderId="12" xfId="0" applyFont="1" applyFill="1" applyBorder="1" applyAlignment="1">
      <alignment horizontal="center" vertical="center" wrapText="1" readingOrder="2"/>
    </xf>
    <xf numFmtId="0" fontId="3" fillId="4" borderId="65" xfId="0" applyFont="1" applyFill="1" applyBorder="1" applyAlignment="1">
      <alignment horizontal="center" vertical="center" wrapText="1" readingOrder="2"/>
    </xf>
    <xf numFmtId="0" fontId="3" fillId="4" borderId="33" xfId="0" applyFont="1" applyFill="1" applyBorder="1" applyAlignment="1">
      <alignment horizontal="center" vertical="center" wrapText="1" readingOrder="2"/>
    </xf>
    <xf numFmtId="0" fontId="3" fillId="4" borderId="64" xfId="0" applyFont="1" applyFill="1" applyBorder="1" applyAlignment="1">
      <alignment horizontal="center" vertical="center" wrapText="1" readingOrder="2"/>
    </xf>
    <xf numFmtId="0" fontId="3" fillId="4" borderId="61" xfId="0" applyFont="1" applyFill="1" applyBorder="1" applyAlignment="1">
      <alignment horizontal="center" vertical="center" wrapText="1" readingOrder="2"/>
    </xf>
    <xf numFmtId="0" fontId="3" fillId="3" borderId="49" xfId="0" applyFont="1" applyFill="1" applyBorder="1" applyAlignment="1">
      <alignment horizontal="center" vertical="center" wrapText="1" readingOrder="2"/>
    </xf>
    <xf numFmtId="0" fontId="3" fillId="4" borderId="14" xfId="0" applyFont="1" applyFill="1" applyBorder="1" applyAlignment="1">
      <alignment horizontal="center" vertical="center" wrapText="1" readingOrder="2"/>
    </xf>
    <xf numFmtId="0" fontId="3" fillId="4" borderId="21" xfId="0" applyFont="1" applyFill="1" applyBorder="1" applyAlignment="1">
      <alignment horizontal="center" vertical="center" wrapText="1" readingOrder="2"/>
    </xf>
    <xf numFmtId="0" fontId="3" fillId="4" borderId="49" xfId="0" applyFont="1" applyFill="1" applyBorder="1" applyAlignment="1">
      <alignment horizontal="center" vertical="center" wrapText="1" readingOrder="2"/>
    </xf>
    <xf numFmtId="0" fontId="3" fillId="3" borderId="25" xfId="0" applyFont="1" applyFill="1" applyBorder="1" applyAlignment="1">
      <alignment horizontal="center" vertical="center" wrapText="1" readingOrder="2"/>
    </xf>
    <xf numFmtId="0" fontId="3" fillId="3" borderId="26" xfId="0" applyFont="1" applyFill="1" applyBorder="1" applyAlignment="1">
      <alignment horizontal="center" vertical="center" wrapText="1" readingOrder="2"/>
    </xf>
    <xf numFmtId="0" fontId="17" fillId="8" borderId="54" xfId="0" applyFont="1" applyFill="1" applyBorder="1" applyAlignment="1">
      <alignment horizontal="center" vertical="center" textRotation="180" wrapText="1"/>
    </xf>
    <xf numFmtId="0" fontId="3" fillId="4" borderId="69" xfId="0" applyFont="1" applyFill="1" applyBorder="1" applyAlignment="1">
      <alignment horizontal="center" vertical="center" wrapText="1" readingOrder="2"/>
    </xf>
    <xf numFmtId="0" fontId="0" fillId="6" borderId="58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16" fillId="3" borderId="12" xfId="0" applyFont="1" applyFill="1" applyBorder="1" applyAlignment="1">
      <alignment horizontal="center" vertical="center" wrapText="1" readingOrder="2"/>
    </xf>
    <xf numFmtId="0" fontId="3" fillId="4" borderId="25" xfId="0" applyFont="1" applyFill="1" applyBorder="1" applyAlignment="1">
      <alignment horizontal="center" vertical="center" wrapText="1" readingOrder="2"/>
    </xf>
    <xf numFmtId="0" fontId="3" fillId="4" borderId="26" xfId="0" applyFont="1" applyFill="1" applyBorder="1" applyAlignment="1">
      <alignment horizontal="center" vertical="center" wrapText="1" readingOrder="2"/>
    </xf>
    <xf numFmtId="0" fontId="3" fillId="4" borderId="47" xfId="0" applyFont="1" applyFill="1" applyBorder="1" applyAlignment="1">
      <alignment horizontal="center" vertical="center" wrapText="1" readingOrder="2"/>
    </xf>
    <xf numFmtId="0" fontId="3" fillId="4" borderId="48" xfId="0" applyFont="1" applyFill="1" applyBorder="1" applyAlignment="1">
      <alignment horizontal="center" vertical="center" wrapText="1" readingOrder="2"/>
    </xf>
    <xf numFmtId="0" fontId="3" fillId="3" borderId="132" xfId="0" applyFont="1" applyFill="1" applyBorder="1" applyAlignment="1">
      <alignment horizontal="center" vertical="center" wrapText="1"/>
    </xf>
    <xf numFmtId="0" fontId="3" fillId="3" borderId="63" xfId="0" applyFont="1" applyFill="1" applyBorder="1" applyAlignment="1">
      <alignment horizontal="center" vertical="center" wrapText="1"/>
    </xf>
    <xf numFmtId="0" fontId="3" fillId="3" borderId="77" xfId="0" applyFont="1" applyFill="1" applyBorder="1" applyAlignment="1">
      <alignment horizontal="center" vertical="center" wrapText="1"/>
    </xf>
    <xf numFmtId="0" fontId="3" fillId="3" borderId="96" xfId="0" applyFont="1" applyFill="1" applyBorder="1" applyAlignment="1">
      <alignment horizontal="center" vertical="center" wrapText="1"/>
    </xf>
    <xf numFmtId="0" fontId="3" fillId="3" borderId="84" xfId="0" applyFont="1" applyFill="1" applyBorder="1" applyAlignment="1">
      <alignment horizontal="center" vertical="center" wrapText="1"/>
    </xf>
    <xf numFmtId="0" fontId="3" fillId="4" borderId="33" xfId="0" applyFont="1" applyFill="1" applyBorder="1" applyAlignment="1">
      <alignment horizontal="center" vertical="center" wrapText="1"/>
    </xf>
    <xf numFmtId="0" fontId="3" fillId="4" borderId="47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6" fillId="4" borderId="24" xfId="0" applyFont="1" applyFill="1" applyBorder="1" applyAlignment="1">
      <alignment horizontal="center" vertical="center" wrapText="1" readingOrder="2"/>
    </xf>
    <xf numFmtId="0" fontId="16" fillId="4" borderId="35" xfId="0" applyFont="1" applyFill="1" applyBorder="1" applyAlignment="1">
      <alignment horizontal="center" vertical="center" wrapText="1" readingOrder="2"/>
    </xf>
    <xf numFmtId="0" fontId="16" fillId="4" borderId="12" xfId="0" applyFont="1" applyFill="1" applyBorder="1" applyAlignment="1">
      <alignment horizontal="center" vertical="center" wrapText="1" readingOrder="2"/>
    </xf>
    <xf numFmtId="0" fontId="3" fillId="3" borderId="69" xfId="0" applyFont="1" applyFill="1" applyBorder="1" applyAlignment="1">
      <alignment horizontal="center" vertical="center" wrapText="1" readingOrder="2"/>
    </xf>
    <xf numFmtId="0" fontId="3" fillId="3" borderId="21" xfId="0" applyFont="1" applyFill="1" applyBorder="1" applyAlignment="1">
      <alignment horizontal="center" vertical="center" wrapText="1" readingOrder="2"/>
    </xf>
    <xf numFmtId="0" fontId="4" fillId="4" borderId="111" xfId="0" applyFont="1" applyFill="1" applyBorder="1" applyAlignment="1">
      <alignment horizontal="center" vertical="center" wrapText="1"/>
    </xf>
    <xf numFmtId="0" fontId="4" fillId="4" borderId="112" xfId="0" applyFont="1" applyFill="1" applyBorder="1" applyAlignment="1">
      <alignment horizontal="center" vertical="center" wrapText="1"/>
    </xf>
    <xf numFmtId="0" fontId="4" fillId="4" borderId="105" xfId="0" applyFont="1" applyFill="1" applyBorder="1" applyAlignment="1">
      <alignment horizontal="center" vertical="center" wrapText="1"/>
    </xf>
    <xf numFmtId="0" fontId="4" fillId="4" borderId="113" xfId="0" applyFont="1" applyFill="1" applyBorder="1" applyAlignment="1">
      <alignment horizontal="center" vertical="center" wrapText="1"/>
    </xf>
    <xf numFmtId="0" fontId="4" fillId="4" borderId="49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3" fillId="4" borderId="101" xfId="0" applyFont="1" applyFill="1" applyBorder="1" applyAlignment="1">
      <alignment horizontal="center" vertical="center" wrapText="1" readingOrder="2"/>
    </xf>
    <xf numFmtId="0" fontId="3" fillId="4" borderId="104" xfId="0" applyFont="1" applyFill="1" applyBorder="1" applyAlignment="1">
      <alignment horizontal="center" vertical="center" wrapText="1" readingOrder="2"/>
    </xf>
    <xf numFmtId="0" fontId="3" fillId="4" borderId="82" xfId="0" applyFont="1" applyFill="1" applyBorder="1" applyAlignment="1">
      <alignment horizontal="center" vertical="center" wrapText="1" readingOrder="2"/>
    </xf>
    <xf numFmtId="0" fontId="3" fillId="4" borderId="114" xfId="0" applyFont="1" applyFill="1" applyBorder="1" applyAlignment="1">
      <alignment horizontal="center" vertical="center" wrapText="1" readingOrder="2"/>
    </xf>
    <xf numFmtId="0" fontId="4" fillId="4" borderId="115" xfId="0" applyFont="1" applyFill="1" applyBorder="1" applyAlignment="1">
      <alignment horizontal="center" vertical="center" wrapText="1"/>
    </xf>
    <xf numFmtId="0" fontId="4" fillId="4" borderId="36" xfId="0" applyFont="1" applyFill="1" applyBorder="1" applyAlignment="1">
      <alignment horizontal="center" vertical="center" wrapText="1"/>
    </xf>
    <xf numFmtId="0" fontId="4" fillId="4" borderId="116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0" xfId="0" applyBorder="1" applyAlignment="1">
      <alignment horizontal="center"/>
    </xf>
    <xf numFmtId="0" fontId="3" fillId="4" borderId="18" xfId="0" applyFont="1" applyFill="1" applyBorder="1" applyAlignment="1">
      <alignment horizontal="center" vertical="center" wrapText="1" readingOrder="2"/>
    </xf>
    <xf numFmtId="0" fontId="16" fillId="4" borderId="87" xfId="0" applyFont="1" applyFill="1" applyBorder="1" applyAlignment="1">
      <alignment horizontal="center" vertical="center" wrapText="1" readingOrder="2"/>
    </xf>
    <xf numFmtId="0" fontId="16" fillId="4" borderId="85" xfId="0" applyFont="1" applyFill="1" applyBorder="1" applyAlignment="1">
      <alignment horizontal="center" vertical="center" wrapText="1" readingOrder="2"/>
    </xf>
    <xf numFmtId="0" fontId="16" fillId="4" borderId="91" xfId="0" applyFont="1" applyFill="1" applyBorder="1" applyAlignment="1">
      <alignment horizontal="center" vertical="center" wrapText="1" readingOrder="2"/>
    </xf>
    <xf numFmtId="0" fontId="3" fillId="4" borderId="70" xfId="0" applyFont="1" applyFill="1" applyBorder="1" applyAlignment="1">
      <alignment horizontal="center" vertical="center" wrapText="1" readingOrder="2"/>
    </xf>
    <xf numFmtId="0" fontId="3" fillId="4" borderId="56" xfId="0" applyFont="1" applyFill="1" applyBorder="1" applyAlignment="1">
      <alignment horizontal="center" vertical="center" wrapText="1" readingOrder="2"/>
    </xf>
    <xf numFmtId="0" fontId="17" fillId="8" borderId="76" xfId="0" applyFont="1" applyFill="1" applyBorder="1" applyAlignment="1">
      <alignment horizontal="center" vertical="center" textRotation="180" wrapText="1"/>
    </xf>
    <xf numFmtId="0" fontId="17" fillId="8" borderId="41" xfId="0" applyFont="1" applyFill="1" applyBorder="1" applyAlignment="1">
      <alignment horizontal="center" vertical="center" textRotation="180" wrapText="1"/>
    </xf>
    <xf numFmtId="0" fontId="17" fillId="8" borderId="75" xfId="0" applyFont="1" applyFill="1" applyBorder="1" applyAlignment="1">
      <alignment horizontal="center" vertical="center" textRotation="180" wrapText="1"/>
    </xf>
    <xf numFmtId="0" fontId="16" fillId="4" borderId="100" xfId="0" applyFont="1" applyFill="1" applyBorder="1" applyAlignment="1">
      <alignment horizontal="center" vertical="center" wrapText="1" readingOrder="2"/>
    </xf>
    <xf numFmtId="0" fontId="16" fillId="4" borderId="102" xfId="0" applyFont="1" applyFill="1" applyBorder="1" applyAlignment="1">
      <alignment horizontal="center" vertical="center" wrapText="1" readingOrder="2"/>
    </xf>
    <xf numFmtId="0" fontId="16" fillId="4" borderId="32" xfId="0" applyFont="1" applyFill="1" applyBorder="1" applyAlignment="1">
      <alignment horizontal="center" vertical="center" wrapText="1" readingOrder="2"/>
    </xf>
    <xf numFmtId="0" fontId="16" fillId="4" borderId="89" xfId="0" applyFont="1" applyFill="1" applyBorder="1" applyAlignment="1">
      <alignment horizontal="center" vertical="center" wrapText="1" readingOrder="2"/>
    </xf>
    <xf numFmtId="0" fontId="3" fillId="4" borderId="0" xfId="0" applyFont="1" applyFill="1" applyAlignment="1">
      <alignment horizontal="center" vertical="center" wrapText="1" readingOrder="2"/>
    </xf>
    <xf numFmtId="0" fontId="3" fillId="4" borderId="51" xfId="0" applyFont="1" applyFill="1" applyBorder="1" applyAlignment="1">
      <alignment horizontal="center" vertical="center" wrapText="1" readingOrder="2"/>
    </xf>
    <xf numFmtId="0" fontId="3" fillId="4" borderId="117" xfId="0" applyFont="1" applyFill="1" applyBorder="1" applyAlignment="1">
      <alignment horizontal="center" vertical="center" wrapText="1" readingOrder="2"/>
    </xf>
    <xf numFmtId="0" fontId="3" fillId="4" borderId="118" xfId="0" applyFont="1" applyFill="1" applyBorder="1" applyAlignment="1">
      <alignment horizontal="center" vertical="center" wrapText="1" readingOrder="2"/>
    </xf>
    <xf numFmtId="0" fontId="3" fillId="4" borderId="4" xfId="0" applyFont="1" applyFill="1" applyBorder="1" applyAlignment="1">
      <alignment horizontal="center" vertical="center" wrapText="1" readingOrder="2"/>
    </xf>
    <xf numFmtId="0" fontId="3" fillId="4" borderId="24" xfId="0" applyFont="1" applyFill="1" applyBorder="1" applyAlignment="1">
      <alignment horizontal="center" vertical="center" wrapText="1" readingOrder="2"/>
    </xf>
    <xf numFmtId="0" fontId="2" fillId="4" borderId="45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16" fillId="3" borderId="96" xfId="0" applyFont="1" applyFill="1" applyBorder="1" applyAlignment="1">
      <alignment horizontal="center" vertical="center" wrapText="1" readingOrder="2"/>
    </xf>
    <xf numFmtId="0" fontId="16" fillId="3" borderId="84" xfId="0" applyFont="1" applyFill="1" applyBorder="1" applyAlignment="1">
      <alignment horizontal="center" vertical="center" wrapText="1" readingOrder="2"/>
    </xf>
    <xf numFmtId="0" fontId="16" fillId="4" borderId="70" xfId="0" applyFont="1" applyFill="1" applyBorder="1" applyAlignment="1">
      <alignment horizontal="center" vertical="center" wrapText="1" readingOrder="2"/>
    </xf>
    <xf numFmtId="0" fontId="16" fillId="4" borderId="86" xfId="0" applyFont="1" applyFill="1" applyBorder="1" applyAlignment="1">
      <alignment horizontal="center" vertical="center" wrapText="1" readingOrder="2"/>
    </xf>
    <xf numFmtId="0" fontId="16" fillId="4" borderId="60" xfId="0" applyFont="1" applyFill="1" applyBorder="1" applyAlignment="1">
      <alignment horizontal="center" vertical="center" wrapText="1" readingOrder="2"/>
    </xf>
    <xf numFmtId="0" fontId="16" fillId="4" borderId="92" xfId="0" applyFont="1" applyFill="1" applyBorder="1" applyAlignment="1">
      <alignment horizontal="center" vertical="center" wrapText="1" readingOrder="2"/>
    </xf>
    <xf numFmtId="0" fontId="11" fillId="4" borderId="31" xfId="0" applyFont="1" applyFill="1" applyBorder="1" applyAlignment="1">
      <alignment horizontal="center" vertical="center" wrapText="1"/>
    </xf>
    <xf numFmtId="0" fontId="11" fillId="4" borderId="32" xfId="0" applyFont="1" applyFill="1" applyBorder="1" applyAlignment="1">
      <alignment horizontal="center" vertical="center" wrapText="1"/>
    </xf>
    <xf numFmtId="9" fontId="3" fillId="10" borderId="129" xfId="1" applyFont="1" applyFill="1" applyBorder="1" applyAlignment="1">
      <alignment horizontal="center" vertical="center"/>
    </xf>
    <xf numFmtId="9" fontId="3" fillId="10" borderId="130" xfId="1" applyFont="1" applyFill="1" applyBorder="1" applyAlignment="1">
      <alignment horizontal="center" vertical="center"/>
    </xf>
    <xf numFmtId="9" fontId="3" fillId="10" borderId="131" xfId="1" applyFont="1" applyFill="1" applyBorder="1" applyAlignment="1">
      <alignment horizontal="center" vertical="center"/>
    </xf>
    <xf numFmtId="0" fontId="2" fillId="3" borderId="45" xfId="0" applyFont="1" applyFill="1" applyBorder="1" applyAlignment="1">
      <alignment horizontal="center" vertical="center" wrapText="1"/>
    </xf>
    <xf numFmtId="0" fontId="2" fillId="3" borderId="70" xfId="0" applyFont="1" applyFill="1" applyBorder="1" applyAlignment="1">
      <alignment horizontal="center" vertical="center" wrapText="1"/>
    </xf>
    <xf numFmtId="0" fontId="2" fillId="3" borderId="56" xfId="0" applyFont="1" applyFill="1" applyBorder="1" applyAlignment="1">
      <alignment horizontal="center" vertical="center" wrapText="1"/>
    </xf>
    <xf numFmtId="0" fontId="16" fillId="3" borderId="101" xfId="0" applyFont="1" applyFill="1" applyBorder="1" applyAlignment="1">
      <alignment horizontal="center" vertical="center" wrapText="1" readingOrder="2"/>
    </xf>
    <xf numFmtId="0" fontId="3" fillId="3" borderId="57" xfId="0" applyFont="1" applyFill="1" applyBorder="1" applyAlignment="1">
      <alignment horizontal="center" vertical="center" wrapText="1" readingOrder="2"/>
    </xf>
    <xf numFmtId="0" fontId="3" fillId="3" borderId="36" xfId="0" applyFont="1" applyFill="1" applyBorder="1" applyAlignment="1">
      <alignment horizontal="center" vertical="center" wrapText="1" readingOrder="2"/>
    </xf>
    <xf numFmtId="0" fontId="3" fillId="3" borderId="48" xfId="0" applyFont="1" applyFill="1" applyBorder="1" applyAlignment="1">
      <alignment horizontal="center" vertical="center" wrapText="1" readingOrder="2"/>
    </xf>
    <xf numFmtId="0" fontId="16" fillId="4" borderId="69" xfId="0" applyFont="1" applyFill="1" applyBorder="1" applyAlignment="1">
      <alignment horizontal="center" vertical="center" wrapText="1" readingOrder="2"/>
    </xf>
    <xf numFmtId="0" fontId="2" fillId="4" borderId="1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 readingOrder="2"/>
    </xf>
    <xf numFmtId="0" fontId="3" fillId="3" borderId="0" xfId="0" applyFont="1" applyFill="1" applyAlignment="1">
      <alignment horizontal="center" vertical="center" wrapText="1" readingOrder="2"/>
    </xf>
    <xf numFmtId="0" fontId="3" fillId="3" borderId="12" xfId="0" applyFont="1" applyFill="1" applyBorder="1" applyAlignment="1">
      <alignment horizontal="center" vertical="center" wrapText="1" readingOrder="2"/>
    </xf>
    <xf numFmtId="0" fontId="2" fillId="4" borderId="1" xfId="0" applyFont="1" applyFill="1" applyBorder="1" applyAlignment="1">
      <alignment horizontal="center" wrapText="1"/>
    </xf>
    <xf numFmtId="0" fontId="2" fillId="4" borderId="9" xfId="0" applyFont="1" applyFill="1" applyBorder="1" applyAlignment="1">
      <alignment horizontal="center" wrapText="1"/>
    </xf>
    <xf numFmtId="0" fontId="3" fillId="5" borderId="129" xfId="0" applyFont="1" applyFill="1" applyBorder="1" applyAlignment="1">
      <alignment horizontal="center" vertical="center"/>
    </xf>
    <xf numFmtId="0" fontId="3" fillId="5" borderId="130" xfId="0" applyFont="1" applyFill="1" applyBorder="1" applyAlignment="1">
      <alignment horizontal="center" vertical="center"/>
    </xf>
    <xf numFmtId="0" fontId="3" fillId="5" borderId="131" xfId="0" applyFont="1" applyFill="1" applyBorder="1" applyAlignment="1">
      <alignment horizontal="center" vertical="center"/>
    </xf>
    <xf numFmtId="9" fontId="3" fillId="5" borderId="129" xfId="1" applyFont="1" applyFill="1" applyBorder="1" applyAlignment="1">
      <alignment horizontal="center" vertical="center"/>
    </xf>
    <xf numFmtId="9" fontId="3" fillId="5" borderId="130" xfId="1" applyFont="1" applyFill="1" applyBorder="1" applyAlignment="1">
      <alignment horizontal="center" vertical="center"/>
    </xf>
    <xf numFmtId="9" fontId="3" fillId="5" borderId="131" xfId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 readingOrder="2"/>
    </xf>
    <xf numFmtId="0" fontId="4" fillId="4" borderId="5" xfId="0" applyFont="1" applyFill="1" applyBorder="1" applyAlignment="1">
      <alignment horizontal="center" vertical="center" wrapText="1" readingOrder="2"/>
    </xf>
    <xf numFmtId="0" fontId="4" fillId="4" borderId="24" xfId="0" applyFont="1" applyFill="1" applyBorder="1" applyAlignment="1">
      <alignment horizontal="center" vertical="center" wrapText="1" readingOrder="2"/>
    </xf>
    <xf numFmtId="0" fontId="4" fillId="4" borderId="1" xfId="0" applyFont="1" applyFill="1" applyBorder="1" applyAlignment="1">
      <alignment horizontal="center" vertical="center" wrapText="1" readingOrder="2"/>
    </xf>
    <xf numFmtId="0" fontId="4" fillId="4" borderId="9" xfId="0" applyFont="1" applyFill="1" applyBorder="1" applyAlignment="1">
      <alignment horizontal="center" vertical="center" wrapText="1" readingOrder="2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wrapText="1"/>
    </xf>
    <xf numFmtId="0" fontId="2" fillId="4" borderId="25" xfId="0" applyFont="1" applyFill="1" applyBorder="1" applyAlignment="1">
      <alignment horizontal="center" wrapText="1"/>
    </xf>
    <xf numFmtId="0" fontId="4" fillId="4" borderId="18" xfId="0" applyFont="1" applyFill="1" applyBorder="1" applyAlignment="1">
      <alignment horizontal="center" vertical="center" wrapText="1" readingOrder="2"/>
    </xf>
    <xf numFmtId="0" fontId="4" fillId="4" borderId="25" xfId="0" applyFont="1" applyFill="1" applyBorder="1" applyAlignment="1">
      <alignment horizontal="center" vertical="center" wrapText="1" readingOrder="2"/>
    </xf>
    <xf numFmtId="0" fontId="4" fillId="4" borderId="2" xfId="0" applyFont="1" applyFill="1" applyBorder="1" applyAlignment="1">
      <alignment horizontal="center" vertical="center" wrapText="1" readingOrder="2"/>
    </xf>
    <xf numFmtId="0" fontId="4" fillId="4" borderId="11" xfId="0" applyFont="1" applyFill="1" applyBorder="1" applyAlignment="1">
      <alignment horizontal="center" vertical="center" wrapText="1" readingOrder="2"/>
    </xf>
    <xf numFmtId="0" fontId="2" fillId="4" borderId="4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30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8" fillId="8" borderId="15" xfId="0" applyFont="1" applyFill="1" applyBorder="1" applyAlignment="1">
      <alignment horizontal="center" vertical="center" textRotation="90" wrapText="1"/>
    </xf>
    <xf numFmtId="0" fontId="18" fillId="8" borderId="40" xfId="0" applyFont="1" applyFill="1" applyBorder="1" applyAlignment="1">
      <alignment horizontal="center" vertical="center" textRotation="90" wrapText="1"/>
    </xf>
    <xf numFmtId="0" fontId="18" fillId="8" borderId="16" xfId="0" applyFont="1" applyFill="1" applyBorder="1" applyAlignment="1">
      <alignment horizontal="center" vertical="center" textRotation="90" wrapText="1"/>
    </xf>
    <xf numFmtId="0" fontId="3" fillId="4" borderId="66" xfId="0" applyFont="1" applyFill="1" applyBorder="1" applyAlignment="1">
      <alignment horizontal="center" vertical="center" wrapText="1" readingOrder="2"/>
    </xf>
    <xf numFmtId="0" fontId="3" fillId="4" borderId="67" xfId="0" applyFont="1" applyFill="1" applyBorder="1" applyAlignment="1">
      <alignment horizontal="center" vertical="center" wrapText="1" readingOrder="2"/>
    </xf>
    <xf numFmtId="0" fontId="17" fillId="8" borderId="1" xfId="0" applyFont="1" applyFill="1" applyBorder="1" applyAlignment="1">
      <alignment horizontal="center" vertical="center" wrapText="1"/>
    </xf>
    <xf numFmtId="0" fontId="17" fillId="8" borderId="9" xfId="0" applyFont="1" applyFill="1" applyBorder="1" applyAlignment="1">
      <alignment horizontal="center" vertical="center" wrapText="1"/>
    </xf>
    <xf numFmtId="0" fontId="17" fillId="8" borderId="44" xfId="0" applyFont="1" applyFill="1" applyBorder="1" applyAlignment="1">
      <alignment horizontal="center" vertical="center" wrapText="1"/>
    </xf>
    <xf numFmtId="0" fontId="17" fillId="8" borderId="45" xfId="0" applyFont="1" applyFill="1" applyBorder="1" applyAlignment="1">
      <alignment horizontal="center" vertical="center" wrapText="1"/>
    </xf>
    <xf numFmtId="0" fontId="17" fillId="8" borderId="3" xfId="0" applyFont="1" applyFill="1" applyBorder="1" applyAlignment="1">
      <alignment horizontal="center" vertical="center" wrapText="1"/>
    </xf>
    <xf numFmtId="0" fontId="17" fillId="8" borderId="10" xfId="0" applyFont="1" applyFill="1" applyBorder="1" applyAlignment="1">
      <alignment horizontal="center" vertical="center" wrapText="1"/>
    </xf>
    <xf numFmtId="0" fontId="11" fillId="4" borderId="50" xfId="0" applyFont="1" applyFill="1" applyBorder="1" applyAlignment="1">
      <alignment horizontal="center" vertical="center" wrapText="1"/>
    </xf>
    <xf numFmtId="0" fontId="11" fillId="4" borderId="55" xfId="0" applyFont="1" applyFill="1" applyBorder="1" applyAlignment="1">
      <alignment horizontal="center" vertical="center" wrapText="1"/>
    </xf>
    <xf numFmtId="0" fontId="11" fillId="4" borderId="51" xfId="0" applyFont="1" applyFill="1" applyBorder="1" applyAlignment="1">
      <alignment horizontal="center" vertical="center" wrapText="1"/>
    </xf>
    <xf numFmtId="0" fontId="3" fillId="4" borderId="72" xfId="0" applyFont="1" applyFill="1" applyBorder="1" applyAlignment="1">
      <alignment horizontal="center" vertical="center" wrapText="1" readingOrder="2"/>
    </xf>
    <xf numFmtId="0" fontId="3" fillId="4" borderId="73" xfId="0" applyFont="1" applyFill="1" applyBorder="1" applyAlignment="1">
      <alignment horizontal="center" vertical="center" wrapText="1" readingOrder="2"/>
    </xf>
    <xf numFmtId="0" fontId="2" fillId="2" borderId="34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16" fillId="4" borderId="31" xfId="0" applyFont="1" applyFill="1" applyBorder="1" applyAlignment="1">
      <alignment horizontal="center" vertical="center" wrapText="1"/>
    </xf>
    <xf numFmtId="0" fontId="16" fillId="4" borderId="88" xfId="0" applyFont="1" applyFill="1" applyBorder="1" applyAlignment="1">
      <alignment horizontal="center" vertical="center" wrapText="1"/>
    </xf>
    <xf numFmtId="0" fontId="16" fillId="4" borderId="32" xfId="0" applyFont="1" applyFill="1" applyBorder="1" applyAlignment="1">
      <alignment horizontal="center" vertical="center" wrapText="1"/>
    </xf>
    <xf numFmtId="0" fontId="16" fillId="4" borderId="89" xfId="0" applyFont="1" applyFill="1" applyBorder="1" applyAlignment="1">
      <alignment horizontal="center" vertical="center" wrapText="1"/>
    </xf>
    <xf numFmtId="0" fontId="2" fillId="3" borderId="4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6" fillId="4" borderId="90" xfId="0" applyFont="1" applyFill="1" applyBorder="1" applyAlignment="1">
      <alignment horizontal="center" vertical="center" wrapText="1" readingOrder="2"/>
    </xf>
    <xf numFmtId="9" fontId="3" fillId="4" borderId="9" xfId="0" applyNumberFormat="1" applyFont="1" applyFill="1" applyBorder="1" applyAlignment="1">
      <alignment horizontal="center" vertical="center" wrapText="1" readingOrder="2"/>
    </xf>
    <xf numFmtId="9" fontId="3" fillId="4" borderId="49" xfId="0" applyNumberFormat="1" applyFont="1" applyFill="1" applyBorder="1" applyAlignment="1">
      <alignment horizontal="center" vertical="center" wrapText="1" readingOrder="2"/>
    </xf>
    <xf numFmtId="0" fontId="0" fillId="0" borderId="46" xfId="0" applyBorder="1" applyAlignment="1">
      <alignment horizontal="center"/>
    </xf>
    <xf numFmtId="0" fontId="3" fillId="4" borderId="57" xfId="0" applyFont="1" applyFill="1" applyBorder="1" applyAlignment="1">
      <alignment horizontal="center" vertical="center" wrapText="1" readingOrder="2"/>
    </xf>
    <xf numFmtId="0" fontId="3" fillId="4" borderId="93" xfId="0" applyFont="1" applyFill="1" applyBorder="1" applyAlignment="1">
      <alignment horizontal="center" vertical="center" wrapText="1" readingOrder="2"/>
    </xf>
    <xf numFmtId="0" fontId="3" fillId="4" borderId="94" xfId="0" applyFont="1" applyFill="1" applyBorder="1" applyAlignment="1">
      <alignment horizontal="center" vertical="center" wrapText="1" readingOrder="2"/>
    </xf>
    <xf numFmtId="0" fontId="16" fillId="4" borderId="125" xfId="0" applyFont="1" applyFill="1" applyBorder="1" applyAlignment="1">
      <alignment horizontal="center" vertical="center" wrapText="1" readingOrder="2"/>
    </xf>
    <xf numFmtId="0" fontId="16" fillId="4" borderId="126" xfId="0" applyFont="1" applyFill="1" applyBorder="1" applyAlignment="1">
      <alignment horizontal="center" vertical="center" wrapText="1" readingOrder="2"/>
    </xf>
    <xf numFmtId="0" fontId="3" fillId="4" borderId="37" xfId="0" applyFont="1" applyFill="1" applyBorder="1" applyAlignment="1">
      <alignment horizontal="center" vertical="center" wrapText="1" readingOrder="2"/>
    </xf>
    <xf numFmtId="0" fontId="3" fillId="4" borderId="52" xfId="0" applyFont="1" applyFill="1" applyBorder="1" applyAlignment="1">
      <alignment horizontal="center" vertical="center" wrapText="1" readingOrder="2"/>
    </xf>
    <xf numFmtId="0" fontId="3" fillId="4" borderId="53" xfId="0" applyFont="1" applyFill="1" applyBorder="1" applyAlignment="1">
      <alignment horizontal="center" vertical="center" wrapText="1" readingOrder="2"/>
    </xf>
    <xf numFmtId="0" fontId="3" fillId="4" borderId="127" xfId="0" applyFont="1" applyFill="1" applyBorder="1" applyAlignment="1">
      <alignment horizontal="center" vertical="center" wrapText="1" readingOrder="2"/>
    </xf>
    <xf numFmtId="0" fontId="3" fillId="4" borderId="120" xfId="0" applyFont="1" applyFill="1" applyBorder="1" applyAlignment="1">
      <alignment horizontal="center" vertical="center" wrapText="1" readingOrder="2"/>
    </xf>
    <xf numFmtId="0" fontId="3" fillId="4" borderId="36" xfId="0" applyFont="1" applyFill="1" applyBorder="1" applyAlignment="1">
      <alignment horizontal="center" vertical="center" wrapText="1" readingOrder="2"/>
    </xf>
    <xf numFmtId="0" fontId="3" fillId="4" borderId="30" xfId="0" applyFont="1" applyFill="1" applyBorder="1" applyAlignment="1">
      <alignment horizontal="center" vertical="center" wrapText="1" readingOrder="2"/>
    </xf>
    <xf numFmtId="0" fontId="3" fillId="4" borderId="116" xfId="0" applyFont="1" applyFill="1" applyBorder="1" applyAlignment="1">
      <alignment horizontal="center" vertical="center" wrapText="1" readingOrder="2"/>
    </xf>
    <xf numFmtId="0" fontId="3" fillId="4" borderId="99" xfId="0" applyFont="1" applyFill="1" applyBorder="1" applyAlignment="1">
      <alignment horizontal="center" vertical="center" wrapText="1" readingOrder="2"/>
    </xf>
    <xf numFmtId="0" fontId="3" fillId="4" borderId="19" xfId="0" applyFont="1" applyFill="1" applyBorder="1" applyAlignment="1">
      <alignment horizontal="center" vertical="center" wrapText="1" readingOrder="2"/>
    </xf>
    <xf numFmtId="0" fontId="3" fillId="10" borderId="124" xfId="0" applyFont="1" applyFill="1" applyBorder="1" applyAlignment="1">
      <alignment horizontal="center" vertical="center"/>
    </xf>
    <xf numFmtId="9" fontId="3" fillId="10" borderId="124" xfId="1" applyFont="1" applyFill="1" applyBorder="1" applyAlignment="1">
      <alignment horizontal="center" vertical="center"/>
    </xf>
    <xf numFmtId="0" fontId="16" fillId="4" borderId="84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8" fillId="8" borderId="76" xfId="0" applyFont="1" applyFill="1" applyBorder="1" applyAlignment="1">
      <alignment horizontal="center" vertical="center" textRotation="90" wrapText="1"/>
    </xf>
    <xf numFmtId="0" fontId="18" fillId="8" borderId="75" xfId="0" applyFont="1" applyFill="1" applyBorder="1" applyAlignment="1">
      <alignment horizontal="center" vertical="center" textRotation="90" wrapText="1"/>
    </xf>
    <xf numFmtId="0" fontId="18" fillId="8" borderId="50" xfId="0" applyFont="1" applyFill="1" applyBorder="1" applyAlignment="1">
      <alignment horizontal="center" vertical="center" textRotation="90" wrapText="1"/>
    </xf>
    <xf numFmtId="0" fontId="18" fillId="8" borderId="62" xfId="0" applyFont="1" applyFill="1" applyBorder="1" applyAlignment="1">
      <alignment horizontal="center" vertical="center" textRotation="90" wrapText="1"/>
    </xf>
    <xf numFmtId="0" fontId="3" fillId="4" borderId="95" xfId="0" applyFont="1" applyFill="1" applyBorder="1" applyAlignment="1">
      <alignment horizontal="center" vertical="center" wrapText="1" readingOrder="2"/>
    </xf>
    <xf numFmtId="0" fontId="3" fillId="4" borderId="108" xfId="0" applyFont="1" applyFill="1" applyBorder="1" applyAlignment="1">
      <alignment horizontal="center" vertical="center" wrapText="1" readingOrder="2"/>
    </xf>
    <xf numFmtId="0" fontId="3" fillId="4" borderId="109" xfId="0" applyFont="1" applyFill="1" applyBorder="1" applyAlignment="1">
      <alignment horizontal="center" vertical="center" wrapText="1" readingOrder="2"/>
    </xf>
    <xf numFmtId="0" fontId="3" fillId="4" borderId="110" xfId="0" applyFont="1" applyFill="1" applyBorder="1" applyAlignment="1">
      <alignment horizontal="center" vertical="center" wrapText="1" readingOrder="2"/>
    </xf>
    <xf numFmtId="0" fontId="15" fillId="6" borderId="0" xfId="0" applyFont="1" applyFill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 readingOrder="2"/>
    </xf>
    <xf numFmtId="0" fontId="2" fillId="3" borderId="69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49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16" fillId="3" borderId="61" xfId="0" applyFont="1" applyFill="1" applyBorder="1" applyAlignment="1">
      <alignment horizontal="center" vertical="center" wrapText="1" readingOrder="2"/>
    </xf>
    <xf numFmtId="0" fontId="3" fillId="3" borderId="64" xfId="0" applyFont="1" applyFill="1" applyBorder="1" applyAlignment="1">
      <alignment horizontal="center" vertical="center" wrapText="1" readingOrder="2"/>
    </xf>
    <xf numFmtId="0" fontId="3" fillId="3" borderId="67" xfId="0" applyFont="1" applyFill="1" applyBorder="1" applyAlignment="1">
      <alignment horizontal="center" vertical="center" wrapText="1" readingOrder="2"/>
    </xf>
    <xf numFmtId="0" fontId="21" fillId="6" borderId="0" xfId="0" applyFont="1" applyFill="1" applyAlignment="1">
      <alignment horizontal="center" vertical="center" wrapText="1"/>
    </xf>
    <xf numFmtId="0" fontId="3" fillId="4" borderId="105" xfId="0" applyFont="1" applyFill="1" applyBorder="1" applyAlignment="1">
      <alignment horizontal="center" vertical="center" wrapText="1" readingOrder="2"/>
    </xf>
    <xf numFmtId="0" fontId="3" fillId="4" borderId="106" xfId="0" applyFont="1" applyFill="1" applyBorder="1" applyAlignment="1">
      <alignment horizontal="center" vertical="center" wrapText="1" readingOrder="2"/>
    </xf>
    <xf numFmtId="0" fontId="3" fillId="4" borderId="107" xfId="0" applyFont="1" applyFill="1" applyBorder="1" applyAlignment="1">
      <alignment horizontal="center" vertical="center" wrapText="1" readingOrder="2"/>
    </xf>
    <xf numFmtId="0" fontId="2" fillId="4" borderId="2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2" fillId="4" borderId="65" xfId="0" applyFont="1" applyFill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 vertical="center" wrapText="1"/>
    </xf>
    <xf numFmtId="0" fontId="3" fillId="15" borderId="31" xfId="0" applyFont="1" applyFill="1" applyBorder="1" applyAlignment="1">
      <alignment horizontal="center" vertical="center"/>
    </xf>
    <xf numFmtId="0" fontId="3" fillId="15" borderId="32" xfId="0" applyFont="1" applyFill="1" applyBorder="1" applyAlignment="1">
      <alignment horizontal="center" vertical="center"/>
    </xf>
    <xf numFmtId="0" fontId="3" fillId="15" borderId="34" xfId="0" applyFont="1" applyFill="1" applyBorder="1" applyAlignment="1">
      <alignment horizontal="center" vertical="center"/>
    </xf>
    <xf numFmtId="0" fontId="18" fillId="8" borderId="32" xfId="0" applyFont="1" applyFill="1" applyBorder="1" applyAlignment="1">
      <alignment horizontal="center" vertical="center" textRotation="90" wrapText="1"/>
    </xf>
    <xf numFmtId="0" fontId="3" fillId="3" borderId="37" xfId="0" applyFont="1" applyFill="1" applyBorder="1" applyAlignment="1">
      <alignment horizontal="center" vertical="center" wrapText="1" readingOrder="2"/>
    </xf>
    <xf numFmtId="0" fontId="3" fillId="3" borderId="38" xfId="0" applyFont="1" applyFill="1" applyBorder="1" applyAlignment="1">
      <alignment horizontal="center" vertical="center" wrapText="1" readingOrder="2"/>
    </xf>
    <xf numFmtId="0" fontId="3" fillId="3" borderId="82" xfId="0" applyFont="1" applyFill="1" applyBorder="1" applyAlignment="1">
      <alignment horizontal="center" vertical="center" wrapText="1" readingOrder="2"/>
    </xf>
    <xf numFmtId="0" fontId="3" fillId="3" borderId="83" xfId="0" applyFont="1" applyFill="1" applyBorder="1" applyAlignment="1">
      <alignment horizontal="center" vertical="center" wrapText="1" readingOrder="2"/>
    </xf>
    <xf numFmtId="0" fontId="18" fillId="8" borderId="62" xfId="0" applyFont="1" applyFill="1" applyBorder="1" applyAlignment="1">
      <alignment horizontal="center" vertical="center" wrapText="1"/>
    </xf>
    <xf numFmtId="0" fontId="18" fillId="8" borderId="63" xfId="0" applyFont="1" applyFill="1" applyBorder="1" applyAlignment="1">
      <alignment horizontal="center" vertical="center" wrapText="1"/>
    </xf>
    <xf numFmtId="0" fontId="18" fillId="8" borderId="77" xfId="0" applyFont="1" applyFill="1" applyBorder="1" applyAlignment="1">
      <alignment horizontal="center" vertical="center" wrapText="1"/>
    </xf>
    <xf numFmtId="0" fontId="3" fillId="16" borderId="7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 vertical="center" wrapText="1"/>
    </xf>
    <xf numFmtId="0" fontId="3" fillId="4" borderId="81" xfId="0" applyFont="1" applyFill="1" applyBorder="1" applyAlignment="1">
      <alignment horizontal="center" vertical="center" wrapText="1" readingOrder="2"/>
    </xf>
    <xf numFmtId="0" fontId="16" fillId="4" borderId="101" xfId="0" applyFont="1" applyFill="1" applyBorder="1" applyAlignment="1">
      <alignment horizontal="center" vertical="center" wrapText="1" readingOrder="2"/>
    </xf>
    <xf numFmtId="0" fontId="16" fillId="4" borderId="103" xfId="0" applyFont="1" applyFill="1" applyBorder="1" applyAlignment="1">
      <alignment horizontal="center" vertical="center" wrapText="1" readingOrder="2"/>
    </xf>
    <xf numFmtId="0" fontId="16" fillId="4" borderId="99" xfId="0" applyFont="1" applyFill="1" applyBorder="1" applyAlignment="1">
      <alignment horizontal="center" vertical="center" wrapText="1" readingOrder="2"/>
    </xf>
    <xf numFmtId="0" fontId="16" fillId="4" borderId="104" xfId="0" applyFont="1" applyFill="1" applyBorder="1" applyAlignment="1">
      <alignment horizontal="center" vertical="center" wrapText="1" readingOrder="2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6B7B8"/>
      <color rgb="FFC0504D"/>
      <color rgb="FFC01431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تقييم معايير</a:t>
            </a:r>
            <a:r>
              <a:rPr lang="ar-EG" baseline="0"/>
              <a:t> التصميم المرن في الموقع العام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C2-4EA1-8DFA-5E5C3E85F97E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AC2-4EA1-8DFA-5E5C3E85F97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C2-4EA1-8DFA-5E5C3E85F97E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AC2-4EA1-8DFA-5E5C3E85F97E}"/>
              </c:ext>
            </c:extLst>
          </c:dPt>
          <c:val>
            <c:numRef>
              <c:f>ورقة1!$L$53:$Q$53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2-4EA1-8DFA-5E5C3E85F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1720320"/>
        <c:axId val="851723560"/>
      </c:barChart>
      <c:catAx>
        <c:axId val="85172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23560"/>
        <c:crosses val="autoZero"/>
        <c:auto val="1"/>
        <c:lblAlgn val="ctr"/>
        <c:lblOffset val="100"/>
        <c:noMultiLvlLbl val="0"/>
      </c:catAx>
      <c:valAx>
        <c:axId val="851723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2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تقييم معايير التصميم المرن في الفصل الدراسي</a:t>
            </a:r>
            <a:endParaRPr lang="en-US" sz="2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40-4B0D-9422-394FF830148B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40-4B0D-9422-394FF830148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40-4B0D-9422-394FF830148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540-4B0D-9422-394FF830148B}"/>
              </c:ext>
            </c:extLst>
          </c:dPt>
          <c:val>
            <c:numRef>
              <c:f>ورقة1!$L$189:$Q$189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0-4B0D-9422-394FF8301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724752"/>
        <c:axId val="857727272"/>
      </c:barChart>
      <c:catAx>
        <c:axId val="85772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727272"/>
        <c:crosses val="autoZero"/>
        <c:auto val="1"/>
        <c:lblAlgn val="ctr"/>
        <c:lblOffset val="100"/>
        <c:noMultiLvlLbl val="0"/>
      </c:catAx>
      <c:valAx>
        <c:axId val="857727272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72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تقييم معايير التصميم المرن في  عناصر الحركة الرأسية والافقية</a:t>
            </a:r>
            <a:endParaRPr lang="en-US" sz="2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3D1-4667-BBFE-0C5107F98B79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3D1-4667-BBFE-0C5107F98B7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D1-4667-BBFE-0C5107F98B7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3D1-4667-BBFE-0C5107F98B79}"/>
              </c:ext>
            </c:extLst>
          </c:dPt>
          <c:val>
            <c:numRef>
              <c:f>ورقة1!$L$225:$Q$225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1-4667-BBFE-0C5107F98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496280"/>
        <c:axId val="1126504560"/>
      </c:barChart>
      <c:catAx>
        <c:axId val="1126496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04560"/>
        <c:crosses val="autoZero"/>
        <c:auto val="1"/>
        <c:lblAlgn val="ctr"/>
        <c:lblOffset val="100"/>
        <c:noMultiLvlLbl val="0"/>
      </c:catAx>
      <c:valAx>
        <c:axId val="1126504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496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تقييم معايير التصميم المرن في الفراغات التعليمية السكنية</a:t>
            </a:r>
            <a:endParaRPr lang="en-US" sz="2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303-4AC2-958D-23B1AAEADA3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303-4AC2-958D-23B1AAEADA3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03-4AC2-958D-23B1AAEADA3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303-4AC2-958D-23B1AAEADA3E}"/>
              </c:ext>
            </c:extLst>
          </c:dPt>
          <c:val>
            <c:numRef>
              <c:f>ورقة1!$L$266:$Q$266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3-4AC2-958D-23B1AAEAD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674352"/>
        <c:axId val="857680832"/>
      </c:barChart>
      <c:catAx>
        <c:axId val="85767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80832"/>
        <c:crosses val="autoZero"/>
        <c:auto val="1"/>
        <c:lblAlgn val="ctr"/>
        <c:lblOffset val="100"/>
        <c:noMultiLvlLbl val="0"/>
      </c:catAx>
      <c:valAx>
        <c:axId val="857680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7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اجمالي تقييم معايير التصميم المرن في (الموقع العام - الفصل الدراسي - عناصر الحركة - الفراغات التعليمية السكنية)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6A0-47E9-ADC4-84E5DB86F20E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6A0-47E9-ADC4-84E5DB86F20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6A0-47E9-ADC4-84E5DB86F20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6A0-47E9-ADC4-84E5DB86F20E}"/>
              </c:ext>
            </c:extLst>
          </c:dPt>
          <c:val>
            <c:numRef>
              <c:f>ورقة1!$L$273:$Q$273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0-47E9-ADC4-84E5DB86F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803432"/>
        <c:axId val="1061803792"/>
      </c:barChart>
      <c:catAx>
        <c:axId val="1061803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803792"/>
        <c:crosses val="autoZero"/>
        <c:auto val="1"/>
        <c:lblAlgn val="ctr"/>
        <c:lblOffset val="100"/>
        <c:noMultiLvlLbl val="0"/>
      </c:catAx>
      <c:valAx>
        <c:axId val="10618037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803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title pos="t" align="ctr" overlay="0">
      <cx:tx>
        <cx:rich>
          <a:bodyPr vertOverflow="overflow" horzOverflow="overflow" wrap="square" lIns="0" tIns="0" rIns="0" bIns="0"/>
          <a:lstStyle/>
          <a:p>
            <a:pPr algn="ctr" rtl="0">
              <a:defRPr sz="28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ar-EG" sz="2800"/>
              <a:t>تقييم المرونة بالموقع العام</a:t>
            </a:r>
            <a:endParaRPr lang="en-US" sz="2800"/>
          </a:p>
        </cx:rich>
      </cx:tx>
    </cx:title>
    <cx:plotArea>
      <cx:plotAreaRegion>
        <cx:series layoutId="clusteredColumn" uniqueId="{C8D2D487-79E7-4420-A0EB-EAEB6F1412EE}">
          <cx:spPr>
            <a:solidFill>
              <a:schemeClr val="accent2"/>
            </a:solidFill>
          </cx:spPr>
          <cx:dataId val="0"/>
          <cx:layoutPr>
            <cx:binning intervalClosed="r">
              <cx:binCount val="1"/>
            </cx:binning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28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2800"/>
          </a:p>
        </cx:txPr>
      </cx:axis>
      <cx:axis id="1">
        <cx:valScaling max="1" min="0"/>
        <cx:majorGridlines/>
        <cx:tickLabels/>
        <cx:numFmt formatCode="0%" sourceLinked="0"/>
        <cx:txPr>
          <a:bodyPr vertOverflow="overflow" horzOverflow="overflow" wrap="square" lIns="0" tIns="0" rIns="0" bIns="0"/>
          <a:lstStyle/>
          <a:p>
            <a:pPr algn="ctr" rtl="0">
              <a:defRPr sz="28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2800"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</cx:f>
      </cx:numDim>
    </cx:data>
  </cx:chartData>
  <cx:chart>
    <cx:title pos="t" align="ctr" overlay="0">
      <cx:tx>
        <cx:rich>
          <a:bodyPr vertOverflow="overflow" horzOverflow="overflow" wrap="square" lIns="0" tIns="0" rIns="0" bIns="0"/>
          <a:lstStyle/>
          <a:p>
            <a:pPr algn="ctr" rtl="0">
              <a:defRPr sz="28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ar-EG" sz="2800"/>
              <a:t>تقييم المرونة في الفصل الدراسي</a:t>
            </a:r>
            <a:endParaRPr lang="en-US" sz="2800"/>
          </a:p>
        </cx:rich>
      </cx:tx>
    </cx:title>
    <cx:plotArea>
      <cx:plotAreaRegion>
        <cx:series layoutId="clusteredColumn" uniqueId="{7253733F-8199-4876-B509-56E44A26F873}">
          <cx:dataPt idx="0">
            <cx:spPr>
              <a:solidFill>
                <a:srgbClr val="ED7D31"/>
              </a:solidFill>
            </cx:spPr>
          </cx:dataPt>
          <cx:dataId val="0"/>
          <cx:layoutPr>
            <cx:binning intervalClosed="r">
              <cx:binCount val="1"/>
            </cx:binning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28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2800"/>
          </a:p>
        </cx:txPr>
      </cx:axis>
      <cx:axis id="1">
        <cx:valScaling max="1"/>
        <cx:majorGridlines/>
        <cx:tickLabels/>
        <cx:numFmt formatCode="0%" sourceLinked="0"/>
        <cx:txPr>
          <a:bodyPr vertOverflow="overflow" horzOverflow="overflow" wrap="square" lIns="0" tIns="0" rIns="0" bIns="0"/>
          <a:lstStyle/>
          <a:p>
            <a:pPr algn="ctr" rtl="0">
              <a:defRPr sz="28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2800"/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</cx:f>
      </cx:numDim>
    </cx:data>
  </cx:chartData>
  <cx:chart>
    <cx:title pos="t" align="ctr" overlay="0">
      <cx:tx>
        <cx:rich>
          <a:bodyPr vertOverflow="overflow" horzOverflow="overflow" wrap="square" lIns="0" tIns="0" rIns="0" bIns="0"/>
          <a:lstStyle/>
          <a:p>
            <a:pPr algn="ctr" rtl="0">
              <a:defRPr sz="28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ar-EG" sz="2800"/>
              <a:t>تقييم المرونة في عناصر الحركة الرأسية والافقية</a:t>
            </a:r>
            <a:endParaRPr lang="en-US" sz="2800"/>
          </a:p>
        </cx:rich>
      </cx:tx>
    </cx:title>
    <cx:plotArea>
      <cx:plotAreaRegion>
        <cx:series layoutId="clusteredColumn" uniqueId="{1022BBCB-8789-4086-8487-0B207688774B}">
          <cx:spPr>
            <a:solidFill>
              <a:schemeClr val="accent2"/>
            </a:solidFill>
          </cx:spPr>
          <cx:dataId val="0"/>
          <cx:layoutPr>
            <cx:binning intervalClosed="r">
              <cx:binCount val="1"/>
            </cx:binning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28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2800"/>
          </a:p>
        </cx:txPr>
      </cx:axis>
      <cx:axis id="1">
        <cx:valScaling max="1"/>
        <cx:majorGridlines/>
        <cx:tickLabels/>
        <cx:numFmt formatCode="0%" sourceLinked="0"/>
        <cx:txPr>
          <a:bodyPr vertOverflow="overflow" horzOverflow="overflow" wrap="square" lIns="0" tIns="0" rIns="0" bIns="0"/>
          <a:lstStyle/>
          <a:p>
            <a:pPr algn="ctr" rtl="0">
              <a:defRPr sz="28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2800"/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</cx:f>
      </cx:numDim>
    </cx:data>
  </cx:chartData>
  <cx:chart>
    <cx:title pos="t" align="ctr" overlay="0">
      <cx:tx>
        <cx:rich>
          <a:bodyPr vertOverflow="overflow" horzOverflow="overflow" wrap="square" lIns="0" tIns="0" rIns="0" bIns="0"/>
          <a:lstStyle/>
          <a:p>
            <a:pPr algn="ctr" rtl="0">
              <a:defRPr sz="28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ar-EG" sz="2800"/>
              <a:t>تقييم المرونة في الفراغات التعليمية السكنية</a:t>
            </a:r>
            <a:endParaRPr lang="en-US" sz="2800"/>
          </a:p>
        </cx:rich>
      </cx:tx>
    </cx:title>
    <cx:plotArea>
      <cx:plotAreaRegion>
        <cx:series layoutId="clusteredColumn" uniqueId="{31F9522B-9623-436B-8E72-F340C58AA809}">
          <cx:dataPt idx="0">
            <cx:spPr>
              <a:solidFill>
                <a:srgbClr val="ED7D31"/>
              </a:solidFill>
            </cx:spPr>
          </cx:dataPt>
          <cx:dataId val="0"/>
          <cx:layoutPr>
            <cx:binning intervalClosed="r">
              <cx:binCount val="1"/>
            </cx:binning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28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2800"/>
          </a:p>
        </cx:txPr>
      </cx:axis>
      <cx:axis id="1">
        <cx:valScaling max="1"/>
        <cx:majorGridlines/>
        <cx:tickLabels/>
        <cx:numFmt formatCode="0%" sourceLinked="0"/>
        <cx:txPr>
          <a:bodyPr vertOverflow="overflow" horzOverflow="overflow" wrap="square" lIns="0" tIns="0" rIns="0" bIns="0"/>
          <a:lstStyle/>
          <a:p>
            <a:pPr algn="ctr" rtl="0">
              <a:defRPr sz="28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2800"/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>
      <cx:tx>
        <cx:rich>
          <a:bodyPr vertOverflow="overflow" horzOverflow="overflow" wrap="square" lIns="0" tIns="0" rIns="0" bIns="0"/>
          <a:lstStyle/>
          <a:p>
            <a:pPr algn="ctr" rtl="0">
              <a:defRPr sz="28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ar-EG" sz="2800"/>
              <a:t>اجمالي تقييم المرونة في </a:t>
            </a:r>
            <a:r>
              <a:rPr lang="ar-EG" sz="28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 المدرسة</a:t>
            </a:r>
            <a:endParaRPr lang="en-US" sz="2800"/>
          </a:p>
        </cx:rich>
      </cx:tx>
    </cx:title>
    <cx:plotArea>
      <cx:plotAreaRegion>
        <cx:series layoutId="clusteredColumn" uniqueId="{F62C97CF-4880-417E-872A-5CCB82E88094}">
          <cx:spPr>
            <a:solidFill>
              <a:schemeClr val="accent2"/>
            </a:solidFill>
          </cx:spPr>
          <cx:dataId val="0"/>
          <cx:layoutPr>
            <cx:binning intervalClosed="r">
              <cx:binCount val="1"/>
            </cx:binning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28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2800"/>
          </a:p>
        </cx:txPr>
      </cx:axis>
      <cx:axis id="1">
        <cx:valScaling max="1"/>
        <cx:majorGridlines/>
        <cx:tickLabels/>
        <cx:numFmt formatCode="0%" sourceLinked="0"/>
        <cx:txPr>
          <a:bodyPr vertOverflow="overflow" horzOverflow="overflow" wrap="square" lIns="0" tIns="0" rIns="0" bIns="0"/>
          <a:lstStyle/>
          <a:p>
            <a:pPr algn="ctr" rtl="0">
              <a:defRPr sz="28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2800"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5.png"/><Relationship Id="rId21" Type="http://schemas.openxmlformats.org/officeDocument/2006/relationships/image" Target="../media/image20.jpeg"/><Relationship Id="rId42" Type="http://schemas.openxmlformats.org/officeDocument/2006/relationships/image" Target="../media/image39.png"/><Relationship Id="rId47" Type="http://schemas.openxmlformats.org/officeDocument/2006/relationships/image" Target="../media/image44.jpeg"/><Relationship Id="rId63" Type="http://schemas.openxmlformats.org/officeDocument/2006/relationships/image" Target="../media/image60.png"/><Relationship Id="rId68" Type="http://schemas.openxmlformats.org/officeDocument/2006/relationships/image" Target="../media/image65.png"/><Relationship Id="rId84" Type="http://schemas.openxmlformats.org/officeDocument/2006/relationships/image" Target="../media/image81.png"/><Relationship Id="rId89" Type="http://schemas.openxmlformats.org/officeDocument/2006/relationships/image" Target="../media/image86.png"/><Relationship Id="rId7" Type="http://schemas.openxmlformats.org/officeDocument/2006/relationships/image" Target="../media/image6.jpeg"/><Relationship Id="rId71" Type="http://schemas.openxmlformats.org/officeDocument/2006/relationships/image" Target="../media/image68.png"/><Relationship Id="rId92" Type="http://schemas.openxmlformats.org/officeDocument/2006/relationships/image" Target="../media/image89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9" Type="http://schemas.openxmlformats.org/officeDocument/2006/relationships/image" Target="../media/image28.png"/><Relationship Id="rId11" Type="http://schemas.openxmlformats.org/officeDocument/2006/relationships/image" Target="../media/image10.jpeg"/><Relationship Id="rId24" Type="http://schemas.openxmlformats.org/officeDocument/2006/relationships/image" Target="../media/image23.png"/><Relationship Id="rId32" Type="http://schemas.openxmlformats.org/officeDocument/2006/relationships/image" Target="../media/image30.jpeg"/><Relationship Id="rId37" Type="http://schemas.openxmlformats.org/officeDocument/2006/relationships/image" Target="../media/image34.png"/><Relationship Id="rId40" Type="http://schemas.openxmlformats.org/officeDocument/2006/relationships/image" Target="../media/image37.png"/><Relationship Id="rId45" Type="http://schemas.openxmlformats.org/officeDocument/2006/relationships/image" Target="../media/image42.png"/><Relationship Id="rId53" Type="http://schemas.openxmlformats.org/officeDocument/2006/relationships/image" Target="../media/image50.png"/><Relationship Id="rId58" Type="http://schemas.openxmlformats.org/officeDocument/2006/relationships/image" Target="../media/image55.jpeg"/><Relationship Id="rId66" Type="http://schemas.openxmlformats.org/officeDocument/2006/relationships/image" Target="../media/image63.png"/><Relationship Id="rId74" Type="http://schemas.openxmlformats.org/officeDocument/2006/relationships/image" Target="../media/image71.jpeg"/><Relationship Id="rId79" Type="http://schemas.openxmlformats.org/officeDocument/2006/relationships/image" Target="../media/image76.jpeg"/><Relationship Id="rId87" Type="http://schemas.openxmlformats.org/officeDocument/2006/relationships/image" Target="../media/image84.png"/><Relationship Id="rId102" Type="http://schemas.openxmlformats.org/officeDocument/2006/relationships/chart" Target="../charts/chart4.xml"/><Relationship Id="rId5" Type="http://schemas.openxmlformats.org/officeDocument/2006/relationships/image" Target="../media/image4.jpeg"/><Relationship Id="rId61" Type="http://schemas.openxmlformats.org/officeDocument/2006/relationships/image" Target="../media/image58.jpeg"/><Relationship Id="rId82" Type="http://schemas.openxmlformats.org/officeDocument/2006/relationships/image" Target="../media/image79.jpeg"/><Relationship Id="rId90" Type="http://schemas.openxmlformats.org/officeDocument/2006/relationships/image" Target="../media/image87.png"/><Relationship Id="rId95" Type="http://schemas.openxmlformats.org/officeDocument/2006/relationships/image" Target="../media/image92.png"/><Relationship Id="rId19" Type="http://schemas.openxmlformats.org/officeDocument/2006/relationships/image" Target="../media/image18.png"/><Relationship Id="rId14" Type="http://schemas.openxmlformats.org/officeDocument/2006/relationships/image" Target="../media/image13.png"/><Relationship Id="rId22" Type="http://schemas.openxmlformats.org/officeDocument/2006/relationships/image" Target="../media/image21.png"/><Relationship Id="rId27" Type="http://schemas.openxmlformats.org/officeDocument/2006/relationships/image" Target="../media/image26.jpeg"/><Relationship Id="rId30" Type="http://schemas.openxmlformats.org/officeDocument/2006/relationships/image" Target="../media/image29.png"/><Relationship Id="rId35" Type="http://schemas.openxmlformats.org/officeDocument/2006/relationships/image" Target="../media/image32.jpeg"/><Relationship Id="rId43" Type="http://schemas.openxmlformats.org/officeDocument/2006/relationships/image" Target="../media/image40.jpeg"/><Relationship Id="rId48" Type="http://schemas.openxmlformats.org/officeDocument/2006/relationships/image" Target="../media/image45.jpeg"/><Relationship Id="rId56" Type="http://schemas.openxmlformats.org/officeDocument/2006/relationships/image" Target="../media/image53.png"/><Relationship Id="rId64" Type="http://schemas.openxmlformats.org/officeDocument/2006/relationships/image" Target="../media/image61.png"/><Relationship Id="rId69" Type="http://schemas.openxmlformats.org/officeDocument/2006/relationships/image" Target="../media/image66.jpeg"/><Relationship Id="rId77" Type="http://schemas.openxmlformats.org/officeDocument/2006/relationships/image" Target="../media/image74.jpeg"/><Relationship Id="rId100" Type="http://schemas.openxmlformats.org/officeDocument/2006/relationships/chart" Target="../charts/chart3.xml"/><Relationship Id="rId105" Type="http://schemas.microsoft.com/office/2014/relationships/chartEx" Target="../charts/chartEx5.xml"/><Relationship Id="rId8" Type="http://schemas.openxmlformats.org/officeDocument/2006/relationships/image" Target="../media/image7.png"/><Relationship Id="rId51" Type="http://schemas.openxmlformats.org/officeDocument/2006/relationships/image" Target="../media/image48.jpeg"/><Relationship Id="rId72" Type="http://schemas.openxmlformats.org/officeDocument/2006/relationships/image" Target="../media/image69.png"/><Relationship Id="rId80" Type="http://schemas.openxmlformats.org/officeDocument/2006/relationships/image" Target="../media/image77.jpeg"/><Relationship Id="rId85" Type="http://schemas.openxmlformats.org/officeDocument/2006/relationships/image" Target="../media/image82.png"/><Relationship Id="rId93" Type="http://schemas.openxmlformats.org/officeDocument/2006/relationships/image" Target="../media/image90.jpeg"/><Relationship Id="rId98" Type="http://schemas.openxmlformats.org/officeDocument/2006/relationships/chart" Target="../charts/chart2.xml"/><Relationship Id="rId3" Type="http://schemas.openxmlformats.org/officeDocument/2006/relationships/image" Target="../media/image3.png"/><Relationship Id="rId12" Type="http://schemas.openxmlformats.org/officeDocument/2006/relationships/image" Target="../media/image11.jpeg"/><Relationship Id="rId17" Type="http://schemas.openxmlformats.org/officeDocument/2006/relationships/image" Target="../media/image16.png"/><Relationship Id="rId25" Type="http://schemas.openxmlformats.org/officeDocument/2006/relationships/image" Target="../media/image24.png"/><Relationship Id="rId33" Type="http://schemas.openxmlformats.org/officeDocument/2006/relationships/image" Target="../media/image31.png"/><Relationship Id="rId38" Type="http://schemas.openxmlformats.org/officeDocument/2006/relationships/image" Target="../media/image35.png"/><Relationship Id="rId46" Type="http://schemas.openxmlformats.org/officeDocument/2006/relationships/image" Target="../media/image43.png"/><Relationship Id="rId59" Type="http://schemas.openxmlformats.org/officeDocument/2006/relationships/image" Target="../media/image56.png"/><Relationship Id="rId67" Type="http://schemas.openxmlformats.org/officeDocument/2006/relationships/image" Target="../media/image64.png"/><Relationship Id="rId103" Type="http://schemas.microsoft.com/office/2014/relationships/chartEx" Target="../charts/chartEx4.xml"/><Relationship Id="rId20" Type="http://schemas.openxmlformats.org/officeDocument/2006/relationships/image" Target="../media/image19.png"/><Relationship Id="rId41" Type="http://schemas.openxmlformats.org/officeDocument/2006/relationships/image" Target="../media/image38.jpeg"/><Relationship Id="rId54" Type="http://schemas.openxmlformats.org/officeDocument/2006/relationships/image" Target="../media/image51.png"/><Relationship Id="rId62" Type="http://schemas.openxmlformats.org/officeDocument/2006/relationships/image" Target="../media/image59.jpeg"/><Relationship Id="rId70" Type="http://schemas.openxmlformats.org/officeDocument/2006/relationships/image" Target="../media/image67.png"/><Relationship Id="rId75" Type="http://schemas.openxmlformats.org/officeDocument/2006/relationships/image" Target="../media/image72.png"/><Relationship Id="rId83" Type="http://schemas.openxmlformats.org/officeDocument/2006/relationships/image" Target="../media/image80.png"/><Relationship Id="rId88" Type="http://schemas.openxmlformats.org/officeDocument/2006/relationships/image" Target="../media/image85.png"/><Relationship Id="rId91" Type="http://schemas.openxmlformats.org/officeDocument/2006/relationships/image" Target="../media/image88.png"/><Relationship Id="rId96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image" Target="../media/image5.png"/><Relationship Id="rId15" Type="http://schemas.openxmlformats.org/officeDocument/2006/relationships/image" Target="../media/image14.jpeg"/><Relationship Id="rId23" Type="http://schemas.openxmlformats.org/officeDocument/2006/relationships/image" Target="../media/image22.jpeg"/><Relationship Id="rId28" Type="http://schemas.openxmlformats.org/officeDocument/2006/relationships/image" Target="../media/image27.jpeg"/><Relationship Id="rId36" Type="http://schemas.openxmlformats.org/officeDocument/2006/relationships/image" Target="../media/image33.jpeg"/><Relationship Id="rId49" Type="http://schemas.openxmlformats.org/officeDocument/2006/relationships/image" Target="../media/image46.png"/><Relationship Id="rId57" Type="http://schemas.openxmlformats.org/officeDocument/2006/relationships/image" Target="../media/image54.jpeg"/><Relationship Id="rId10" Type="http://schemas.openxmlformats.org/officeDocument/2006/relationships/image" Target="../media/image9.jpeg"/><Relationship Id="rId31" Type="http://schemas.microsoft.com/office/2007/relationships/hdphoto" Target="../media/hdphoto2.wdp"/><Relationship Id="rId44" Type="http://schemas.openxmlformats.org/officeDocument/2006/relationships/image" Target="../media/image41.jpeg"/><Relationship Id="rId52" Type="http://schemas.openxmlformats.org/officeDocument/2006/relationships/image" Target="../media/image49.jpeg"/><Relationship Id="rId60" Type="http://schemas.openxmlformats.org/officeDocument/2006/relationships/image" Target="../media/image57.jpeg"/><Relationship Id="rId65" Type="http://schemas.openxmlformats.org/officeDocument/2006/relationships/image" Target="../media/image62.png"/><Relationship Id="rId73" Type="http://schemas.openxmlformats.org/officeDocument/2006/relationships/image" Target="../media/image70.jpeg"/><Relationship Id="rId78" Type="http://schemas.openxmlformats.org/officeDocument/2006/relationships/image" Target="../media/image75.jpeg"/><Relationship Id="rId81" Type="http://schemas.openxmlformats.org/officeDocument/2006/relationships/image" Target="../media/image78.png"/><Relationship Id="rId86" Type="http://schemas.openxmlformats.org/officeDocument/2006/relationships/image" Target="../media/image83.png"/><Relationship Id="rId94" Type="http://schemas.openxmlformats.org/officeDocument/2006/relationships/image" Target="../media/image91.jpeg"/><Relationship Id="rId99" Type="http://schemas.microsoft.com/office/2014/relationships/chartEx" Target="../charts/chartEx2.xml"/><Relationship Id="rId101" Type="http://schemas.microsoft.com/office/2014/relationships/chartEx" Target="../charts/chartEx3.xml"/><Relationship Id="rId4" Type="http://schemas.microsoft.com/office/2007/relationships/hdphoto" Target="../media/hdphoto1.wdp"/><Relationship Id="rId9" Type="http://schemas.openxmlformats.org/officeDocument/2006/relationships/image" Target="../media/image8.png"/><Relationship Id="rId13" Type="http://schemas.openxmlformats.org/officeDocument/2006/relationships/image" Target="../media/image12.jpeg"/><Relationship Id="rId18" Type="http://schemas.openxmlformats.org/officeDocument/2006/relationships/image" Target="../media/image17.png"/><Relationship Id="rId39" Type="http://schemas.openxmlformats.org/officeDocument/2006/relationships/image" Target="../media/image36.jpeg"/><Relationship Id="rId34" Type="http://schemas.microsoft.com/office/2007/relationships/hdphoto" Target="../media/hdphoto3.wdp"/><Relationship Id="rId50" Type="http://schemas.openxmlformats.org/officeDocument/2006/relationships/image" Target="../media/image47.png"/><Relationship Id="rId55" Type="http://schemas.openxmlformats.org/officeDocument/2006/relationships/image" Target="../media/image52.jpeg"/><Relationship Id="rId76" Type="http://schemas.openxmlformats.org/officeDocument/2006/relationships/image" Target="../media/image73.png"/><Relationship Id="rId97" Type="http://schemas.microsoft.com/office/2014/relationships/chartEx" Target="../charts/chartEx1.xml"/><Relationship Id="rId10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4560455</xdr:colOff>
      <xdr:row>39</xdr:row>
      <xdr:rowOff>8659</xdr:rowOff>
    </xdr:from>
    <xdr:to>
      <xdr:col>10</xdr:col>
      <xdr:colOff>739075</xdr:colOff>
      <xdr:row>39</xdr:row>
      <xdr:rowOff>346364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0A65202-D334-4ECB-8E01-BD98B4C84727}"/>
            </a:ext>
          </a:extLst>
        </xdr:cNvPr>
        <xdr:cNvGrpSpPr/>
      </xdr:nvGrpSpPr>
      <xdr:grpSpPr>
        <a:xfrm>
          <a:off x="9981499025" y="16239259"/>
          <a:ext cx="769670" cy="337705"/>
          <a:chOff x="9878282250" y="1143000"/>
          <a:chExt cx="555625" cy="396875"/>
        </a:xfrm>
      </xdr:grpSpPr>
      <xdr:sp macro="" textlink="">
        <xdr:nvSpPr>
          <xdr:cNvPr id="3" name="Minus Sign 2">
            <a:extLst>
              <a:ext uri="{FF2B5EF4-FFF2-40B4-BE49-F238E27FC236}">
                <a16:creationId xmlns:a16="http://schemas.microsoft.com/office/drawing/2014/main" id="{1111B2DF-80F2-825B-D257-86DA3E8715F1}"/>
              </a:ext>
            </a:extLst>
          </xdr:cNvPr>
          <xdr:cNvSpPr/>
        </xdr:nvSpPr>
        <xdr:spPr>
          <a:xfrm>
            <a:off x="9878282250" y="1143000"/>
            <a:ext cx="555625" cy="206375"/>
          </a:xfrm>
          <a:prstGeom prst="mathMinus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 rtl="1"/>
            <a:endParaRPr lang="en-US" sz="1100"/>
          </a:p>
        </xdr:txBody>
      </xdr:sp>
      <xdr:sp macro="" textlink="">
        <xdr:nvSpPr>
          <xdr:cNvPr id="4" name="Minus Sign 3">
            <a:extLst>
              <a:ext uri="{FF2B5EF4-FFF2-40B4-BE49-F238E27FC236}">
                <a16:creationId xmlns:a16="http://schemas.microsoft.com/office/drawing/2014/main" id="{A969D141-4D19-B14F-B6CF-5784D6E0AB69}"/>
              </a:ext>
            </a:extLst>
          </xdr:cNvPr>
          <xdr:cNvSpPr/>
        </xdr:nvSpPr>
        <xdr:spPr>
          <a:xfrm>
            <a:off x="9878282250" y="1333500"/>
            <a:ext cx="555625" cy="206375"/>
          </a:xfrm>
          <a:prstGeom prst="mathMinus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 rtl="1"/>
            <a:endParaRPr lang="en-US" sz="1100"/>
          </a:p>
        </xdr:txBody>
      </xdr:sp>
    </xdr:grpSp>
    <xdr:clientData/>
  </xdr:twoCellAnchor>
  <xdr:twoCellAnchor>
    <xdr:from>
      <xdr:col>10</xdr:col>
      <xdr:colOff>28864</xdr:colOff>
      <xdr:row>39</xdr:row>
      <xdr:rowOff>346363</xdr:rowOff>
    </xdr:from>
    <xdr:to>
      <xdr:col>11</xdr:col>
      <xdr:colOff>0</xdr:colOff>
      <xdr:row>41</xdr:row>
      <xdr:rowOff>57727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7644CFDA-5BE9-414D-84A1-CADC4D7B2744}"/>
            </a:ext>
          </a:extLst>
        </xdr:cNvPr>
        <xdr:cNvGrpSpPr/>
      </xdr:nvGrpSpPr>
      <xdr:grpSpPr>
        <a:xfrm>
          <a:off x="9981495150" y="16576963"/>
          <a:ext cx="714086" cy="473364"/>
          <a:chOff x="9878361625" y="1539875"/>
          <a:chExt cx="444501" cy="428626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19D259A-C13E-FC87-55D6-67C7E9E59A64}"/>
              </a:ext>
            </a:extLst>
          </xdr:cNvPr>
          <xdr:cNvGrpSpPr/>
        </xdr:nvGrpSpPr>
        <xdr:grpSpPr>
          <a:xfrm>
            <a:off x="9878456876" y="1539875"/>
            <a:ext cx="349250" cy="317500"/>
            <a:chOff x="9878282250" y="1143000"/>
            <a:chExt cx="555625" cy="317500"/>
          </a:xfrm>
        </xdr:grpSpPr>
        <xdr:sp macro="" textlink="">
          <xdr:nvSpPr>
            <xdr:cNvPr id="8" name="Minus Sign 7">
              <a:extLst>
                <a:ext uri="{FF2B5EF4-FFF2-40B4-BE49-F238E27FC236}">
                  <a16:creationId xmlns:a16="http://schemas.microsoft.com/office/drawing/2014/main" id="{D70B542E-5AD3-7CDF-8631-2645010B4E2F}"/>
                </a:ext>
              </a:extLst>
            </xdr:cNvPr>
            <xdr:cNvSpPr/>
          </xdr:nvSpPr>
          <xdr:spPr>
            <a:xfrm>
              <a:off x="9878282250" y="1143000"/>
              <a:ext cx="555625" cy="206375"/>
            </a:xfrm>
            <a:prstGeom prst="mathMinus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r" rtl="1"/>
              <a:endParaRPr lang="en-US" sz="1100"/>
            </a:p>
          </xdr:txBody>
        </xdr:sp>
        <xdr:sp macro="" textlink="">
          <xdr:nvSpPr>
            <xdr:cNvPr id="9" name="Minus Sign 8">
              <a:extLst>
                <a:ext uri="{FF2B5EF4-FFF2-40B4-BE49-F238E27FC236}">
                  <a16:creationId xmlns:a16="http://schemas.microsoft.com/office/drawing/2014/main" id="{19F8CD3C-B4A0-F252-7A6C-D46BBFE73732}"/>
                </a:ext>
              </a:extLst>
            </xdr:cNvPr>
            <xdr:cNvSpPr/>
          </xdr:nvSpPr>
          <xdr:spPr>
            <a:xfrm>
              <a:off x="9878282250" y="1254125"/>
              <a:ext cx="555625" cy="206375"/>
            </a:xfrm>
            <a:prstGeom prst="mathMinus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r" rtl="1"/>
              <a:endParaRPr lang="en-US" sz="1100"/>
            </a:p>
          </xdr:txBody>
        </xdr:sp>
      </xdr:grpSp>
      <xdr:sp macro="" textlink="">
        <xdr:nvSpPr>
          <xdr:cNvPr id="7" name="Minus Sign 6">
            <a:extLst>
              <a:ext uri="{FF2B5EF4-FFF2-40B4-BE49-F238E27FC236}">
                <a16:creationId xmlns:a16="http://schemas.microsoft.com/office/drawing/2014/main" id="{9004E01A-68E7-8872-C438-D6D3FE4BD6DE}"/>
              </a:ext>
            </a:extLst>
          </xdr:cNvPr>
          <xdr:cNvSpPr/>
        </xdr:nvSpPr>
        <xdr:spPr>
          <a:xfrm rot="5400000">
            <a:off x="9878266375" y="1651001"/>
            <a:ext cx="412750" cy="222249"/>
          </a:xfrm>
          <a:prstGeom prst="mathMinus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 rtl="1"/>
            <a:endParaRPr lang="en-US" sz="1100"/>
          </a:p>
        </xdr:txBody>
      </xdr:sp>
    </xdr:grpSp>
    <xdr:clientData/>
  </xdr:twoCellAnchor>
  <xdr:twoCellAnchor>
    <xdr:from>
      <xdr:col>10</xdr:col>
      <xdr:colOff>94796</xdr:colOff>
      <xdr:row>41</xdr:row>
      <xdr:rowOff>38100</xdr:rowOff>
    </xdr:from>
    <xdr:to>
      <xdr:col>10</xdr:col>
      <xdr:colOff>555171</xdr:colOff>
      <xdr:row>41</xdr:row>
      <xdr:rowOff>339725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53C0F5F6-549F-413D-8A56-38E1AE97D228}"/>
            </a:ext>
          </a:extLst>
        </xdr:cNvPr>
        <xdr:cNvGrpSpPr/>
      </xdr:nvGrpSpPr>
      <xdr:grpSpPr>
        <a:xfrm>
          <a:off x="9981682929" y="17030700"/>
          <a:ext cx="460375" cy="301625"/>
          <a:chOff x="9878298125" y="1936750"/>
          <a:chExt cx="460375" cy="301625"/>
        </a:xfrm>
      </xdr:grpSpPr>
      <xdr:sp macro="" textlink="">
        <xdr:nvSpPr>
          <xdr:cNvPr id="11" name="L-Shape 10">
            <a:extLst>
              <a:ext uri="{FF2B5EF4-FFF2-40B4-BE49-F238E27FC236}">
                <a16:creationId xmlns:a16="http://schemas.microsoft.com/office/drawing/2014/main" id="{A00904B1-F62A-B33F-A65E-9F1FCD6533B5}"/>
              </a:ext>
            </a:extLst>
          </xdr:cNvPr>
          <xdr:cNvSpPr/>
        </xdr:nvSpPr>
        <xdr:spPr>
          <a:xfrm>
            <a:off x="9878298125" y="1936750"/>
            <a:ext cx="190500" cy="301625"/>
          </a:xfrm>
          <a:prstGeom prst="corner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 rtl="1"/>
            <a:endParaRPr lang="en-US" sz="1100"/>
          </a:p>
        </xdr:txBody>
      </xdr:sp>
      <xdr:sp macro="" textlink="">
        <xdr:nvSpPr>
          <xdr:cNvPr id="12" name="L-Shape 11">
            <a:extLst>
              <a:ext uri="{FF2B5EF4-FFF2-40B4-BE49-F238E27FC236}">
                <a16:creationId xmlns:a16="http://schemas.microsoft.com/office/drawing/2014/main" id="{4C44D3E1-E612-738C-687C-BD5699071F33}"/>
              </a:ext>
            </a:extLst>
          </xdr:cNvPr>
          <xdr:cNvSpPr/>
        </xdr:nvSpPr>
        <xdr:spPr>
          <a:xfrm rot="10800000">
            <a:off x="9878568000" y="1936750"/>
            <a:ext cx="190500" cy="301625"/>
          </a:xfrm>
          <a:prstGeom prst="corner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 rtl="1"/>
            <a:endParaRPr lang="en-US" sz="1100"/>
          </a:p>
        </xdr:txBody>
      </xdr:sp>
    </xdr:grpSp>
    <xdr:clientData/>
  </xdr:twoCellAnchor>
  <xdr:twoCellAnchor>
    <xdr:from>
      <xdr:col>10</xdr:col>
      <xdr:colOff>75854</xdr:colOff>
      <xdr:row>42</xdr:row>
      <xdr:rowOff>29482</xdr:rowOff>
    </xdr:from>
    <xdr:to>
      <xdr:col>10</xdr:col>
      <xdr:colOff>651890</xdr:colOff>
      <xdr:row>42</xdr:row>
      <xdr:rowOff>331107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091E0C46-F1FC-446D-AAD5-82067DFAB45D}"/>
            </a:ext>
          </a:extLst>
        </xdr:cNvPr>
        <xdr:cNvGrpSpPr/>
      </xdr:nvGrpSpPr>
      <xdr:grpSpPr>
        <a:xfrm>
          <a:off x="9981586210" y="17403082"/>
          <a:ext cx="576036" cy="301625"/>
          <a:chOff x="9879754702" y="3079750"/>
          <a:chExt cx="607173" cy="301625"/>
        </a:xfrm>
      </xdr:grpSpPr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F0F8F478-6A3B-445D-7350-C31D07C9538D}"/>
              </a:ext>
            </a:extLst>
          </xdr:cNvPr>
          <xdr:cNvGrpSpPr/>
        </xdr:nvGrpSpPr>
        <xdr:grpSpPr>
          <a:xfrm>
            <a:off x="9880060250" y="3079750"/>
            <a:ext cx="301625" cy="301625"/>
            <a:chOff x="9878298125" y="1936750"/>
            <a:chExt cx="301625" cy="301625"/>
          </a:xfrm>
        </xdr:grpSpPr>
        <xdr:sp macro="" textlink="">
          <xdr:nvSpPr>
            <xdr:cNvPr id="18" name="L-Shape 17">
              <a:extLst>
                <a:ext uri="{FF2B5EF4-FFF2-40B4-BE49-F238E27FC236}">
                  <a16:creationId xmlns:a16="http://schemas.microsoft.com/office/drawing/2014/main" id="{97C2509B-1B99-3B53-E9F2-5912B3992005}"/>
                </a:ext>
              </a:extLst>
            </xdr:cNvPr>
            <xdr:cNvSpPr/>
          </xdr:nvSpPr>
          <xdr:spPr>
            <a:xfrm>
              <a:off x="9878298125" y="1936750"/>
              <a:ext cx="190500" cy="301625"/>
            </a:xfrm>
            <a:prstGeom prst="corner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r" rtl="1"/>
              <a:endParaRPr lang="en-US" sz="1100"/>
            </a:p>
          </xdr:txBody>
        </xdr:sp>
        <xdr:sp macro="" textlink="">
          <xdr:nvSpPr>
            <xdr:cNvPr id="19" name="L-Shape 18">
              <a:extLst>
                <a:ext uri="{FF2B5EF4-FFF2-40B4-BE49-F238E27FC236}">
                  <a16:creationId xmlns:a16="http://schemas.microsoft.com/office/drawing/2014/main" id="{FA3B2B17-68CB-011D-DBD4-661B1EDE7C58}"/>
                </a:ext>
              </a:extLst>
            </xdr:cNvPr>
            <xdr:cNvSpPr/>
          </xdr:nvSpPr>
          <xdr:spPr>
            <a:xfrm rot="10800000">
              <a:off x="9878409250" y="1936750"/>
              <a:ext cx="190500" cy="301625"/>
            </a:xfrm>
            <a:prstGeom prst="corner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r" rtl="1"/>
              <a:endParaRPr lang="en-US" sz="1100"/>
            </a:p>
          </xdr:txBody>
        </xdr:sp>
      </xdr:grpSp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D6C7F23E-7C38-7DDA-05E6-F8F03C143AFC}"/>
              </a:ext>
            </a:extLst>
          </xdr:cNvPr>
          <xdr:cNvGrpSpPr/>
        </xdr:nvGrpSpPr>
        <xdr:grpSpPr>
          <a:xfrm>
            <a:off x="9879754702" y="3079750"/>
            <a:ext cx="289673" cy="301625"/>
            <a:chOff x="9878310077" y="1936750"/>
            <a:chExt cx="289673" cy="301625"/>
          </a:xfrm>
        </xdr:grpSpPr>
        <xdr:sp macro="" textlink="">
          <xdr:nvSpPr>
            <xdr:cNvPr id="16" name="L-Shape 15">
              <a:extLst>
                <a:ext uri="{FF2B5EF4-FFF2-40B4-BE49-F238E27FC236}">
                  <a16:creationId xmlns:a16="http://schemas.microsoft.com/office/drawing/2014/main" id="{F49BF920-C61F-D62E-603F-6AA46188131B}"/>
                </a:ext>
              </a:extLst>
            </xdr:cNvPr>
            <xdr:cNvSpPr/>
          </xdr:nvSpPr>
          <xdr:spPr>
            <a:xfrm>
              <a:off x="9878310077" y="1936750"/>
              <a:ext cx="190500" cy="301625"/>
            </a:xfrm>
            <a:prstGeom prst="corner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r" rtl="1"/>
              <a:endParaRPr lang="en-US" sz="1100"/>
            </a:p>
          </xdr:txBody>
        </xdr:sp>
        <xdr:sp macro="" textlink="">
          <xdr:nvSpPr>
            <xdr:cNvPr id="17" name="L-Shape 16">
              <a:extLst>
                <a:ext uri="{FF2B5EF4-FFF2-40B4-BE49-F238E27FC236}">
                  <a16:creationId xmlns:a16="http://schemas.microsoft.com/office/drawing/2014/main" id="{BF940B01-892A-71FA-D52C-DF3104677F66}"/>
                </a:ext>
              </a:extLst>
            </xdr:cNvPr>
            <xdr:cNvSpPr/>
          </xdr:nvSpPr>
          <xdr:spPr>
            <a:xfrm rot="10800000">
              <a:off x="9878409250" y="1936750"/>
              <a:ext cx="190500" cy="301625"/>
            </a:xfrm>
            <a:prstGeom prst="corner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r" rtl="1"/>
              <a:endParaRPr lang="en-US" sz="1100"/>
            </a:p>
          </xdr:txBody>
        </xdr:sp>
      </xdr:grpSp>
    </xdr:grpSp>
    <xdr:clientData/>
  </xdr:twoCellAnchor>
  <xdr:twoCellAnchor>
    <xdr:from>
      <xdr:col>10</xdr:col>
      <xdr:colOff>206375</xdr:colOff>
      <xdr:row>43</xdr:row>
      <xdr:rowOff>27214</xdr:rowOff>
    </xdr:from>
    <xdr:to>
      <xdr:col>10</xdr:col>
      <xdr:colOff>444500</xdr:colOff>
      <xdr:row>43</xdr:row>
      <xdr:rowOff>312964</xdr:rowOff>
    </xdr:to>
    <xdr:sp macro="" textlink="">
      <xdr:nvSpPr>
        <xdr:cNvPr id="20" name="L-Shape 19">
          <a:extLst>
            <a:ext uri="{FF2B5EF4-FFF2-40B4-BE49-F238E27FC236}">
              <a16:creationId xmlns:a16="http://schemas.microsoft.com/office/drawing/2014/main" id="{A75DC70F-A0A5-4174-BC8F-3A8441315E11}"/>
            </a:ext>
          </a:extLst>
        </xdr:cNvPr>
        <xdr:cNvSpPr/>
      </xdr:nvSpPr>
      <xdr:spPr>
        <a:xfrm>
          <a:off x="10034768929" y="3769178"/>
          <a:ext cx="238125" cy="285750"/>
        </a:xfrm>
        <a:prstGeom prst="corne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78921</xdr:colOff>
      <xdr:row>44</xdr:row>
      <xdr:rowOff>46718</xdr:rowOff>
    </xdr:from>
    <xdr:to>
      <xdr:col>10</xdr:col>
      <xdr:colOff>571046</xdr:colOff>
      <xdr:row>44</xdr:row>
      <xdr:rowOff>332468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E7E7BB54-60FF-43A7-9838-69B2F8F8BA2F}"/>
            </a:ext>
          </a:extLst>
        </xdr:cNvPr>
        <xdr:cNvGrpSpPr/>
      </xdr:nvGrpSpPr>
      <xdr:grpSpPr>
        <a:xfrm>
          <a:off x="9981667054" y="18182318"/>
          <a:ext cx="492125" cy="285750"/>
          <a:chOff x="9878329875" y="3095625"/>
          <a:chExt cx="492125" cy="285750"/>
        </a:xfrm>
      </xdr:grpSpPr>
      <xdr:sp macro="" textlink="">
        <xdr:nvSpPr>
          <xdr:cNvPr id="22" name="L-Shape 21">
            <a:extLst>
              <a:ext uri="{FF2B5EF4-FFF2-40B4-BE49-F238E27FC236}">
                <a16:creationId xmlns:a16="http://schemas.microsoft.com/office/drawing/2014/main" id="{A0B2530E-9EA4-853A-B990-0AB36664FAB7}"/>
              </a:ext>
            </a:extLst>
          </xdr:cNvPr>
          <xdr:cNvSpPr/>
        </xdr:nvSpPr>
        <xdr:spPr>
          <a:xfrm>
            <a:off x="9878329875" y="3095625"/>
            <a:ext cx="238125" cy="285750"/>
          </a:xfrm>
          <a:prstGeom prst="corner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 rtl="1"/>
            <a:endParaRPr lang="en-US" sz="1100"/>
          </a:p>
        </xdr:txBody>
      </xdr:sp>
      <xdr:sp macro="" textlink="">
        <xdr:nvSpPr>
          <xdr:cNvPr id="23" name="L-Shape 22">
            <a:extLst>
              <a:ext uri="{FF2B5EF4-FFF2-40B4-BE49-F238E27FC236}">
                <a16:creationId xmlns:a16="http://schemas.microsoft.com/office/drawing/2014/main" id="{428AE849-8704-CA9B-E49A-8670AF35EA2A}"/>
              </a:ext>
            </a:extLst>
          </xdr:cNvPr>
          <xdr:cNvSpPr/>
        </xdr:nvSpPr>
        <xdr:spPr>
          <a:xfrm flipH="1">
            <a:off x="9878583875" y="3095625"/>
            <a:ext cx="238125" cy="285750"/>
          </a:xfrm>
          <a:prstGeom prst="corner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 rtl="1"/>
            <a:endParaRPr lang="en-US" sz="1100"/>
          </a:p>
        </xdr:txBody>
      </xdr:sp>
    </xdr:grpSp>
    <xdr:clientData/>
  </xdr:twoCellAnchor>
  <xdr:twoCellAnchor editAs="oneCell">
    <xdr:from>
      <xdr:col>10</xdr:col>
      <xdr:colOff>157212</xdr:colOff>
      <xdr:row>22</xdr:row>
      <xdr:rowOff>41868</xdr:rowOff>
    </xdr:from>
    <xdr:to>
      <xdr:col>10</xdr:col>
      <xdr:colOff>564673</xdr:colOff>
      <xdr:row>22</xdr:row>
      <xdr:rowOff>345413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E5A54DB-F47D-4382-9259-6B0CBA5F6F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279" t="31748" r="22852" b="30357"/>
        <a:stretch/>
      </xdr:blipFill>
      <xdr:spPr>
        <a:xfrm>
          <a:off x="9911745639" y="7711477"/>
          <a:ext cx="407461" cy="303545"/>
        </a:xfrm>
        <a:prstGeom prst="rect">
          <a:avLst/>
        </a:prstGeom>
      </xdr:spPr>
    </xdr:pic>
    <xdr:clientData/>
  </xdr:twoCellAnchor>
  <xdr:twoCellAnchor editAs="oneCell">
    <xdr:from>
      <xdr:col>10</xdr:col>
      <xdr:colOff>41548</xdr:colOff>
      <xdr:row>22</xdr:row>
      <xdr:rowOff>218622</xdr:rowOff>
    </xdr:from>
    <xdr:to>
      <xdr:col>10</xdr:col>
      <xdr:colOff>675311</xdr:colOff>
      <xdr:row>24</xdr:row>
      <xdr:rowOff>95251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C859AF7-FF25-4B41-9874-A25BD22BA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11635001" y="7888231"/>
          <a:ext cx="633763" cy="630691"/>
        </a:xfrm>
        <a:prstGeom prst="rect">
          <a:avLst/>
        </a:prstGeom>
      </xdr:spPr>
    </xdr:pic>
    <xdr:clientData/>
  </xdr:twoCellAnchor>
  <xdr:twoCellAnchor editAs="oneCell">
    <xdr:from>
      <xdr:col>10</xdr:col>
      <xdr:colOff>124834</xdr:colOff>
      <xdr:row>26</xdr:row>
      <xdr:rowOff>370113</xdr:rowOff>
    </xdr:from>
    <xdr:to>
      <xdr:col>10</xdr:col>
      <xdr:colOff>569209</xdr:colOff>
      <xdr:row>28</xdr:row>
      <xdr:rowOff>13609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49FCB6BA-FA10-4449-85E4-C7F1E72152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2193" t="18382" r="25194" b="30006"/>
        <a:stretch/>
      </xdr:blipFill>
      <xdr:spPr>
        <a:xfrm>
          <a:off x="10025760456" y="11315359"/>
          <a:ext cx="444375" cy="408896"/>
        </a:xfrm>
        <a:prstGeom prst="rect">
          <a:avLst/>
        </a:prstGeom>
      </xdr:spPr>
    </xdr:pic>
    <xdr:clientData/>
  </xdr:twoCellAnchor>
  <xdr:twoCellAnchor editAs="oneCell">
    <xdr:from>
      <xdr:col>10</xdr:col>
      <xdr:colOff>194222</xdr:colOff>
      <xdr:row>28</xdr:row>
      <xdr:rowOff>39157</xdr:rowOff>
    </xdr:from>
    <xdr:to>
      <xdr:col>10</xdr:col>
      <xdr:colOff>511721</xdr:colOff>
      <xdr:row>29</xdr:row>
      <xdr:rowOff>69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57B2D81-861D-4871-B6DC-1F40D927F8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911798591" y="8839860"/>
          <a:ext cx="317499" cy="332619"/>
        </a:xfrm>
        <a:prstGeom prst="rect">
          <a:avLst/>
        </a:prstGeom>
      </xdr:spPr>
    </xdr:pic>
    <xdr:clientData/>
  </xdr:twoCellAnchor>
  <xdr:twoCellAnchor editAs="oneCell">
    <xdr:from>
      <xdr:col>10</xdr:col>
      <xdr:colOff>199288</xdr:colOff>
      <xdr:row>29</xdr:row>
      <xdr:rowOff>19050</xdr:rowOff>
    </xdr:from>
    <xdr:to>
      <xdr:col>10</xdr:col>
      <xdr:colOff>516788</xdr:colOff>
      <xdr:row>29</xdr:row>
      <xdr:rowOff>336550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E6C4BCE6-454F-4760-BD4A-9E1035F7E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911793524" y="9196784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10</xdr:col>
      <xdr:colOff>188811</xdr:colOff>
      <xdr:row>30</xdr:row>
      <xdr:rowOff>13150</xdr:rowOff>
    </xdr:from>
    <xdr:to>
      <xdr:col>10</xdr:col>
      <xdr:colOff>497509</xdr:colOff>
      <xdr:row>30</xdr:row>
      <xdr:rowOff>336547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5D1109A9-34C0-4CE7-807B-33DE3AFED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911812803" y="9567916"/>
          <a:ext cx="308698" cy="323397"/>
        </a:xfrm>
        <a:prstGeom prst="rect">
          <a:avLst/>
        </a:prstGeom>
      </xdr:spPr>
    </xdr:pic>
    <xdr:clientData/>
  </xdr:twoCellAnchor>
  <xdr:twoCellAnchor editAs="oneCell">
    <xdr:from>
      <xdr:col>10</xdr:col>
      <xdr:colOff>37135</xdr:colOff>
      <xdr:row>36</xdr:row>
      <xdr:rowOff>70303</xdr:rowOff>
    </xdr:from>
    <xdr:to>
      <xdr:col>10</xdr:col>
      <xdr:colOff>606403</xdr:colOff>
      <xdr:row>36</xdr:row>
      <xdr:rowOff>340178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15F1D6F0-C4E4-47DD-8A91-2FBE91F09D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926" b="26667"/>
        <a:stretch/>
      </xdr:blipFill>
      <xdr:spPr>
        <a:xfrm>
          <a:off x="9911703909" y="11133194"/>
          <a:ext cx="569268" cy="269875"/>
        </a:xfrm>
        <a:prstGeom prst="rect">
          <a:avLst/>
        </a:prstGeom>
      </xdr:spPr>
    </xdr:pic>
    <xdr:clientData/>
  </xdr:twoCellAnchor>
  <xdr:twoCellAnchor editAs="oneCell">
    <xdr:from>
      <xdr:col>10</xdr:col>
      <xdr:colOff>131753</xdr:colOff>
      <xdr:row>37</xdr:row>
      <xdr:rowOff>38099</xdr:rowOff>
    </xdr:from>
    <xdr:to>
      <xdr:col>10</xdr:col>
      <xdr:colOff>590046</xdr:colOff>
      <xdr:row>37</xdr:row>
      <xdr:rowOff>352425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12CDBCFB-E3F8-4B07-B3F5-EF2856349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911720266" y="11478021"/>
          <a:ext cx="458293" cy="314326"/>
        </a:xfrm>
        <a:prstGeom prst="rect">
          <a:avLst/>
        </a:prstGeom>
      </xdr:spPr>
    </xdr:pic>
    <xdr:clientData/>
  </xdr:twoCellAnchor>
  <xdr:twoCellAnchor>
    <xdr:from>
      <xdr:col>10</xdr:col>
      <xdr:colOff>123825</xdr:colOff>
      <xdr:row>85</xdr:row>
      <xdr:rowOff>57150</xdr:rowOff>
    </xdr:from>
    <xdr:to>
      <xdr:col>10</xdr:col>
      <xdr:colOff>568325</xdr:colOff>
      <xdr:row>85</xdr:row>
      <xdr:rowOff>279400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4A05470A-FC7C-41B8-9607-88FF80E5EC63}"/>
            </a:ext>
          </a:extLst>
        </xdr:cNvPr>
        <xdr:cNvSpPr/>
      </xdr:nvSpPr>
      <xdr:spPr>
        <a:xfrm>
          <a:off x="9990108925" y="19411950"/>
          <a:ext cx="444500" cy="22225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187325</xdr:colOff>
      <xdr:row>86</xdr:row>
      <xdr:rowOff>41275</xdr:rowOff>
    </xdr:from>
    <xdr:to>
      <xdr:col>10</xdr:col>
      <xdr:colOff>504825</xdr:colOff>
      <xdr:row>86</xdr:row>
      <xdr:rowOff>327025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592DB93D-1B03-4C81-ABEA-D38B551A2235}"/>
            </a:ext>
          </a:extLst>
        </xdr:cNvPr>
        <xdr:cNvSpPr/>
      </xdr:nvSpPr>
      <xdr:spPr>
        <a:xfrm>
          <a:off x="9990172425" y="19777075"/>
          <a:ext cx="317500" cy="28575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200025</xdr:colOff>
      <xdr:row>87</xdr:row>
      <xdr:rowOff>57150</xdr:rowOff>
    </xdr:from>
    <xdr:to>
      <xdr:col>10</xdr:col>
      <xdr:colOff>501650</xdr:colOff>
      <xdr:row>87</xdr:row>
      <xdr:rowOff>327025</xdr:rowOff>
    </xdr:to>
    <xdr:sp macro="" textlink="">
      <xdr:nvSpPr>
        <xdr:cNvPr id="37" name="Pentagon 36">
          <a:extLst>
            <a:ext uri="{FF2B5EF4-FFF2-40B4-BE49-F238E27FC236}">
              <a16:creationId xmlns:a16="http://schemas.microsoft.com/office/drawing/2014/main" id="{03F750B9-BA37-4C07-BBB1-8455C1196E74}"/>
            </a:ext>
          </a:extLst>
        </xdr:cNvPr>
        <xdr:cNvSpPr/>
      </xdr:nvSpPr>
      <xdr:spPr>
        <a:xfrm>
          <a:off x="9990175600" y="20173950"/>
          <a:ext cx="301625" cy="269875"/>
        </a:xfrm>
        <a:prstGeom prst="pentagon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207963</xdr:colOff>
      <xdr:row>88</xdr:row>
      <xdr:rowOff>41275</xdr:rowOff>
    </xdr:from>
    <xdr:to>
      <xdr:col>10</xdr:col>
      <xdr:colOff>493713</xdr:colOff>
      <xdr:row>88</xdr:row>
      <xdr:rowOff>295275</xdr:rowOff>
    </xdr:to>
    <xdr:sp macro="" textlink="">
      <xdr:nvSpPr>
        <xdr:cNvPr id="38" name="Hexagon 37">
          <a:extLst>
            <a:ext uri="{FF2B5EF4-FFF2-40B4-BE49-F238E27FC236}">
              <a16:creationId xmlns:a16="http://schemas.microsoft.com/office/drawing/2014/main" id="{A7280647-A450-46C7-8A17-6D79E8B46750}"/>
            </a:ext>
          </a:extLst>
        </xdr:cNvPr>
        <xdr:cNvSpPr/>
      </xdr:nvSpPr>
      <xdr:spPr>
        <a:xfrm>
          <a:off x="9990183537" y="20539075"/>
          <a:ext cx="285750" cy="254000"/>
        </a:xfrm>
        <a:prstGeom prst="hexagon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 editAs="oneCell">
    <xdr:from>
      <xdr:col>10</xdr:col>
      <xdr:colOff>63499</xdr:colOff>
      <xdr:row>95</xdr:row>
      <xdr:rowOff>57150</xdr:rowOff>
    </xdr:from>
    <xdr:to>
      <xdr:col>10</xdr:col>
      <xdr:colOff>632767</xdr:colOff>
      <xdr:row>95</xdr:row>
      <xdr:rowOff>327025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13EC996-8295-4653-A5DE-45CD866FB4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926" b="26667"/>
        <a:stretch/>
      </xdr:blipFill>
      <xdr:spPr>
        <a:xfrm>
          <a:off x="9990044483" y="20935950"/>
          <a:ext cx="569268" cy="269875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96</xdr:row>
      <xdr:rowOff>44451</xdr:rowOff>
    </xdr:from>
    <xdr:to>
      <xdr:col>10</xdr:col>
      <xdr:colOff>650875</xdr:colOff>
      <xdr:row>96</xdr:row>
      <xdr:rowOff>346075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3304C95-8080-4A96-AC14-B8EBBA290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99" b="24599"/>
        <a:stretch/>
      </xdr:blipFill>
      <xdr:spPr>
        <a:xfrm>
          <a:off x="10070520819" y="21767596"/>
          <a:ext cx="593725" cy="301624"/>
        </a:xfrm>
        <a:prstGeom prst="rect">
          <a:avLst/>
        </a:prstGeom>
      </xdr:spPr>
    </xdr:pic>
    <xdr:clientData/>
  </xdr:twoCellAnchor>
  <xdr:twoCellAnchor editAs="oneCell">
    <xdr:from>
      <xdr:col>10</xdr:col>
      <xdr:colOff>115101</xdr:colOff>
      <xdr:row>98</xdr:row>
      <xdr:rowOff>38100</xdr:rowOff>
    </xdr:from>
    <xdr:to>
      <xdr:col>10</xdr:col>
      <xdr:colOff>559601</xdr:colOff>
      <xdr:row>98</xdr:row>
      <xdr:rowOff>332044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49A1095B-246D-488E-80A0-6334C865C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55" r="5455"/>
        <a:stretch/>
      </xdr:blipFill>
      <xdr:spPr>
        <a:xfrm>
          <a:off x="10070612093" y="22519148"/>
          <a:ext cx="444500" cy="293944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97</xdr:row>
      <xdr:rowOff>38100</xdr:rowOff>
    </xdr:from>
    <xdr:to>
      <xdr:col>10</xdr:col>
      <xdr:colOff>604051</xdr:colOff>
      <xdr:row>97</xdr:row>
      <xdr:rowOff>339725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4037DA9E-F7C7-4609-823D-08D57DA1B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539" b="5539"/>
        <a:stretch/>
      </xdr:blipFill>
      <xdr:spPr>
        <a:xfrm>
          <a:off x="10070567643" y="22140197"/>
          <a:ext cx="508801" cy="301625"/>
        </a:xfrm>
        <a:prstGeom prst="rect">
          <a:avLst/>
        </a:prstGeom>
      </xdr:spPr>
    </xdr:pic>
    <xdr:clientData/>
  </xdr:twoCellAnchor>
  <xdr:twoCellAnchor editAs="oneCell">
    <xdr:from>
      <xdr:col>10</xdr:col>
      <xdr:colOff>163871</xdr:colOff>
      <xdr:row>112</xdr:row>
      <xdr:rowOff>10242</xdr:rowOff>
    </xdr:from>
    <xdr:to>
      <xdr:col>10</xdr:col>
      <xdr:colOff>580264</xdr:colOff>
      <xdr:row>112</xdr:row>
      <xdr:rowOff>348226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1A30B570-0F9D-4CC8-B6FA-B4E6B75686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89" r="13160" b="6951"/>
        <a:stretch/>
      </xdr:blipFill>
      <xdr:spPr>
        <a:xfrm>
          <a:off x="10070591430" y="24765000"/>
          <a:ext cx="416393" cy="337984"/>
        </a:xfrm>
        <a:prstGeom prst="rect">
          <a:avLst/>
        </a:prstGeom>
      </xdr:spPr>
    </xdr:pic>
    <xdr:clientData/>
  </xdr:twoCellAnchor>
  <xdr:twoCellAnchor editAs="oneCell">
    <xdr:from>
      <xdr:col>10</xdr:col>
      <xdr:colOff>174998</xdr:colOff>
      <xdr:row>155</xdr:row>
      <xdr:rowOff>31751</xdr:rowOff>
    </xdr:from>
    <xdr:to>
      <xdr:col>10</xdr:col>
      <xdr:colOff>544396</xdr:colOff>
      <xdr:row>156</xdr:row>
      <xdr:rowOff>1009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B226AE88-1BF8-4907-AA6F-2F8B6616E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2687221" y="32435427"/>
          <a:ext cx="369398" cy="340966"/>
        </a:xfrm>
        <a:prstGeom prst="rect">
          <a:avLst/>
        </a:prstGeom>
      </xdr:spPr>
    </xdr:pic>
    <xdr:clientData/>
  </xdr:twoCellAnchor>
  <xdr:twoCellAnchor editAs="oneCell">
    <xdr:from>
      <xdr:col>10</xdr:col>
      <xdr:colOff>146628</xdr:colOff>
      <xdr:row>196</xdr:row>
      <xdr:rowOff>23958</xdr:rowOff>
    </xdr:from>
    <xdr:to>
      <xdr:col>10</xdr:col>
      <xdr:colOff>495877</xdr:colOff>
      <xdr:row>196</xdr:row>
      <xdr:rowOff>347808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40783514-CBAF-4DFD-A4FD-5C47C476E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24640714" y="55543163"/>
          <a:ext cx="349249" cy="323850"/>
        </a:xfrm>
        <a:prstGeom prst="rect">
          <a:avLst/>
        </a:prstGeom>
      </xdr:spPr>
    </xdr:pic>
    <xdr:clientData/>
  </xdr:twoCellAnchor>
  <xdr:twoCellAnchor editAs="oneCell">
    <xdr:from>
      <xdr:col>10</xdr:col>
      <xdr:colOff>161925</xdr:colOff>
      <xdr:row>211</xdr:row>
      <xdr:rowOff>38100</xdr:rowOff>
    </xdr:from>
    <xdr:to>
      <xdr:col>10</xdr:col>
      <xdr:colOff>511174</xdr:colOff>
      <xdr:row>211</xdr:row>
      <xdr:rowOff>339724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957F35E-1A31-4E1B-8A25-F2D41C517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0166076" y="35899725"/>
          <a:ext cx="349249" cy="301624"/>
        </a:xfrm>
        <a:prstGeom prst="rect">
          <a:avLst/>
        </a:prstGeom>
      </xdr:spPr>
    </xdr:pic>
    <xdr:clientData/>
  </xdr:twoCellAnchor>
  <xdr:twoCellAnchor>
    <xdr:from>
      <xdr:col>10</xdr:col>
      <xdr:colOff>53975</xdr:colOff>
      <xdr:row>203</xdr:row>
      <xdr:rowOff>377825</xdr:rowOff>
    </xdr:from>
    <xdr:to>
      <xdr:col>10</xdr:col>
      <xdr:colOff>609600</xdr:colOff>
      <xdr:row>205</xdr:row>
      <xdr:rowOff>12700</xdr:rowOff>
    </xdr:to>
    <xdr:grpSp>
      <xdr:nvGrpSpPr>
        <xdr:cNvPr id="72" name="Group 71">
          <a:extLst>
            <a:ext uri="{FF2B5EF4-FFF2-40B4-BE49-F238E27FC236}">
              <a16:creationId xmlns:a16="http://schemas.microsoft.com/office/drawing/2014/main" id="{FE0AB59A-C7FE-4649-97A8-B233C66910B8}"/>
            </a:ext>
          </a:extLst>
        </xdr:cNvPr>
        <xdr:cNvGrpSpPr/>
      </xdr:nvGrpSpPr>
      <xdr:grpSpPr>
        <a:xfrm>
          <a:off x="9981628500" y="63547625"/>
          <a:ext cx="555625" cy="384175"/>
          <a:chOff x="9878282250" y="1143000"/>
          <a:chExt cx="555625" cy="396875"/>
        </a:xfrm>
      </xdr:grpSpPr>
      <xdr:sp macro="" textlink="">
        <xdr:nvSpPr>
          <xdr:cNvPr id="73" name="Minus Sign 72">
            <a:extLst>
              <a:ext uri="{FF2B5EF4-FFF2-40B4-BE49-F238E27FC236}">
                <a16:creationId xmlns:a16="http://schemas.microsoft.com/office/drawing/2014/main" id="{B95F8EE3-5949-DE2B-1A80-2D6F4FA59068}"/>
              </a:ext>
            </a:extLst>
          </xdr:cNvPr>
          <xdr:cNvSpPr/>
        </xdr:nvSpPr>
        <xdr:spPr>
          <a:xfrm>
            <a:off x="9878282250" y="1143000"/>
            <a:ext cx="555625" cy="206375"/>
          </a:xfrm>
          <a:prstGeom prst="mathMinus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 rtl="1"/>
            <a:endParaRPr lang="en-US" sz="1100"/>
          </a:p>
        </xdr:txBody>
      </xdr:sp>
      <xdr:sp macro="" textlink="">
        <xdr:nvSpPr>
          <xdr:cNvPr id="74" name="Minus Sign 73">
            <a:extLst>
              <a:ext uri="{FF2B5EF4-FFF2-40B4-BE49-F238E27FC236}">
                <a16:creationId xmlns:a16="http://schemas.microsoft.com/office/drawing/2014/main" id="{04621215-E710-76A4-154D-3A3D78F149F3}"/>
              </a:ext>
            </a:extLst>
          </xdr:cNvPr>
          <xdr:cNvSpPr/>
        </xdr:nvSpPr>
        <xdr:spPr>
          <a:xfrm>
            <a:off x="9878282250" y="1333500"/>
            <a:ext cx="555625" cy="206375"/>
          </a:xfrm>
          <a:prstGeom prst="mathMinus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 rtl="1"/>
            <a:endParaRPr lang="en-US" sz="1100"/>
          </a:p>
        </xdr:txBody>
      </xdr:sp>
    </xdr:grpSp>
    <xdr:clientData/>
  </xdr:twoCellAnchor>
  <xdr:twoCellAnchor>
    <xdr:from>
      <xdr:col>10</xdr:col>
      <xdr:colOff>69850</xdr:colOff>
      <xdr:row>203</xdr:row>
      <xdr:rowOff>60325</xdr:rowOff>
    </xdr:from>
    <xdr:to>
      <xdr:col>10</xdr:col>
      <xdr:colOff>625475</xdr:colOff>
      <xdr:row>203</xdr:row>
      <xdr:rowOff>266700</xdr:rowOff>
    </xdr:to>
    <xdr:sp macro="" textlink="">
      <xdr:nvSpPr>
        <xdr:cNvPr id="75" name="Minus Sign 74">
          <a:extLst>
            <a:ext uri="{FF2B5EF4-FFF2-40B4-BE49-F238E27FC236}">
              <a16:creationId xmlns:a16="http://schemas.microsoft.com/office/drawing/2014/main" id="{DC75351F-61C4-4262-BD78-A4563AC09468}"/>
            </a:ext>
          </a:extLst>
        </xdr:cNvPr>
        <xdr:cNvSpPr/>
      </xdr:nvSpPr>
      <xdr:spPr>
        <a:xfrm>
          <a:off x="9990051775" y="33635950"/>
          <a:ext cx="555625" cy="206375"/>
        </a:xfrm>
        <a:prstGeom prst="mathMinus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 editAs="oneCell">
    <xdr:from>
      <xdr:col>10</xdr:col>
      <xdr:colOff>122899</xdr:colOff>
      <xdr:row>230</xdr:row>
      <xdr:rowOff>23966</xdr:rowOff>
    </xdr:from>
    <xdr:to>
      <xdr:col>10</xdr:col>
      <xdr:colOff>529095</xdr:colOff>
      <xdr:row>230</xdr:row>
      <xdr:rowOff>332982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10051C34-24EF-498E-9469-8112941026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t="1122" r="-4891" b="-1576"/>
        <a:stretch/>
      </xdr:blipFill>
      <xdr:spPr>
        <a:xfrm rot="16200000">
          <a:off x="10070691189" y="37358441"/>
          <a:ext cx="309016" cy="406196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152400</xdr:colOff>
      <xdr:row>231</xdr:row>
      <xdr:rowOff>57494</xdr:rowOff>
    </xdr:from>
    <xdr:to>
      <xdr:col>10</xdr:col>
      <xdr:colOff>501649</xdr:colOff>
      <xdr:row>231</xdr:row>
      <xdr:rowOff>359119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DF6BB87E-D48B-4889-BF2B-46B4BF468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7519702" y="56924318"/>
          <a:ext cx="349249" cy="301625"/>
        </a:xfrm>
        <a:prstGeom prst="rect">
          <a:avLst/>
        </a:prstGeom>
      </xdr:spPr>
    </xdr:pic>
    <xdr:clientData/>
  </xdr:twoCellAnchor>
  <xdr:twoCellAnchor>
    <xdr:from>
      <xdr:col>10</xdr:col>
      <xdr:colOff>146050</xdr:colOff>
      <xdr:row>300</xdr:row>
      <xdr:rowOff>50800</xdr:rowOff>
    </xdr:from>
    <xdr:to>
      <xdr:col>10</xdr:col>
      <xdr:colOff>542925</xdr:colOff>
      <xdr:row>300</xdr:row>
      <xdr:rowOff>352425</xdr:rowOff>
    </xdr:to>
    <xdr:sp macro="" textlink="">
      <xdr:nvSpPr>
        <xdr:cNvPr id="122" name="Oval 121">
          <a:extLst>
            <a:ext uri="{FF2B5EF4-FFF2-40B4-BE49-F238E27FC236}">
              <a16:creationId xmlns:a16="http://schemas.microsoft.com/office/drawing/2014/main" id="{FCE9E8A7-BD88-9261-549F-3CC807751662}"/>
            </a:ext>
          </a:extLst>
        </xdr:cNvPr>
        <xdr:cNvSpPr/>
      </xdr:nvSpPr>
      <xdr:spPr>
        <a:xfrm>
          <a:off x="9990134325" y="50133250"/>
          <a:ext cx="396875" cy="301625"/>
        </a:xfrm>
        <a:prstGeom prst="ellipse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142875</xdr:colOff>
      <xdr:row>301</xdr:row>
      <xdr:rowOff>50800</xdr:rowOff>
    </xdr:from>
    <xdr:to>
      <xdr:col>10</xdr:col>
      <xdr:colOff>539750</xdr:colOff>
      <xdr:row>301</xdr:row>
      <xdr:rowOff>352425</xdr:rowOff>
    </xdr:to>
    <xdr:sp macro="" textlink="">
      <xdr:nvSpPr>
        <xdr:cNvPr id="123" name="Oval 122">
          <a:extLst>
            <a:ext uri="{FF2B5EF4-FFF2-40B4-BE49-F238E27FC236}">
              <a16:creationId xmlns:a16="http://schemas.microsoft.com/office/drawing/2014/main" id="{1F24C9FE-73FB-4CAA-B8AA-33D899F0B474}"/>
            </a:ext>
          </a:extLst>
        </xdr:cNvPr>
        <xdr:cNvSpPr/>
      </xdr:nvSpPr>
      <xdr:spPr>
        <a:xfrm>
          <a:off x="9990137500" y="50514250"/>
          <a:ext cx="396875" cy="301625"/>
        </a:xfrm>
        <a:prstGeom prst="ellipse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152400</xdr:colOff>
      <xdr:row>302</xdr:row>
      <xdr:rowOff>50800</xdr:rowOff>
    </xdr:from>
    <xdr:to>
      <xdr:col>10</xdr:col>
      <xdr:colOff>549275</xdr:colOff>
      <xdr:row>302</xdr:row>
      <xdr:rowOff>352425</xdr:rowOff>
    </xdr:to>
    <xdr:sp macro="" textlink="">
      <xdr:nvSpPr>
        <xdr:cNvPr id="124" name="Oval 123">
          <a:extLst>
            <a:ext uri="{FF2B5EF4-FFF2-40B4-BE49-F238E27FC236}">
              <a16:creationId xmlns:a16="http://schemas.microsoft.com/office/drawing/2014/main" id="{DC15B60D-CB47-4CA2-B94E-0FDE417680BD}"/>
            </a:ext>
          </a:extLst>
        </xdr:cNvPr>
        <xdr:cNvSpPr/>
      </xdr:nvSpPr>
      <xdr:spPr>
        <a:xfrm>
          <a:off x="9990127975" y="50895250"/>
          <a:ext cx="396875" cy="301625"/>
        </a:xfrm>
        <a:prstGeom prst="ellipse">
          <a:avLst/>
        </a:prstGeom>
        <a:solidFill>
          <a:srgbClr val="7030A0"/>
        </a:solidFill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155575</xdr:colOff>
      <xdr:row>303</xdr:row>
      <xdr:rowOff>47625</xdr:rowOff>
    </xdr:from>
    <xdr:to>
      <xdr:col>10</xdr:col>
      <xdr:colOff>552450</xdr:colOff>
      <xdr:row>303</xdr:row>
      <xdr:rowOff>349250</xdr:rowOff>
    </xdr:to>
    <xdr:sp macro="" textlink="">
      <xdr:nvSpPr>
        <xdr:cNvPr id="125" name="Oval 124">
          <a:extLst>
            <a:ext uri="{FF2B5EF4-FFF2-40B4-BE49-F238E27FC236}">
              <a16:creationId xmlns:a16="http://schemas.microsoft.com/office/drawing/2014/main" id="{43181F65-D6C6-49D5-960A-F0EDD6D09EF8}"/>
            </a:ext>
          </a:extLst>
        </xdr:cNvPr>
        <xdr:cNvSpPr/>
      </xdr:nvSpPr>
      <xdr:spPr>
        <a:xfrm>
          <a:off x="9990124800" y="51273075"/>
          <a:ext cx="396875" cy="301625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155575</xdr:colOff>
      <xdr:row>304</xdr:row>
      <xdr:rowOff>31750</xdr:rowOff>
    </xdr:from>
    <xdr:to>
      <xdr:col>10</xdr:col>
      <xdr:colOff>552450</xdr:colOff>
      <xdr:row>304</xdr:row>
      <xdr:rowOff>333375</xdr:rowOff>
    </xdr:to>
    <xdr:sp macro="" textlink="">
      <xdr:nvSpPr>
        <xdr:cNvPr id="126" name="Oval 125">
          <a:extLst>
            <a:ext uri="{FF2B5EF4-FFF2-40B4-BE49-F238E27FC236}">
              <a16:creationId xmlns:a16="http://schemas.microsoft.com/office/drawing/2014/main" id="{0B72FD88-0272-47F9-8B8F-776054FC6FBF}"/>
            </a:ext>
          </a:extLst>
        </xdr:cNvPr>
        <xdr:cNvSpPr/>
      </xdr:nvSpPr>
      <xdr:spPr>
        <a:xfrm>
          <a:off x="9990124800" y="51638200"/>
          <a:ext cx="396875" cy="301625"/>
        </a:xfrm>
        <a:prstGeom prst="ellipse">
          <a:avLst/>
        </a:prstGeom>
        <a:solidFill>
          <a:srgbClr val="FFFF00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139700</xdr:colOff>
      <xdr:row>305</xdr:row>
      <xdr:rowOff>47625</xdr:rowOff>
    </xdr:from>
    <xdr:to>
      <xdr:col>10</xdr:col>
      <xdr:colOff>536575</xdr:colOff>
      <xdr:row>305</xdr:row>
      <xdr:rowOff>349250</xdr:rowOff>
    </xdr:to>
    <xdr:sp macro="" textlink="">
      <xdr:nvSpPr>
        <xdr:cNvPr id="127" name="Oval 126">
          <a:extLst>
            <a:ext uri="{FF2B5EF4-FFF2-40B4-BE49-F238E27FC236}">
              <a16:creationId xmlns:a16="http://schemas.microsoft.com/office/drawing/2014/main" id="{1A24C184-BBD9-4EB6-89FB-A238F431296D}"/>
            </a:ext>
          </a:extLst>
        </xdr:cNvPr>
        <xdr:cNvSpPr/>
      </xdr:nvSpPr>
      <xdr:spPr>
        <a:xfrm>
          <a:off x="9990140675" y="52035075"/>
          <a:ext cx="396875" cy="301625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 editAs="oneCell">
    <xdr:from>
      <xdr:col>10</xdr:col>
      <xdr:colOff>131269</xdr:colOff>
      <xdr:row>31</xdr:row>
      <xdr:rowOff>48907</xdr:rowOff>
    </xdr:from>
    <xdr:to>
      <xdr:col>10</xdr:col>
      <xdr:colOff>595311</xdr:colOff>
      <xdr:row>31</xdr:row>
      <xdr:rowOff>342304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F807D426-3493-4D28-B7D8-ABFCD8123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911715001" y="9980704"/>
          <a:ext cx="464042" cy="293397"/>
        </a:xfrm>
        <a:prstGeom prst="rect">
          <a:avLst/>
        </a:prstGeom>
      </xdr:spPr>
    </xdr:pic>
    <xdr:clientData/>
  </xdr:twoCellAnchor>
  <xdr:twoCellAnchor editAs="oneCell">
    <xdr:from>
      <xdr:col>10</xdr:col>
      <xdr:colOff>48458</xdr:colOff>
      <xdr:row>32</xdr:row>
      <xdr:rowOff>44649</xdr:rowOff>
    </xdr:from>
    <xdr:to>
      <xdr:col>10</xdr:col>
      <xdr:colOff>679648</xdr:colOff>
      <xdr:row>32</xdr:row>
      <xdr:rowOff>327422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C2B0E084-E876-418A-A6BD-7A8C307FD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105" b="17105"/>
        <a:stretch/>
      </xdr:blipFill>
      <xdr:spPr>
        <a:xfrm>
          <a:off x="9911630664" y="10353477"/>
          <a:ext cx="631190" cy="282773"/>
        </a:xfrm>
        <a:prstGeom prst="rect">
          <a:avLst/>
        </a:prstGeom>
      </xdr:spPr>
    </xdr:pic>
    <xdr:clientData/>
  </xdr:twoCellAnchor>
  <xdr:twoCellAnchor editAs="oneCell">
    <xdr:from>
      <xdr:col>9</xdr:col>
      <xdr:colOff>4564480</xdr:colOff>
      <xdr:row>35</xdr:row>
      <xdr:rowOff>40876</xdr:rowOff>
    </xdr:from>
    <xdr:to>
      <xdr:col>11</xdr:col>
      <xdr:colOff>15487</xdr:colOff>
      <xdr:row>35</xdr:row>
      <xdr:rowOff>362451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7E034B70-B2A7-4627-B90B-C4D7A5534E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2" b="-2264"/>
        <a:stretch/>
      </xdr:blipFill>
      <xdr:spPr>
        <a:xfrm>
          <a:off x="9911550684" y="10726735"/>
          <a:ext cx="779055" cy="321575"/>
        </a:xfrm>
        <a:prstGeom prst="rect">
          <a:avLst/>
        </a:prstGeom>
      </xdr:spPr>
    </xdr:pic>
    <xdr:clientData/>
  </xdr:twoCellAnchor>
  <xdr:twoCellAnchor editAs="oneCell">
    <xdr:from>
      <xdr:col>0</xdr:col>
      <xdr:colOff>-6396612</xdr:colOff>
      <xdr:row>56</xdr:row>
      <xdr:rowOff>0</xdr:rowOff>
    </xdr:from>
    <xdr:to>
      <xdr:col>0</xdr:col>
      <xdr:colOff>-5952983</xdr:colOff>
      <xdr:row>85</xdr:row>
      <xdr:rowOff>219372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F74CDE91-EC94-4020-B85C-88838FA69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4221786" y="9593038"/>
          <a:ext cx="443629" cy="326569"/>
        </a:xfrm>
        <a:prstGeom prst="rect">
          <a:avLst/>
        </a:prstGeom>
      </xdr:spPr>
    </xdr:pic>
    <xdr:clientData/>
  </xdr:twoCellAnchor>
  <xdr:twoCellAnchor editAs="oneCell">
    <xdr:from>
      <xdr:col>10</xdr:col>
      <xdr:colOff>61130</xdr:colOff>
      <xdr:row>109</xdr:row>
      <xdr:rowOff>51641</xdr:rowOff>
    </xdr:from>
    <xdr:to>
      <xdr:col>10</xdr:col>
      <xdr:colOff>661520</xdr:colOff>
      <xdr:row>110</xdr:row>
      <xdr:rowOff>321324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E2EA4246-3CE7-43DF-8A5B-518444DC8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19" r="3719"/>
        <a:stretch/>
      </xdr:blipFill>
      <xdr:spPr>
        <a:xfrm>
          <a:off x="10070510174" y="23669544"/>
          <a:ext cx="600390" cy="648636"/>
        </a:xfrm>
        <a:prstGeom prst="rect">
          <a:avLst/>
        </a:prstGeom>
      </xdr:spPr>
    </xdr:pic>
    <xdr:clientData/>
  </xdr:twoCellAnchor>
  <xdr:twoCellAnchor editAs="oneCell">
    <xdr:from>
      <xdr:col>10</xdr:col>
      <xdr:colOff>143387</xdr:colOff>
      <xdr:row>111</xdr:row>
      <xdr:rowOff>20485</xdr:rowOff>
    </xdr:from>
    <xdr:to>
      <xdr:col>10</xdr:col>
      <xdr:colOff>553066</xdr:colOff>
      <xdr:row>111</xdr:row>
      <xdr:rowOff>358468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9BA82197-F295-4BCE-8B2D-B4333C6DFF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522" t="20668" r="24194" b="24677"/>
        <a:stretch/>
      </xdr:blipFill>
      <xdr:spPr>
        <a:xfrm>
          <a:off x="10070618628" y="24396291"/>
          <a:ext cx="409679" cy="337983"/>
        </a:xfrm>
        <a:prstGeom prst="rect">
          <a:avLst/>
        </a:prstGeom>
      </xdr:spPr>
    </xdr:pic>
    <xdr:clientData/>
  </xdr:twoCellAnchor>
  <xdr:twoCellAnchor editAs="oneCell">
    <xdr:from>
      <xdr:col>10</xdr:col>
      <xdr:colOff>92178</xdr:colOff>
      <xdr:row>114</xdr:row>
      <xdr:rowOff>20485</xdr:rowOff>
    </xdr:from>
    <xdr:to>
      <xdr:col>10</xdr:col>
      <xdr:colOff>648809</xdr:colOff>
      <xdr:row>114</xdr:row>
      <xdr:rowOff>337985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568C3CC4-2F71-479C-96BD-500BA6DDFF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286" b="14004"/>
        <a:stretch/>
      </xdr:blipFill>
      <xdr:spPr>
        <a:xfrm>
          <a:off x="10070522885" y="25154195"/>
          <a:ext cx="556631" cy="3175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151849</xdr:colOff>
      <xdr:row>115</xdr:row>
      <xdr:rowOff>22952</xdr:rowOff>
    </xdr:from>
    <xdr:to>
      <xdr:col>10</xdr:col>
      <xdr:colOff>550843</xdr:colOff>
      <xdr:row>115</xdr:row>
      <xdr:rowOff>361491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3B543B5C-B52A-4B72-B0E4-F23F0EA488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736" t="24507" r="22065" b="31340"/>
        <a:stretch/>
      </xdr:blipFill>
      <xdr:spPr>
        <a:xfrm>
          <a:off x="9967585437" y="25528148"/>
          <a:ext cx="398994" cy="338539"/>
        </a:xfrm>
        <a:prstGeom prst="rect">
          <a:avLst/>
        </a:prstGeom>
      </xdr:spPr>
    </xdr:pic>
    <xdr:clientData/>
  </xdr:twoCellAnchor>
  <xdr:twoCellAnchor editAs="oneCell">
    <xdr:from>
      <xdr:col>10</xdr:col>
      <xdr:colOff>91807</xdr:colOff>
      <xdr:row>116</xdr:row>
      <xdr:rowOff>34428</xdr:rowOff>
    </xdr:from>
    <xdr:to>
      <xdr:col>10</xdr:col>
      <xdr:colOff>644305</xdr:colOff>
      <xdr:row>116</xdr:row>
      <xdr:rowOff>351927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92EE3640-AA4F-440A-BC78-4F65A19EC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250" b="12250"/>
        <a:stretch/>
      </xdr:blipFill>
      <xdr:spPr>
        <a:xfrm>
          <a:off x="9967491975" y="25918329"/>
          <a:ext cx="552498" cy="317499"/>
        </a:xfrm>
        <a:prstGeom prst="rect">
          <a:avLst/>
        </a:prstGeom>
      </xdr:spPr>
    </xdr:pic>
    <xdr:clientData/>
  </xdr:twoCellAnchor>
  <xdr:twoCellAnchor editAs="oneCell">
    <xdr:from>
      <xdr:col>10</xdr:col>
      <xdr:colOff>114759</xdr:colOff>
      <xdr:row>118</xdr:row>
      <xdr:rowOff>28690</xdr:rowOff>
    </xdr:from>
    <xdr:to>
      <xdr:col>10</xdr:col>
      <xdr:colOff>627092</xdr:colOff>
      <xdr:row>118</xdr:row>
      <xdr:rowOff>346189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AC8C4F0E-2D50-41FC-962B-232CE6B27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250" b="12250"/>
        <a:stretch/>
      </xdr:blipFill>
      <xdr:spPr>
        <a:xfrm>
          <a:off x="9967509188" y="26291295"/>
          <a:ext cx="512333" cy="317499"/>
        </a:xfrm>
        <a:prstGeom prst="rect">
          <a:avLst/>
        </a:prstGeom>
      </xdr:spPr>
    </xdr:pic>
    <xdr:clientData/>
  </xdr:twoCellAnchor>
  <xdr:twoCellAnchor editAs="oneCell">
    <xdr:from>
      <xdr:col>10</xdr:col>
      <xdr:colOff>91807</xdr:colOff>
      <xdr:row>119</xdr:row>
      <xdr:rowOff>10548</xdr:rowOff>
    </xdr:from>
    <xdr:to>
      <xdr:col>10</xdr:col>
      <xdr:colOff>621354</xdr:colOff>
      <xdr:row>119</xdr:row>
      <xdr:rowOff>364830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FD1F3EB-701C-4E1C-9F6D-7E302F8D5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250" b="12250"/>
        <a:stretch/>
      </xdr:blipFill>
      <xdr:spPr>
        <a:xfrm>
          <a:off x="10025709084" y="32383178"/>
          <a:ext cx="529547" cy="354282"/>
        </a:xfrm>
        <a:prstGeom prst="rect">
          <a:avLst/>
        </a:prstGeom>
      </xdr:spPr>
    </xdr:pic>
    <xdr:clientData/>
  </xdr:twoCellAnchor>
  <xdr:twoCellAnchor editAs="oneCell">
    <xdr:from>
      <xdr:col>10</xdr:col>
      <xdr:colOff>166688</xdr:colOff>
      <xdr:row>135</xdr:row>
      <xdr:rowOff>23814</xdr:rowOff>
    </xdr:from>
    <xdr:to>
      <xdr:col>10</xdr:col>
      <xdr:colOff>523872</xdr:colOff>
      <xdr:row>135</xdr:row>
      <xdr:rowOff>345281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B0E357AE-AC72-43CA-BEC0-C3C26BCD6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000" b="5000"/>
        <a:stretch/>
      </xdr:blipFill>
      <xdr:spPr>
        <a:xfrm>
          <a:off x="10070647822" y="27810185"/>
          <a:ext cx="357184" cy="321467"/>
        </a:xfrm>
        <a:prstGeom prst="rect">
          <a:avLst/>
        </a:prstGeom>
      </xdr:spPr>
    </xdr:pic>
    <xdr:clientData/>
  </xdr:twoCellAnchor>
  <xdr:twoCellAnchor editAs="oneCell">
    <xdr:from>
      <xdr:col>10</xdr:col>
      <xdr:colOff>107158</xdr:colOff>
      <xdr:row>134</xdr:row>
      <xdr:rowOff>23814</xdr:rowOff>
    </xdr:from>
    <xdr:to>
      <xdr:col>10</xdr:col>
      <xdr:colOff>583407</xdr:colOff>
      <xdr:row>134</xdr:row>
      <xdr:rowOff>360908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F843403B-0E5C-4441-8780-4AF5EF242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218" b="16218"/>
        <a:stretch/>
      </xdr:blipFill>
      <xdr:spPr>
        <a:xfrm>
          <a:off x="10070588287" y="27431233"/>
          <a:ext cx="476249" cy="337094"/>
        </a:xfrm>
        <a:prstGeom prst="rect">
          <a:avLst/>
        </a:prstGeom>
      </xdr:spPr>
    </xdr:pic>
    <xdr:clientData/>
  </xdr:twoCellAnchor>
  <xdr:twoCellAnchor editAs="oneCell">
    <xdr:from>
      <xdr:col>10</xdr:col>
      <xdr:colOff>112661</xdr:colOff>
      <xdr:row>137</xdr:row>
      <xdr:rowOff>30726</xdr:rowOff>
    </xdr:from>
    <xdr:to>
      <xdr:col>10</xdr:col>
      <xdr:colOff>588143</xdr:colOff>
      <xdr:row>137</xdr:row>
      <xdr:rowOff>335630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E08B2C55-757F-4873-92FD-19FD9844A5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502" b="21981"/>
        <a:stretch/>
      </xdr:blipFill>
      <xdr:spPr>
        <a:xfrm>
          <a:off x="10070583551" y="28575000"/>
          <a:ext cx="475482" cy="304904"/>
        </a:xfrm>
        <a:prstGeom prst="rect">
          <a:avLst/>
        </a:prstGeom>
      </xdr:spPr>
    </xdr:pic>
    <xdr:clientData/>
  </xdr:twoCellAnchor>
  <xdr:twoCellAnchor editAs="oneCell">
    <xdr:from>
      <xdr:col>10</xdr:col>
      <xdr:colOff>73603</xdr:colOff>
      <xdr:row>138</xdr:row>
      <xdr:rowOff>35719</xdr:rowOff>
    </xdr:from>
    <xdr:to>
      <xdr:col>10</xdr:col>
      <xdr:colOff>658175</xdr:colOff>
      <xdr:row>139</xdr:row>
      <xdr:rowOff>357189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C96BC89F-1916-4815-8623-FA3BD43BA2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0" cstate="print">
          <a:extLst>
            <a:ext uri="{BEBA8EAE-BF5A-486C-A8C5-ECC9F3942E4B}">
              <a14:imgProps xmlns:a14="http://schemas.microsoft.com/office/drawing/2010/main">
                <a14:imgLayer r:embed="rId31">
                  <a14:imgEffect>
                    <a14:colorTemperature colorTemp="11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3005" t="4161" r="9620" b="2861"/>
        <a:stretch/>
      </xdr:blipFill>
      <xdr:spPr>
        <a:xfrm>
          <a:off x="10006055221" y="27469516"/>
          <a:ext cx="584572" cy="698875"/>
        </a:xfrm>
        <a:prstGeom prst="rect">
          <a:avLst/>
        </a:prstGeom>
      </xdr:spPr>
    </xdr:pic>
    <xdr:clientData/>
  </xdr:twoCellAnchor>
  <xdr:twoCellAnchor editAs="oneCell">
    <xdr:from>
      <xdr:col>10</xdr:col>
      <xdr:colOff>133146</xdr:colOff>
      <xdr:row>153</xdr:row>
      <xdr:rowOff>40968</xdr:rowOff>
    </xdr:from>
    <xdr:to>
      <xdr:col>10</xdr:col>
      <xdr:colOff>532583</xdr:colOff>
      <xdr:row>153</xdr:row>
      <xdr:rowOff>329023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A0600164-A6F6-465D-9EC0-B3385C84B6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5" t="-9068" r="-5574" b="4269"/>
        <a:stretch/>
      </xdr:blipFill>
      <xdr:spPr>
        <a:xfrm>
          <a:off x="10070639111" y="29722097"/>
          <a:ext cx="399437" cy="28805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160</xdr:row>
      <xdr:rowOff>211746</xdr:rowOff>
    </xdr:from>
    <xdr:to>
      <xdr:col>10</xdr:col>
      <xdr:colOff>608384</xdr:colOff>
      <xdr:row>162</xdr:row>
      <xdr:rowOff>224117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99712EE6-FBCB-4A10-99A8-98B80381C8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3" cstate="print">
          <a:extLst>
            <a:ext uri="{BEBA8EAE-BF5A-486C-A8C5-ECC9F3942E4B}">
              <a14:imgProps xmlns:a14="http://schemas.microsoft.com/office/drawing/2010/main">
                <a14:imgLayer r:embed="rId34">
                  <a14:imgEffect>
                    <a14:colorTemperature colorTemp="11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3005" t="4161" r="9620" b="2861"/>
        <a:stretch/>
      </xdr:blipFill>
      <xdr:spPr>
        <a:xfrm>
          <a:off x="10092623233" y="34856599"/>
          <a:ext cx="513134" cy="759431"/>
        </a:xfrm>
        <a:prstGeom prst="rect">
          <a:avLst/>
        </a:prstGeom>
      </xdr:spPr>
    </xdr:pic>
    <xdr:clientData/>
  </xdr:twoCellAnchor>
  <xdr:twoCellAnchor editAs="oneCell">
    <xdr:from>
      <xdr:col>10</xdr:col>
      <xdr:colOff>95249</xdr:colOff>
      <xdr:row>194</xdr:row>
      <xdr:rowOff>11906</xdr:rowOff>
    </xdr:from>
    <xdr:to>
      <xdr:col>10</xdr:col>
      <xdr:colOff>608383</xdr:colOff>
      <xdr:row>194</xdr:row>
      <xdr:rowOff>357187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C1850A01-2ED2-49C8-B034-B73E1B1C94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3" cstate="print">
          <a:extLst>
            <a:ext uri="{BEBA8EAE-BF5A-486C-A8C5-ECC9F3942E4B}">
              <a14:imgProps xmlns:a14="http://schemas.microsoft.com/office/drawing/2010/main">
                <a14:imgLayer r:embed="rId34">
                  <a14:imgEffect>
                    <a14:colorTemperature colorTemp="11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3005" t="4161" r="9620" b="2861"/>
        <a:stretch/>
      </xdr:blipFill>
      <xdr:spPr>
        <a:xfrm>
          <a:off x="9951099711" y="32230219"/>
          <a:ext cx="513134" cy="345281"/>
        </a:xfrm>
        <a:prstGeom prst="rect">
          <a:avLst/>
        </a:prstGeom>
      </xdr:spPr>
    </xdr:pic>
    <xdr:clientData/>
  </xdr:twoCellAnchor>
  <xdr:twoCellAnchor editAs="oneCell">
    <xdr:from>
      <xdr:col>10</xdr:col>
      <xdr:colOff>57601</xdr:colOff>
      <xdr:row>245</xdr:row>
      <xdr:rowOff>37649</xdr:rowOff>
    </xdr:from>
    <xdr:to>
      <xdr:col>10</xdr:col>
      <xdr:colOff>570735</xdr:colOff>
      <xdr:row>246</xdr:row>
      <xdr:rowOff>1926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6331C0F4-160A-4EF6-B892-01E4B341EA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3" cstate="print">
          <a:extLst>
            <a:ext uri="{BEBA8EAE-BF5A-486C-A8C5-ECC9F3942E4B}">
              <a14:imgProps xmlns:a14="http://schemas.microsoft.com/office/drawing/2010/main">
                <a14:imgLayer r:embed="rId34">
                  <a14:imgEffect>
                    <a14:colorTemperature colorTemp="11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3005" t="4161" r="9620" b="2861"/>
        <a:stretch/>
      </xdr:blipFill>
      <xdr:spPr>
        <a:xfrm>
          <a:off x="10117450616" y="60379811"/>
          <a:ext cx="513134" cy="345281"/>
        </a:xfrm>
        <a:prstGeom prst="rect">
          <a:avLst/>
        </a:prstGeom>
      </xdr:spPr>
    </xdr:pic>
    <xdr:clientData/>
  </xdr:twoCellAnchor>
  <xdr:twoCellAnchor editAs="oneCell">
    <xdr:from>
      <xdr:col>10</xdr:col>
      <xdr:colOff>59531</xdr:colOff>
      <xdr:row>258</xdr:row>
      <xdr:rowOff>47625</xdr:rowOff>
    </xdr:from>
    <xdr:to>
      <xdr:col>10</xdr:col>
      <xdr:colOff>589078</xdr:colOff>
      <xdr:row>258</xdr:row>
      <xdr:rowOff>357187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EE1F1D75-CD47-4704-A381-30FE2600E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250" b="12250"/>
        <a:stretch/>
      </xdr:blipFill>
      <xdr:spPr>
        <a:xfrm>
          <a:off x="9951119016" y="40266938"/>
          <a:ext cx="529547" cy="309562"/>
        </a:xfrm>
        <a:prstGeom prst="rect">
          <a:avLst/>
        </a:prstGeom>
      </xdr:spPr>
    </xdr:pic>
    <xdr:clientData/>
  </xdr:twoCellAnchor>
  <xdr:twoCellAnchor editAs="oneCell">
    <xdr:from>
      <xdr:col>10</xdr:col>
      <xdr:colOff>135841</xdr:colOff>
      <xdr:row>100</xdr:row>
      <xdr:rowOff>34054</xdr:rowOff>
    </xdr:from>
    <xdr:to>
      <xdr:col>10</xdr:col>
      <xdr:colOff>580341</xdr:colOff>
      <xdr:row>100</xdr:row>
      <xdr:rowOff>327998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4C418A7F-1287-4F40-9927-6176AC42F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55" r="5455"/>
        <a:stretch/>
      </xdr:blipFill>
      <xdr:spPr>
        <a:xfrm>
          <a:off x="10138496409" y="20846179"/>
          <a:ext cx="444500" cy="293944"/>
        </a:xfrm>
        <a:prstGeom prst="rect">
          <a:avLst/>
        </a:prstGeom>
      </xdr:spPr>
    </xdr:pic>
    <xdr:clientData/>
  </xdr:twoCellAnchor>
  <xdr:twoCellAnchor editAs="oneCell">
    <xdr:from>
      <xdr:col>10</xdr:col>
      <xdr:colOff>92178</xdr:colOff>
      <xdr:row>99</xdr:row>
      <xdr:rowOff>10242</xdr:rowOff>
    </xdr:from>
    <xdr:to>
      <xdr:col>10</xdr:col>
      <xdr:colOff>600979</xdr:colOff>
      <xdr:row>99</xdr:row>
      <xdr:rowOff>311867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DBCE07BC-27EF-45B2-9C50-34D3F9777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539" b="5539"/>
        <a:stretch/>
      </xdr:blipFill>
      <xdr:spPr>
        <a:xfrm>
          <a:off x="10070570715" y="22870242"/>
          <a:ext cx="508801" cy="301625"/>
        </a:xfrm>
        <a:prstGeom prst="rect">
          <a:avLst/>
        </a:prstGeom>
      </xdr:spPr>
    </xdr:pic>
    <xdr:clientData/>
  </xdr:twoCellAnchor>
  <xdr:twoCellAnchor editAs="oneCell">
    <xdr:from>
      <xdr:col>10</xdr:col>
      <xdr:colOff>161949</xdr:colOff>
      <xdr:row>208</xdr:row>
      <xdr:rowOff>39535</xdr:rowOff>
    </xdr:from>
    <xdr:to>
      <xdr:col>10</xdr:col>
      <xdr:colOff>519133</xdr:colOff>
      <xdr:row>208</xdr:row>
      <xdr:rowOff>361002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5239E2E5-BF43-4568-9A89-1EB7F00EB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000" b="5000"/>
        <a:stretch/>
      </xdr:blipFill>
      <xdr:spPr>
        <a:xfrm>
          <a:off x="9981280817" y="59627935"/>
          <a:ext cx="357184" cy="321467"/>
        </a:xfrm>
        <a:prstGeom prst="rect">
          <a:avLst/>
        </a:prstGeom>
      </xdr:spPr>
    </xdr:pic>
    <xdr:clientData/>
  </xdr:twoCellAnchor>
  <xdr:twoCellAnchor editAs="oneCell">
    <xdr:from>
      <xdr:col>10</xdr:col>
      <xdr:colOff>121469</xdr:colOff>
      <xdr:row>207</xdr:row>
      <xdr:rowOff>38100</xdr:rowOff>
    </xdr:from>
    <xdr:to>
      <xdr:col>10</xdr:col>
      <xdr:colOff>597718</xdr:colOff>
      <xdr:row>207</xdr:row>
      <xdr:rowOff>319478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78A28C57-8E0E-4D60-9FB2-BA02B7BAA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218" b="16218"/>
        <a:stretch/>
      </xdr:blipFill>
      <xdr:spPr>
        <a:xfrm>
          <a:off x="9981202232" y="59245500"/>
          <a:ext cx="476249" cy="281378"/>
        </a:xfrm>
        <a:prstGeom prst="rect">
          <a:avLst/>
        </a:prstGeom>
      </xdr:spPr>
    </xdr:pic>
    <xdr:clientData/>
  </xdr:twoCellAnchor>
  <xdr:twoCellAnchor editAs="oneCell">
    <xdr:from>
      <xdr:col>10</xdr:col>
      <xdr:colOff>151707</xdr:colOff>
      <xdr:row>242</xdr:row>
      <xdr:rowOff>30727</xdr:rowOff>
    </xdr:from>
    <xdr:to>
      <xdr:col>10</xdr:col>
      <xdr:colOff>508891</xdr:colOff>
      <xdr:row>242</xdr:row>
      <xdr:rowOff>352194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70533AA5-8AE5-41D6-B8E5-2447425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000" b="5000"/>
        <a:stretch/>
      </xdr:blipFill>
      <xdr:spPr>
        <a:xfrm>
          <a:off x="10070662803" y="38550646"/>
          <a:ext cx="357184" cy="321467"/>
        </a:xfrm>
        <a:prstGeom prst="rect">
          <a:avLst/>
        </a:prstGeom>
      </xdr:spPr>
    </xdr:pic>
    <xdr:clientData/>
  </xdr:twoCellAnchor>
  <xdr:twoCellAnchor editAs="oneCell">
    <xdr:from>
      <xdr:col>10</xdr:col>
      <xdr:colOff>92177</xdr:colOff>
      <xdr:row>241</xdr:row>
      <xdr:rowOff>30726</xdr:rowOff>
    </xdr:from>
    <xdr:to>
      <xdr:col>10</xdr:col>
      <xdr:colOff>568426</xdr:colOff>
      <xdr:row>242</xdr:row>
      <xdr:rowOff>1474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7E5008E8-80DA-4411-8481-D1B5C1765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218" b="16218"/>
        <a:stretch/>
      </xdr:blipFill>
      <xdr:spPr>
        <a:xfrm>
          <a:off x="10070603268" y="38171694"/>
          <a:ext cx="476249" cy="337094"/>
        </a:xfrm>
        <a:prstGeom prst="rect">
          <a:avLst/>
        </a:prstGeom>
      </xdr:spPr>
    </xdr:pic>
    <xdr:clientData/>
  </xdr:twoCellAnchor>
  <xdr:twoCellAnchor editAs="oneCell">
    <xdr:from>
      <xdr:col>10</xdr:col>
      <xdr:colOff>97680</xdr:colOff>
      <xdr:row>244</xdr:row>
      <xdr:rowOff>37638</xdr:rowOff>
    </xdr:from>
    <xdr:to>
      <xdr:col>10</xdr:col>
      <xdr:colOff>573162</xdr:colOff>
      <xdr:row>244</xdr:row>
      <xdr:rowOff>342542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C49F6DB4-7260-4D77-AE71-4316FE0031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502" b="21981"/>
        <a:stretch/>
      </xdr:blipFill>
      <xdr:spPr>
        <a:xfrm>
          <a:off x="10070598532" y="39315461"/>
          <a:ext cx="475482" cy="304904"/>
        </a:xfrm>
        <a:prstGeom prst="rect">
          <a:avLst/>
        </a:prstGeom>
      </xdr:spPr>
    </xdr:pic>
    <xdr:clientData/>
  </xdr:twoCellAnchor>
  <xdr:twoCellAnchor editAs="oneCell">
    <xdr:from>
      <xdr:col>10</xdr:col>
      <xdr:colOff>133145</xdr:colOff>
      <xdr:row>195</xdr:row>
      <xdr:rowOff>30726</xdr:rowOff>
    </xdr:from>
    <xdr:to>
      <xdr:col>10</xdr:col>
      <xdr:colOff>532582</xdr:colOff>
      <xdr:row>195</xdr:row>
      <xdr:rowOff>318781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FA9CE496-969F-4AA6-8A07-2A41C78D99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5" t="-9068" r="-5574" b="4269"/>
        <a:stretch/>
      </xdr:blipFill>
      <xdr:spPr>
        <a:xfrm>
          <a:off x="10070639112" y="32487420"/>
          <a:ext cx="399437" cy="288055"/>
        </a:xfrm>
        <a:prstGeom prst="rect">
          <a:avLst/>
        </a:prstGeom>
      </xdr:spPr>
    </xdr:pic>
    <xdr:clientData/>
  </xdr:twoCellAnchor>
  <xdr:twoCellAnchor editAs="oneCell">
    <xdr:from>
      <xdr:col>10</xdr:col>
      <xdr:colOff>174391</xdr:colOff>
      <xdr:row>212</xdr:row>
      <xdr:rowOff>30726</xdr:rowOff>
    </xdr:from>
    <xdr:to>
      <xdr:col>10</xdr:col>
      <xdr:colOff>573828</xdr:colOff>
      <xdr:row>212</xdr:row>
      <xdr:rowOff>318781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B6F06BD-6E52-4FC9-99AB-7C9C97DB08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5" t="-9068" r="-5574" b="4269"/>
        <a:stretch/>
      </xdr:blipFill>
      <xdr:spPr>
        <a:xfrm>
          <a:off x="10117447523" y="54451942"/>
          <a:ext cx="399437" cy="288055"/>
        </a:xfrm>
        <a:prstGeom prst="rect">
          <a:avLst/>
        </a:prstGeom>
      </xdr:spPr>
    </xdr:pic>
    <xdr:clientData/>
  </xdr:twoCellAnchor>
  <xdr:twoCellAnchor editAs="oneCell">
    <xdr:from>
      <xdr:col>10</xdr:col>
      <xdr:colOff>122904</xdr:colOff>
      <xdr:row>229</xdr:row>
      <xdr:rowOff>30726</xdr:rowOff>
    </xdr:from>
    <xdr:to>
      <xdr:col>10</xdr:col>
      <xdr:colOff>522341</xdr:colOff>
      <xdr:row>229</xdr:row>
      <xdr:rowOff>318781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EC1173E7-F59F-450F-A238-F576FD0DF8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5" t="-9068" r="-5574" b="4269"/>
        <a:stretch/>
      </xdr:blipFill>
      <xdr:spPr>
        <a:xfrm>
          <a:off x="10070649353" y="37034839"/>
          <a:ext cx="399437" cy="288055"/>
        </a:xfrm>
        <a:prstGeom prst="rect">
          <a:avLst/>
        </a:prstGeom>
      </xdr:spPr>
    </xdr:pic>
    <xdr:clientData/>
  </xdr:twoCellAnchor>
  <xdr:twoCellAnchor editAs="oneCell">
    <xdr:from>
      <xdr:col>10</xdr:col>
      <xdr:colOff>153629</xdr:colOff>
      <xdr:row>260</xdr:row>
      <xdr:rowOff>20483</xdr:rowOff>
    </xdr:from>
    <xdr:to>
      <xdr:col>10</xdr:col>
      <xdr:colOff>570022</xdr:colOff>
      <xdr:row>260</xdr:row>
      <xdr:rowOff>358467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32C57CB0-51CA-4ABF-95F4-E0FEFC8EE1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89" r="13160" b="6951"/>
        <a:stretch/>
      </xdr:blipFill>
      <xdr:spPr>
        <a:xfrm>
          <a:off x="10070601672" y="40814112"/>
          <a:ext cx="416393" cy="337984"/>
        </a:xfrm>
        <a:prstGeom prst="rect">
          <a:avLst/>
        </a:prstGeom>
      </xdr:spPr>
    </xdr:pic>
    <xdr:clientData/>
  </xdr:twoCellAnchor>
  <xdr:twoCellAnchor editAs="oneCell">
    <xdr:from>
      <xdr:col>10</xdr:col>
      <xdr:colOff>133145</xdr:colOff>
      <xdr:row>259</xdr:row>
      <xdr:rowOff>30726</xdr:rowOff>
    </xdr:from>
    <xdr:to>
      <xdr:col>10</xdr:col>
      <xdr:colOff>542824</xdr:colOff>
      <xdr:row>260</xdr:row>
      <xdr:rowOff>2361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9D69F849-5F2F-4475-903E-C71C90AD8C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522" t="20668" r="24194" b="24677"/>
        <a:stretch/>
      </xdr:blipFill>
      <xdr:spPr>
        <a:xfrm>
          <a:off x="10070628870" y="40445403"/>
          <a:ext cx="409679" cy="337983"/>
        </a:xfrm>
        <a:prstGeom prst="rect">
          <a:avLst/>
        </a:prstGeom>
      </xdr:spPr>
    </xdr:pic>
    <xdr:clientData/>
  </xdr:twoCellAnchor>
  <xdr:twoCellAnchor editAs="oneCell">
    <xdr:from>
      <xdr:col>10</xdr:col>
      <xdr:colOff>73615</xdr:colOff>
      <xdr:row>262</xdr:row>
      <xdr:rowOff>29765</xdr:rowOff>
    </xdr:from>
    <xdr:to>
      <xdr:col>10</xdr:col>
      <xdr:colOff>630246</xdr:colOff>
      <xdr:row>262</xdr:row>
      <xdr:rowOff>359870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4212C563-5B00-4434-9EEB-70F60E66A2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286" b="14004"/>
        <a:stretch/>
      </xdr:blipFill>
      <xdr:spPr>
        <a:xfrm>
          <a:off x="10062050883" y="84054604"/>
          <a:ext cx="556631" cy="330105"/>
        </a:xfrm>
        <a:prstGeom prst="rect">
          <a:avLst/>
        </a:prstGeom>
      </xdr:spPr>
    </xdr:pic>
    <xdr:clientData/>
  </xdr:twoCellAnchor>
  <xdr:twoCellAnchor editAs="oneCell">
    <xdr:from>
      <xdr:col>0</xdr:col>
      <xdr:colOff>-25191468</xdr:colOff>
      <xdr:row>55</xdr:row>
      <xdr:rowOff>353964</xdr:rowOff>
    </xdr:from>
    <xdr:to>
      <xdr:col>0</xdr:col>
      <xdr:colOff>-24784007</xdr:colOff>
      <xdr:row>85</xdr:row>
      <xdr:rowOff>160793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7C19E30F-3781-4B32-8EE8-F140067AB3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279" t="31748" r="22852" b="30357"/>
        <a:stretch/>
      </xdr:blipFill>
      <xdr:spPr>
        <a:xfrm>
          <a:off x="9948591111" y="5453324"/>
          <a:ext cx="407461" cy="303545"/>
        </a:xfrm>
        <a:prstGeom prst="rect">
          <a:avLst/>
        </a:prstGeom>
      </xdr:spPr>
    </xdr:pic>
    <xdr:clientData/>
  </xdr:twoCellAnchor>
  <xdr:twoCellAnchor editAs="oneCell">
    <xdr:from>
      <xdr:col>10</xdr:col>
      <xdr:colOff>82417</xdr:colOff>
      <xdr:row>46</xdr:row>
      <xdr:rowOff>69142</xdr:rowOff>
    </xdr:from>
    <xdr:to>
      <xdr:col>10</xdr:col>
      <xdr:colOff>489878</xdr:colOff>
      <xdr:row>47</xdr:row>
      <xdr:rowOff>980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BCC8FD5B-2C7F-4D1E-9E61-05F199EF2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752" b="12752"/>
        <a:stretch/>
      </xdr:blipFill>
      <xdr:spPr>
        <a:xfrm>
          <a:off x="10027861015" y="14424678"/>
          <a:ext cx="407461" cy="303545"/>
        </a:xfrm>
        <a:prstGeom prst="rect">
          <a:avLst/>
        </a:prstGeom>
      </xdr:spPr>
    </xdr:pic>
    <xdr:clientData/>
  </xdr:twoCellAnchor>
  <xdr:twoCellAnchor editAs="oneCell">
    <xdr:from>
      <xdr:col>10</xdr:col>
      <xdr:colOff>151005</xdr:colOff>
      <xdr:row>133</xdr:row>
      <xdr:rowOff>58079</xdr:rowOff>
    </xdr:from>
    <xdr:to>
      <xdr:col>10</xdr:col>
      <xdr:colOff>534327</xdr:colOff>
      <xdr:row>133</xdr:row>
      <xdr:rowOff>336860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47AFBF0D-75E1-4766-A578-5B3259BADD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953" t="25537" r="31320" b="26901"/>
        <a:stretch/>
      </xdr:blipFill>
      <xdr:spPr>
        <a:xfrm>
          <a:off x="9898867868" y="27390183"/>
          <a:ext cx="383322" cy="278781"/>
        </a:xfrm>
        <a:prstGeom prst="rect">
          <a:avLst/>
        </a:prstGeom>
      </xdr:spPr>
    </xdr:pic>
    <xdr:clientData/>
  </xdr:twoCellAnchor>
  <xdr:twoCellAnchor editAs="oneCell">
    <xdr:from>
      <xdr:col>10</xdr:col>
      <xdr:colOff>139391</xdr:colOff>
      <xdr:row>193</xdr:row>
      <xdr:rowOff>58080</xdr:rowOff>
    </xdr:from>
    <xdr:to>
      <xdr:col>10</xdr:col>
      <xdr:colOff>594446</xdr:colOff>
      <xdr:row>193</xdr:row>
      <xdr:rowOff>346363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4A7394A9-F614-4756-BA38-9DD5B4168A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302" r="4527" b="2151"/>
        <a:stretch/>
      </xdr:blipFill>
      <xdr:spPr>
        <a:xfrm>
          <a:off x="9924542145" y="54451603"/>
          <a:ext cx="455055" cy="288283"/>
        </a:xfrm>
        <a:prstGeom prst="rect">
          <a:avLst/>
        </a:prstGeom>
      </xdr:spPr>
    </xdr:pic>
    <xdr:clientData/>
  </xdr:twoCellAnchor>
  <xdr:twoCellAnchor editAs="oneCell">
    <xdr:from>
      <xdr:col>10</xdr:col>
      <xdr:colOff>208638</xdr:colOff>
      <xdr:row>8</xdr:row>
      <xdr:rowOff>52920</xdr:rowOff>
    </xdr:from>
    <xdr:to>
      <xdr:col>10</xdr:col>
      <xdr:colOff>519092</xdr:colOff>
      <xdr:row>8</xdr:row>
      <xdr:rowOff>363374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1755074F-8129-AEF9-38E4-1FFBCC839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040615477" y="2844730"/>
          <a:ext cx="310454" cy="310454"/>
        </a:xfrm>
        <a:prstGeom prst="rect">
          <a:avLst/>
        </a:prstGeom>
      </xdr:spPr>
    </xdr:pic>
    <xdr:clientData/>
  </xdr:twoCellAnchor>
  <xdr:twoCellAnchor editAs="oneCell">
    <xdr:from>
      <xdr:col>10</xdr:col>
      <xdr:colOff>68005</xdr:colOff>
      <xdr:row>9</xdr:row>
      <xdr:rowOff>27358</xdr:rowOff>
    </xdr:from>
    <xdr:to>
      <xdr:col>10</xdr:col>
      <xdr:colOff>644894</xdr:colOff>
      <xdr:row>10</xdr:row>
      <xdr:rowOff>4033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304503C-4911-78E1-F455-5B9EC371A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040489675" y="3202358"/>
          <a:ext cx="576889" cy="343023"/>
        </a:xfrm>
        <a:prstGeom prst="rect">
          <a:avLst/>
        </a:prstGeom>
      </xdr:spPr>
    </xdr:pic>
    <xdr:clientData/>
  </xdr:twoCellAnchor>
  <xdr:twoCellAnchor editAs="oneCell">
    <xdr:from>
      <xdr:col>10</xdr:col>
      <xdr:colOff>202910</xdr:colOff>
      <xdr:row>10</xdr:row>
      <xdr:rowOff>27359</xdr:rowOff>
    </xdr:from>
    <xdr:to>
      <xdr:col>10</xdr:col>
      <xdr:colOff>545933</xdr:colOff>
      <xdr:row>11</xdr:row>
      <xdr:rowOff>4036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F0194FE0-1312-81C8-D3D5-F774DFC36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040588636" y="3585549"/>
          <a:ext cx="343023" cy="343023"/>
        </a:xfrm>
        <a:prstGeom prst="rect">
          <a:avLst/>
        </a:prstGeom>
      </xdr:spPr>
    </xdr:pic>
    <xdr:clientData/>
  </xdr:twoCellAnchor>
  <xdr:twoCellAnchor editAs="oneCell">
    <xdr:from>
      <xdr:col>10</xdr:col>
      <xdr:colOff>168445</xdr:colOff>
      <xdr:row>11</xdr:row>
      <xdr:rowOff>26682</xdr:rowOff>
    </xdr:from>
    <xdr:to>
      <xdr:col>10</xdr:col>
      <xdr:colOff>568857</xdr:colOff>
      <xdr:row>12</xdr:row>
      <xdr:rowOff>881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471A36F0-23A8-3D89-DDA3-A38DAC578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125" b="11125"/>
        <a:stretch/>
      </xdr:blipFill>
      <xdr:spPr>
        <a:xfrm>
          <a:off x="10000266696" y="5799850"/>
          <a:ext cx="400412" cy="340544"/>
        </a:xfrm>
        <a:prstGeom prst="rect">
          <a:avLst/>
        </a:prstGeom>
      </xdr:spPr>
    </xdr:pic>
    <xdr:clientData/>
  </xdr:twoCellAnchor>
  <xdr:twoCellAnchor editAs="oneCell">
    <xdr:from>
      <xdr:col>10</xdr:col>
      <xdr:colOff>98558</xdr:colOff>
      <xdr:row>12</xdr:row>
      <xdr:rowOff>23078</xdr:rowOff>
    </xdr:from>
    <xdr:to>
      <xdr:col>10</xdr:col>
      <xdr:colOff>578045</xdr:colOff>
      <xdr:row>12</xdr:row>
      <xdr:rowOff>356229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2CBD14B6-7097-3028-4D57-5643823548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97" t="13099" r="14053" b="13283"/>
        <a:stretch/>
      </xdr:blipFill>
      <xdr:spPr>
        <a:xfrm>
          <a:off x="10000257508" y="6177973"/>
          <a:ext cx="479487" cy="333151"/>
        </a:xfrm>
        <a:prstGeom prst="rect">
          <a:avLst/>
        </a:prstGeom>
      </xdr:spPr>
    </xdr:pic>
    <xdr:clientData/>
  </xdr:twoCellAnchor>
  <xdr:twoCellAnchor editAs="oneCell">
    <xdr:from>
      <xdr:col>10</xdr:col>
      <xdr:colOff>150474</xdr:colOff>
      <xdr:row>13</xdr:row>
      <xdr:rowOff>34158</xdr:rowOff>
    </xdr:from>
    <xdr:to>
      <xdr:col>10</xdr:col>
      <xdr:colOff>550886</xdr:colOff>
      <xdr:row>14</xdr:row>
      <xdr:rowOff>4035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5F9827C2-2745-8324-E139-603D23E0BE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57" t="24280" r="16160" b="24546"/>
        <a:stretch/>
      </xdr:blipFill>
      <xdr:spPr>
        <a:xfrm>
          <a:off x="10040583683" y="4741917"/>
          <a:ext cx="400412" cy="336224"/>
        </a:xfrm>
        <a:prstGeom prst="rect">
          <a:avLst/>
        </a:prstGeom>
      </xdr:spPr>
    </xdr:pic>
    <xdr:clientData/>
  </xdr:twoCellAnchor>
  <xdr:twoCellAnchor editAs="oneCell">
    <xdr:from>
      <xdr:col>10</xdr:col>
      <xdr:colOff>141919</xdr:colOff>
      <xdr:row>14</xdr:row>
      <xdr:rowOff>34760</xdr:rowOff>
    </xdr:from>
    <xdr:to>
      <xdr:col>10</xdr:col>
      <xdr:colOff>534825</xdr:colOff>
      <xdr:row>14</xdr:row>
      <xdr:rowOff>344323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D12BAE36-94B9-8E22-A473-DF4B206A6B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203" t="2855" r="18843" b="11125"/>
        <a:stretch/>
      </xdr:blipFill>
      <xdr:spPr>
        <a:xfrm>
          <a:off x="10040599744" y="5125708"/>
          <a:ext cx="392906" cy="309563"/>
        </a:xfrm>
        <a:prstGeom prst="rect">
          <a:avLst/>
        </a:prstGeom>
      </xdr:spPr>
    </xdr:pic>
    <xdr:clientData/>
  </xdr:twoCellAnchor>
  <xdr:twoCellAnchor editAs="oneCell">
    <xdr:from>
      <xdr:col>10</xdr:col>
      <xdr:colOff>168445</xdr:colOff>
      <xdr:row>15</xdr:row>
      <xdr:rowOff>34157</xdr:rowOff>
    </xdr:from>
    <xdr:to>
      <xdr:col>10</xdr:col>
      <xdr:colOff>568857</xdr:colOff>
      <xdr:row>16</xdr:row>
      <xdr:rowOff>4035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5B89DA3C-9499-05F3-C3C5-08A8FD6460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015" b="8015"/>
        <a:stretch/>
      </xdr:blipFill>
      <xdr:spPr>
        <a:xfrm>
          <a:off x="10040565712" y="5508295"/>
          <a:ext cx="400412" cy="336224"/>
        </a:xfrm>
        <a:prstGeom prst="rect">
          <a:avLst/>
        </a:prstGeom>
      </xdr:spPr>
    </xdr:pic>
    <xdr:clientData/>
  </xdr:twoCellAnchor>
  <xdr:twoCellAnchor editAs="oneCell">
    <xdr:from>
      <xdr:col>10</xdr:col>
      <xdr:colOff>168445</xdr:colOff>
      <xdr:row>16</xdr:row>
      <xdr:rowOff>24086</xdr:rowOff>
    </xdr:from>
    <xdr:to>
      <xdr:col>10</xdr:col>
      <xdr:colOff>568857</xdr:colOff>
      <xdr:row>16</xdr:row>
      <xdr:rowOff>361962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2B7AAD45-F17E-A1D7-8AB7-F7AB99F81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015" b="8015"/>
        <a:stretch/>
      </xdr:blipFill>
      <xdr:spPr>
        <a:xfrm>
          <a:off x="9984137019" y="7724203"/>
          <a:ext cx="400412" cy="337876"/>
        </a:xfrm>
        <a:prstGeom prst="rect">
          <a:avLst/>
        </a:prstGeom>
      </xdr:spPr>
    </xdr:pic>
    <xdr:clientData/>
  </xdr:twoCellAnchor>
  <xdr:twoCellAnchor editAs="oneCell">
    <xdr:from>
      <xdr:col>10</xdr:col>
      <xdr:colOff>26705</xdr:colOff>
      <xdr:row>17</xdr:row>
      <xdr:rowOff>13353</xdr:rowOff>
    </xdr:from>
    <xdr:to>
      <xdr:col>10</xdr:col>
      <xdr:colOff>685444</xdr:colOff>
      <xdr:row>17</xdr:row>
      <xdr:rowOff>356075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2F8BDEE5-3DFE-A8CB-BD90-2BEF8F01B6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741" b="27117"/>
        <a:stretch/>
      </xdr:blipFill>
      <xdr:spPr>
        <a:xfrm>
          <a:off x="9984020432" y="8096250"/>
          <a:ext cx="658739" cy="342722"/>
        </a:xfrm>
        <a:prstGeom prst="rect">
          <a:avLst/>
        </a:prstGeom>
      </xdr:spPr>
    </xdr:pic>
    <xdr:clientData/>
  </xdr:twoCellAnchor>
  <xdr:twoCellAnchor editAs="oneCell">
    <xdr:from>
      <xdr:col>10</xdr:col>
      <xdr:colOff>186417</xdr:colOff>
      <xdr:row>18</xdr:row>
      <xdr:rowOff>25422</xdr:rowOff>
    </xdr:from>
    <xdr:to>
      <xdr:col>10</xdr:col>
      <xdr:colOff>586829</xdr:colOff>
      <xdr:row>18</xdr:row>
      <xdr:rowOff>361236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140A24E5-39E3-9682-D749-79B9028D0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584" r="14584"/>
        <a:stretch/>
      </xdr:blipFill>
      <xdr:spPr>
        <a:xfrm>
          <a:off x="9984119047" y="8491100"/>
          <a:ext cx="400412" cy="335814"/>
        </a:xfrm>
        <a:prstGeom prst="rect">
          <a:avLst/>
        </a:prstGeom>
      </xdr:spPr>
    </xdr:pic>
    <xdr:clientData/>
  </xdr:twoCellAnchor>
  <xdr:twoCellAnchor editAs="oneCell">
    <xdr:from>
      <xdr:col>10</xdr:col>
      <xdr:colOff>94293</xdr:colOff>
      <xdr:row>20</xdr:row>
      <xdr:rowOff>34297</xdr:rowOff>
    </xdr:from>
    <xdr:to>
      <xdr:col>10</xdr:col>
      <xdr:colOff>665793</xdr:colOff>
      <xdr:row>20</xdr:row>
      <xdr:rowOff>337966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30DA54A3-B438-F3B3-7751-23697525F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015" b="8015"/>
        <a:stretch/>
      </xdr:blipFill>
      <xdr:spPr>
        <a:xfrm>
          <a:off x="10025664645" y="9274784"/>
          <a:ext cx="571500" cy="303669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129</xdr:row>
      <xdr:rowOff>23814</xdr:rowOff>
    </xdr:from>
    <xdr:to>
      <xdr:col>10</xdr:col>
      <xdr:colOff>654844</xdr:colOff>
      <xdr:row>129</xdr:row>
      <xdr:rowOff>321469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A8126145-9C43-4B2F-0AFF-5F8233B2CB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2134" b="11275"/>
        <a:stretch/>
      </xdr:blipFill>
      <xdr:spPr>
        <a:xfrm>
          <a:off x="9944147625" y="23883939"/>
          <a:ext cx="511969" cy="297655"/>
        </a:xfrm>
        <a:prstGeom prst="rect">
          <a:avLst/>
        </a:prstGeom>
      </xdr:spPr>
    </xdr:pic>
    <xdr:clientData/>
  </xdr:twoCellAnchor>
  <xdr:twoCellAnchor editAs="oneCell">
    <xdr:from>
      <xdr:col>10</xdr:col>
      <xdr:colOff>35607</xdr:colOff>
      <xdr:row>130</xdr:row>
      <xdr:rowOff>22255</xdr:rowOff>
    </xdr:from>
    <xdr:to>
      <xdr:col>10</xdr:col>
      <xdr:colOff>698797</xdr:colOff>
      <xdr:row>131</xdr:row>
      <xdr:rowOff>7531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1BA730AF-E83E-CF35-5D7B-F7CDCC1E9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71" b="4571"/>
        <a:stretch/>
      </xdr:blipFill>
      <xdr:spPr>
        <a:xfrm>
          <a:off x="9984007079" y="34641624"/>
          <a:ext cx="663190" cy="351624"/>
        </a:xfrm>
        <a:prstGeom prst="rect">
          <a:avLst/>
        </a:prstGeom>
      </xdr:spPr>
    </xdr:pic>
    <xdr:clientData/>
  </xdr:twoCellAnchor>
  <xdr:twoCellAnchor editAs="oneCell">
    <xdr:from>
      <xdr:col>10</xdr:col>
      <xdr:colOff>37274</xdr:colOff>
      <xdr:row>131</xdr:row>
      <xdr:rowOff>47624</xdr:rowOff>
    </xdr:from>
    <xdr:to>
      <xdr:col>10</xdr:col>
      <xdr:colOff>642938</xdr:colOff>
      <xdr:row>131</xdr:row>
      <xdr:rowOff>333375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98F49305-6AB5-6D93-A828-856F47B490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873" t="20854" r="16283" b="20348"/>
        <a:stretch/>
      </xdr:blipFill>
      <xdr:spPr>
        <a:xfrm>
          <a:off x="9944159531" y="24669749"/>
          <a:ext cx="605664" cy="285751"/>
        </a:xfrm>
        <a:prstGeom prst="rect">
          <a:avLst/>
        </a:prstGeom>
      </xdr:spPr>
    </xdr:pic>
    <xdr:clientData/>
  </xdr:twoCellAnchor>
  <xdr:twoCellAnchor>
    <xdr:from>
      <xdr:col>10</xdr:col>
      <xdr:colOff>149223</xdr:colOff>
      <xdr:row>164</xdr:row>
      <xdr:rowOff>39690</xdr:rowOff>
    </xdr:from>
    <xdr:to>
      <xdr:col>10</xdr:col>
      <xdr:colOff>546098</xdr:colOff>
      <xdr:row>164</xdr:row>
      <xdr:rowOff>341315</xdr:rowOff>
    </xdr:to>
    <xdr:sp macro="" textlink="">
      <xdr:nvSpPr>
        <xdr:cNvPr id="244" name="Oval 243">
          <a:extLst>
            <a:ext uri="{FF2B5EF4-FFF2-40B4-BE49-F238E27FC236}">
              <a16:creationId xmlns:a16="http://schemas.microsoft.com/office/drawing/2014/main" id="{37BE123E-86D6-4BE3-BA06-DC53E72B1167}"/>
            </a:ext>
          </a:extLst>
        </xdr:cNvPr>
        <xdr:cNvSpPr/>
      </xdr:nvSpPr>
      <xdr:spPr>
        <a:xfrm>
          <a:off x="10009220839" y="29630690"/>
          <a:ext cx="396875" cy="301625"/>
        </a:xfrm>
        <a:prstGeom prst="ellipse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146048</xdr:colOff>
      <xdr:row>165</xdr:row>
      <xdr:rowOff>39690</xdr:rowOff>
    </xdr:from>
    <xdr:to>
      <xdr:col>10</xdr:col>
      <xdr:colOff>542923</xdr:colOff>
      <xdr:row>165</xdr:row>
      <xdr:rowOff>341315</xdr:rowOff>
    </xdr:to>
    <xdr:sp macro="" textlink="">
      <xdr:nvSpPr>
        <xdr:cNvPr id="245" name="Oval 244">
          <a:extLst>
            <a:ext uri="{FF2B5EF4-FFF2-40B4-BE49-F238E27FC236}">
              <a16:creationId xmlns:a16="http://schemas.microsoft.com/office/drawing/2014/main" id="{10E568B3-DF53-4CA1-BE80-F9A2CFF62298}"/>
            </a:ext>
          </a:extLst>
        </xdr:cNvPr>
        <xdr:cNvSpPr/>
      </xdr:nvSpPr>
      <xdr:spPr>
        <a:xfrm>
          <a:off x="10009224014" y="30011690"/>
          <a:ext cx="396875" cy="301625"/>
        </a:xfrm>
        <a:prstGeom prst="ellipse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155573</xdr:colOff>
      <xdr:row>166</xdr:row>
      <xdr:rowOff>39690</xdr:rowOff>
    </xdr:from>
    <xdr:to>
      <xdr:col>10</xdr:col>
      <xdr:colOff>552448</xdr:colOff>
      <xdr:row>166</xdr:row>
      <xdr:rowOff>341315</xdr:rowOff>
    </xdr:to>
    <xdr:sp macro="" textlink="">
      <xdr:nvSpPr>
        <xdr:cNvPr id="250" name="Oval 249">
          <a:extLst>
            <a:ext uri="{FF2B5EF4-FFF2-40B4-BE49-F238E27FC236}">
              <a16:creationId xmlns:a16="http://schemas.microsoft.com/office/drawing/2014/main" id="{947B993F-D784-4A35-91CD-4D7AD84ACE56}"/>
            </a:ext>
          </a:extLst>
        </xdr:cNvPr>
        <xdr:cNvSpPr/>
      </xdr:nvSpPr>
      <xdr:spPr>
        <a:xfrm>
          <a:off x="10009214489" y="30392690"/>
          <a:ext cx="396875" cy="301625"/>
        </a:xfrm>
        <a:prstGeom prst="ellipse">
          <a:avLst/>
        </a:prstGeom>
        <a:solidFill>
          <a:srgbClr val="7030A0"/>
        </a:solidFill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158748</xdr:colOff>
      <xdr:row>167</xdr:row>
      <xdr:rowOff>36515</xdr:rowOff>
    </xdr:from>
    <xdr:to>
      <xdr:col>10</xdr:col>
      <xdr:colOff>555623</xdr:colOff>
      <xdr:row>167</xdr:row>
      <xdr:rowOff>338140</xdr:rowOff>
    </xdr:to>
    <xdr:sp macro="" textlink="">
      <xdr:nvSpPr>
        <xdr:cNvPr id="251" name="Oval 250">
          <a:extLst>
            <a:ext uri="{FF2B5EF4-FFF2-40B4-BE49-F238E27FC236}">
              <a16:creationId xmlns:a16="http://schemas.microsoft.com/office/drawing/2014/main" id="{9AEAFA1D-6E2F-426A-B25F-2BCFDBB8F1AE}"/>
            </a:ext>
          </a:extLst>
        </xdr:cNvPr>
        <xdr:cNvSpPr/>
      </xdr:nvSpPr>
      <xdr:spPr>
        <a:xfrm>
          <a:off x="10009211314" y="30770515"/>
          <a:ext cx="396875" cy="301625"/>
        </a:xfrm>
        <a:prstGeom prst="ellipse">
          <a:avLst/>
        </a:prstGeom>
        <a:solidFill>
          <a:schemeClr val="accent2"/>
        </a:solidFill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158748</xdr:colOff>
      <xdr:row>168</xdr:row>
      <xdr:rowOff>20640</xdr:rowOff>
    </xdr:from>
    <xdr:to>
      <xdr:col>10</xdr:col>
      <xdr:colOff>555623</xdr:colOff>
      <xdr:row>168</xdr:row>
      <xdr:rowOff>322265</xdr:rowOff>
    </xdr:to>
    <xdr:sp macro="" textlink="">
      <xdr:nvSpPr>
        <xdr:cNvPr id="252" name="Oval 251">
          <a:extLst>
            <a:ext uri="{FF2B5EF4-FFF2-40B4-BE49-F238E27FC236}">
              <a16:creationId xmlns:a16="http://schemas.microsoft.com/office/drawing/2014/main" id="{D79C9744-5188-43B2-8F1C-1620FF5A46B2}"/>
            </a:ext>
          </a:extLst>
        </xdr:cNvPr>
        <xdr:cNvSpPr/>
      </xdr:nvSpPr>
      <xdr:spPr>
        <a:xfrm>
          <a:off x="10009211314" y="31135640"/>
          <a:ext cx="396875" cy="301625"/>
        </a:xfrm>
        <a:prstGeom prst="ellipse">
          <a:avLst/>
        </a:prstGeom>
        <a:solidFill>
          <a:srgbClr val="FFFF00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142873</xdr:colOff>
      <xdr:row>169</xdr:row>
      <xdr:rowOff>36516</xdr:rowOff>
    </xdr:from>
    <xdr:to>
      <xdr:col>10</xdr:col>
      <xdr:colOff>539748</xdr:colOff>
      <xdr:row>169</xdr:row>
      <xdr:rowOff>338141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AC37DDD4-AF80-4256-98B4-C8756911B607}"/>
            </a:ext>
          </a:extLst>
        </xdr:cNvPr>
        <xdr:cNvSpPr/>
      </xdr:nvSpPr>
      <xdr:spPr>
        <a:xfrm>
          <a:off x="10092691869" y="38416663"/>
          <a:ext cx="396875" cy="301625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157161</xdr:colOff>
      <xdr:row>163</xdr:row>
      <xdr:rowOff>39690</xdr:rowOff>
    </xdr:from>
    <xdr:to>
      <xdr:col>10</xdr:col>
      <xdr:colOff>554036</xdr:colOff>
      <xdr:row>163</xdr:row>
      <xdr:rowOff>341315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F5F81B-D6A2-5FE0-65C6-DBED376D07BF}"/>
            </a:ext>
          </a:extLst>
        </xdr:cNvPr>
        <xdr:cNvSpPr/>
      </xdr:nvSpPr>
      <xdr:spPr>
        <a:xfrm>
          <a:off x="10009212901" y="29249690"/>
          <a:ext cx="396875" cy="30162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 editAs="oneCell">
    <xdr:from>
      <xdr:col>10</xdr:col>
      <xdr:colOff>12989</xdr:colOff>
      <xdr:row>90</xdr:row>
      <xdr:rowOff>298739</xdr:rowOff>
    </xdr:from>
    <xdr:to>
      <xdr:col>10</xdr:col>
      <xdr:colOff>638994</xdr:colOff>
      <xdr:row>93</xdr:row>
      <xdr:rowOff>36575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FE2DC15-9F64-449B-9FDB-3B2F3C433D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3"/>
        <a:srcRect l="69371" t="35812" r="17572" b="38143"/>
        <a:stretch/>
      </xdr:blipFill>
      <xdr:spPr>
        <a:xfrm>
          <a:off x="9924514915" y="21807921"/>
          <a:ext cx="626005" cy="880835"/>
        </a:xfrm>
        <a:prstGeom prst="rect">
          <a:avLst/>
        </a:prstGeom>
      </xdr:spPr>
    </xdr:pic>
    <xdr:clientData/>
  </xdr:twoCellAnchor>
  <xdr:twoCellAnchor editAs="oneCell">
    <xdr:from>
      <xdr:col>10</xdr:col>
      <xdr:colOff>51953</xdr:colOff>
      <xdr:row>89</xdr:row>
      <xdr:rowOff>47623</xdr:rowOff>
    </xdr:from>
    <xdr:to>
      <xdr:col>10</xdr:col>
      <xdr:colOff>647268</xdr:colOff>
      <xdr:row>90</xdr:row>
      <xdr:rowOff>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130BB3AB-6C94-4976-BBB4-18FF6D187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24489323" y="20916032"/>
          <a:ext cx="595315" cy="327604"/>
        </a:xfrm>
        <a:prstGeom prst="rect">
          <a:avLst/>
        </a:prstGeom>
      </xdr:spPr>
    </xdr:pic>
    <xdr:clientData/>
  </xdr:twoCellAnchor>
  <xdr:twoCellAnchor editAs="oneCell">
    <xdr:from>
      <xdr:col>10</xdr:col>
      <xdr:colOff>80720</xdr:colOff>
      <xdr:row>49</xdr:row>
      <xdr:rowOff>66278</xdr:rowOff>
    </xdr:from>
    <xdr:to>
      <xdr:col>10</xdr:col>
      <xdr:colOff>694195</xdr:colOff>
      <xdr:row>50</xdr:row>
      <xdr:rowOff>5480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36E100A0-A66B-4471-B33E-0775A7B408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213" b="2105"/>
        <a:stretch/>
      </xdr:blipFill>
      <xdr:spPr>
        <a:xfrm>
          <a:off x="10010602105" y="18376160"/>
          <a:ext cx="613475" cy="305548"/>
        </a:xfrm>
        <a:prstGeom prst="rect">
          <a:avLst/>
        </a:prstGeom>
      </xdr:spPr>
    </xdr:pic>
    <xdr:clientData/>
  </xdr:twoCellAnchor>
  <xdr:twoCellAnchor editAs="oneCell">
    <xdr:from>
      <xdr:col>10</xdr:col>
      <xdr:colOff>143159</xdr:colOff>
      <xdr:row>145</xdr:row>
      <xdr:rowOff>113467</xdr:rowOff>
    </xdr:from>
    <xdr:to>
      <xdr:col>10</xdr:col>
      <xdr:colOff>584484</xdr:colOff>
      <xdr:row>146</xdr:row>
      <xdr:rowOff>269580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620A495C-319B-42F6-AAC0-83A157F20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6128912" y="29434292"/>
          <a:ext cx="441325" cy="533516"/>
        </a:xfrm>
        <a:prstGeom prst="rect">
          <a:avLst/>
        </a:prstGeom>
      </xdr:spPr>
    </xdr:pic>
    <xdr:clientData/>
  </xdr:twoCellAnchor>
  <xdr:twoCellAnchor editAs="oneCell">
    <xdr:from>
      <xdr:col>10</xdr:col>
      <xdr:colOff>183747</xdr:colOff>
      <xdr:row>147</xdr:row>
      <xdr:rowOff>53915</xdr:rowOff>
    </xdr:from>
    <xdr:to>
      <xdr:col>10</xdr:col>
      <xdr:colOff>620023</xdr:colOff>
      <xdr:row>147</xdr:row>
      <xdr:rowOff>332476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C321A1EF-03CB-4594-BFB9-10ABAA35D1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10" t="23285" r="22535" b="23995"/>
        <a:stretch/>
      </xdr:blipFill>
      <xdr:spPr>
        <a:xfrm>
          <a:off x="10006093373" y="30129552"/>
          <a:ext cx="436276" cy="278561"/>
        </a:xfrm>
        <a:prstGeom prst="rect">
          <a:avLst/>
        </a:prstGeom>
      </xdr:spPr>
    </xdr:pic>
    <xdr:clientData/>
  </xdr:twoCellAnchor>
  <xdr:twoCellAnchor editAs="oneCell">
    <xdr:from>
      <xdr:col>10</xdr:col>
      <xdr:colOff>114506</xdr:colOff>
      <xdr:row>148</xdr:row>
      <xdr:rowOff>58710</xdr:rowOff>
    </xdr:from>
    <xdr:to>
      <xdr:col>10</xdr:col>
      <xdr:colOff>539151</xdr:colOff>
      <xdr:row>148</xdr:row>
      <xdr:rowOff>350771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D08CB13D-9F37-4037-9AD8-F6A3166F81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76" t="21283" r="13612" b="21124"/>
        <a:stretch/>
      </xdr:blipFill>
      <xdr:spPr>
        <a:xfrm>
          <a:off x="10006174245" y="30511752"/>
          <a:ext cx="424645" cy="292061"/>
        </a:xfrm>
        <a:prstGeom prst="rect">
          <a:avLst/>
        </a:prstGeom>
      </xdr:spPr>
    </xdr:pic>
    <xdr:clientData/>
  </xdr:twoCellAnchor>
  <xdr:twoCellAnchor editAs="oneCell">
    <xdr:from>
      <xdr:col>10</xdr:col>
      <xdr:colOff>184898</xdr:colOff>
      <xdr:row>220</xdr:row>
      <xdr:rowOff>21209</xdr:rowOff>
    </xdr:from>
    <xdr:to>
      <xdr:col>10</xdr:col>
      <xdr:colOff>500632</xdr:colOff>
      <xdr:row>220</xdr:row>
      <xdr:rowOff>346365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4D7FCC18-D211-4B51-B476-585F2CD757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778" t="5185" r="17778" b="5926"/>
        <a:stretch/>
      </xdr:blipFill>
      <xdr:spPr>
        <a:xfrm>
          <a:off x="10026262761" y="69856777"/>
          <a:ext cx="315734" cy="325156"/>
        </a:xfrm>
        <a:prstGeom prst="rect">
          <a:avLst/>
        </a:prstGeom>
      </xdr:spPr>
    </xdr:pic>
    <xdr:clientData/>
  </xdr:twoCellAnchor>
  <xdr:twoCellAnchor editAs="oneCell">
    <xdr:from>
      <xdr:col>10</xdr:col>
      <xdr:colOff>59633</xdr:colOff>
      <xdr:row>101</xdr:row>
      <xdr:rowOff>89291</xdr:rowOff>
    </xdr:from>
    <xdr:to>
      <xdr:col>10</xdr:col>
      <xdr:colOff>653353</xdr:colOff>
      <xdr:row>101</xdr:row>
      <xdr:rowOff>332405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F327BE44-0F03-4C30-96B0-C41FF0723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196" b="5196"/>
        <a:stretch/>
      </xdr:blipFill>
      <xdr:spPr>
        <a:xfrm>
          <a:off x="10027062540" y="21199801"/>
          <a:ext cx="593720" cy="243114"/>
        </a:xfrm>
        <a:prstGeom prst="rect">
          <a:avLst/>
        </a:prstGeom>
      </xdr:spPr>
    </xdr:pic>
    <xdr:clientData/>
  </xdr:twoCellAnchor>
  <xdr:twoCellAnchor editAs="oneCell">
    <xdr:from>
      <xdr:col>10</xdr:col>
      <xdr:colOff>158787</xdr:colOff>
      <xdr:row>180</xdr:row>
      <xdr:rowOff>58538</xdr:rowOff>
    </xdr:from>
    <xdr:to>
      <xdr:col>10</xdr:col>
      <xdr:colOff>519793</xdr:colOff>
      <xdr:row>180</xdr:row>
      <xdr:rowOff>303466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92EE7348-5C48-414C-BB12-60DFE7076A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50" t="15001" r="14821" b="14999"/>
        <a:stretch/>
      </xdr:blipFill>
      <xdr:spPr>
        <a:xfrm>
          <a:off x="9981280157" y="52084088"/>
          <a:ext cx="361006" cy="244928"/>
        </a:xfrm>
        <a:prstGeom prst="rect">
          <a:avLst/>
        </a:prstGeom>
      </xdr:spPr>
    </xdr:pic>
    <xdr:clientData/>
  </xdr:twoCellAnchor>
  <xdr:twoCellAnchor editAs="oneCell">
    <xdr:from>
      <xdr:col>10</xdr:col>
      <xdr:colOff>122745</xdr:colOff>
      <xdr:row>149</xdr:row>
      <xdr:rowOff>75659</xdr:rowOff>
    </xdr:from>
    <xdr:to>
      <xdr:col>10</xdr:col>
      <xdr:colOff>560895</xdr:colOff>
      <xdr:row>149</xdr:row>
      <xdr:rowOff>360994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7A1D4F68-3323-4F06-BAAC-0B9608FBAE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081" r="15674"/>
        <a:stretch/>
      </xdr:blipFill>
      <xdr:spPr>
        <a:xfrm>
          <a:off x="10006152501" y="30906107"/>
          <a:ext cx="438150" cy="285335"/>
        </a:xfrm>
        <a:prstGeom prst="rect">
          <a:avLst/>
        </a:prstGeom>
      </xdr:spPr>
    </xdr:pic>
    <xdr:clientData/>
  </xdr:twoCellAnchor>
  <xdr:twoCellAnchor editAs="oneCell">
    <xdr:from>
      <xdr:col>10</xdr:col>
      <xdr:colOff>152680</xdr:colOff>
      <xdr:row>150</xdr:row>
      <xdr:rowOff>54991</xdr:rowOff>
    </xdr:from>
    <xdr:to>
      <xdr:col>10</xdr:col>
      <xdr:colOff>601395</xdr:colOff>
      <xdr:row>150</xdr:row>
      <xdr:rowOff>335298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AD1F1F93-C64E-4703-A435-7F0FD2E57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6112001" y="31262845"/>
          <a:ext cx="448715" cy="280307"/>
        </a:xfrm>
        <a:prstGeom prst="rect">
          <a:avLst/>
        </a:prstGeom>
      </xdr:spPr>
    </xdr:pic>
    <xdr:clientData/>
  </xdr:twoCellAnchor>
  <xdr:twoCellAnchor editAs="oneCell">
    <xdr:from>
      <xdr:col>10</xdr:col>
      <xdr:colOff>125802</xdr:colOff>
      <xdr:row>151</xdr:row>
      <xdr:rowOff>26958</xdr:rowOff>
    </xdr:from>
    <xdr:to>
      <xdr:col>10</xdr:col>
      <xdr:colOff>614298</xdr:colOff>
      <xdr:row>151</xdr:row>
      <xdr:rowOff>342890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2699FCD6-E8FA-47E5-8065-D9993325E7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797" t="9195" r="22167" b="9332"/>
        <a:stretch/>
      </xdr:blipFill>
      <xdr:spPr>
        <a:xfrm>
          <a:off x="10006099098" y="31612217"/>
          <a:ext cx="488496" cy="315932"/>
        </a:xfrm>
        <a:prstGeom prst="rect">
          <a:avLst/>
        </a:prstGeom>
      </xdr:spPr>
    </xdr:pic>
    <xdr:clientData/>
  </xdr:twoCellAnchor>
  <xdr:twoCellAnchor editAs="oneCell">
    <xdr:from>
      <xdr:col>10</xdr:col>
      <xdr:colOff>88850</xdr:colOff>
      <xdr:row>125</xdr:row>
      <xdr:rowOff>48296</xdr:rowOff>
    </xdr:from>
    <xdr:to>
      <xdr:col>10</xdr:col>
      <xdr:colOff>574826</xdr:colOff>
      <xdr:row>125</xdr:row>
      <xdr:rowOff>346982</xdr:rowOff>
    </xdr:to>
    <xdr:pic>
      <xdr:nvPicPr>
        <xdr:cNvPr id="355" name="Picture 354">
          <a:extLst>
            <a:ext uri="{FF2B5EF4-FFF2-40B4-BE49-F238E27FC236}">
              <a16:creationId xmlns:a16="http://schemas.microsoft.com/office/drawing/2014/main" id="{6F80EC11-9196-4574-B7B1-E4FBC3FC44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7875" r="1534" b="2341"/>
        <a:stretch/>
      </xdr:blipFill>
      <xdr:spPr>
        <a:xfrm>
          <a:off x="10138501924" y="26194421"/>
          <a:ext cx="485976" cy="298686"/>
        </a:xfrm>
        <a:prstGeom prst="rect">
          <a:avLst/>
        </a:prstGeom>
      </xdr:spPr>
    </xdr:pic>
    <xdr:clientData/>
  </xdr:twoCellAnchor>
  <xdr:twoCellAnchor editAs="oneCell">
    <xdr:from>
      <xdr:col>10</xdr:col>
      <xdr:colOff>142442</xdr:colOff>
      <xdr:row>117</xdr:row>
      <xdr:rowOff>58449</xdr:rowOff>
    </xdr:from>
    <xdr:to>
      <xdr:col>10</xdr:col>
      <xdr:colOff>575828</xdr:colOff>
      <xdr:row>117</xdr:row>
      <xdr:rowOff>333994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0DE23B76-8A60-4E13-9144-95DAE0D612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444" b="16667"/>
        <a:stretch/>
      </xdr:blipFill>
      <xdr:spPr>
        <a:xfrm>
          <a:off x="9924578081" y="31092631"/>
          <a:ext cx="433386" cy="275545"/>
        </a:xfrm>
        <a:prstGeom prst="rect">
          <a:avLst/>
        </a:prstGeom>
      </xdr:spPr>
    </xdr:pic>
    <xdr:clientData/>
  </xdr:twoCellAnchor>
  <xdr:twoCellAnchor editAs="oneCell">
    <xdr:from>
      <xdr:col>10</xdr:col>
      <xdr:colOff>202465</xdr:colOff>
      <xdr:row>178</xdr:row>
      <xdr:rowOff>37383</xdr:rowOff>
    </xdr:from>
    <xdr:to>
      <xdr:col>10</xdr:col>
      <xdr:colOff>486752</xdr:colOff>
      <xdr:row>178</xdr:row>
      <xdr:rowOff>351462</xdr:rowOff>
    </xdr:to>
    <xdr:pic>
      <xdr:nvPicPr>
        <xdr:cNvPr id="361" name="Picture 360">
          <a:extLst>
            <a:ext uri="{FF2B5EF4-FFF2-40B4-BE49-F238E27FC236}">
              <a16:creationId xmlns:a16="http://schemas.microsoft.com/office/drawing/2014/main" id="{B6BD3262-88A4-4D5D-B62C-0B6F8A6E0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981313198" y="51300933"/>
          <a:ext cx="284287" cy="314079"/>
        </a:xfrm>
        <a:prstGeom prst="rect">
          <a:avLst/>
        </a:prstGeom>
      </xdr:spPr>
    </xdr:pic>
    <xdr:clientData/>
  </xdr:twoCellAnchor>
  <xdr:twoCellAnchor editAs="oneCell">
    <xdr:from>
      <xdr:col>10</xdr:col>
      <xdr:colOff>107815</xdr:colOff>
      <xdr:row>179</xdr:row>
      <xdr:rowOff>56072</xdr:rowOff>
    </xdr:from>
    <xdr:to>
      <xdr:col>10</xdr:col>
      <xdr:colOff>597061</xdr:colOff>
      <xdr:row>179</xdr:row>
      <xdr:rowOff>349986</xdr:rowOff>
    </xdr:to>
    <xdr:pic>
      <xdr:nvPicPr>
        <xdr:cNvPr id="362" name="Picture 361">
          <a:extLst>
            <a:ext uri="{FF2B5EF4-FFF2-40B4-BE49-F238E27FC236}">
              <a16:creationId xmlns:a16="http://schemas.microsoft.com/office/drawing/2014/main" id="{E23EA452-2B7E-4055-BAD0-312CD1F28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659" b="7659"/>
        <a:stretch/>
      </xdr:blipFill>
      <xdr:spPr>
        <a:xfrm>
          <a:off x="9981202889" y="51700622"/>
          <a:ext cx="489246" cy="293914"/>
        </a:xfrm>
        <a:prstGeom prst="rect">
          <a:avLst/>
        </a:prstGeom>
      </xdr:spPr>
    </xdr:pic>
    <xdr:clientData/>
  </xdr:twoCellAnchor>
  <xdr:twoCellAnchor editAs="oneCell">
    <xdr:from>
      <xdr:col>10</xdr:col>
      <xdr:colOff>169833</xdr:colOff>
      <xdr:row>181</xdr:row>
      <xdr:rowOff>85726</xdr:rowOff>
    </xdr:from>
    <xdr:to>
      <xdr:col>10</xdr:col>
      <xdr:colOff>519082</xdr:colOff>
      <xdr:row>181</xdr:row>
      <xdr:rowOff>337458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3BCCDE1E-10CB-422C-ADEF-FE3F52CEC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1280868" y="52492276"/>
          <a:ext cx="349249" cy="251732"/>
        </a:xfrm>
        <a:prstGeom prst="rect">
          <a:avLst/>
        </a:prstGeom>
      </xdr:spPr>
    </xdr:pic>
    <xdr:clientData/>
  </xdr:twoCellAnchor>
  <xdr:twoCellAnchor editAs="oneCell">
    <xdr:from>
      <xdr:col>10</xdr:col>
      <xdr:colOff>116817</xdr:colOff>
      <xdr:row>141</xdr:row>
      <xdr:rowOff>47073</xdr:rowOff>
    </xdr:from>
    <xdr:to>
      <xdr:col>10</xdr:col>
      <xdr:colOff>584920</xdr:colOff>
      <xdr:row>141</xdr:row>
      <xdr:rowOff>351546</xdr:rowOff>
    </xdr:to>
    <xdr:pic>
      <xdr:nvPicPr>
        <xdr:cNvPr id="365" name="Picture 364">
          <a:extLst>
            <a:ext uri="{FF2B5EF4-FFF2-40B4-BE49-F238E27FC236}">
              <a16:creationId xmlns:a16="http://schemas.microsoft.com/office/drawing/2014/main" id="{0DAEB03A-C934-4371-B5C1-C86F45F3D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218" b="16218"/>
        <a:stretch/>
      </xdr:blipFill>
      <xdr:spPr>
        <a:xfrm>
          <a:off x="10006128476" y="28235681"/>
          <a:ext cx="468103" cy="304473"/>
        </a:xfrm>
        <a:prstGeom prst="rect">
          <a:avLst/>
        </a:prstGeom>
      </xdr:spPr>
    </xdr:pic>
    <xdr:clientData/>
  </xdr:twoCellAnchor>
  <xdr:twoCellAnchor editAs="oneCell">
    <xdr:from>
      <xdr:col>10</xdr:col>
      <xdr:colOff>44110</xdr:colOff>
      <xdr:row>175</xdr:row>
      <xdr:rowOff>82409</xdr:rowOff>
    </xdr:from>
    <xdr:to>
      <xdr:col>10</xdr:col>
      <xdr:colOff>590883</xdr:colOff>
      <xdr:row>176</xdr:row>
      <xdr:rowOff>286038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211C23F6-86A3-4AD3-862F-838E8043B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981209067" y="50202959"/>
          <a:ext cx="546773" cy="584628"/>
        </a:xfrm>
        <a:prstGeom prst="rect">
          <a:avLst/>
        </a:prstGeom>
      </xdr:spPr>
    </xdr:pic>
    <xdr:clientData/>
  </xdr:twoCellAnchor>
  <xdr:twoCellAnchor editAs="oneCell">
    <xdr:from>
      <xdr:col>10</xdr:col>
      <xdr:colOff>120175</xdr:colOff>
      <xdr:row>183</xdr:row>
      <xdr:rowOff>354294</xdr:rowOff>
    </xdr:from>
    <xdr:to>
      <xdr:col>10</xdr:col>
      <xdr:colOff>654287</xdr:colOff>
      <xdr:row>185</xdr:row>
      <xdr:rowOff>13350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8AB681C6-9BE3-4ADD-97AC-9D19B08AD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984051589" y="53729901"/>
          <a:ext cx="534112" cy="424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45280</xdr:colOff>
      <xdr:row>183</xdr:row>
      <xdr:rowOff>52691</xdr:rowOff>
    </xdr:from>
    <xdr:to>
      <xdr:col>10</xdr:col>
      <xdr:colOff>659911</xdr:colOff>
      <xdr:row>183</xdr:row>
      <xdr:rowOff>323850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F6CBD81C-1947-4E0C-AE34-FC3F294F0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5400000">
          <a:off x="9981311775" y="53049505"/>
          <a:ext cx="271159" cy="614631"/>
        </a:xfrm>
        <a:prstGeom prst="rect">
          <a:avLst/>
        </a:prstGeom>
      </xdr:spPr>
    </xdr:pic>
    <xdr:clientData/>
  </xdr:twoCellAnchor>
  <xdr:twoCellAnchor editAs="oneCell">
    <xdr:from>
      <xdr:col>10</xdr:col>
      <xdr:colOff>83337</xdr:colOff>
      <xdr:row>177</xdr:row>
      <xdr:rowOff>69239</xdr:rowOff>
    </xdr:from>
    <xdr:to>
      <xdr:col>10</xdr:col>
      <xdr:colOff>572583</xdr:colOff>
      <xdr:row>177</xdr:row>
      <xdr:rowOff>318150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82E07BF0-AAA4-46F5-9C2E-6ADAC0FFE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416" b="16416"/>
        <a:stretch/>
      </xdr:blipFill>
      <xdr:spPr>
        <a:xfrm>
          <a:off x="9981227367" y="50951789"/>
          <a:ext cx="489246" cy="248911"/>
        </a:xfrm>
        <a:prstGeom prst="rect">
          <a:avLst/>
        </a:prstGeom>
      </xdr:spPr>
    </xdr:pic>
    <xdr:clientData/>
  </xdr:twoCellAnchor>
  <xdr:twoCellAnchor editAs="oneCell">
    <xdr:from>
      <xdr:col>10</xdr:col>
      <xdr:colOff>32709</xdr:colOff>
      <xdr:row>182</xdr:row>
      <xdr:rowOff>68778</xdr:rowOff>
    </xdr:from>
    <xdr:to>
      <xdr:col>10</xdr:col>
      <xdr:colOff>592082</xdr:colOff>
      <xdr:row>182</xdr:row>
      <xdr:rowOff>360795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17FDFD60-59FC-42D9-85B0-B538E4080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375" b="10375"/>
        <a:stretch/>
      </xdr:blipFill>
      <xdr:spPr>
        <a:xfrm>
          <a:off x="9924544509" y="52081051"/>
          <a:ext cx="559373" cy="292017"/>
        </a:xfrm>
        <a:prstGeom prst="rect">
          <a:avLst/>
        </a:prstGeom>
      </xdr:spPr>
    </xdr:pic>
    <xdr:clientData/>
  </xdr:twoCellAnchor>
  <xdr:twoCellAnchor editAs="oneCell">
    <xdr:from>
      <xdr:col>10</xdr:col>
      <xdr:colOff>134835</xdr:colOff>
      <xdr:row>171</xdr:row>
      <xdr:rowOff>72202</xdr:rowOff>
    </xdr:from>
    <xdr:to>
      <xdr:col>10</xdr:col>
      <xdr:colOff>547893</xdr:colOff>
      <xdr:row>171</xdr:row>
      <xdr:rowOff>336711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EDAD5187-7010-4F49-A5D3-F84EAFCF8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092683724" y="38452349"/>
          <a:ext cx="413058" cy="264509"/>
        </a:xfrm>
        <a:prstGeom prst="rect">
          <a:avLst/>
        </a:prstGeom>
      </xdr:spPr>
    </xdr:pic>
    <xdr:clientData/>
  </xdr:twoCellAnchor>
  <xdr:twoCellAnchor editAs="oneCell">
    <xdr:from>
      <xdr:col>10</xdr:col>
      <xdr:colOff>128869</xdr:colOff>
      <xdr:row>142</xdr:row>
      <xdr:rowOff>53916</xdr:rowOff>
    </xdr:from>
    <xdr:to>
      <xdr:col>10</xdr:col>
      <xdr:colOff>609618</xdr:colOff>
      <xdr:row>142</xdr:row>
      <xdr:rowOff>350450</xdr:rowOff>
    </xdr:to>
    <xdr:pic>
      <xdr:nvPicPr>
        <xdr:cNvPr id="380" name="Picture 379">
          <a:extLst>
            <a:ext uri="{FF2B5EF4-FFF2-40B4-BE49-F238E27FC236}">
              <a16:creationId xmlns:a16="http://schemas.microsoft.com/office/drawing/2014/main" id="{9FE998F9-F15D-4EAA-BB6B-E97941903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942" b="13942"/>
        <a:stretch/>
      </xdr:blipFill>
      <xdr:spPr>
        <a:xfrm>
          <a:off x="10006103778" y="28619930"/>
          <a:ext cx="480749" cy="296534"/>
        </a:xfrm>
        <a:prstGeom prst="rect">
          <a:avLst/>
        </a:prstGeom>
      </xdr:spPr>
    </xdr:pic>
    <xdr:clientData/>
  </xdr:twoCellAnchor>
  <xdr:twoCellAnchor editAs="oneCell">
    <xdr:from>
      <xdr:col>10</xdr:col>
      <xdr:colOff>141901</xdr:colOff>
      <xdr:row>219</xdr:row>
      <xdr:rowOff>43739</xdr:rowOff>
    </xdr:from>
    <xdr:to>
      <xdr:col>10</xdr:col>
      <xdr:colOff>594919</xdr:colOff>
      <xdr:row>219</xdr:row>
      <xdr:rowOff>350845</xdr:rowOff>
    </xdr:to>
    <xdr:pic>
      <xdr:nvPicPr>
        <xdr:cNvPr id="381" name="Picture 380">
          <a:extLst>
            <a:ext uri="{FF2B5EF4-FFF2-40B4-BE49-F238E27FC236}">
              <a16:creationId xmlns:a16="http://schemas.microsoft.com/office/drawing/2014/main" id="{E4441361-0702-4C31-9169-DB06522106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80" t="-12821" b="-7991"/>
        <a:stretch/>
      </xdr:blipFill>
      <xdr:spPr>
        <a:xfrm>
          <a:off x="10117426432" y="54851104"/>
          <a:ext cx="453018" cy="307106"/>
        </a:xfrm>
        <a:prstGeom prst="rect">
          <a:avLst/>
        </a:prstGeom>
      </xdr:spPr>
    </xdr:pic>
    <xdr:clientData/>
  </xdr:twoCellAnchor>
  <xdr:twoCellAnchor editAs="oneCell">
    <xdr:from>
      <xdr:col>10</xdr:col>
      <xdr:colOff>65437</xdr:colOff>
      <xdr:row>103</xdr:row>
      <xdr:rowOff>57851</xdr:rowOff>
    </xdr:from>
    <xdr:to>
      <xdr:col>10</xdr:col>
      <xdr:colOff>622997</xdr:colOff>
      <xdr:row>103</xdr:row>
      <xdr:rowOff>308752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D9CC2923-6322-49A9-A381-4D953B106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692" b="15692"/>
        <a:stretch/>
      </xdr:blipFill>
      <xdr:spPr>
        <a:xfrm>
          <a:off x="9877262378" y="26727851"/>
          <a:ext cx="557560" cy="250901"/>
        </a:xfrm>
        <a:prstGeom prst="rect">
          <a:avLst/>
        </a:prstGeom>
      </xdr:spPr>
    </xdr:pic>
    <xdr:clientData/>
  </xdr:twoCellAnchor>
  <xdr:twoCellAnchor editAs="oneCell">
    <xdr:from>
      <xdr:col>10</xdr:col>
      <xdr:colOff>81311</xdr:colOff>
      <xdr:row>105</xdr:row>
      <xdr:rowOff>44567</xdr:rowOff>
    </xdr:from>
    <xdr:to>
      <xdr:col>10</xdr:col>
      <xdr:colOff>638871</xdr:colOff>
      <xdr:row>105</xdr:row>
      <xdr:rowOff>295469</xdr:rowOff>
    </xdr:to>
    <xdr:pic>
      <xdr:nvPicPr>
        <xdr:cNvPr id="383" name="Picture 382">
          <a:extLst>
            <a:ext uri="{FF2B5EF4-FFF2-40B4-BE49-F238E27FC236}">
              <a16:creationId xmlns:a16="http://schemas.microsoft.com/office/drawing/2014/main" id="{856B71AC-3CB3-4DEC-9CA7-810050FD0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243" b="13243"/>
        <a:stretch/>
      </xdr:blipFill>
      <xdr:spPr>
        <a:xfrm>
          <a:off x="10027077022" y="22671302"/>
          <a:ext cx="557560" cy="250902"/>
        </a:xfrm>
        <a:prstGeom prst="rect">
          <a:avLst/>
        </a:prstGeom>
      </xdr:spPr>
    </xdr:pic>
    <xdr:clientData/>
  </xdr:twoCellAnchor>
  <xdr:twoCellAnchor editAs="oneCell">
    <xdr:from>
      <xdr:col>10</xdr:col>
      <xdr:colOff>91031</xdr:colOff>
      <xdr:row>104</xdr:row>
      <xdr:rowOff>62108</xdr:rowOff>
    </xdr:from>
    <xdr:to>
      <xdr:col>10</xdr:col>
      <xdr:colOff>648591</xdr:colOff>
      <xdr:row>104</xdr:row>
      <xdr:rowOff>351841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D5B440B6-6B2C-415E-AD8A-93C9D20EF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875" b="21875"/>
        <a:stretch/>
      </xdr:blipFill>
      <xdr:spPr>
        <a:xfrm>
          <a:off x="10027067302" y="22309787"/>
          <a:ext cx="557560" cy="289733"/>
        </a:xfrm>
        <a:prstGeom prst="rect">
          <a:avLst/>
        </a:prstGeom>
      </xdr:spPr>
    </xdr:pic>
    <xdr:clientData/>
  </xdr:twoCellAnchor>
  <xdr:twoCellAnchor editAs="oneCell">
    <xdr:from>
      <xdr:col>10</xdr:col>
      <xdr:colOff>142488</xdr:colOff>
      <xdr:row>106</xdr:row>
      <xdr:rowOff>70164</xdr:rowOff>
    </xdr:from>
    <xdr:to>
      <xdr:col>10</xdr:col>
      <xdr:colOff>490962</xdr:colOff>
      <xdr:row>106</xdr:row>
      <xdr:rowOff>321065</xdr:rowOff>
    </xdr:to>
    <xdr:pic>
      <xdr:nvPicPr>
        <xdr:cNvPr id="385" name="Picture 384">
          <a:extLst>
            <a:ext uri="{FF2B5EF4-FFF2-40B4-BE49-F238E27FC236}">
              <a16:creationId xmlns:a16="http://schemas.microsoft.com/office/drawing/2014/main" id="{B8EAD41C-B495-4651-9B12-7A056FE9A8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242" r="2084" b="3161"/>
        <a:stretch/>
      </xdr:blipFill>
      <xdr:spPr>
        <a:xfrm>
          <a:off x="9877394413" y="27883164"/>
          <a:ext cx="348474" cy="250901"/>
        </a:xfrm>
        <a:prstGeom prst="rect">
          <a:avLst/>
        </a:prstGeom>
      </xdr:spPr>
    </xdr:pic>
    <xdr:clientData/>
  </xdr:twoCellAnchor>
  <xdr:twoCellAnchor editAs="oneCell">
    <xdr:from>
      <xdr:col>10</xdr:col>
      <xdr:colOff>175906</xdr:colOff>
      <xdr:row>107</xdr:row>
      <xdr:rowOff>60444</xdr:rowOff>
    </xdr:from>
    <xdr:to>
      <xdr:col>10</xdr:col>
      <xdr:colOff>524380</xdr:colOff>
      <xdr:row>107</xdr:row>
      <xdr:rowOff>338560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D51BB7BE-D27E-4A33-8CD5-6A973889A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191" b="3191"/>
        <a:stretch/>
      </xdr:blipFill>
      <xdr:spPr>
        <a:xfrm>
          <a:off x="9877360995" y="28254444"/>
          <a:ext cx="348474" cy="278116"/>
        </a:xfrm>
        <a:prstGeom prst="rect">
          <a:avLst/>
        </a:prstGeom>
      </xdr:spPr>
    </xdr:pic>
    <xdr:clientData/>
  </xdr:twoCellAnchor>
  <xdr:twoCellAnchor editAs="oneCell">
    <xdr:from>
      <xdr:col>10</xdr:col>
      <xdr:colOff>45767</xdr:colOff>
      <xdr:row>102</xdr:row>
      <xdr:rowOff>64006</xdr:rowOff>
    </xdr:from>
    <xdr:to>
      <xdr:col>10</xdr:col>
      <xdr:colOff>614943</xdr:colOff>
      <xdr:row>102</xdr:row>
      <xdr:rowOff>355729</xdr:rowOff>
    </xdr:to>
    <xdr:pic>
      <xdr:nvPicPr>
        <xdr:cNvPr id="387" name="Picture 386">
          <a:extLst>
            <a:ext uri="{FF2B5EF4-FFF2-40B4-BE49-F238E27FC236}">
              <a16:creationId xmlns:a16="http://schemas.microsoft.com/office/drawing/2014/main" id="{68F960C3-8177-4D7A-A48B-C853F0CB56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929" r="-291" b="-11112"/>
        <a:stretch/>
      </xdr:blipFill>
      <xdr:spPr>
        <a:xfrm>
          <a:off x="9877270432" y="26353006"/>
          <a:ext cx="569176" cy="291723"/>
        </a:xfrm>
        <a:prstGeom prst="rect">
          <a:avLst/>
        </a:prstGeom>
      </xdr:spPr>
    </xdr:pic>
    <xdr:clientData/>
  </xdr:twoCellAnchor>
  <xdr:twoCellAnchor editAs="oneCell">
    <xdr:from>
      <xdr:col>10</xdr:col>
      <xdr:colOff>17530</xdr:colOff>
      <xdr:row>121</xdr:row>
      <xdr:rowOff>48468</xdr:rowOff>
    </xdr:from>
    <xdr:to>
      <xdr:col>10</xdr:col>
      <xdr:colOff>691248</xdr:colOff>
      <xdr:row>125</xdr:row>
      <xdr:rowOff>1120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57B76E2F-C902-4FA2-AA5E-8BF2E279F0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500" t="-3125" r="-8333" b="-11458"/>
        <a:stretch/>
      </xdr:blipFill>
      <xdr:spPr>
        <a:xfrm>
          <a:off x="9924462661" y="32416150"/>
          <a:ext cx="673718" cy="1092056"/>
        </a:xfrm>
        <a:prstGeom prst="rect">
          <a:avLst/>
        </a:prstGeom>
      </xdr:spPr>
    </xdr:pic>
    <xdr:clientData/>
  </xdr:twoCellAnchor>
  <xdr:twoCellAnchor editAs="oneCell">
    <xdr:from>
      <xdr:col>10</xdr:col>
      <xdr:colOff>134835</xdr:colOff>
      <xdr:row>173</xdr:row>
      <xdr:rowOff>65142</xdr:rowOff>
    </xdr:from>
    <xdr:to>
      <xdr:col>10</xdr:col>
      <xdr:colOff>622700</xdr:colOff>
      <xdr:row>173</xdr:row>
      <xdr:rowOff>345249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AFBB639B-D206-418D-9640-11D280D0F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092608917" y="38818818"/>
          <a:ext cx="487865" cy="280107"/>
        </a:xfrm>
        <a:prstGeom prst="rect">
          <a:avLst/>
        </a:prstGeom>
      </xdr:spPr>
    </xdr:pic>
    <xdr:clientData/>
  </xdr:twoCellAnchor>
  <xdr:twoCellAnchor editAs="oneCell">
    <xdr:from>
      <xdr:col>10</xdr:col>
      <xdr:colOff>48432</xdr:colOff>
      <xdr:row>48</xdr:row>
      <xdr:rowOff>6437</xdr:rowOff>
    </xdr:from>
    <xdr:to>
      <xdr:col>10</xdr:col>
      <xdr:colOff>669978</xdr:colOff>
      <xdr:row>49</xdr:row>
      <xdr:rowOff>3542</xdr:rowOff>
    </xdr:to>
    <xdr:pic>
      <xdr:nvPicPr>
        <xdr:cNvPr id="394" name="Picture 393">
          <a:extLst>
            <a:ext uri="{FF2B5EF4-FFF2-40B4-BE49-F238E27FC236}">
              <a16:creationId xmlns:a16="http://schemas.microsoft.com/office/drawing/2014/main" id="{8C40B046-48F5-4400-9FEA-8C00AAD14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010626322" y="17936606"/>
          <a:ext cx="621546" cy="363450"/>
        </a:xfrm>
        <a:prstGeom prst="rect">
          <a:avLst/>
        </a:prstGeom>
      </xdr:spPr>
    </xdr:pic>
    <xdr:clientData/>
  </xdr:twoCellAnchor>
  <xdr:twoCellAnchor editAs="oneCell">
    <xdr:from>
      <xdr:col>10</xdr:col>
      <xdr:colOff>134835</xdr:colOff>
      <xdr:row>157</xdr:row>
      <xdr:rowOff>72202</xdr:rowOff>
    </xdr:from>
    <xdr:to>
      <xdr:col>10</xdr:col>
      <xdr:colOff>547893</xdr:colOff>
      <xdr:row>157</xdr:row>
      <xdr:rowOff>336711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B12C0791-835B-CB16-739D-2AB37FD22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092683724" y="32849408"/>
          <a:ext cx="413058" cy="264509"/>
        </a:xfrm>
        <a:prstGeom prst="rect">
          <a:avLst/>
        </a:prstGeom>
      </xdr:spPr>
    </xdr:pic>
    <xdr:clientData/>
  </xdr:twoCellAnchor>
  <xdr:twoCellAnchor editAs="oneCell">
    <xdr:from>
      <xdr:col>10</xdr:col>
      <xdr:colOff>175242</xdr:colOff>
      <xdr:row>251</xdr:row>
      <xdr:rowOff>45412</xdr:rowOff>
    </xdr:from>
    <xdr:to>
      <xdr:col>10</xdr:col>
      <xdr:colOff>611518</xdr:colOff>
      <xdr:row>251</xdr:row>
      <xdr:rowOff>323973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6A95CAAA-F9FD-66C9-F72F-912627BCFB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10" t="23285" r="22535" b="23995"/>
        <a:stretch/>
      </xdr:blipFill>
      <xdr:spPr>
        <a:xfrm>
          <a:off x="10027104375" y="61779318"/>
          <a:ext cx="436276" cy="278561"/>
        </a:xfrm>
        <a:prstGeom prst="rect">
          <a:avLst/>
        </a:prstGeom>
      </xdr:spPr>
    </xdr:pic>
    <xdr:clientData/>
  </xdr:twoCellAnchor>
  <xdr:twoCellAnchor editAs="oneCell">
    <xdr:from>
      <xdr:col>10</xdr:col>
      <xdr:colOff>106001</xdr:colOff>
      <xdr:row>252</xdr:row>
      <xdr:rowOff>50207</xdr:rowOff>
    </xdr:from>
    <xdr:to>
      <xdr:col>10</xdr:col>
      <xdr:colOff>530646</xdr:colOff>
      <xdr:row>252</xdr:row>
      <xdr:rowOff>342268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3506AB8-6DD7-6E9F-0C44-D18D57BD26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76" t="21283" r="13612" b="21124"/>
        <a:stretch/>
      </xdr:blipFill>
      <xdr:spPr>
        <a:xfrm>
          <a:off x="10027185247" y="62166814"/>
          <a:ext cx="424645" cy="292061"/>
        </a:xfrm>
        <a:prstGeom prst="rect">
          <a:avLst/>
        </a:prstGeom>
      </xdr:spPr>
    </xdr:pic>
    <xdr:clientData/>
  </xdr:twoCellAnchor>
  <xdr:twoCellAnchor editAs="oneCell">
    <xdr:from>
      <xdr:col>10</xdr:col>
      <xdr:colOff>114240</xdr:colOff>
      <xdr:row>253</xdr:row>
      <xdr:rowOff>67155</xdr:rowOff>
    </xdr:from>
    <xdr:to>
      <xdr:col>10</xdr:col>
      <xdr:colOff>552390</xdr:colOff>
      <xdr:row>253</xdr:row>
      <xdr:rowOff>352490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2FB7519-A754-CF4D-51AB-59CFA87CD9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081" r="15674"/>
        <a:stretch/>
      </xdr:blipFill>
      <xdr:spPr>
        <a:xfrm>
          <a:off x="10027163503" y="62566463"/>
          <a:ext cx="438150" cy="285335"/>
        </a:xfrm>
        <a:prstGeom prst="rect">
          <a:avLst/>
        </a:prstGeom>
      </xdr:spPr>
    </xdr:pic>
    <xdr:clientData/>
  </xdr:twoCellAnchor>
  <xdr:twoCellAnchor editAs="oneCell">
    <xdr:from>
      <xdr:col>10</xdr:col>
      <xdr:colOff>144175</xdr:colOff>
      <xdr:row>254</xdr:row>
      <xdr:rowOff>46487</xdr:rowOff>
    </xdr:from>
    <xdr:to>
      <xdr:col>10</xdr:col>
      <xdr:colOff>592890</xdr:colOff>
      <xdr:row>254</xdr:row>
      <xdr:rowOff>326794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3C6DF280-D281-2714-3CE0-A22806BC2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7123003" y="62928496"/>
          <a:ext cx="448715" cy="280307"/>
        </a:xfrm>
        <a:prstGeom prst="rect">
          <a:avLst/>
        </a:prstGeom>
      </xdr:spPr>
    </xdr:pic>
    <xdr:clientData/>
  </xdr:twoCellAnchor>
  <xdr:twoCellAnchor editAs="oneCell">
    <xdr:from>
      <xdr:col>10</xdr:col>
      <xdr:colOff>117297</xdr:colOff>
      <xdr:row>255</xdr:row>
      <xdr:rowOff>18454</xdr:rowOff>
    </xdr:from>
    <xdr:to>
      <xdr:col>10</xdr:col>
      <xdr:colOff>605793</xdr:colOff>
      <xdr:row>255</xdr:row>
      <xdr:rowOff>334386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CE9C6B9A-604C-B0F7-9698-D2191CEFA0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797" t="9195" r="22167" b="9332"/>
        <a:stretch/>
      </xdr:blipFill>
      <xdr:spPr>
        <a:xfrm>
          <a:off x="10027110100" y="63283164"/>
          <a:ext cx="488496" cy="315932"/>
        </a:xfrm>
        <a:prstGeom prst="rect">
          <a:avLst/>
        </a:prstGeom>
      </xdr:spPr>
    </xdr:pic>
    <xdr:clientData/>
  </xdr:twoCellAnchor>
  <xdr:twoCellAnchor editAs="oneCell">
    <xdr:from>
      <xdr:col>10</xdr:col>
      <xdr:colOff>108312</xdr:colOff>
      <xdr:row>247</xdr:row>
      <xdr:rowOff>38569</xdr:rowOff>
    </xdr:from>
    <xdr:to>
      <xdr:col>10</xdr:col>
      <xdr:colOff>576415</xdr:colOff>
      <xdr:row>247</xdr:row>
      <xdr:rowOff>343042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195A9B94-54CF-647B-BFC1-0807E58D2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218" b="16218"/>
        <a:stretch/>
      </xdr:blipFill>
      <xdr:spPr>
        <a:xfrm>
          <a:off x="10027139478" y="60241672"/>
          <a:ext cx="468103" cy="304473"/>
        </a:xfrm>
        <a:prstGeom prst="rect">
          <a:avLst/>
        </a:prstGeom>
      </xdr:spPr>
    </xdr:pic>
    <xdr:clientData/>
  </xdr:twoCellAnchor>
  <xdr:twoCellAnchor editAs="oneCell">
    <xdr:from>
      <xdr:col>10</xdr:col>
      <xdr:colOff>120364</xdr:colOff>
      <xdr:row>248</xdr:row>
      <xdr:rowOff>45412</xdr:rowOff>
    </xdr:from>
    <xdr:to>
      <xdr:col>10</xdr:col>
      <xdr:colOff>601113</xdr:colOff>
      <xdr:row>248</xdr:row>
      <xdr:rowOff>341946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1C848351-CE07-2496-7AB0-4974E262F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942" b="13942"/>
        <a:stretch/>
      </xdr:blipFill>
      <xdr:spPr>
        <a:xfrm>
          <a:off x="10027114780" y="60631216"/>
          <a:ext cx="480749" cy="296534"/>
        </a:xfrm>
        <a:prstGeom prst="rect">
          <a:avLst/>
        </a:prstGeom>
      </xdr:spPr>
    </xdr:pic>
    <xdr:clientData/>
  </xdr:twoCellAnchor>
  <xdr:twoCellAnchor editAs="oneCell">
    <xdr:from>
      <xdr:col>10</xdr:col>
      <xdr:colOff>140202</xdr:colOff>
      <xdr:row>250</xdr:row>
      <xdr:rowOff>54647</xdr:rowOff>
    </xdr:from>
    <xdr:to>
      <xdr:col>10</xdr:col>
      <xdr:colOff>615684</xdr:colOff>
      <xdr:row>250</xdr:row>
      <xdr:rowOff>359551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43FDFDDF-1FAA-8FF3-C74C-AC39D02D91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502" b="21981"/>
        <a:stretch/>
      </xdr:blipFill>
      <xdr:spPr>
        <a:xfrm>
          <a:off x="10027100209" y="61405852"/>
          <a:ext cx="475482" cy="304904"/>
        </a:xfrm>
        <a:prstGeom prst="rect">
          <a:avLst/>
        </a:prstGeom>
      </xdr:spPr>
    </xdr:pic>
    <xdr:clientData/>
  </xdr:twoCellAnchor>
  <xdr:twoCellAnchor editAs="oneCell">
    <xdr:from>
      <xdr:col>10</xdr:col>
      <xdr:colOff>185908</xdr:colOff>
      <xdr:row>238</xdr:row>
      <xdr:rowOff>57831</xdr:rowOff>
    </xdr:from>
    <xdr:to>
      <xdr:col>10</xdr:col>
      <xdr:colOff>573964</xdr:colOff>
      <xdr:row>238</xdr:row>
      <xdr:rowOff>319769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C47C8E44-E6AA-8EFC-5BA3-85D4ADD79D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67" t="10743" r="9657" b="10145"/>
        <a:stretch/>
      </xdr:blipFill>
      <xdr:spPr>
        <a:xfrm rot="21332415">
          <a:off x="10027141929" y="57582027"/>
          <a:ext cx="388056" cy="261938"/>
        </a:xfrm>
        <a:prstGeom prst="rect">
          <a:avLst/>
        </a:prstGeom>
      </xdr:spPr>
    </xdr:pic>
    <xdr:clientData/>
  </xdr:twoCellAnchor>
  <xdr:twoCellAnchor editAs="oneCell">
    <xdr:from>
      <xdr:col>10</xdr:col>
      <xdr:colOff>194242</xdr:colOff>
      <xdr:row>237</xdr:row>
      <xdr:rowOff>29237</xdr:rowOff>
    </xdr:from>
    <xdr:to>
      <xdr:col>10</xdr:col>
      <xdr:colOff>549067</xdr:colOff>
      <xdr:row>237</xdr:row>
      <xdr:rowOff>362288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25244E84-2B98-12DE-22D4-61BEA2565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7166826" y="57170733"/>
          <a:ext cx="354825" cy="333051"/>
        </a:xfrm>
        <a:prstGeom prst="rect">
          <a:avLst/>
        </a:prstGeom>
      </xdr:spPr>
    </xdr:pic>
    <xdr:clientData/>
  </xdr:twoCellAnchor>
  <xdr:twoCellAnchor editAs="oneCell">
    <xdr:from>
      <xdr:col>10</xdr:col>
      <xdr:colOff>148317</xdr:colOff>
      <xdr:row>234</xdr:row>
      <xdr:rowOff>62594</xdr:rowOff>
    </xdr:from>
    <xdr:to>
      <xdr:col>10</xdr:col>
      <xdr:colOff>605517</xdr:colOff>
      <xdr:row>234</xdr:row>
      <xdr:rowOff>333375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7D1F469B-4B96-9032-160A-6AEB6A736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7110376" y="56821389"/>
          <a:ext cx="457200" cy="270781"/>
        </a:xfrm>
        <a:prstGeom prst="rect">
          <a:avLst/>
        </a:prstGeom>
      </xdr:spPr>
    </xdr:pic>
    <xdr:clientData/>
  </xdr:twoCellAnchor>
  <xdr:twoCellAnchor editAs="oneCell">
    <xdr:from>
      <xdr:col>10</xdr:col>
      <xdr:colOff>129267</xdr:colOff>
      <xdr:row>239</xdr:row>
      <xdr:rowOff>63615</xdr:rowOff>
    </xdr:from>
    <xdr:to>
      <xdr:col>10</xdr:col>
      <xdr:colOff>586467</xdr:colOff>
      <xdr:row>239</xdr:row>
      <xdr:rowOff>311264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D61A1304-B942-1485-8AEF-9926648DF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7129426" y="57970512"/>
          <a:ext cx="457200" cy="247649"/>
        </a:xfrm>
        <a:prstGeom prst="rect">
          <a:avLst/>
        </a:prstGeom>
      </xdr:spPr>
    </xdr:pic>
    <xdr:clientData/>
  </xdr:twoCellAnchor>
  <xdr:twoCellAnchor editAs="oneCell">
    <xdr:from>
      <xdr:col>10</xdr:col>
      <xdr:colOff>100020</xdr:colOff>
      <xdr:row>257</xdr:row>
      <xdr:rowOff>68036</xdr:rowOff>
    </xdr:from>
    <xdr:to>
      <xdr:col>10</xdr:col>
      <xdr:colOff>676030</xdr:colOff>
      <xdr:row>258</xdr:row>
      <xdr:rowOff>1048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38973471-711A-8F46-07DC-CB3D5CD8A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904" b="22904"/>
        <a:stretch/>
      </xdr:blipFill>
      <xdr:spPr>
        <a:xfrm>
          <a:off x="10027039863" y="63715447"/>
          <a:ext cx="576010" cy="299358"/>
        </a:xfrm>
        <a:prstGeom prst="rect">
          <a:avLst/>
        </a:prstGeom>
      </xdr:spPr>
    </xdr:pic>
    <xdr:clientData/>
  </xdr:twoCellAnchor>
  <xdr:twoCellAnchor editAs="oneCell">
    <xdr:from>
      <xdr:col>10</xdr:col>
      <xdr:colOff>126865</xdr:colOff>
      <xdr:row>172</xdr:row>
      <xdr:rowOff>68772</xdr:rowOff>
    </xdr:from>
    <xdr:to>
      <xdr:col>10</xdr:col>
      <xdr:colOff>616111</xdr:colOff>
      <xdr:row>172</xdr:row>
      <xdr:rowOff>362686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441E3FA0-7559-75C0-1878-12A6D5723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659" b="7659"/>
        <a:stretch/>
      </xdr:blipFill>
      <xdr:spPr>
        <a:xfrm>
          <a:off x="9877253389" y="45598272"/>
          <a:ext cx="489246" cy="293914"/>
        </a:xfrm>
        <a:prstGeom prst="rect">
          <a:avLst/>
        </a:prstGeom>
      </xdr:spPr>
    </xdr:pic>
    <xdr:clientData/>
  </xdr:twoCellAnchor>
  <xdr:twoCellAnchor editAs="oneCell">
    <xdr:from>
      <xdr:col>10</xdr:col>
      <xdr:colOff>145315</xdr:colOff>
      <xdr:row>214</xdr:row>
      <xdr:rowOff>5633</xdr:rowOff>
    </xdr:from>
    <xdr:to>
      <xdr:col>10</xdr:col>
      <xdr:colOff>429602</xdr:colOff>
      <xdr:row>214</xdr:row>
      <xdr:rowOff>319712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4375C355-DC56-B744-49FE-FEF367957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77439898" y="56330133"/>
          <a:ext cx="284287" cy="314079"/>
        </a:xfrm>
        <a:prstGeom prst="rect">
          <a:avLst/>
        </a:prstGeom>
      </xdr:spPr>
    </xdr:pic>
    <xdr:clientData/>
  </xdr:twoCellAnchor>
  <xdr:twoCellAnchor editAs="oneCell">
    <xdr:from>
      <xdr:col>10</xdr:col>
      <xdr:colOff>31615</xdr:colOff>
      <xdr:row>215</xdr:row>
      <xdr:rowOff>68772</xdr:rowOff>
    </xdr:from>
    <xdr:to>
      <xdr:col>10</xdr:col>
      <xdr:colOff>520861</xdr:colOff>
      <xdr:row>215</xdr:row>
      <xdr:rowOff>362686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E129CE78-5A54-B479-55B8-61CD6F1DE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659" b="7659"/>
        <a:stretch/>
      </xdr:blipFill>
      <xdr:spPr>
        <a:xfrm>
          <a:off x="9877348639" y="56774272"/>
          <a:ext cx="489246" cy="293914"/>
        </a:xfrm>
        <a:prstGeom prst="rect">
          <a:avLst/>
        </a:prstGeom>
      </xdr:spPr>
    </xdr:pic>
    <xdr:clientData/>
  </xdr:twoCellAnchor>
  <xdr:twoCellAnchor editAs="oneCell">
    <xdr:from>
      <xdr:col>10</xdr:col>
      <xdr:colOff>59404</xdr:colOff>
      <xdr:row>216</xdr:row>
      <xdr:rowOff>30726</xdr:rowOff>
    </xdr:from>
    <xdr:to>
      <xdr:col>10</xdr:col>
      <xdr:colOff>458841</xdr:colOff>
      <xdr:row>216</xdr:row>
      <xdr:rowOff>318781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DB73F9CC-7828-67A1-9429-7648979D4B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5" t="-9068" r="-5574" b="4269"/>
        <a:stretch/>
      </xdr:blipFill>
      <xdr:spPr>
        <a:xfrm>
          <a:off x="9877410659" y="57117226"/>
          <a:ext cx="399437" cy="288055"/>
        </a:xfrm>
        <a:prstGeom prst="rect">
          <a:avLst/>
        </a:prstGeom>
      </xdr:spPr>
    </xdr:pic>
    <xdr:clientData/>
  </xdr:twoCellAnchor>
  <xdr:twoCellAnchor editAs="oneCell">
    <xdr:from>
      <xdr:col>10</xdr:col>
      <xdr:colOff>94787</xdr:colOff>
      <xdr:row>218</xdr:row>
      <xdr:rowOff>34762</xdr:rowOff>
    </xdr:from>
    <xdr:to>
      <xdr:col>10</xdr:col>
      <xdr:colOff>562890</xdr:colOff>
      <xdr:row>218</xdr:row>
      <xdr:rowOff>339235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F2CC0375-BCB8-2CD2-BB08-1AFE5033A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218" b="16218"/>
        <a:stretch/>
      </xdr:blipFill>
      <xdr:spPr>
        <a:xfrm>
          <a:off x="10025782569" y="57612415"/>
          <a:ext cx="468103" cy="304473"/>
        </a:xfrm>
        <a:prstGeom prst="rect">
          <a:avLst/>
        </a:prstGeom>
      </xdr:spPr>
    </xdr:pic>
    <xdr:clientData/>
  </xdr:twoCellAnchor>
  <xdr:twoCellAnchor editAs="oneCell">
    <xdr:from>
      <xdr:col>10</xdr:col>
      <xdr:colOff>185908</xdr:colOff>
      <xdr:row>233</xdr:row>
      <xdr:rowOff>57830</xdr:rowOff>
    </xdr:from>
    <xdr:to>
      <xdr:col>10</xdr:col>
      <xdr:colOff>573964</xdr:colOff>
      <xdr:row>233</xdr:row>
      <xdr:rowOff>319768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A487BCEF-FCE3-2796-A42B-8A9CEA3FA2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67" t="10743" r="9657" b="10145"/>
        <a:stretch/>
      </xdr:blipFill>
      <xdr:spPr>
        <a:xfrm rot="21332415">
          <a:off x="9747370568" y="61523846"/>
          <a:ext cx="388056" cy="261938"/>
        </a:xfrm>
        <a:prstGeom prst="rect">
          <a:avLst/>
        </a:prstGeom>
      </xdr:spPr>
    </xdr:pic>
    <xdr:clientData/>
  </xdr:twoCellAnchor>
  <xdr:twoCellAnchor editAs="oneCell">
    <xdr:from>
      <xdr:col>10</xdr:col>
      <xdr:colOff>122899</xdr:colOff>
      <xdr:row>236</xdr:row>
      <xdr:rowOff>53731</xdr:rowOff>
    </xdr:from>
    <xdr:to>
      <xdr:col>10</xdr:col>
      <xdr:colOff>529095</xdr:colOff>
      <xdr:row>236</xdr:row>
      <xdr:rowOff>362747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C4EE85AE-115E-6AD9-5B27-3A8977A8F6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t="1122" r="-4891" b="-1576"/>
        <a:stretch/>
      </xdr:blipFill>
      <xdr:spPr>
        <a:xfrm rot="16200000">
          <a:off x="9747464027" y="62632016"/>
          <a:ext cx="309016" cy="406196"/>
        </a:xfrm>
        <a:prstGeom prst="rect">
          <a:avLst/>
        </a:prstGeom>
      </xdr:spPr>
    </xdr:pic>
    <xdr:clientData/>
  </xdr:twoCellAnchor>
  <xdr:twoCellAnchor editAs="oneCell">
    <xdr:from>
      <xdr:col>10</xdr:col>
      <xdr:colOff>122904</xdr:colOff>
      <xdr:row>235</xdr:row>
      <xdr:rowOff>60491</xdr:rowOff>
    </xdr:from>
    <xdr:to>
      <xdr:col>10</xdr:col>
      <xdr:colOff>522341</xdr:colOff>
      <xdr:row>235</xdr:row>
      <xdr:rowOff>348546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E0A85FCB-5E0B-EBFA-994D-AC0E697AFF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5" t="-9068" r="-5574" b="4269"/>
        <a:stretch/>
      </xdr:blipFill>
      <xdr:spPr>
        <a:xfrm>
          <a:off x="9747422191" y="62300413"/>
          <a:ext cx="399437" cy="288055"/>
        </a:xfrm>
        <a:prstGeom prst="rect">
          <a:avLst/>
        </a:prstGeom>
      </xdr:spPr>
    </xdr:pic>
    <xdr:clientData/>
  </xdr:twoCellAnchor>
  <xdr:twoCellAnchor editAs="oneCell">
    <xdr:from>
      <xdr:col>10</xdr:col>
      <xdr:colOff>240565</xdr:colOff>
      <xdr:row>209</xdr:row>
      <xdr:rowOff>5633</xdr:rowOff>
    </xdr:from>
    <xdr:to>
      <xdr:col>10</xdr:col>
      <xdr:colOff>524852</xdr:colOff>
      <xdr:row>209</xdr:row>
      <xdr:rowOff>319712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D17CCBB7-B0A6-B9B7-EF3E-71A0FFE7B8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981275098" y="58832033"/>
          <a:ext cx="284287" cy="314079"/>
        </a:xfrm>
        <a:prstGeom prst="rect">
          <a:avLst/>
        </a:prstGeom>
      </xdr:spPr>
    </xdr:pic>
    <xdr:clientData/>
  </xdr:twoCellAnchor>
  <xdr:twoCellAnchor editAs="oneCell">
    <xdr:from>
      <xdr:col>10</xdr:col>
      <xdr:colOff>88765</xdr:colOff>
      <xdr:row>210</xdr:row>
      <xdr:rowOff>11622</xdr:rowOff>
    </xdr:from>
    <xdr:to>
      <xdr:col>10</xdr:col>
      <xdr:colOff>578011</xdr:colOff>
      <xdr:row>210</xdr:row>
      <xdr:rowOff>305536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01CD243-5F8B-3E11-AFB6-00E97C5D5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659" b="7659"/>
        <a:stretch/>
      </xdr:blipFill>
      <xdr:spPr>
        <a:xfrm>
          <a:off x="9981221939" y="59219022"/>
          <a:ext cx="489246" cy="293914"/>
        </a:xfrm>
        <a:prstGeom prst="rect">
          <a:avLst/>
        </a:prstGeom>
      </xdr:spPr>
    </xdr:pic>
    <xdr:clientData/>
  </xdr:twoCellAnchor>
  <xdr:twoCellAnchor editAs="oneCell">
    <xdr:from>
      <xdr:col>10</xdr:col>
      <xdr:colOff>116851</xdr:colOff>
      <xdr:row>198</xdr:row>
      <xdr:rowOff>43294</xdr:rowOff>
    </xdr:from>
    <xdr:to>
      <xdr:col>10</xdr:col>
      <xdr:colOff>593100</xdr:colOff>
      <xdr:row>198</xdr:row>
      <xdr:rowOff>333331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8FD64EAF-B607-7FF5-ADD1-4E9023496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218" b="16218"/>
        <a:stretch/>
      </xdr:blipFill>
      <xdr:spPr>
        <a:xfrm>
          <a:off x="9924543491" y="56312953"/>
          <a:ext cx="476249" cy="290037"/>
        </a:xfrm>
        <a:prstGeom prst="rect">
          <a:avLst/>
        </a:prstGeom>
      </xdr:spPr>
    </xdr:pic>
    <xdr:clientData/>
  </xdr:twoCellAnchor>
  <xdr:twoCellAnchor editAs="oneCell">
    <xdr:from>
      <xdr:col>10</xdr:col>
      <xdr:colOff>190813</xdr:colOff>
      <xdr:row>199</xdr:row>
      <xdr:rowOff>34917</xdr:rowOff>
    </xdr:from>
    <xdr:to>
      <xdr:col>10</xdr:col>
      <xdr:colOff>547997</xdr:colOff>
      <xdr:row>199</xdr:row>
      <xdr:rowOff>356384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0070347-2546-12C7-34C3-11798F336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000" b="5000"/>
        <a:stretch/>
      </xdr:blipFill>
      <xdr:spPr>
        <a:xfrm>
          <a:off x="9924588594" y="56679803"/>
          <a:ext cx="357184" cy="321467"/>
        </a:xfrm>
        <a:prstGeom prst="rect">
          <a:avLst/>
        </a:prstGeom>
      </xdr:spPr>
    </xdr:pic>
    <xdr:clientData/>
  </xdr:twoCellAnchor>
  <xdr:twoCellAnchor>
    <xdr:from>
      <xdr:col>11</xdr:col>
      <xdr:colOff>12211</xdr:colOff>
      <xdr:row>39</xdr:row>
      <xdr:rowOff>1</xdr:rowOff>
    </xdr:from>
    <xdr:to>
      <xdr:col>16</xdr:col>
      <xdr:colOff>1034435</xdr:colOff>
      <xdr:row>44</xdr:row>
      <xdr:rowOff>360796</xdr:rowOff>
    </xdr:to>
    <xdr:sp macro="" textlink="">
      <xdr:nvSpPr>
        <xdr:cNvPr id="257" name="Rectangle 256">
          <a:extLst>
            <a:ext uri="{FF2B5EF4-FFF2-40B4-BE49-F238E27FC236}">
              <a16:creationId xmlns:a16="http://schemas.microsoft.com/office/drawing/2014/main" id="{53097A87-A82D-D879-2F21-516A20C1C603}"/>
            </a:ext>
          </a:extLst>
        </xdr:cNvPr>
        <xdr:cNvSpPr/>
      </xdr:nvSpPr>
      <xdr:spPr>
        <a:xfrm>
          <a:off x="9977317465" y="16230601"/>
          <a:ext cx="4165474" cy="2265795"/>
        </a:xfrm>
        <a:prstGeom prst="rect">
          <a:avLst/>
        </a:prstGeom>
        <a:solidFill>
          <a:schemeClr val="accent3">
            <a:alpha val="50000"/>
          </a:schemeClr>
        </a:solidFill>
        <a:ln>
          <a:solidFill>
            <a:schemeClr val="accent1">
              <a:shade val="15000"/>
            </a:schemeClr>
          </a:solidFill>
        </a:ln>
        <a:effectLst>
          <a:reflection endPos="0" dist="50800" dir="5400000" sy="-100000" algn="bl" rotWithShape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724144</xdr:colOff>
      <xdr:row>85</xdr:row>
      <xdr:rowOff>14432</xdr:rowOff>
    </xdr:from>
    <xdr:to>
      <xdr:col>17</xdr:col>
      <xdr:colOff>0</xdr:colOff>
      <xdr:row>89</xdr:row>
      <xdr:rowOff>0</xdr:rowOff>
    </xdr:to>
    <xdr:sp macro="" textlink="">
      <xdr:nvSpPr>
        <xdr:cNvPr id="258" name="Rectangle 257">
          <a:extLst>
            <a:ext uri="{FF2B5EF4-FFF2-40B4-BE49-F238E27FC236}">
              <a16:creationId xmlns:a16="http://schemas.microsoft.com/office/drawing/2014/main" id="{98C44B03-3DC8-37B5-BC99-634ADF937604}"/>
            </a:ext>
          </a:extLst>
        </xdr:cNvPr>
        <xdr:cNvSpPr/>
      </xdr:nvSpPr>
      <xdr:spPr>
        <a:xfrm>
          <a:off x="10057754758" y="22362335"/>
          <a:ext cx="4202227" cy="1501375"/>
        </a:xfrm>
        <a:prstGeom prst="rect">
          <a:avLst/>
        </a:prstGeom>
        <a:solidFill>
          <a:schemeClr val="accent3">
            <a:alpha val="50000"/>
          </a:schemeClr>
        </a:solidFill>
        <a:ln>
          <a:solidFill>
            <a:schemeClr val="accent1">
              <a:shade val="15000"/>
            </a:schemeClr>
          </a:solidFill>
        </a:ln>
        <a:effectLst>
          <a:reflection endPos="0" dist="50800" dir="5400000" sy="-100000" algn="bl" rotWithShape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10</xdr:col>
      <xdr:colOff>740689</xdr:colOff>
      <xdr:row>91</xdr:row>
      <xdr:rowOff>0</xdr:rowOff>
    </xdr:from>
    <xdr:to>
      <xdr:col>16</xdr:col>
      <xdr:colOff>1025329</xdr:colOff>
      <xdr:row>93</xdr:row>
      <xdr:rowOff>349250</xdr:rowOff>
    </xdr:to>
    <xdr:sp macro="" textlink="">
      <xdr:nvSpPr>
        <xdr:cNvPr id="259" name="Rectangle 258">
          <a:extLst>
            <a:ext uri="{FF2B5EF4-FFF2-40B4-BE49-F238E27FC236}">
              <a16:creationId xmlns:a16="http://schemas.microsoft.com/office/drawing/2014/main" id="{8038A8BA-4538-3789-1C72-68B95D0BA33E}"/>
            </a:ext>
          </a:extLst>
        </xdr:cNvPr>
        <xdr:cNvSpPr/>
      </xdr:nvSpPr>
      <xdr:spPr>
        <a:xfrm>
          <a:off x="10057774106" y="24621613"/>
          <a:ext cx="4166334" cy="1107153"/>
        </a:xfrm>
        <a:prstGeom prst="rect">
          <a:avLst/>
        </a:prstGeom>
        <a:solidFill>
          <a:schemeClr val="accent3">
            <a:alpha val="50000"/>
          </a:schemeClr>
        </a:solidFill>
        <a:ln>
          <a:solidFill>
            <a:schemeClr val="accent1">
              <a:shade val="15000"/>
            </a:schemeClr>
          </a:solidFill>
        </a:ln>
        <a:effectLst>
          <a:reflection endPos="0" dist="50800" dir="5400000" sy="-100000" algn="bl" rotWithShape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</xdr:col>
      <xdr:colOff>10240</xdr:colOff>
      <xdr:row>164</xdr:row>
      <xdr:rowOff>2887</xdr:rowOff>
    </xdr:from>
    <xdr:to>
      <xdr:col>16</xdr:col>
      <xdr:colOff>1020718</xdr:colOff>
      <xdr:row>170</xdr:row>
      <xdr:rowOff>10242</xdr:rowOff>
    </xdr:to>
    <xdr:sp macro="" textlink="">
      <xdr:nvSpPr>
        <xdr:cNvPr id="260" name="Rectangle 259">
          <a:extLst>
            <a:ext uri="{FF2B5EF4-FFF2-40B4-BE49-F238E27FC236}">
              <a16:creationId xmlns:a16="http://schemas.microsoft.com/office/drawing/2014/main" id="{3A517939-DD1A-03C8-9355-C256F9DA0D4C}"/>
            </a:ext>
          </a:extLst>
        </xdr:cNvPr>
        <xdr:cNvSpPr/>
      </xdr:nvSpPr>
      <xdr:spPr>
        <a:xfrm>
          <a:off x="10057778717" y="49860629"/>
          <a:ext cx="4144510" cy="2281065"/>
        </a:xfrm>
        <a:prstGeom prst="rect">
          <a:avLst/>
        </a:prstGeom>
        <a:solidFill>
          <a:schemeClr val="accent3">
            <a:alpha val="50000"/>
          </a:schemeClr>
        </a:solidFill>
        <a:ln>
          <a:solidFill>
            <a:schemeClr val="accent1">
              <a:shade val="15000"/>
            </a:schemeClr>
          </a:solidFill>
        </a:ln>
        <a:effectLst>
          <a:reflection endPos="0" dist="50800" dir="5400000" sy="-100000" algn="bl" rotWithShape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 editAs="oneCell">
    <xdr:from>
      <xdr:col>10</xdr:col>
      <xdr:colOff>86592</xdr:colOff>
      <xdr:row>158</xdr:row>
      <xdr:rowOff>28864</xdr:rowOff>
    </xdr:from>
    <xdr:to>
      <xdr:col>10</xdr:col>
      <xdr:colOff>575838</xdr:colOff>
      <xdr:row>158</xdr:row>
      <xdr:rowOff>322778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9000813F-A0A3-4308-9616-294DCA263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659" b="7659"/>
        <a:stretch/>
      </xdr:blipFill>
      <xdr:spPr>
        <a:xfrm>
          <a:off x="9924560753" y="43223296"/>
          <a:ext cx="489246" cy="293914"/>
        </a:xfrm>
        <a:prstGeom prst="rect">
          <a:avLst/>
        </a:prstGeom>
      </xdr:spPr>
    </xdr:pic>
    <xdr:clientData/>
  </xdr:twoCellAnchor>
  <xdr:twoCellAnchor editAs="oneCell">
    <xdr:from>
      <xdr:col>10</xdr:col>
      <xdr:colOff>85044</xdr:colOff>
      <xdr:row>26</xdr:row>
      <xdr:rowOff>60458</xdr:rowOff>
    </xdr:from>
    <xdr:to>
      <xdr:col>10</xdr:col>
      <xdr:colOff>597013</xdr:colOff>
      <xdr:row>26</xdr:row>
      <xdr:rowOff>354867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77C226CF-B31E-4634-D6A6-2AF9565EE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5732652" y="11005704"/>
          <a:ext cx="511969" cy="294409"/>
        </a:xfrm>
        <a:prstGeom prst="rect">
          <a:avLst/>
        </a:prstGeom>
      </xdr:spPr>
    </xdr:pic>
    <xdr:clientData/>
  </xdr:twoCellAnchor>
  <xdr:twoCellAnchor editAs="oneCell">
    <xdr:from>
      <xdr:col>10</xdr:col>
      <xdr:colOff>136070</xdr:colOff>
      <xdr:row>25</xdr:row>
      <xdr:rowOff>21812</xdr:rowOff>
    </xdr:from>
    <xdr:to>
      <xdr:col>10</xdr:col>
      <xdr:colOff>595312</xdr:colOff>
      <xdr:row>26</xdr:row>
      <xdr:rowOff>11745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12A54BB2-4DBF-64E8-06A9-124CFFB3C0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85" b="14056"/>
        <a:stretch/>
      </xdr:blipFill>
      <xdr:spPr>
        <a:xfrm>
          <a:off x="10000240241" y="10564751"/>
          <a:ext cx="459242" cy="356280"/>
        </a:xfrm>
        <a:prstGeom prst="rect">
          <a:avLst/>
        </a:prstGeom>
      </xdr:spPr>
    </xdr:pic>
    <xdr:clientData/>
  </xdr:twoCellAnchor>
  <xdr:twoCellAnchor editAs="oneCell">
    <xdr:from>
      <xdr:col>10</xdr:col>
      <xdr:colOff>165229</xdr:colOff>
      <xdr:row>185</xdr:row>
      <xdr:rowOff>68037</xdr:rowOff>
    </xdr:from>
    <xdr:to>
      <xdr:col>10</xdr:col>
      <xdr:colOff>573444</xdr:colOff>
      <xdr:row>185</xdr:row>
      <xdr:rowOff>320741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C3BFFE99-2E34-D0D1-FE2E-554AAEE87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5772015" y="53787093"/>
          <a:ext cx="408215" cy="252704"/>
        </a:xfrm>
        <a:prstGeom prst="rect">
          <a:avLst/>
        </a:prstGeom>
      </xdr:spPr>
    </xdr:pic>
    <xdr:clientData/>
  </xdr:twoCellAnchor>
  <xdr:twoCellAnchor editAs="oneCell">
    <xdr:from>
      <xdr:col>10</xdr:col>
      <xdr:colOff>164685</xdr:colOff>
      <xdr:row>159</xdr:row>
      <xdr:rowOff>57862</xdr:rowOff>
    </xdr:from>
    <xdr:to>
      <xdr:col>10</xdr:col>
      <xdr:colOff>564122</xdr:colOff>
      <xdr:row>159</xdr:row>
      <xdr:rowOff>345917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C66F16F1-5D05-4578-A7A3-FA27143FC7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5" t="-9068" r="-5574" b="4269"/>
        <a:stretch/>
      </xdr:blipFill>
      <xdr:spPr>
        <a:xfrm>
          <a:off x="9984141754" y="44438131"/>
          <a:ext cx="399437" cy="288055"/>
        </a:xfrm>
        <a:prstGeom prst="rect">
          <a:avLst/>
        </a:prstGeom>
      </xdr:spPr>
    </xdr:pic>
    <xdr:clientData/>
  </xdr:twoCellAnchor>
  <xdr:twoCellAnchor editAs="oneCell">
    <xdr:from>
      <xdr:col>10</xdr:col>
      <xdr:colOff>142430</xdr:colOff>
      <xdr:row>174</xdr:row>
      <xdr:rowOff>48961</xdr:rowOff>
    </xdr:from>
    <xdr:to>
      <xdr:col>10</xdr:col>
      <xdr:colOff>541867</xdr:colOff>
      <xdr:row>174</xdr:row>
      <xdr:rowOff>337016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1278224D-CCD0-4D93-A7E5-819B7F3892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5" t="-9068" r="-5574" b="4269"/>
        <a:stretch/>
      </xdr:blipFill>
      <xdr:spPr>
        <a:xfrm>
          <a:off x="9984164009" y="49979545"/>
          <a:ext cx="399437" cy="288055"/>
        </a:xfrm>
        <a:prstGeom prst="rect">
          <a:avLst/>
        </a:prstGeom>
      </xdr:spPr>
    </xdr:pic>
    <xdr:clientData/>
  </xdr:twoCellAnchor>
  <xdr:twoCellAnchor>
    <xdr:from>
      <xdr:col>10</xdr:col>
      <xdr:colOff>86591</xdr:colOff>
      <xdr:row>19</xdr:row>
      <xdr:rowOff>40482</xdr:rowOff>
    </xdr:from>
    <xdr:to>
      <xdr:col>10</xdr:col>
      <xdr:colOff>665793</xdr:colOff>
      <xdr:row>19</xdr:row>
      <xdr:rowOff>344151</xdr:rowOff>
    </xdr:to>
    <xdr:grpSp>
      <xdr:nvGrpSpPr>
        <xdr:cNvPr id="275" name="Group 274">
          <a:extLst>
            <a:ext uri="{FF2B5EF4-FFF2-40B4-BE49-F238E27FC236}">
              <a16:creationId xmlns:a16="http://schemas.microsoft.com/office/drawing/2014/main" id="{8BE23F58-E7C9-1A1E-6134-944F7B9714ED}"/>
            </a:ext>
          </a:extLst>
        </xdr:cNvPr>
        <xdr:cNvGrpSpPr/>
      </xdr:nvGrpSpPr>
      <xdr:grpSpPr>
        <a:xfrm>
          <a:off x="9981572307" y="9032082"/>
          <a:ext cx="579202" cy="303669"/>
          <a:chOff x="10025664645" y="8897495"/>
          <a:chExt cx="579202" cy="303669"/>
        </a:xfrm>
      </xdr:grpSpPr>
      <xdr:pic>
        <xdr:nvPicPr>
          <xdr:cNvPr id="246" name="Picture 245">
            <a:extLst>
              <a:ext uri="{FF2B5EF4-FFF2-40B4-BE49-F238E27FC236}">
                <a16:creationId xmlns:a16="http://schemas.microsoft.com/office/drawing/2014/main" id="{C482E31D-7292-8A7E-B332-A9EB8F6178F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8015" b="8015"/>
          <a:stretch/>
        </xdr:blipFill>
        <xdr:spPr>
          <a:xfrm>
            <a:off x="10025664645" y="8897495"/>
            <a:ext cx="571500" cy="303669"/>
          </a:xfrm>
          <a:prstGeom prst="rect">
            <a:avLst/>
          </a:prstGeom>
        </xdr:spPr>
      </xdr:pic>
      <xdr:cxnSp macro="">
        <xdr:nvCxnSpPr>
          <xdr:cNvPr id="266" name="Straight Connector 265">
            <a:extLst>
              <a:ext uri="{FF2B5EF4-FFF2-40B4-BE49-F238E27FC236}">
                <a16:creationId xmlns:a16="http://schemas.microsoft.com/office/drawing/2014/main" id="{00A99B3C-028D-905F-01F0-39DBE383E574}"/>
              </a:ext>
            </a:extLst>
          </xdr:cNvPr>
          <xdr:cNvCxnSpPr/>
        </xdr:nvCxnSpPr>
        <xdr:spPr>
          <a:xfrm>
            <a:off x="10025984075" y="9042565"/>
            <a:ext cx="259772" cy="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10</xdr:col>
      <xdr:colOff>160812</xdr:colOff>
      <xdr:row>24</xdr:row>
      <xdr:rowOff>18556</xdr:rowOff>
    </xdr:from>
    <xdr:to>
      <xdr:col>10</xdr:col>
      <xdr:colOff>530210</xdr:colOff>
      <xdr:row>25</xdr:row>
      <xdr:rowOff>4942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6E6635B1-1B95-4DFF-8C6E-90773FD31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5800228" y="10601202"/>
          <a:ext cx="369398" cy="352732"/>
        </a:xfrm>
        <a:prstGeom prst="rect">
          <a:avLst/>
        </a:prstGeom>
      </xdr:spPr>
    </xdr:pic>
    <xdr:clientData/>
  </xdr:twoCellAnchor>
  <xdr:twoCellAnchor editAs="oneCell">
    <xdr:from>
      <xdr:col>10</xdr:col>
      <xdr:colOff>58280</xdr:colOff>
      <xdr:row>143</xdr:row>
      <xdr:rowOff>341207</xdr:rowOff>
    </xdr:from>
    <xdr:to>
      <xdr:col>10</xdr:col>
      <xdr:colOff>640768</xdr:colOff>
      <xdr:row>144</xdr:row>
      <xdr:rowOff>355749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8A3446D3-7C32-D998-28C6-F25BF96A9F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66" t="5653" r="-1" b="13701"/>
        <a:stretch/>
      </xdr:blipFill>
      <xdr:spPr>
        <a:xfrm>
          <a:off x="10025700803" y="39761100"/>
          <a:ext cx="582488" cy="395542"/>
        </a:xfrm>
        <a:prstGeom prst="rect">
          <a:avLst/>
        </a:prstGeom>
      </xdr:spPr>
    </xdr:pic>
    <xdr:clientData/>
  </xdr:twoCellAnchor>
  <xdr:twoCellAnchor>
    <xdr:from>
      <xdr:col>10</xdr:col>
      <xdr:colOff>55574</xdr:colOff>
      <xdr:row>142</xdr:row>
      <xdr:rowOff>371050</xdr:rowOff>
    </xdr:from>
    <xdr:to>
      <xdr:col>10</xdr:col>
      <xdr:colOff>638062</xdr:colOff>
      <xdr:row>144</xdr:row>
      <xdr:rowOff>4051</xdr:rowOff>
    </xdr:to>
    <xdr:grpSp>
      <xdr:nvGrpSpPr>
        <xdr:cNvPr id="284" name="Group 283">
          <a:extLst>
            <a:ext uri="{FF2B5EF4-FFF2-40B4-BE49-F238E27FC236}">
              <a16:creationId xmlns:a16="http://schemas.microsoft.com/office/drawing/2014/main" id="{4828ECA5-2385-E79F-100D-D2FA191AD43E}"/>
            </a:ext>
          </a:extLst>
        </xdr:cNvPr>
        <xdr:cNvGrpSpPr/>
      </xdr:nvGrpSpPr>
      <xdr:grpSpPr>
        <a:xfrm>
          <a:off x="9981600038" y="42262000"/>
          <a:ext cx="582488" cy="395001"/>
          <a:chOff x="9968494828" y="39450610"/>
          <a:chExt cx="582488" cy="396083"/>
        </a:xfrm>
      </xdr:grpSpPr>
      <xdr:cxnSp macro="">
        <xdr:nvCxnSpPr>
          <xdr:cNvPr id="280" name="Straight Connector 279">
            <a:extLst>
              <a:ext uri="{FF2B5EF4-FFF2-40B4-BE49-F238E27FC236}">
                <a16:creationId xmlns:a16="http://schemas.microsoft.com/office/drawing/2014/main" id="{9314D61C-B18D-457A-F666-48326B10DC0C}"/>
              </a:ext>
            </a:extLst>
          </xdr:cNvPr>
          <xdr:cNvCxnSpPr/>
        </xdr:nvCxnSpPr>
        <xdr:spPr>
          <a:xfrm flipH="1">
            <a:off x="9968935102" y="39642402"/>
            <a:ext cx="4330" cy="116897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grpSp>
        <xdr:nvGrpSpPr>
          <xdr:cNvPr id="283" name="Group 282">
            <a:extLst>
              <a:ext uri="{FF2B5EF4-FFF2-40B4-BE49-F238E27FC236}">
                <a16:creationId xmlns:a16="http://schemas.microsoft.com/office/drawing/2014/main" id="{A1675DA4-1113-EA73-583E-BB559865110D}"/>
              </a:ext>
            </a:extLst>
          </xdr:cNvPr>
          <xdr:cNvGrpSpPr/>
        </xdr:nvGrpSpPr>
        <xdr:grpSpPr>
          <a:xfrm>
            <a:off x="9968494828" y="39450610"/>
            <a:ext cx="582488" cy="396083"/>
            <a:chOff x="9977284814" y="39436895"/>
            <a:chExt cx="582488" cy="396133"/>
          </a:xfrm>
        </xdr:grpSpPr>
        <xdr:pic>
          <xdr:nvPicPr>
            <xdr:cNvPr id="278" name="Picture 277">
              <a:extLst>
                <a:ext uri="{FF2B5EF4-FFF2-40B4-BE49-F238E27FC236}">
                  <a16:creationId xmlns:a16="http://schemas.microsoft.com/office/drawing/2014/main" id="{D23D904C-6F87-F48F-37B4-309695772A6D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9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766" t="5653" r="-1" b="13701"/>
            <a:stretch/>
          </xdr:blipFill>
          <xdr:spPr>
            <a:xfrm>
              <a:off x="9977284814" y="39436895"/>
              <a:ext cx="582488" cy="396133"/>
            </a:xfrm>
            <a:prstGeom prst="rect">
              <a:avLst/>
            </a:prstGeom>
          </xdr:spPr>
        </xdr:pic>
        <xdr:sp macro="" textlink="">
          <xdr:nvSpPr>
            <xdr:cNvPr id="281" name="Rectangle 280">
              <a:extLst>
                <a:ext uri="{FF2B5EF4-FFF2-40B4-BE49-F238E27FC236}">
                  <a16:creationId xmlns:a16="http://schemas.microsoft.com/office/drawing/2014/main" id="{25A593B6-DF3A-A50B-8883-A55F7A6312B0}"/>
                </a:ext>
              </a:extLst>
            </xdr:cNvPr>
            <xdr:cNvSpPr/>
          </xdr:nvSpPr>
          <xdr:spPr>
            <a:xfrm>
              <a:off x="9977748071" y="39606547"/>
              <a:ext cx="69272" cy="16452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r" rtl="1"/>
              <a:endParaRPr lang="en-US" sz="1100"/>
            </a:p>
          </xdr:txBody>
        </xdr:sp>
        <xdr:sp macro="" textlink="">
          <xdr:nvSpPr>
            <xdr:cNvPr id="282" name="Rectangle 281">
              <a:extLst>
                <a:ext uri="{FF2B5EF4-FFF2-40B4-BE49-F238E27FC236}">
                  <a16:creationId xmlns:a16="http://schemas.microsoft.com/office/drawing/2014/main" id="{8585DCEB-E707-576D-6707-D0272E99DB9A}"/>
                </a:ext>
              </a:extLst>
            </xdr:cNvPr>
            <xdr:cNvSpPr/>
          </xdr:nvSpPr>
          <xdr:spPr>
            <a:xfrm>
              <a:off x="9977596536" y="39648220"/>
              <a:ext cx="103291" cy="13421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r" rtl="1"/>
              <a:endParaRPr lang="en-US" sz="1100"/>
            </a:p>
          </xdr:txBody>
        </xdr:sp>
      </xdr:grpSp>
    </xdr:grpSp>
    <xdr:clientData/>
  </xdr:twoCellAnchor>
  <xdr:twoCellAnchor>
    <xdr:from>
      <xdr:col>10</xdr:col>
      <xdr:colOff>40058</xdr:colOff>
      <xdr:row>135</xdr:row>
      <xdr:rowOff>360526</xdr:rowOff>
    </xdr:from>
    <xdr:to>
      <xdr:col>10</xdr:col>
      <xdr:colOff>622546</xdr:colOff>
      <xdr:row>136</xdr:row>
      <xdr:rowOff>376306</xdr:rowOff>
    </xdr:to>
    <xdr:grpSp>
      <xdr:nvGrpSpPr>
        <xdr:cNvPr id="285" name="Group 284">
          <a:extLst>
            <a:ext uri="{FF2B5EF4-FFF2-40B4-BE49-F238E27FC236}">
              <a16:creationId xmlns:a16="http://schemas.microsoft.com/office/drawing/2014/main" id="{DFCDACE0-BA1C-4D51-8FAB-F0CFBE4F5F9C}"/>
            </a:ext>
          </a:extLst>
        </xdr:cNvPr>
        <xdr:cNvGrpSpPr/>
      </xdr:nvGrpSpPr>
      <xdr:grpSpPr>
        <a:xfrm>
          <a:off x="9981615554" y="39774976"/>
          <a:ext cx="582488" cy="396780"/>
          <a:chOff x="9968494828" y="39450610"/>
          <a:chExt cx="582488" cy="396083"/>
        </a:xfrm>
      </xdr:grpSpPr>
      <xdr:cxnSp macro="">
        <xdr:nvCxnSpPr>
          <xdr:cNvPr id="286" name="Straight Connector 285">
            <a:extLst>
              <a:ext uri="{FF2B5EF4-FFF2-40B4-BE49-F238E27FC236}">
                <a16:creationId xmlns:a16="http://schemas.microsoft.com/office/drawing/2014/main" id="{1D3803BB-FD49-F95C-85D5-2ED8D8FDD682}"/>
              </a:ext>
            </a:extLst>
          </xdr:cNvPr>
          <xdr:cNvCxnSpPr/>
        </xdr:nvCxnSpPr>
        <xdr:spPr>
          <a:xfrm flipH="1">
            <a:off x="9968935102" y="39642402"/>
            <a:ext cx="4330" cy="116897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grpSp>
        <xdr:nvGrpSpPr>
          <xdr:cNvPr id="287" name="Group 286">
            <a:extLst>
              <a:ext uri="{FF2B5EF4-FFF2-40B4-BE49-F238E27FC236}">
                <a16:creationId xmlns:a16="http://schemas.microsoft.com/office/drawing/2014/main" id="{74A9AD9C-EFF1-CC0E-6771-8F8CBCECB526}"/>
              </a:ext>
            </a:extLst>
          </xdr:cNvPr>
          <xdr:cNvGrpSpPr/>
        </xdr:nvGrpSpPr>
        <xdr:grpSpPr>
          <a:xfrm>
            <a:off x="9968494828" y="39450610"/>
            <a:ext cx="582488" cy="396083"/>
            <a:chOff x="9977284814" y="39436895"/>
            <a:chExt cx="582488" cy="396133"/>
          </a:xfrm>
        </xdr:grpSpPr>
        <xdr:pic>
          <xdr:nvPicPr>
            <xdr:cNvPr id="66" name="Picture 65">
              <a:extLst>
                <a:ext uri="{FF2B5EF4-FFF2-40B4-BE49-F238E27FC236}">
                  <a16:creationId xmlns:a16="http://schemas.microsoft.com/office/drawing/2014/main" id="{52F8DCCD-7786-8798-3534-8166532B0E88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9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766" t="5653" r="-1" b="13701"/>
            <a:stretch/>
          </xdr:blipFill>
          <xdr:spPr>
            <a:xfrm>
              <a:off x="9977284814" y="39436895"/>
              <a:ext cx="582488" cy="396133"/>
            </a:xfrm>
            <a:prstGeom prst="rect">
              <a:avLst/>
            </a:prstGeom>
          </xdr:spPr>
        </xdr:pic>
        <xdr:sp macro="" textlink="">
          <xdr:nvSpPr>
            <xdr:cNvPr id="87" name="Rectangle 86">
              <a:extLst>
                <a:ext uri="{FF2B5EF4-FFF2-40B4-BE49-F238E27FC236}">
                  <a16:creationId xmlns:a16="http://schemas.microsoft.com/office/drawing/2014/main" id="{4DCFE314-82E3-CD76-F499-863A95FE1B72}"/>
                </a:ext>
              </a:extLst>
            </xdr:cNvPr>
            <xdr:cNvSpPr/>
          </xdr:nvSpPr>
          <xdr:spPr>
            <a:xfrm>
              <a:off x="9977748071" y="39606547"/>
              <a:ext cx="69272" cy="16452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r" rtl="1"/>
              <a:endParaRPr lang="en-US" sz="1100"/>
            </a:p>
          </xdr:txBody>
        </xdr:sp>
        <xdr:sp macro="" textlink="">
          <xdr:nvSpPr>
            <xdr:cNvPr id="88" name="Rectangle 87">
              <a:extLst>
                <a:ext uri="{FF2B5EF4-FFF2-40B4-BE49-F238E27FC236}">
                  <a16:creationId xmlns:a16="http://schemas.microsoft.com/office/drawing/2014/main" id="{1CA57A64-093E-134F-F074-49F38D1258BD}"/>
                </a:ext>
              </a:extLst>
            </xdr:cNvPr>
            <xdr:cNvSpPr/>
          </xdr:nvSpPr>
          <xdr:spPr>
            <a:xfrm>
              <a:off x="9977596536" y="39648220"/>
              <a:ext cx="103291" cy="13421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r" rtl="1"/>
              <a:endParaRPr lang="en-US" sz="1100"/>
            </a:p>
          </xdr:txBody>
        </xdr:sp>
      </xdr:grpSp>
    </xdr:grpSp>
    <xdr:clientData/>
  </xdr:twoCellAnchor>
  <xdr:twoCellAnchor>
    <xdr:from>
      <xdr:col>10</xdr:col>
      <xdr:colOff>8902</xdr:colOff>
      <xdr:row>196</xdr:row>
      <xdr:rowOff>364977</xdr:rowOff>
    </xdr:from>
    <xdr:to>
      <xdr:col>10</xdr:col>
      <xdr:colOff>591390</xdr:colOff>
      <xdr:row>197</xdr:row>
      <xdr:rowOff>380757</xdr:rowOff>
    </xdr:to>
    <xdr:grpSp>
      <xdr:nvGrpSpPr>
        <xdr:cNvPr id="89" name="Group 88">
          <a:extLst>
            <a:ext uri="{FF2B5EF4-FFF2-40B4-BE49-F238E27FC236}">
              <a16:creationId xmlns:a16="http://schemas.microsoft.com/office/drawing/2014/main" id="{5EAE3236-9A10-4FB5-AA44-3C8ECBFF46B6}"/>
            </a:ext>
          </a:extLst>
        </xdr:cNvPr>
        <xdr:cNvGrpSpPr/>
      </xdr:nvGrpSpPr>
      <xdr:grpSpPr>
        <a:xfrm>
          <a:off x="9981646710" y="61820277"/>
          <a:ext cx="582488" cy="396780"/>
          <a:chOff x="9968494828" y="39450610"/>
          <a:chExt cx="582488" cy="396083"/>
        </a:xfrm>
      </xdr:grpSpPr>
      <xdr:cxnSp macro="">
        <xdr:nvCxnSpPr>
          <xdr:cNvPr id="90" name="Straight Connector 89">
            <a:extLst>
              <a:ext uri="{FF2B5EF4-FFF2-40B4-BE49-F238E27FC236}">
                <a16:creationId xmlns:a16="http://schemas.microsoft.com/office/drawing/2014/main" id="{0A9DC63C-05E6-B5A8-B8FA-2C85137AD706}"/>
              </a:ext>
            </a:extLst>
          </xdr:cNvPr>
          <xdr:cNvCxnSpPr/>
        </xdr:nvCxnSpPr>
        <xdr:spPr>
          <a:xfrm flipH="1">
            <a:off x="9968935102" y="39642402"/>
            <a:ext cx="4330" cy="116897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grpSp>
        <xdr:nvGrpSpPr>
          <xdr:cNvPr id="91" name="Group 90">
            <a:extLst>
              <a:ext uri="{FF2B5EF4-FFF2-40B4-BE49-F238E27FC236}">
                <a16:creationId xmlns:a16="http://schemas.microsoft.com/office/drawing/2014/main" id="{5EA42199-4BE6-5E6E-1894-4A3C5A022F0F}"/>
              </a:ext>
            </a:extLst>
          </xdr:cNvPr>
          <xdr:cNvGrpSpPr/>
        </xdr:nvGrpSpPr>
        <xdr:grpSpPr>
          <a:xfrm>
            <a:off x="9968494828" y="39450610"/>
            <a:ext cx="582488" cy="396083"/>
            <a:chOff x="9977284814" y="39436895"/>
            <a:chExt cx="582488" cy="396133"/>
          </a:xfrm>
        </xdr:grpSpPr>
        <xdr:pic>
          <xdr:nvPicPr>
            <xdr:cNvPr id="92" name="Picture 91">
              <a:extLst>
                <a:ext uri="{FF2B5EF4-FFF2-40B4-BE49-F238E27FC236}">
                  <a16:creationId xmlns:a16="http://schemas.microsoft.com/office/drawing/2014/main" id="{77DB0D10-8405-9F6E-F8AC-B99AA5535927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9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766" t="5653" r="-1" b="13701"/>
            <a:stretch/>
          </xdr:blipFill>
          <xdr:spPr>
            <a:xfrm>
              <a:off x="9977284814" y="39436895"/>
              <a:ext cx="582488" cy="396133"/>
            </a:xfrm>
            <a:prstGeom prst="rect">
              <a:avLst/>
            </a:prstGeom>
          </xdr:spPr>
        </xdr:pic>
        <xdr:sp macro="" textlink="">
          <xdr:nvSpPr>
            <xdr:cNvPr id="93" name="Rectangle 92">
              <a:extLst>
                <a:ext uri="{FF2B5EF4-FFF2-40B4-BE49-F238E27FC236}">
                  <a16:creationId xmlns:a16="http://schemas.microsoft.com/office/drawing/2014/main" id="{7B49ED28-352F-C65A-0EE4-3DC0FF15B02D}"/>
                </a:ext>
              </a:extLst>
            </xdr:cNvPr>
            <xdr:cNvSpPr/>
          </xdr:nvSpPr>
          <xdr:spPr>
            <a:xfrm>
              <a:off x="9977748071" y="39606547"/>
              <a:ext cx="69272" cy="16452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r" rtl="1"/>
              <a:endParaRPr lang="en-US" sz="1100"/>
            </a:p>
          </xdr:txBody>
        </xdr:sp>
        <xdr:sp macro="" textlink="">
          <xdr:nvSpPr>
            <xdr:cNvPr id="94" name="Rectangle 93">
              <a:extLst>
                <a:ext uri="{FF2B5EF4-FFF2-40B4-BE49-F238E27FC236}">
                  <a16:creationId xmlns:a16="http://schemas.microsoft.com/office/drawing/2014/main" id="{A3D645AA-C449-EC3E-CDA3-A04A62B51E01}"/>
                </a:ext>
              </a:extLst>
            </xdr:cNvPr>
            <xdr:cNvSpPr/>
          </xdr:nvSpPr>
          <xdr:spPr>
            <a:xfrm>
              <a:off x="9977596536" y="39648220"/>
              <a:ext cx="103291" cy="13421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r" rtl="1"/>
              <a:endParaRPr lang="en-US" sz="1100"/>
            </a:p>
          </xdr:txBody>
        </xdr:sp>
      </xdr:grpSp>
    </xdr:grpSp>
    <xdr:clientData/>
  </xdr:twoCellAnchor>
  <xdr:twoCellAnchor>
    <xdr:from>
      <xdr:col>10</xdr:col>
      <xdr:colOff>8902</xdr:colOff>
      <xdr:row>204</xdr:row>
      <xdr:rowOff>351624</xdr:rowOff>
    </xdr:from>
    <xdr:to>
      <xdr:col>10</xdr:col>
      <xdr:colOff>591390</xdr:colOff>
      <xdr:row>206</xdr:row>
      <xdr:rowOff>367404</xdr:rowOff>
    </xdr:to>
    <xdr:grpSp>
      <xdr:nvGrpSpPr>
        <xdr:cNvPr id="95" name="Group 94">
          <a:extLst>
            <a:ext uri="{FF2B5EF4-FFF2-40B4-BE49-F238E27FC236}">
              <a16:creationId xmlns:a16="http://schemas.microsoft.com/office/drawing/2014/main" id="{2B5F03CD-C62E-4FD2-BCFE-05AA37207059}"/>
            </a:ext>
          </a:extLst>
        </xdr:cNvPr>
        <xdr:cNvGrpSpPr/>
      </xdr:nvGrpSpPr>
      <xdr:grpSpPr>
        <a:xfrm>
          <a:off x="9981646710" y="63902424"/>
          <a:ext cx="582488" cy="396780"/>
          <a:chOff x="9968494828" y="39450610"/>
          <a:chExt cx="582488" cy="396083"/>
        </a:xfrm>
      </xdr:grpSpPr>
      <xdr:cxnSp macro="">
        <xdr:nvCxnSpPr>
          <xdr:cNvPr id="96" name="Straight Connector 95">
            <a:extLst>
              <a:ext uri="{FF2B5EF4-FFF2-40B4-BE49-F238E27FC236}">
                <a16:creationId xmlns:a16="http://schemas.microsoft.com/office/drawing/2014/main" id="{345A62B0-DF54-A821-04D9-AEB8854F7BF6}"/>
              </a:ext>
            </a:extLst>
          </xdr:cNvPr>
          <xdr:cNvCxnSpPr/>
        </xdr:nvCxnSpPr>
        <xdr:spPr>
          <a:xfrm flipH="1">
            <a:off x="9968935102" y="39642402"/>
            <a:ext cx="4330" cy="116897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grpSp>
        <xdr:nvGrpSpPr>
          <xdr:cNvPr id="97" name="Group 96">
            <a:extLst>
              <a:ext uri="{FF2B5EF4-FFF2-40B4-BE49-F238E27FC236}">
                <a16:creationId xmlns:a16="http://schemas.microsoft.com/office/drawing/2014/main" id="{DFEC828D-DFCF-3C25-1284-C980F6CF710B}"/>
              </a:ext>
            </a:extLst>
          </xdr:cNvPr>
          <xdr:cNvGrpSpPr/>
        </xdr:nvGrpSpPr>
        <xdr:grpSpPr>
          <a:xfrm>
            <a:off x="9968494828" y="39450610"/>
            <a:ext cx="582488" cy="396083"/>
            <a:chOff x="9977284814" y="39436895"/>
            <a:chExt cx="582488" cy="396133"/>
          </a:xfrm>
        </xdr:grpSpPr>
        <xdr:pic>
          <xdr:nvPicPr>
            <xdr:cNvPr id="98" name="Picture 97">
              <a:extLst>
                <a:ext uri="{FF2B5EF4-FFF2-40B4-BE49-F238E27FC236}">
                  <a16:creationId xmlns:a16="http://schemas.microsoft.com/office/drawing/2014/main" id="{07143736-4A5F-421C-9AE8-0A3528CC09E3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9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766" t="5653" r="-1" b="13701"/>
            <a:stretch/>
          </xdr:blipFill>
          <xdr:spPr>
            <a:xfrm>
              <a:off x="9977284814" y="39436895"/>
              <a:ext cx="582488" cy="396133"/>
            </a:xfrm>
            <a:prstGeom prst="rect">
              <a:avLst/>
            </a:prstGeom>
          </xdr:spPr>
        </xdr:pic>
        <xdr:sp macro="" textlink="">
          <xdr:nvSpPr>
            <xdr:cNvPr id="99" name="Rectangle 98">
              <a:extLst>
                <a:ext uri="{FF2B5EF4-FFF2-40B4-BE49-F238E27FC236}">
                  <a16:creationId xmlns:a16="http://schemas.microsoft.com/office/drawing/2014/main" id="{C7AF5577-1303-2E1F-FF34-F6EFC5A9E366}"/>
                </a:ext>
              </a:extLst>
            </xdr:cNvPr>
            <xdr:cNvSpPr/>
          </xdr:nvSpPr>
          <xdr:spPr>
            <a:xfrm>
              <a:off x="9977748071" y="39606547"/>
              <a:ext cx="69272" cy="16452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r" rtl="1"/>
              <a:endParaRPr lang="en-US" sz="1100"/>
            </a:p>
          </xdr:txBody>
        </xdr:sp>
        <xdr:sp macro="" textlink="">
          <xdr:nvSpPr>
            <xdr:cNvPr id="100" name="Rectangle 99">
              <a:extLst>
                <a:ext uri="{FF2B5EF4-FFF2-40B4-BE49-F238E27FC236}">
                  <a16:creationId xmlns:a16="http://schemas.microsoft.com/office/drawing/2014/main" id="{4CE12DC2-3CDE-9DFD-64B1-0E95A30A68CA}"/>
                </a:ext>
              </a:extLst>
            </xdr:cNvPr>
            <xdr:cNvSpPr/>
          </xdr:nvSpPr>
          <xdr:spPr>
            <a:xfrm>
              <a:off x="9977596536" y="39648220"/>
              <a:ext cx="103291" cy="13421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r" rtl="1"/>
              <a:endParaRPr lang="en-US" sz="1100"/>
            </a:p>
          </xdr:txBody>
        </xdr:sp>
      </xdr:grpSp>
    </xdr:grpSp>
    <xdr:clientData/>
  </xdr:twoCellAnchor>
  <xdr:twoCellAnchor>
    <xdr:from>
      <xdr:col>10</xdr:col>
      <xdr:colOff>17803</xdr:colOff>
      <xdr:row>216</xdr:row>
      <xdr:rowOff>356076</xdr:rowOff>
    </xdr:from>
    <xdr:to>
      <xdr:col>10</xdr:col>
      <xdr:colOff>600291</xdr:colOff>
      <xdr:row>217</xdr:row>
      <xdr:rowOff>371856</xdr:rowOff>
    </xdr:to>
    <xdr:grpSp>
      <xdr:nvGrpSpPr>
        <xdr:cNvPr id="101" name="Group 100">
          <a:extLst>
            <a:ext uri="{FF2B5EF4-FFF2-40B4-BE49-F238E27FC236}">
              <a16:creationId xmlns:a16="http://schemas.microsoft.com/office/drawing/2014/main" id="{FD97A43C-E3D1-4E78-88D7-3B52F636941E}"/>
            </a:ext>
          </a:extLst>
        </xdr:cNvPr>
        <xdr:cNvGrpSpPr/>
      </xdr:nvGrpSpPr>
      <xdr:grpSpPr>
        <a:xfrm>
          <a:off x="9981637809" y="67907376"/>
          <a:ext cx="582488" cy="396780"/>
          <a:chOff x="9968494828" y="39450610"/>
          <a:chExt cx="582488" cy="396083"/>
        </a:xfrm>
      </xdr:grpSpPr>
      <xdr:cxnSp macro="">
        <xdr:nvCxnSpPr>
          <xdr:cNvPr id="102" name="Straight Connector 101">
            <a:extLst>
              <a:ext uri="{FF2B5EF4-FFF2-40B4-BE49-F238E27FC236}">
                <a16:creationId xmlns:a16="http://schemas.microsoft.com/office/drawing/2014/main" id="{C407A431-9A98-8A39-0D64-57C9E0FB54A4}"/>
              </a:ext>
            </a:extLst>
          </xdr:cNvPr>
          <xdr:cNvCxnSpPr/>
        </xdr:nvCxnSpPr>
        <xdr:spPr>
          <a:xfrm flipH="1">
            <a:off x="9968935102" y="39642402"/>
            <a:ext cx="4330" cy="116897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grpSp>
        <xdr:nvGrpSpPr>
          <xdr:cNvPr id="103" name="Group 102">
            <a:extLst>
              <a:ext uri="{FF2B5EF4-FFF2-40B4-BE49-F238E27FC236}">
                <a16:creationId xmlns:a16="http://schemas.microsoft.com/office/drawing/2014/main" id="{A556AB13-C50C-BBA9-5E28-A5173CF66505}"/>
              </a:ext>
            </a:extLst>
          </xdr:cNvPr>
          <xdr:cNvGrpSpPr/>
        </xdr:nvGrpSpPr>
        <xdr:grpSpPr>
          <a:xfrm>
            <a:off x="9968494828" y="39450610"/>
            <a:ext cx="582488" cy="396083"/>
            <a:chOff x="9977284814" y="39436895"/>
            <a:chExt cx="582488" cy="396133"/>
          </a:xfrm>
        </xdr:grpSpPr>
        <xdr:pic>
          <xdr:nvPicPr>
            <xdr:cNvPr id="104" name="Picture 103">
              <a:extLst>
                <a:ext uri="{FF2B5EF4-FFF2-40B4-BE49-F238E27FC236}">
                  <a16:creationId xmlns:a16="http://schemas.microsoft.com/office/drawing/2014/main" id="{3AF21DCD-6BC9-B10E-EEF1-121E19485899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9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766" t="5653" r="-1" b="13701"/>
            <a:stretch/>
          </xdr:blipFill>
          <xdr:spPr>
            <a:xfrm>
              <a:off x="9977284814" y="39436895"/>
              <a:ext cx="582488" cy="396133"/>
            </a:xfrm>
            <a:prstGeom prst="rect">
              <a:avLst/>
            </a:prstGeom>
          </xdr:spPr>
        </xdr:pic>
        <xdr:sp macro="" textlink="">
          <xdr:nvSpPr>
            <xdr:cNvPr id="105" name="Rectangle 104">
              <a:extLst>
                <a:ext uri="{FF2B5EF4-FFF2-40B4-BE49-F238E27FC236}">
                  <a16:creationId xmlns:a16="http://schemas.microsoft.com/office/drawing/2014/main" id="{F26AAC39-5A9E-B903-779B-D4690A9E66EA}"/>
                </a:ext>
              </a:extLst>
            </xdr:cNvPr>
            <xdr:cNvSpPr/>
          </xdr:nvSpPr>
          <xdr:spPr>
            <a:xfrm>
              <a:off x="9977748071" y="39606547"/>
              <a:ext cx="69272" cy="16452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r" rtl="1"/>
              <a:endParaRPr lang="en-US" sz="1100"/>
            </a:p>
          </xdr:txBody>
        </xdr:sp>
        <xdr:sp macro="" textlink="">
          <xdr:nvSpPr>
            <xdr:cNvPr id="106" name="Rectangle 105">
              <a:extLst>
                <a:ext uri="{FF2B5EF4-FFF2-40B4-BE49-F238E27FC236}">
                  <a16:creationId xmlns:a16="http://schemas.microsoft.com/office/drawing/2014/main" id="{FAE8499D-46C1-2B18-2B5E-EA3FBD3E81D6}"/>
                </a:ext>
              </a:extLst>
            </xdr:cNvPr>
            <xdr:cNvSpPr/>
          </xdr:nvSpPr>
          <xdr:spPr>
            <a:xfrm>
              <a:off x="9977596536" y="39648220"/>
              <a:ext cx="103291" cy="13421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r" rtl="1"/>
              <a:endParaRPr lang="en-US" sz="1100"/>
            </a:p>
          </xdr:txBody>
        </xdr:sp>
      </xdr:grpSp>
    </xdr:grpSp>
    <xdr:clientData/>
  </xdr:twoCellAnchor>
  <xdr:twoCellAnchor>
    <xdr:from>
      <xdr:col>10</xdr:col>
      <xdr:colOff>35607</xdr:colOff>
      <xdr:row>242</xdr:row>
      <xdr:rowOff>351625</xdr:rowOff>
    </xdr:from>
    <xdr:to>
      <xdr:col>10</xdr:col>
      <xdr:colOff>618095</xdr:colOff>
      <xdr:row>243</xdr:row>
      <xdr:rowOff>367405</xdr:rowOff>
    </xdr:to>
    <xdr:grpSp>
      <xdr:nvGrpSpPr>
        <xdr:cNvPr id="115" name="Group 114">
          <a:extLst>
            <a:ext uri="{FF2B5EF4-FFF2-40B4-BE49-F238E27FC236}">
              <a16:creationId xmlns:a16="http://schemas.microsoft.com/office/drawing/2014/main" id="{4D6AFB0C-DADF-48CE-B009-4190880E36C1}"/>
            </a:ext>
          </a:extLst>
        </xdr:cNvPr>
        <xdr:cNvGrpSpPr/>
      </xdr:nvGrpSpPr>
      <xdr:grpSpPr>
        <a:xfrm>
          <a:off x="9981620005" y="77161225"/>
          <a:ext cx="582488" cy="396780"/>
          <a:chOff x="9968494828" y="39450610"/>
          <a:chExt cx="582488" cy="396083"/>
        </a:xfrm>
      </xdr:grpSpPr>
      <xdr:cxnSp macro="">
        <xdr:nvCxnSpPr>
          <xdr:cNvPr id="117" name="Straight Connector 116">
            <a:extLst>
              <a:ext uri="{FF2B5EF4-FFF2-40B4-BE49-F238E27FC236}">
                <a16:creationId xmlns:a16="http://schemas.microsoft.com/office/drawing/2014/main" id="{AE64BF99-869E-5ADF-83F9-6956FB046364}"/>
              </a:ext>
            </a:extLst>
          </xdr:cNvPr>
          <xdr:cNvCxnSpPr/>
        </xdr:nvCxnSpPr>
        <xdr:spPr>
          <a:xfrm flipH="1">
            <a:off x="9968935102" y="39642402"/>
            <a:ext cx="4330" cy="116897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grpSp>
        <xdr:nvGrpSpPr>
          <xdr:cNvPr id="119" name="Group 118">
            <a:extLst>
              <a:ext uri="{FF2B5EF4-FFF2-40B4-BE49-F238E27FC236}">
                <a16:creationId xmlns:a16="http://schemas.microsoft.com/office/drawing/2014/main" id="{87E57E70-3794-8532-7CD7-9F68F5D41518}"/>
              </a:ext>
            </a:extLst>
          </xdr:cNvPr>
          <xdr:cNvGrpSpPr/>
        </xdr:nvGrpSpPr>
        <xdr:grpSpPr>
          <a:xfrm>
            <a:off x="9968494828" y="39450610"/>
            <a:ext cx="582488" cy="396083"/>
            <a:chOff x="9977284814" y="39436895"/>
            <a:chExt cx="582488" cy="396133"/>
          </a:xfrm>
        </xdr:grpSpPr>
        <xdr:pic>
          <xdr:nvPicPr>
            <xdr:cNvPr id="120" name="Picture 119">
              <a:extLst>
                <a:ext uri="{FF2B5EF4-FFF2-40B4-BE49-F238E27FC236}">
                  <a16:creationId xmlns:a16="http://schemas.microsoft.com/office/drawing/2014/main" id="{992AFB30-3BA1-9C8C-02B5-5A18A56CD8F5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9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766" t="5653" r="-1" b="13701"/>
            <a:stretch/>
          </xdr:blipFill>
          <xdr:spPr>
            <a:xfrm>
              <a:off x="9977284814" y="39436895"/>
              <a:ext cx="582488" cy="396133"/>
            </a:xfrm>
            <a:prstGeom prst="rect">
              <a:avLst/>
            </a:prstGeom>
          </xdr:spPr>
        </xdr:pic>
        <xdr:sp macro="" textlink="">
          <xdr:nvSpPr>
            <xdr:cNvPr id="121" name="Rectangle 120">
              <a:extLst>
                <a:ext uri="{FF2B5EF4-FFF2-40B4-BE49-F238E27FC236}">
                  <a16:creationId xmlns:a16="http://schemas.microsoft.com/office/drawing/2014/main" id="{5D17A068-D5F2-764C-7EEA-D0C76796C7C7}"/>
                </a:ext>
              </a:extLst>
            </xdr:cNvPr>
            <xdr:cNvSpPr/>
          </xdr:nvSpPr>
          <xdr:spPr>
            <a:xfrm>
              <a:off x="9977748071" y="39606547"/>
              <a:ext cx="69272" cy="16452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r" rtl="1"/>
              <a:endParaRPr lang="en-US" sz="1100"/>
            </a:p>
          </xdr:txBody>
        </xdr:sp>
        <xdr:sp macro="" textlink="">
          <xdr:nvSpPr>
            <xdr:cNvPr id="320" name="Rectangle 319">
              <a:extLst>
                <a:ext uri="{FF2B5EF4-FFF2-40B4-BE49-F238E27FC236}">
                  <a16:creationId xmlns:a16="http://schemas.microsoft.com/office/drawing/2014/main" id="{F783A898-D9A9-B57A-EF1B-EDCA0D51288E}"/>
                </a:ext>
              </a:extLst>
            </xdr:cNvPr>
            <xdr:cNvSpPr/>
          </xdr:nvSpPr>
          <xdr:spPr>
            <a:xfrm>
              <a:off x="9977596536" y="39648220"/>
              <a:ext cx="103291" cy="13421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r" rtl="1"/>
              <a:endParaRPr lang="en-US" sz="1100"/>
            </a:p>
          </xdr:txBody>
        </xdr:sp>
      </xdr:grpSp>
    </xdr:grpSp>
    <xdr:clientData/>
  </xdr:twoCellAnchor>
  <xdr:twoCellAnchor>
    <xdr:from>
      <xdr:col>10</xdr:col>
      <xdr:colOff>35608</xdr:colOff>
      <xdr:row>248</xdr:row>
      <xdr:rowOff>360525</xdr:rowOff>
    </xdr:from>
    <xdr:to>
      <xdr:col>10</xdr:col>
      <xdr:colOff>618096</xdr:colOff>
      <xdr:row>249</xdr:row>
      <xdr:rowOff>376306</xdr:rowOff>
    </xdr:to>
    <xdr:grpSp>
      <xdr:nvGrpSpPr>
        <xdr:cNvPr id="321" name="Group 320">
          <a:extLst>
            <a:ext uri="{FF2B5EF4-FFF2-40B4-BE49-F238E27FC236}">
              <a16:creationId xmlns:a16="http://schemas.microsoft.com/office/drawing/2014/main" id="{8A17DB4A-86CC-4F8C-8439-FCA80DDF5B42}"/>
            </a:ext>
          </a:extLst>
        </xdr:cNvPr>
        <xdr:cNvGrpSpPr/>
      </xdr:nvGrpSpPr>
      <xdr:grpSpPr>
        <a:xfrm>
          <a:off x="9981620004" y="79265625"/>
          <a:ext cx="582488" cy="396781"/>
          <a:chOff x="9968494828" y="39450610"/>
          <a:chExt cx="582488" cy="396083"/>
        </a:xfrm>
      </xdr:grpSpPr>
      <xdr:cxnSp macro="">
        <xdr:nvCxnSpPr>
          <xdr:cNvPr id="322" name="Straight Connector 321">
            <a:extLst>
              <a:ext uri="{FF2B5EF4-FFF2-40B4-BE49-F238E27FC236}">
                <a16:creationId xmlns:a16="http://schemas.microsoft.com/office/drawing/2014/main" id="{47D8AD49-70B7-1F3C-B284-ADEDEE6CF6CE}"/>
              </a:ext>
            </a:extLst>
          </xdr:cNvPr>
          <xdr:cNvCxnSpPr/>
        </xdr:nvCxnSpPr>
        <xdr:spPr>
          <a:xfrm flipH="1">
            <a:off x="9968935102" y="39642402"/>
            <a:ext cx="4330" cy="116897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grpSp>
        <xdr:nvGrpSpPr>
          <xdr:cNvPr id="323" name="Group 322">
            <a:extLst>
              <a:ext uri="{FF2B5EF4-FFF2-40B4-BE49-F238E27FC236}">
                <a16:creationId xmlns:a16="http://schemas.microsoft.com/office/drawing/2014/main" id="{5A3CB3EA-CD9B-4304-ADE3-EF6B44A7E903}"/>
              </a:ext>
            </a:extLst>
          </xdr:cNvPr>
          <xdr:cNvGrpSpPr/>
        </xdr:nvGrpSpPr>
        <xdr:grpSpPr>
          <a:xfrm>
            <a:off x="9968494828" y="39450610"/>
            <a:ext cx="582488" cy="396083"/>
            <a:chOff x="9977284814" y="39436895"/>
            <a:chExt cx="582488" cy="396133"/>
          </a:xfrm>
        </xdr:grpSpPr>
        <xdr:pic>
          <xdr:nvPicPr>
            <xdr:cNvPr id="324" name="Picture 323">
              <a:extLst>
                <a:ext uri="{FF2B5EF4-FFF2-40B4-BE49-F238E27FC236}">
                  <a16:creationId xmlns:a16="http://schemas.microsoft.com/office/drawing/2014/main" id="{F467376B-4A62-D97F-BB3A-16A4264F5E4A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9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766" t="5653" r="-1" b="13701"/>
            <a:stretch/>
          </xdr:blipFill>
          <xdr:spPr>
            <a:xfrm>
              <a:off x="9977284814" y="39436895"/>
              <a:ext cx="582488" cy="396133"/>
            </a:xfrm>
            <a:prstGeom prst="rect">
              <a:avLst/>
            </a:prstGeom>
          </xdr:spPr>
        </xdr:pic>
        <xdr:sp macro="" textlink="">
          <xdr:nvSpPr>
            <xdr:cNvPr id="325" name="Rectangle 324">
              <a:extLst>
                <a:ext uri="{FF2B5EF4-FFF2-40B4-BE49-F238E27FC236}">
                  <a16:creationId xmlns:a16="http://schemas.microsoft.com/office/drawing/2014/main" id="{6AB6499E-0F4B-9FCC-9EEC-45B9F43E9BF2}"/>
                </a:ext>
              </a:extLst>
            </xdr:cNvPr>
            <xdr:cNvSpPr/>
          </xdr:nvSpPr>
          <xdr:spPr>
            <a:xfrm>
              <a:off x="9977748071" y="39606547"/>
              <a:ext cx="69272" cy="16452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r" rtl="1"/>
              <a:endParaRPr lang="en-US" sz="1100"/>
            </a:p>
          </xdr:txBody>
        </xdr:sp>
        <xdr:sp macro="" textlink="">
          <xdr:nvSpPr>
            <xdr:cNvPr id="326" name="Rectangle 325">
              <a:extLst>
                <a:ext uri="{FF2B5EF4-FFF2-40B4-BE49-F238E27FC236}">
                  <a16:creationId xmlns:a16="http://schemas.microsoft.com/office/drawing/2014/main" id="{19D9DBE6-F1A5-6FE9-5720-4CA53B70DCD2}"/>
                </a:ext>
              </a:extLst>
            </xdr:cNvPr>
            <xdr:cNvSpPr/>
          </xdr:nvSpPr>
          <xdr:spPr>
            <a:xfrm>
              <a:off x="9977596536" y="39648220"/>
              <a:ext cx="103291" cy="13421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r" rtl="1"/>
              <a:endParaRPr lang="en-US" sz="1100"/>
            </a:p>
          </xdr:txBody>
        </xdr:sp>
      </xdr:grpSp>
    </xdr:grpSp>
    <xdr:clientData/>
  </xdr:twoCellAnchor>
  <xdr:twoCellAnchor editAs="oneCell">
    <xdr:from>
      <xdr:col>10</xdr:col>
      <xdr:colOff>151534</xdr:colOff>
      <xdr:row>156</xdr:row>
      <xdr:rowOff>21648</xdr:rowOff>
    </xdr:from>
    <xdr:to>
      <xdr:col>10</xdr:col>
      <xdr:colOff>520932</xdr:colOff>
      <xdr:row>157</xdr:row>
      <xdr:rowOff>14219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85F59AB8-0DA1-4E84-B2B4-9141D466E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24550716" y="45157159"/>
          <a:ext cx="369398" cy="358917"/>
        </a:xfrm>
        <a:prstGeom prst="rect">
          <a:avLst/>
        </a:prstGeom>
      </xdr:spPr>
    </xdr:pic>
    <xdr:clientData/>
  </xdr:twoCellAnchor>
  <xdr:twoCellAnchor>
    <xdr:from>
      <xdr:col>11</xdr:col>
      <xdr:colOff>3358</xdr:colOff>
      <xdr:row>145</xdr:row>
      <xdr:rowOff>0</xdr:rowOff>
    </xdr:from>
    <xdr:to>
      <xdr:col>16</xdr:col>
      <xdr:colOff>1036565</xdr:colOff>
      <xdr:row>147</xdr:row>
      <xdr:rowOff>0</xdr:rowOff>
    </xdr:to>
    <xdr:sp macro="" textlink="">
      <xdr:nvSpPr>
        <xdr:cNvPr id="328" name="Rectangle 327">
          <a:extLst>
            <a:ext uri="{FF2B5EF4-FFF2-40B4-BE49-F238E27FC236}">
              <a16:creationId xmlns:a16="http://schemas.microsoft.com/office/drawing/2014/main" id="{6974EA49-9076-B8F1-F88D-9F3B31C28899}"/>
            </a:ext>
          </a:extLst>
        </xdr:cNvPr>
        <xdr:cNvSpPr/>
      </xdr:nvSpPr>
      <xdr:spPr>
        <a:xfrm>
          <a:off x="9992862089" y="43863846"/>
          <a:ext cx="4183784" cy="781539"/>
        </a:xfrm>
        <a:prstGeom prst="rect">
          <a:avLst/>
        </a:prstGeom>
        <a:solidFill>
          <a:schemeClr val="accent3">
            <a:alpha val="50000"/>
          </a:schemeClr>
        </a:solidFill>
        <a:ln>
          <a:solidFill>
            <a:schemeClr val="accent1">
              <a:shade val="15000"/>
            </a:schemeClr>
          </a:solidFill>
        </a:ln>
        <a:effectLst>
          <a:reflection endPos="0" dist="50800" dir="5400000" sy="-100000" algn="bl" rotWithShape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 editAs="oneCell">
    <xdr:from>
      <xdr:col>10</xdr:col>
      <xdr:colOff>163871</xdr:colOff>
      <xdr:row>113</xdr:row>
      <xdr:rowOff>10242</xdr:rowOff>
    </xdr:from>
    <xdr:to>
      <xdr:col>10</xdr:col>
      <xdr:colOff>580264</xdr:colOff>
      <xdr:row>113</xdr:row>
      <xdr:rowOff>348226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80510D11-62A5-D5DF-C7D8-53BA9538AF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89" r="13160" b="6951"/>
        <a:stretch/>
      </xdr:blipFill>
      <xdr:spPr>
        <a:xfrm>
          <a:off x="9877305111" y="30299742"/>
          <a:ext cx="416393" cy="337984"/>
        </a:xfrm>
        <a:prstGeom prst="rect">
          <a:avLst/>
        </a:prstGeom>
      </xdr:spPr>
    </xdr:pic>
    <xdr:clientData/>
  </xdr:twoCellAnchor>
  <xdr:twoCellAnchor editAs="oneCell">
    <xdr:from>
      <xdr:col>10</xdr:col>
      <xdr:colOff>153629</xdr:colOff>
      <xdr:row>261</xdr:row>
      <xdr:rowOff>36359</xdr:rowOff>
    </xdr:from>
    <xdr:to>
      <xdr:col>10</xdr:col>
      <xdr:colOff>570022</xdr:colOff>
      <xdr:row>261</xdr:row>
      <xdr:rowOff>358469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3C6EC880-4DAC-E036-CE4F-7A91BA3976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89" r="13160" b="6951"/>
        <a:stretch/>
      </xdr:blipFill>
      <xdr:spPr>
        <a:xfrm>
          <a:off x="10062111107" y="83682246"/>
          <a:ext cx="416393" cy="322110"/>
        </a:xfrm>
        <a:prstGeom prst="rect">
          <a:avLst/>
        </a:prstGeom>
      </xdr:spPr>
    </xdr:pic>
    <xdr:clientData/>
  </xdr:twoCellAnchor>
  <xdr:twoCellAnchor editAs="oneCell">
    <xdr:from>
      <xdr:col>10</xdr:col>
      <xdr:colOff>49810</xdr:colOff>
      <xdr:row>33</xdr:row>
      <xdr:rowOff>59531</xdr:rowOff>
    </xdr:from>
    <xdr:to>
      <xdr:col>10</xdr:col>
      <xdr:colOff>694985</xdr:colOff>
      <xdr:row>33</xdr:row>
      <xdr:rowOff>320311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9AA48548-28E7-4E45-4E4D-D899D9A6A6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42" t="13124" r="68333" b="13438"/>
        <a:stretch/>
      </xdr:blipFill>
      <xdr:spPr>
        <a:xfrm rot="16200000">
          <a:off x="10006133474" y="13779733"/>
          <a:ext cx="260780" cy="645175"/>
        </a:xfrm>
        <a:prstGeom prst="rect">
          <a:avLst/>
        </a:prstGeom>
      </xdr:spPr>
    </xdr:pic>
    <xdr:clientData/>
  </xdr:twoCellAnchor>
  <xdr:twoCellAnchor editAs="oneCell">
    <xdr:from>
      <xdr:col>10</xdr:col>
      <xdr:colOff>193871</xdr:colOff>
      <xdr:row>34</xdr:row>
      <xdr:rowOff>33717</xdr:rowOff>
    </xdr:from>
    <xdr:to>
      <xdr:col>10</xdr:col>
      <xdr:colOff>577401</xdr:colOff>
      <xdr:row>34</xdr:row>
      <xdr:rowOff>354026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E8D059A4-A43B-F4B4-EAB5-2841BA558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6058860" y="14325432"/>
          <a:ext cx="383530" cy="320309"/>
        </a:xfrm>
        <a:prstGeom prst="rect">
          <a:avLst/>
        </a:prstGeom>
      </xdr:spPr>
    </xdr:pic>
    <xdr:clientData/>
  </xdr:twoCellAnchor>
  <xdr:twoCellAnchor>
    <xdr:from>
      <xdr:col>10</xdr:col>
      <xdr:colOff>705827</xdr:colOff>
      <xdr:row>33</xdr:row>
      <xdr:rowOff>0</xdr:rowOff>
    </xdr:from>
    <xdr:to>
      <xdr:col>16</xdr:col>
      <xdr:colOff>1032993</xdr:colOff>
      <xdr:row>35</xdr:row>
      <xdr:rowOff>11905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D79D8E2D-DCC9-90FF-78AF-227E6897700B}"/>
            </a:ext>
          </a:extLst>
        </xdr:cNvPr>
        <xdr:cNvSpPr/>
      </xdr:nvSpPr>
      <xdr:spPr>
        <a:xfrm>
          <a:off x="9977318907" y="14135100"/>
          <a:ext cx="4213366" cy="773905"/>
        </a:xfrm>
        <a:prstGeom prst="rect">
          <a:avLst/>
        </a:prstGeom>
        <a:solidFill>
          <a:schemeClr val="accent3">
            <a:alpha val="50000"/>
          </a:schemeClr>
        </a:solidFill>
        <a:ln>
          <a:solidFill>
            <a:schemeClr val="accent1">
              <a:shade val="15000"/>
            </a:schemeClr>
          </a:solidFill>
        </a:ln>
        <a:effectLst>
          <a:reflection endPos="0" dist="50800" dir="5400000" sy="-100000" algn="bl" rotWithShape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20</xdr:col>
      <xdr:colOff>327268</xdr:colOff>
      <xdr:row>42</xdr:row>
      <xdr:rowOff>181951</xdr:rowOff>
    </xdr:from>
    <xdr:to>
      <xdr:col>31</xdr:col>
      <xdr:colOff>268654</xdr:colOff>
      <xdr:row>84</xdr:row>
      <xdr:rowOff>73269</xdr:rowOff>
    </xdr:to>
    <xdr:graphicFrame macro="">
      <xdr:nvGraphicFramePr>
        <xdr:cNvPr id="264" name="Chart 263">
          <a:extLst>
            <a:ext uri="{FF2B5EF4-FFF2-40B4-BE49-F238E27FC236}">
              <a16:creationId xmlns:a16="http://schemas.microsoft.com/office/drawing/2014/main" id="{B20785F9-D73B-B69B-6839-4AB6AE0A0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32</xdr:col>
      <xdr:colOff>115568</xdr:colOff>
      <xdr:row>42</xdr:row>
      <xdr:rowOff>210197</xdr:rowOff>
    </xdr:from>
    <xdr:to>
      <xdr:col>43</xdr:col>
      <xdr:colOff>20315</xdr:colOff>
      <xdr:row>84</xdr:row>
      <xdr:rowOff>92320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9" name="Chart 278">
              <a:extLst>
                <a:ext uri="{FF2B5EF4-FFF2-40B4-BE49-F238E27FC236}">
                  <a16:creationId xmlns:a16="http://schemas.microsoft.com/office/drawing/2014/main" id="{4B2A0D56-21EB-6D4D-E4C4-A821869706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61453285" y="17583797"/>
              <a:ext cx="6610347" cy="48351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205152</xdr:colOff>
      <xdr:row>179</xdr:row>
      <xdr:rowOff>230800</xdr:rowOff>
    </xdr:from>
    <xdr:to>
      <xdr:col>31</xdr:col>
      <xdr:colOff>89549</xdr:colOff>
      <xdr:row>193</xdr:row>
      <xdr:rowOff>1</xdr:rowOff>
    </xdr:to>
    <xdr:graphicFrame macro="">
      <xdr:nvGraphicFramePr>
        <xdr:cNvPr id="107" name="Chart 106">
          <a:extLst>
            <a:ext uri="{FF2B5EF4-FFF2-40B4-BE49-F238E27FC236}">
              <a16:creationId xmlns:a16="http://schemas.microsoft.com/office/drawing/2014/main" id="{06CF1439-E99E-080E-80F3-66FCB99AD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31</xdr:col>
      <xdr:colOff>400537</xdr:colOff>
      <xdr:row>179</xdr:row>
      <xdr:rowOff>230800</xdr:rowOff>
    </xdr:from>
    <xdr:to>
      <xdr:col>42</xdr:col>
      <xdr:colOff>284935</xdr:colOff>
      <xdr:row>193</xdr:row>
      <xdr:rowOff>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8" name="Chart 107">
              <a:extLst>
                <a:ext uri="{FF2B5EF4-FFF2-40B4-BE49-F238E27FC236}">
                  <a16:creationId xmlns:a16="http://schemas.microsoft.com/office/drawing/2014/main" id="{043EBC89-DFCE-580E-D1C5-0749DE1C33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61798265" y="55418650"/>
              <a:ext cx="6589998" cy="48460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229576</xdr:colOff>
      <xdr:row>215</xdr:row>
      <xdr:rowOff>20514</xdr:rowOff>
    </xdr:from>
    <xdr:to>
      <xdr:col>31</xdr:col>
      <xdr:colOff>97692</xdr:colOff>
      <xdr:row>227</xdr:row>
      <xdr:rowOff>317498</xdr:rowOff>
    </xdr:to>
    <xdr:graphicFrame macro="">
      <xdr:nvGraphicFramePr>
        <xdr:cNvPr id="110" name="Chart 109">
          <a:extLst>
            <a:ext uri="{FF2B5EF4-FFF2-40B4-BE49-F238E27FC236}">
              <a16:creationId xmlns:a16="http://schemas.microsoft.com/office/drawing/2014/main" id="{22C09687-0733-6E06-6F04-86947EBC2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31</xdr:col>
      <xdr:colOff>424960</xdr:colOff>
      <xdr:row>214</xdr:row>
      <xdr:rowOff>386860</xdr:rowOff>
    </xdr:from>
    <xdr:to>
      <xdr:col>42</xdr:col>
      <xdr:colOff>293076</xdr:colOff>
      <xdr:row>227</xdr:row>
      <xdr:rowOff>293075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1" name="Chart 110">
              <a:extLst>
                <a:ext uri="{FF2B5EF4-FFF2-40B4-BE49-F238E27FC236}">
                  <a16:creationId xmlns:a16="http://schemas.microsoft.com/office/drawing/2014/main" id="{3D33A44B-8D45-E736-AABA-0B2CBB285B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61790124" y="67119010"/>
              <a:ext cx="6573716" cy="4868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192942</xdr:colOff>
      <xdr:row>255</xdr:row>
      <xdr:rowOff>240323</xdr:rowOff>
    </xdr:from>
    <xdr:to>
      <xdr:col>31</xdr:col>
      <xdr:colOff>24422</xdr:colOff>
      <xdr:row>268</xdr:row>
      <xdr:rowOff>317500</xdr:rowOff>
    </xdr:to>
    <xdr:graphicFrame macro="">
      <xdr:nvGraphicFramePr>
        <xdr:cNvPr id="112" name="Chart 111">
          <a:extLst>
            <a:ext uri="{FF2B5EF4-FFF2-40B4-BE49-F238E27FC236}">
              <a16:creationId xmlns:a16="http://schemas.microsoft.com/office/drawing/2014/main" id="{97337EA1-105F-E59D-BE83-287166A5B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31</xdr:col>
      <xdr:colOff>461596</xdr:colOff>
      <xdr:row>255</xdr:row>
      <xdr:rowOff>279643</xdr:rowOff>
    </xdr:from>
    <xdr:to>
      <xdr:col>42</xdr:col>
      <xdr:colOff>293076</xdr:colOff>
      <xdr:row>268</xdr:row>
      <xdr:rowOff>374048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3" name="Chart 112">
              <a:extLst>
                <a:ext uri="{FF2B5EF4-FFF2-40B4-BE49-F238E27FC236}">
                  <a16:creationId xmlns:a16="http://schemas.microsoft.com/office/drawing/2014/main" id="{81A6CF79-71D8-067E-FF7A-06AC2325DC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61790124" y="81785068"/>
              <a:ext cx="6537080" cy="48569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192943</xdr:colOff>
      <xdr:row>270</xdr:row>
      <xdr:rowOff>386859</xdr:rowOff>
    </xdr:from>
    <xdr:to>
      <xdr:col>31</xdr:col>
      <xdr:colOff>48846</xdr:colOff>
      <xdr:row>387</xdr:row>
      <xdr:rowOff>48845</xdr:rowOff>
    </xdr:to>
    <xdr:graphicFrame macro="">
      <xdr:nvGraphicFramePr>
        <xdr:cNvPr id="331" name="Chart 330">
          <a:extLst>
            <a:ext uri="{FF2B5EF4-FFF2-40B4-BE49-F238E27FC236}">
              <a16:creationId xmlns:a16="http://schemas.microsoft.com/office/drawing/2014/main" id="{C34F05A5-FD15-9CF0-AC6E-F1FF22A36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31</xdr:col>
      <xdr:colOff>437174</xdr:colOff>
      <xdr:row>271</xdr:row>
      <xdr:rowOff>20513</xdr:rowOff>
    </xdr:from>
    <xdr:to>
      <xdr:col>42</xdr:col>
      <xdr:colOff>293077</xdr:colOff>
      <xdr:row>387</xdr:row>
      <xdr:rowOff>73268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32" name="Chart 331">
              <a:extLst>
                <a:ext uri="{FF2B5EF4-FFF2-40B4-BE49-F238E27FC236}">
                  <a16:creationId xmlns:a16="http://schemas.microsoft.com/office/drawing/2014/main" id="{C281095E-03FC-9FF5-B34F-3347BA6699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61790123" y="87174263"/>
              <a:ext cx="6561503" cy="6691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698943</xdr:colOff>
      <xdr:row>228</xdr:row>
      <xdr:rowOff>100580</xdr:rowOff>
    </xdr:from>
    <xdr:to>
      <xdr:col>16</xdr:col>
      <xdr:colOff>1024658</xdr:colOff>
      <xdr:row>230</xdr:row>
      <xdr:rowOff>366346</xdr:rowOff>
    </xdr:to>
    <xdr:sp macro="" textlink="">
      <xdr:nvSpPr>
        <xdr:cNvPr id="333" name="Rectangle 332">
          <a:extLst>
            <a:ext uri="{FF2B5EF4-FFF2-40B4-BE49-F238E27FC236}">
              <a16:creationId xmlns:a16="http://schemas.microsoft.com/office/drawing/2014/main" id="{BE197DBA-C857-C373-FF72-BC4CB8889FC5}"/>
            </a:ext>
          </a:extLst>
        </xdr:cNvPr>
        <xdr:cNvSpPr/>
      </xdr:nvSpPr>
      <xdr:spPr>
        <a:xfrm>
          <a:off x="9992873996" y="74126926"/>
          <a:ext cx="4208984" cy="778651"/>
        </a:xfrm>
        <a:prstGeom prst="rect">
          <a:avLst/>
        </a:prstGeom>
        <a:solidFill>
          <a:schemeClr val="accent3">
            <a:alpha val="50000"/>
          </a:schemeClr>
        </a:solidFill>
        <a:ln>
          <a:solidFill>
            <a:schemeClr val="accent1">
              <a:shade val="15000"/>
            </a:schemeClr>
          </a:solidFill>
        </a:ln>
        <a:effectLst>
          <a:reflection endPos="0" dist="50800" dir="5400000" sy="-100000" algn="bl" rotWithShape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oneCellAnchor>
    <xdr:from>
      <xdr:col>10</xdr:col>
      <xdr:colOff>80720</xdr:colOff>
      <xdr:row>185</xdr:row>
      <xdr:rowOff>66278</xdr:rowOff>
    </xdr:from>
    <xdr:ext cx="613475" cy="329971"/>
    <xdr:pic>
      <xdr:nvPicPr>
        <xdr:cNvPr id="225" name="Picture 224">
          <a:extLst>
            <a:ext uri="{FF2B5EF4-FFF2-40B4-BE49-F238E27FC236}">
              <a16:creationId xmlns:a16="http://schemas.microsoft.com/office/drawing/2014/main" id="{999424DE-1626-468A-AD07-ED8F43D7E6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213" b="2105"/>
        <a:stretch/>
      </xdr:blipFill>
      <xdr:spPr>
        <a:xfrm>
          <a:off x="9997087728" y="19971086"/>
          <a:ext cx="613475" cy="329971"/>
        </a:xfrm>
        <a:prstGeom prst="rect">
          <a:avLst/>
        </a:prstGeom>
      </xdr:spPr>
    </xdr:pic>
    <xdr:clientData/>
  </xdr:oneCellAnchor>
  <xdr:twoCellAnchor editAs="oneCell">
    <xdr:from>
      <xdr:col>10</xdr:col>
      <xdr:colOff>148086</xdr:colOff>
      <xdr:row>221</xdr:row>
      <xdr:rowOff>25184</xdr:rowOff>
    </xdr:from>
    <xdr:to>
      <xdr:col>10</xdr:col>
      <xdr:colOff>601104</xdr:colOff>
      <xdr:row>221</xdr:row>
      <xdr:rowOff>332290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5D32DB14-604F-0EF2-0376-A44779E80C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80" t="-12821" b="-7991"/>
        <a:stretch/>
      </xdr:blipFill>
      <xdr:spPr>
        <a:xfrm>
          <a:off x="10026162289" y="70244226"/>
          <a:ext cx="453018" cy="307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CL392"/>
  <sheetViews>
    <sheetView rightToLeft="1" tabSelected="1" topLeftCell="F103" zoomScale="50" zoomScaleNormal="50" zoomScaleSheetLayoutView="112" workbookViewId="0">
      <selection activeCell="G381" sqref="G381"/>
    </sheetView>
  </sheetViews>
  <sheetFormatPr defaultRowHeight="26.25"/>
  <cols>
    <col min="2" max="2" width="2.28515625" customWidth="1"/>
    <col min="3" max="4" width="17.7109375" customWidth="1"/>
    <col min="5" max="5" width="47.85546875" customWidth="1"/>
    <col min="6" max="6" width="54.7109375" customWidth="1"/>
    <col min="7" max="7" width="79.7109375" customWidth="1"/>
    <col min="8" max="8" width="78.5703125" customWidth="1"/>
    <col min="9" max="9" width="41.85546875" customWidth="1"/>
    <col min="10" max="10" width="68.7109375" customWidth="1"/>
    <col min="11" max="11" width="11.140625" customWidth="1"/>
    <col min="12" max="12" width="15.7109375" style="104" customWidth="1"/>
    <col min="13" max="14" width="51.7109375" hidden="1" customWidth="1"/>
    <col min="15" max="16" width="15.7109375" style="115" customWidth="1"/>
    <col min="17" max="17" width="15.7109375" style="104" customWidth="1"/>
    <col min="18" max="18" width="15.7109375" style="304" customWidth="1"/>
    <col min="19" max="19" width="2.28515625" customWidth="1"/>
  </cols>
  <sheetData>
    <row r="1" spans="2:90">
      <c r="O1" s="104"/>
      <c r="P1" s="104"/>
    </row>
    <row r="2" spans="2:90" ht="30" customHeight="1">
      <c r="O2" s="104"/>
      <c r="P2" s="104"/>
    </row>
    <row r="3" spans="2:90" ht="30" customHeight="1">
      <c r="C3" s="544" t="s">
        <v>366</v>
      </c>
      <c r="D3" s="544"/>
      <c r="E3" s="544"/>
      <c r="F3" s="544"/>
      <c r="G3" s="544"/>
      <c r="H3" s="544"/>
      <c r="I3" s="544"/>
      <c r="J3" s="544"/>
      <c r="K3" s="544"/>
      <c r="L3" s="544"/>
      <c r="M3" s="544"/>
      <c r="N3" s="544"/>
      <c r="O3" s="544"/>
      <c r="P3" s="544"/>
      <c r="Q3" s="544"/>
      <c r="R3" s="305"/>
    </row>
    <row r="4" spans="2:90" ht="30" customHeight="1">
      <c r="C4" s="544"/>
      <c r="D4" s="544"/>
      <c r="E4" s="544"/>
      <c r="F4" s="544"/>
      <c r="G4" s="544"/>
      <c r="H4" s="544"/>
      <c r="I4" s="544"/>
      <c r="J4" s="544"/>
      <c r="K4" s="544"/>
      <c r="L4" s="544"/>
      <c r="M4" s="544"/>
      <c r="N4" s="544"/>
      <c r="O4" s="544"/>
      <c r="P4" s="544"/>
      <c r="Q4" s="544"/>
      <c r="R4" s="305"/>
    </row>
    <row r="5" spans="2:90" ht="9.9499999999999993" customHeight="1" thickBot="1">
      <c r="B5" s="48"/>
      <c r="C5" s="497"/>
      <c r="D5" s="497"/>
      <c r="E5" s="497"/>
      <c r="F5" s="497"/>
      <c r="G5" s="497"/>
      <c r="H5" s="497"/>
      <c r="I5" s="497"/>
      <c r="J5" s="497"/>
      <c r="K5" s="497"/>
      <c r="L5" s="497"/>
      <c r="M5" s="497"/>
      <c r="N5" s="497"/>
      <c r="O5" s="497"/>
      <c r="P5" s="497"/>
      <c r="Q5" s="497"/>
      <c r="R5" s="497"/>
      <c r="S5" s="497"/>
    </row>
    <row r="6" spans="2:90" ht="90" customHeight="1" thickTop="1" thickBot="1">
      <c r="B6" s="48"/>
      <c r="C6" s="503" t="s">
        <v>348</v>
      </c>
      <c r="D6" s="503"/>
      <c r="E6" s="503"/>
      <c r="F6" s="503"/>
      <c r="G6" s="503"/>
      <c r="H6" s="503"/>
      <c r="I6" s="504"/>
      <c r="J6" s="504"/>
      <c r="K6" s="498" t="s">
        <v>192</v>
      </c>
      <c r="L6" s="579" t="s">
        <v>404</v>
      </c>
      <c r="M6" s="580"/>
      <c r="N6" s="580"/>
      <c r="O6" s="580"/>
      <c r="P6" s="580"/>
      <c r="Q6" s="581"/>
      <c r="R6" s="574" t="s">
        <v>403</v>
      </c>
      <c r="S6" s="4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68"/>
      <c r="AT6" s="168"/>
      <c r="AU6" s="168"/>
      <c r="AV6" s="168"/>
      <c r="AW6" s="168"/>
      <c r="AX6" s="168"/>
      <c r="AY6" s="168"/>
      <c r="AZ6" s="168"/>
      <c r="BA6" s="168"/>
      <c r="BB6" s="168"/>
      <c r="BC6" s="168"/>
      <c r="BD6" s="168"/>
      <c r="BE6" s="168"/>
      <c r="BF6" s="168"/>
      <c r="BG6" s="168"/>
      <c r="BH6" s="168"/>
      <c r="BI6" s="168"/>
      <c r="BJ6" s="168"/>
      <c r="BK6" s="168"/>
      <c r="BL6" s="168"/>
      <c r="BM6" s="168"/>
      <c r="BN6" s="168"/>
      <c r="BO6" s="168"/>
      <c r="BP6" s="168"/>
      <c r="BQ6" s="168"/>
      <c r="BR6" s="168"/>
      <c r="BS6" s="168"/>
      <c r="BT6" s="168"/>
      <c r="BU6" s="168"/>
      <c r="BV6" s="168"/>
      <c r="BW6" s="168"/>
      <c r="BX6" s="168"/>
      <c r="BY6" s="168"/>
      <c r="BZ6" s="168"/>
      <c r="CA6" s="168"/>
      <c r="CB6" s="168"/>
      <c r="CC6" s="168"/>
      <c r="CD6" s="168"/>
      <c r="CE6" s="168"/>
      <c r="CF6" s="168"/>
      <c r="CG6" s="168"/>
      <c r="CH6" s="168"/>
      <c r="CI6" s="168"/>
      <c r="CJ6" s="168"/>
      <c r="CK6" s="168"/>
      <c r="CL6" s="168"/>
    </row>
    <row r="7" spans="2:90" ht="30" customHeight="1" thickTop="1" thickBot="1">
      <c r="B7" s="48"/>
      <c r="C7" s="505"/>
      <c r="D7" s="505"/>
      <c r="E7" s="505"/>
      <c r="F7" s="505"/>
      <c r="G7" s="505"/>
      <c r="H7" s="505"/>
      <c r="I7" s="506"/>
      <c r="J7" s="506"/>
      <c r="K7" s="499"/>
      <c r="L7" s="547" t="s">
        <v>310</v>
      </c>
      <c r="M7" s="170"/>
      <c r="N7" s="170"/>
      <c r="O7" s="545" t="s">
        <v>311</v>
      </c>
      <c r="P7" s="545" t="s">
        <v>312</v>
      </c>
      <c r="Q7" s="545" t="s">
        <v>313</v>
      </c>
      <c r="R7" s="574"/>
      <c r="S7" s="4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8"/>
      <c r="AU7" s="168"/>
      <c r="AV7" s="168"/>
      <c r="AW7" s="168"/>
      <c r="AX7" s="168"/>
      <c r="AY7" s="168"/>
      <c r="AZ7" s="168"/>
      <c r="BA7" s="168"/>
      <c r="BB7" s="168"/>
      <c r="BC7" s="168"/>
      <c r="BD7" s="168"/>
      <c r="BE7" s="168"/>
      <c r="BF7" s="168"/>
      <c r="BG7" s="168"/>
      <c r="BH7" s="168"/>
      <c r="BI7" s="168"/>
      <c r="BJ7" s="168"/>
      <c r="BK7" s="168"/>
      <c r="BL7" s="168"/>
      <c r="BM7" s="168"/>
      <c r="BN7" s="168"/>
      <c r="BO7" s="168"/>
      <c r="BP7" s="168"/>
      <c r="BQ7" s="168"/>
      <c r="BR7" s="168"/>
      <c r="BS7" s="168"/>
      <c r="BT7" s="168"/>
      <c r="BU7" s="168"/>
      <c r="BV7" s="168"/>
      <c r="BW7" s="168"/>
      <c r="BX7" s="168"/>
      <c r="BY7" s="168"/>
      <c r="BZ7" s="168"/>
      <c r="CA7" s="168"/>
      <c r="CB7" s="168"/>
      <c r="CC7" s="168"/>
      <c r="CD7" s="168"/>
      <c r="CE7" s="168"/>
      <c r="CF7" s="168"/>
      <c r="CG7" s="168"/>
      <c r="CH7" s="168"/>
      <c r="CI7" s="168"/>
      <c r="CJ7" s="168"/>
      <c r="CK7" s="168"/>
      <c r="CL7" s="168"/>
    </row>
    <row r="8" spans="2:90" ht="129.75" customHeight="1" thickBot="1">
      <c r="B8" s="48"/>
      <c r="C8" s="507"/>
      <c r="D8" s="507"/>
      <c r="E8" s="507"/>
      <c r="F8" s="507"/>
      <c r="G8" s="507"/>
      <c r="H8" s="507"/>
      <c r="I8" s="508"/>
      <c r="J8" s="508"/>
      <c r="K8" s="500"/>
      <c r="L8" s="548"/>
      <c r="M8" s="170"/>
      <c r="N8" s="170"/>
      <c r="O8" s="546"/>
      <c r="P8" s="546"/>
      <c r="Q8" s="546"/>
      <c r="R8" s="548"/>
      <c r="S8" s="48"/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68"/>
      <c r="AJ8" s="168"/>
      <c r="AK8" s="168"/>
      <c r="AL8" s="168"/>
      <c r="AM8" s="168"/>
      <c r="AN8" s="168"/>
      <c r="AO8" s="168"/>
      <c r="AP8" s="168"/>
      <c r="AQ8" s="168"/>
      <c r="AR8" s="168"/>
      <c r="AS8" s="168"/>
      <c r="AT8" s="168"/>
      <c r="AU8" s="168"/>
      <c r="AV8" s="168"/>
      <c r="AW8" s="168"/>
      <c r="AX8" s="168"/>
      <c r="AY8" s="168"/>
      <c r="AZ8" s="168"/>
      <c r="BA8" s="168"/>
      <c r="BB8" s="168"/>
      <c r="BC8" s="168"/>
      <c r="BD8" s="168"/>
      <c r="BE8" s="168"/>
      <c r="BF8" s="168"/>
      <c r="BG8" s="168"/>
      <c r="BH8" s="168"/>
      <c r="BI8" s="168"/>
      <c r="BJ8" s="168"/>
      <c r="BK8" s="168"/>
      <c r="BL8" s="168"/>
      <c r="BM8" s="168"/>
      <c r="BN8" s="168"/>
      <c r="BO8" s="168"/>
      <c r="BP8" s="168"/>
      <c r="BQ8" s="168"/>
      <c r="BR8" s="168"/>
      <c r="BS8" s="168"/>
      <c r="BT8" s="168"/>
      <c r="BU8" s="168"/>
      <c r="BV8" s="168"/>
      <c r="BW8" s="168"/>
      <c r="BX8" s="168"/>
      <c r="BY8" s="168"/>
      <c r="BZ8" s="168"/>
      <c r="CA8" s="168"/>
      <c r="CB8" s="168"/>
      <c r="CC8" s="168"/>
      <c r="CD8" s="168"/>
      <c r="CE8" s="168"/>
      <c r="CF8" s="168"/>
      <c r="CG8" s="168"/>
      <c r="CH8" s="168"/>
      <c r="CI8" s="168"/>
      <c r="CJ8" s="168"/>
      <c r="CK8" s="168"/>
      <c r="CL8" s="168"/>
    </row>
    <row r="9" spans="2:90" ht="30" customHeight="1" thickTop="1" thickBot="1">
      <c r="B9" s="48"/>
      <c r="C9" s="383" t="s">
        <v>0</v>
      </c>
      <c r="D9" s="509" t="s">
        <v>200</v>
      </c>
      <c r="E9" s="510"/>
      <c r="F9" s="425" t="s">
        <v>243</v>
      </c>
      <c r="G9" s="402" t="s">
        <v>252</v>
      </c>
      <c r="H9" s="512" t="s">
        <v>407</v>
      </c>
      <c r="I9" s="513"/>
      <c r="J9" s="30" t="s">
        <v>244</v>
      </c>
      <c r="K9" s="42"/>
      <c r="L9" s="171">
        <v>1</v>
      </c>
      <c r="M9" s="39"/>
      <c r="N9" s="21"/>
      <c r="O9" s="195">
        <v>1</v>
      </c>
      <c r="P9" s="101"/>
      <c r="Q9" s="203">
        <v>1</v>
      </c>
      <c r="R9" s="308">
        <v>0.75</v>
      </c>
      <c r="S9" s="48"/>
      <c r="W9" s="260">
        <v>1</v>
      </c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68"/>
      <c r="AQ9" s="168"/>
      <c r="AR9" s="168"/>
      <c r="AS9" s="168"/>
      <c r="AT9" s="168"/>
      <c r="AU9" s="168"/>
      <c r="AV9" s="168"/>
      <c r="AW9" s="168"/>
      <c r="AX9" s="168"/>
      <c r="AY9" s="168"/>
      <c r="AZ9" s="168"/>
      <c r="BA9" s="168"/>
      <c r="BB9" s="168"/>
      <c r="BC9" s="168"/>
      <c r="BD9" s="168"/>
      <c r="BE9" s="168"/>
      <c r="BF9" s="168"/>
      <c r="BG9" s="168"/>
      <c r="BH9" s="168"/>
      <c r="BI9" s="168"/>
      <c r="BJ9" s="168"/>
      <c r="BK9" s="168"/>
      <c r="BL9" s="168"/>
      <c r="BM9" s="168"/>
      <c r="BN9" s="168"/>
      <c r="BO9" s="168"/>
      <c r="BP9" s="168"/>
      <c r="BQ9" s="168"/>
      <c r="BR9" s="168"/>
      <c r="BS9" s="168"/>
      <c r="BT9" s="168"/>
      <c r="BU9" s="168"/>
      <c r="BV9" s="168"/>
      <c r="BW9" s="168"/>
      <c r="BX9" s="168"/>
      <c r="BY9" s="168"/>
      <c r="BZ9" s="168"/>
      <c r="CA9" s="168"/>
      <c r="CB9" s="168"/>
      <c r="CC9" s="168"/>
      <c r="CD9" s="168"/>
      <c r="CE9" s="168"/>
      <c r="CF9" s="168"/>
      <c r="CG9" s="168"/>
      <c r="CH9" s="168"/>
      <c r="CI9" s="168"/>
      <c r="CJ9" s="168"/>
      <c r="CK9" s="168"/>
      <c r="CL9" s="168"/>
    </row>
    <row r="10" spans="2:90" ht="30" customHeight="1" thickBot="1">
      <c r="B10" s="48"/>
      <c r="C10" s="322"/>
      <c r="D10" s="451"/>
      <c r="E10" s="511"/>
      <c r="F10" s="358"/>
      <c r="G10" s="363"/>
      <c r="H10" s="373"/>
      <c r="I10" s="374"/>
      <c r="J10" s="30" t="s">
        <v>245</v>
      </c>
      <c r="K10" s="42"/>
      <c r="L10" s="171">
        <v>1</v>
      </c>
      <c r="M10" s="41"/>
      <c r="N10" s="21"/>
      <c r="O10" s="187">
        <v>1</v>
      </c>
      <c r="P10" s="75"/>
      <c r="Q10" s="203">
        <v>1</v>
      </c>
      <c r="R10" s="308">
        <v>0.75</v>
      </c>
      <c r="S10" s="48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M10" s="168"/>
      <c r="AN10" s="168"/>
      <c r="AO10" s="168"/>
      <c r="AP10" s="168"/>
      <c r="AQ10" s="168"/>
      <c r="AR10" s="168"/>
      <c r="AS10" s="168"/>
      <c r="AT10" s="168"/>
      <c r="AU10" s="168"/>
      <c r="AV10" s="168"/>
      <c r="AW10" s="168"/>
      <c r="AX10" s="168"/>
      <c r="AY10" s="168"/>
      <c r="AZ10" s="168"/>
      <c r="BA10" s="168"/>
      <c r="BB10" s="168"/>
      <c r="BC10" s="168"/>
      <c r="BD10" s="168"/>
      <c r="BE10" s="168"/>
      <c r="BF10" s="168"/>
      <c r="BG10" s="168"/>
      <c r="BH10" s="168"/>
      <c r="BI10" s="168"/>
      <c r="BJ10" s="168"/>
      <c r="BK10" s="168"/>
      <c r="BL10" s="168"/>
      <c r="BM10" s="168"/>
      <c r="BN10" s="168"/>
      <c r="BO10" s="168"/>
      <c r="BP10" s="168"/>
      <c r="BQ10" s="168"/>
      <c r="BR10" s="168"/>
      <c r="BS10" s="168"/>
      <c r="BT10" s="168"/>
      <c r="BU10" s="168"/>
      <c r="BV10" s="168"/>
      <c r="BW10" s="168"/>
      <c r="BX10" s="168"/>
      <c r="BY10" s="168"/>
      <c r="BZ10" s="168"/>
      <c r="CA10" s="168"/>
      <c r="CB10" s="168"/>
      <c r="CC10" s="168"/>
      <c r="CD10" s="168"/>
      <c r="CE10" s="168"/>
      <c r="CF10" s="168"/>
      <c r="CG10" s="168"/>
      <c r="CH10" s="168"/>
      <c r="CI10" s="168"/>
      <c r="CJ10" s="168"/>
      <c r="CK10" s="168"/>
      <c r="CL10" s="168"/>
    </row>
    <row r="11" spans="2:90" ht="30" customHeight="1" thickBot="1">
      <c r="B11" s="48"/>
      <c r="C11" s="322"/>
      <c r="D11" s="451"/>
      <c r="E11" s="511"/>
      <c r="F11" s="358"/>
      <c r="G11" s="364"/>
      <c r="H11" s="367"/>
      <c r="I11" s="440"/>
      <c r="J11" s="30" t="s">
        <v>246</v>
      </c>
      <c r="K11" s="42"/>
      <c r="L11" s="171">
        <v>1</v>
      </c>
      <c r="M11" s="41"/>
      <c r="N11" s="21"/>
      <c r="O11" s="187">
        <v>1</v>
      </c>
      <c r="P11" s="75"/>
      <c r="Q11" s="203">
        <v>1</v>
      </c>
      <c r="R11" s="308">
        <v>0.75</v>
      </c>
      <c r="S11" s="4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R11" s="168"/>
      <c r="AS11" s="168"/>
      <c r="AT11" s="168"/>
      <c r="AU11" s="168"/>
      <c r="AV11" s="168"/>
      <c r="AW11" s="168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168"/>
      <c r="BN11" s="168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168"/>
      <c r="CC11" s="168"/>
      <c r="CD11" s="168"/>
      <c r="CE11" s="168"/>
      <c r="CF11" s="168"/>
      <c r="CG11" s="168"/>
      <c r="CH11" s="168"/>
      <c r="CI11" s="168"/>
      <c r="CJ11" s="168"/>
      <c r="CK11" s="168"/>
      <c r="CL11" s="168"/>
    </row>
    <row r="12" spans="2:90" ht="30" customHeight="1" thickBot="1">
      <c r="B12" s="48"/>
      <c r="C12" s="322"/>
      <c r="D12" s="451"/>
      <c r="E12" s="511"/>
      <c r="F12" s="358"/>
      <c r="G12" s="402" t="s">
        <v>251</v>
      </c>
      <c r="H12" s="361" t="s">
        <v>247</v>
      </c>
      <c r="I12" s="380"/>
      <c r="J12" s="378"/>
      <c r="K12" s="42"/>
      <c r="L12" s="171">
        <v>1</v>
      </c>
      <c r="M12" s="57"/>
      <c r="N12" s="57"/>
      <c r="O12" s="188">
        <v>1</v>
      </c>
      <c r="P12" s="57"/>
      <c r="Q12" s="203">
        <v>1</v>
      </c>
      <c r="R12" s="308">
        <v>0.75</v>
      </c>
      <c r="S12" s="4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8"/>
      <c r="AR12" s="168"/>
      <c r="AS12" s="168"/>
      <c r="AT12" s="168"/>
      <c r="AU12" s="168"/>
      <c r="AV12" s="168"/>
      <c r="AW12" s="168"/>
      <c r="AX12" s="168"/>
      <c r="AY12" s="168"/>
      <c r="AZ12" s="168"/>
      <c r="BA12" s="168"/>
      <c r="BB12" s="168"/>
      <c r="BC12" s="168"/>
      <c r="BD12" s="168"/>
      <c r="BE12" s="168"/>
      <c r="BF12" s="168"/>
      <c r="BG12" s="168"/>
      <c r="BH12" s="168"/>
      <c r="BI12" s="168"/>
      <c r="BJ12" s="168"/>
      <c r="BK12" s="168"/>
      <c r="BL12" s="168"/>
      <c r="BM12" s="168"/>
      <c r="BN12" s="168"/>
      <c r="BO12" s="168"/>
      <c r="BP12" s="168"/>
      <c r="BQ12" s="168"/>
      <c r="BR12" s="168"/>
      <c r="BS12" s="168"/>
      <c r="BT12" s="168"/>
      <c r="BU12" s="168"/>
      <c r="BV12" s="168"/>
      <c r="BW12" s="168"/>
      <c r="BX12" s="168"/>
      <c r="BY12" s="168"/>
      <c r="BZ12" s="168"/>
      <c r="CA12" s="168"/>
      <c r="CB12" s="168"/>
      <c r="CC12" s="168"/>
      <c r="CD12" s="168"/>
      <c r="CE12" s="168"/>
      <c r="CF12" s="168"/>
      <c r="CG12" s="168"/>
      <c r="CH12" s="168"/>
      <c r="CI12" s="168"/>
      <c r="CJ12" s="168"/>
      <c r="CK12" s="168"/>
      <c r="CL12" s="168"/>
    </row>
    <row r="13" spans="2:90" ht="30" customHeight="1" thickBot="1">
      <c r="B13" s="48"/>
      <c r="C13" s="322"/>
      <c r="D13" s="451"/>
      <c r="E13" s="511"/>
      <c r="F13" s="358"/>
      <c r="G13" s="363"/>
      <c r="H13" s="361" t="s">
        <v>248</v>
      </c>
      <c r="I13" s="380"/>
      <c r="J13" s="378"/>
      <c r="K13" s="42"/>
      <c r="L13" s="171">
        <v>1</v>
      </c>
      <c r="M13" s="41"/>
      <c r="N13" s="21"/>
      <c r="O13" s="187">
        <v>1</v>
      </c>
      <c r="P13" s="75"/>
      <c r="Q13" s="203">
        <v>1</v>
      </c>
      <c r="R13" s="308">
        <v>0.75</v>
      </c>
      <c r="S13" s="4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168"/>
      <c r="AQ13" s="168"/>
      <c r="AR13" s="168"/>
      <c r="AS13" s="168"/>
      <c r="AT13" s="168"/>
      <c r="AU13" s="168"/>
      <c r="AV13" s="168"/>
      <c r="AW13" s="168"/>
      <c r="AX13" s="168"/>
      <c r="AY13" s="168"/>
      <c r="AZ13" s="168"/>
      <c r="BA13" s="168"/>
      <c r="BB13" s="168"/>
      <c r="BC13" s="168"/>
      <c r="BD13" s="168"/>
      <c r="BE13" s="168"/>
      <c r="BF13" s="168"/>
      <c r="BG13" s="168"/>
      <c r="BH13" s="168"/>
      <c r="BI13" s="168"/>
      <c r="BJ13" s="168"/>
      <c r="BK13" s="168"/>
      <c r="BL13" s="168"/>
      <c r="BM13" s="168"/>
      <c r="BN13" s="168"/>
      <c r="BO13" s="168"/>
      <c r="BP13" s="168"/>
      <c r="BQ13" s="168"/>
      <c r="BR13" s="168"/>
      <c r="BS13" s="168"/>
      <c r="BT13" s="168"/>
      <c r="BU13" s="168"/>
      <c r="BV13" s="168"/>
      <c r="BW13" s="168"/>
      <c r="BX13" s="168"/>
      <c r="BY13" s="168"/>
      <c r="BZ13" s="168"/>
      <c r="CA13" s="168"/>
      <c r="CB13" s="168"/>
      <c r="CC13" s="168"/>
      <c r="CD13" s="168"/>
      <c r="CE13" s="168"/>
      <c r="CF13" s="168"/>
      <c r="CG13" s="168"/>
      <c r="CH13" s="168"/>
      <c r="CI13" s="168"/>
      <c r="CJ13" s="168"/>
      <c r="CK13" s="168"/>
      <c r="CL13" s="168"/>
    </row>
    <row r="14" spans="2:90" ht="30" customHeight="1" thickBot="1">
      <c r="B14" s="48"/>
      <c r="C14" s="322"/>
      <c r="D14" s="451"/>
      <c r="E14" s="511"/>
      <c r="F14" s="358"/>
      <c r="G14" s="363"/>
      <c r="H14" s="361" t="s">
        <v>249</v>
      </c>
      <c r="I14" s="380"/>
      <c r="J14" s="378"/>
      <c r="K14" s="42"/>
      <c r="L14" s="171">
        <v>1</v>
      </c>
      <c r="M14" s="41"/>
      <c r="N14" s="21"/>
      <c r="O14" s="188">
        <v>1</v>
      </c>
      <c r="P14" s="57"/>
      <c r="Q14" s="203">
        <v>1</v>
      </c>
      <c r="R14" s="308">
        <v>0.75</v>
      </c>
      <c r="S14" s="4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68"/>
      <c r="AO14" s="168"/>
      <c r="AP14" s="168"/>
      <c r="AQ14" s="168"/>
      <c r="AR14" s="168"/>
      <c r="AS14" s="168"/>
      <c r="AT14" s="168"/>
      <c r="AU14" s="168"/>
      <c r="AV14" s="168"/>
      <c r="AW14" s="168"/>
      <c r="AX14" s="168"/>
      <c r="AY14" s="168"/>
      <c r="AZ14" s="168"/>
      <c r="BA14" s="168"/>
      <c r="BB14" s="168"/>
      <c r="BC14" s="168"/>
      <c r="BD14" s="168"/>
      <c r="BE14" s="168"/>
      <c r="BF14" s="168"/>
      <c r="BG14" s="168"/>
      <c r="BH14" s="168"/>
      <c r="BI14" s="168"/>
      <c r="BJ14" s="168"/>
      <c r="BK14" s="168"/>
      <c r="BL14" s="168"/>
      <c r="BM14" s="168"/>
      <c r="BN14" s="168"/>
      <c r="BO14" s="168"/>
      <c r="BP14" s="168"/>
      <c r="BQ14" s="168"/>
      <c r="BR14" s="168"/>
      <c r="BS14" s="168"/>
      <c r="BT14" s="168"/>
      <c r="BU14" s="168"/>
      <c r="BV14" s="168"/>
      <c r="BW14" s="168"/>
      <c r="BX14" s="168"/>
      <c r="BY14" s="168"/>
      <c r="BZ14" s="168"/>
      <c r="CA14" s="168"/>
      <c r="CB14" s="168"/>
      <c r="CC14" s="168"/>
      <c r="CD14" s="168"/>
      <c r="CE14" s="168"/>
      <c r="CF14" s="168"/>
      <c r="CG14" s="168"/>
      <c r="CH14" s="168"/>
      <c r="CI14" s="168"/>
      <c r="CJ14" s="168"/>
      <c r="CK14" s="168"/>
      <c r="CL14" s="168"/>
    </row>
    <row r="15" spans="2:90" ht="30" customHeight="1" thickBot="1">
      <c r="B15" s="48"/>
      <c r="C15" s="322"/>
      <c r="D15" s="451"/>
      <c r="E15" s="511"/>
      <c r="F15" s="358"/>
      <c r="G15" s="364"/>
      <c r="H15" s="361" t="s">
        <v>250</v>
      </c>
      <c r="I15" s="380"/>
      <c r="J15" s="378"/>
      <c r="K15" s="42"/>
      <c r="L15" s="171">
        <v>1</v>
      </c>
      <c r="M15" s="41"/>
      <c r="N15" s="21"/>
      <c r="O15" s="188">
        <v>1</v>
      </c>
      <c r="P15" s="57"/>
      <c r="Q15" s="203">
        <v>1</v>
      </c>
      <c r="R15" s="308">
        <v>0.75</v>
      </c>
      <c r="S15" s="4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168"/>
      <c r="AQ15" s="168"/>
      <c r="AR15" s="168"/>
      <c r="AS15" s="168"/>
      <c r="AT15" s="168"/>
      <c r="AU15" s="168"/>
      <c r="AV15" s="168"/>
      <c r="AW15" s="168"/>
      <c r="AX15" s="168"/>
      <c r="AY15" s="168"/>
      <c r="AZ15" s="168"/>
      <c r="BA15" s="168"/>
      <c r="BB15" s="168"/>
      <c r="BC15" s="168"/>
      <c r="BD15" s="168"/>
      <c r="BE15" s="168"/>
      <c r="BF15" s="168"/>
      <c r="BG15" s="168"/>
      <c r="BH15" s="168"/>
      <c r="BI15" s="168"/>
      <c r="BJ15" s="168"/>
      <c r="BK15" s="168"/>
      <c r="BL15" s="168"/>
      <c r="BM15" s="168"/>
      <c r="BN15" s="168"/>
      <c r="BO15" s="168"/>
      <c r="BP15" s="168"/>
      <c r="BQ15" s="168"/>
      <c r="BR15" s="168"/>
      <c r="BS15" s="168"/>
      <c r="BT15" s="168"/>
      <c r="BU15" s="168"/>
      <c r="BV15" s="168"/>
      <c r="BW15" s="168"/>
      <c r="BX15" s="168"/>
      <c r="BY15" s="168"/>
      <c r="BZ15" s="168"/>
      <c r="CA15" s="168"/>
      <c r="CB15" s="168"/>
      <c r="CC15" s="168"/>
      <c r="CD15" s="168"/>
      <c r="CE15" s="168"/>
      <c r="CF15" s="168"/>
      <c r="CG15" s="168"/>
      <c r="CH15" s="168"/>
      <c r="CI15" s="168"/>
      <c r="CJ15" s="168"/>
      <c r="CK15" s="168"/>
      <c r="CL15" s="168"/>
    </row>
    <row r="16" spans="2:90" ht="30" customHeight="1" thickBot="1">
      <c r="B16" s="48"/>
      <c r="C16" s="322"/>
      <c r="D16" s="451"/>
      <c r="E16" s="511"/>
      <c r="F16" s="358"/>
      <c r="G16" s="402" t="s">
        <v>27</v>
      </c>
      <c r="H16" s="332" t="s">
        <v>408</v>
      </c>
      <c r="I16" s="372"/>
      <c r="J16" s="30" t="s">
        <v>253</v>
      </c>
      <c r="K16" s="42"/>
      <c r="L16" s="171">
        <v>1</v>
      </c>
      <c r="M16" s="41"/>
      <c r="N16" s="21"/>
      <c r="O16" s="57"/>
      <c r="P16" s="57"/>
      <c r="Q16" s="203">
        <v>1</v>
      </c>
      <c r="R16" s="309">
        <v>0.5</v>
      </c>
      <c r="S16" s="48"/>
      <c r="Y16" s="553"/>
      <c r="Z16" s="553"/>
      <c r="AA16" s="553"/>
      <c r="AB16" s="553"/>
      <c r="AC16" s="553"/>
      <c r="AD16" s="553"/>
      <c r="AE16" s="553"/>
      <c r="AF16" s="553"/>
      <c r="AG16" s="553"/>
      <c r="AH16" s="553"/>
      <c r="AI16" s="553"/>
      <c r="AJ16" s="553"/>
      <c r="AK16" s="553"/>
      <c r="AL16" s="553"/>
      <c r="AM16" s="553"/>
      <c r="AN16" s="553"/>
      <c r="AO16" s="553"/>
      <c r="AP16" s="553"/>
      <c r="AQ16" s="553"/>
      <c r="AR16" s="553"/>
      <c r="AS16" s="553"/>
      <c r="AT16" s="553"/>
      <c r="AU16" s="553"/>
      <c r="AV16" s="553"/>
      <c r="AW16" s="553"/>
      <c r="AX16" s="553"/>
      <c r="AY16" s="553"/>
      <c r="AZ16" s="553"/>
      <c r="BA16" s="553"/>
      <c r="BB16" s="553"/>
      <c r="BC16" s="553"/>
      <c r="BD16" s="553"/>
      <c r="BE16" s="553"/>
      <c r="BF16" s="553"/>
      <c r="BG16" s="553"/>
      <c r="BH16" s="553"/>
      <c r="BI16" s="553"/>
      <c r="BJ16" s="553"/>
      <c r="BK16" s="553"/>
      <c r="BL16" s="553"/>
      <c r="BM16" s="553"/>
      <c r="BN16" s="553"/>
      <c r="BO16" s="553"/>
      <c r="BP16" s="553"/>
      <c r="BQ16" s="553"/>
      <c r="BR16" s="553"/>
      <c r="BS16" s="553"/>
      <c r="BT16" s="553"/>
      <c r="BU16" s="553"/>
      <c r="BV16" s="553"/>
      <c r="BW16" s="553"/>
      <c r="BX16" s="553"/>
      <c r="BY16" s="553"/>
      <c r="BZ16" s="553"/>
      <c r="CA16" s="553"/>
      <c r="CB16" s="553"/>
      <c r="CC16" s="553"/>
      <c r="CD16" s="553"/>
      <c r="CE16" s="553"/>
      <c r="CF16" s="553"/>
      <c r="CG16" s="553"/>
      <c r="CH16" s="553"/>
      <c r="CI16" s="553"/>
      <c r="CJ16" s="553"/>
      <c r="CK16" s="553"/>
      <c r="CL16" s="553"/>
    </row>
    <row r="17" spans="2:90" ht="30" customHeight="1" thickBot="1">
      <c r="B17" s="48"/>
      <c r="C17" s="322"/>
      <c r="D17" s="451"/>
      <c r="E17" s="511"/>
      <c r="F17" s="358"/>
      <c r="G17" s="363"/>
      <c r="H17" s="373"/>
      <c r="I17" s="374"/>
      <c r="J17" s="30" t="s">
        <v>254</v>
      </c>
      <c r="K17" s="42"/>
      <c r="L17" s="57"/>
      <c r="M17" s="41"/>
      <c r="N17" s="21"/>
      <c r="O17" s="57"/>
      <c r="P17" s="57"/>
      <c r="Q17" s="203">
        <v>1</v>
      </c>
      <c r="R17" s="309">
        <v>0.25</v>
      </c>
      <c r="S17" s="48"/>
      <c r="Y17" s="553"/>
      <c r="Z17" s="553"/>
      <c r="AA17" s="553"/>
      <c r="AB17" s="553"/>
      <c r="AC17" s="553"/>
      <c r="AD17" s="553"/>
      <c r="AE17" s="553"/>
      <c r="AF17" s="553"/>
      <c r="AG17" s="553"/>
      <c r="AH17" s="553"/>
      <c r="AI17" s="553"/>
      <c r="AJ17" s="553"/>
      <c r="AK17" s="553"/>
      <c r="AL17" s="553"/>
      <c r="AM17" s="553"/>
      <c r="AN17" s="553"/>
      <c r="AO17" s="553"/>
      <c r="AP17" s="553"/>
      <c r="AQ17" s="553"/>
      <c r="AR17" s="553"/>
      <c r="AS17" s="553"/>
      <c r="AT17" s="553"/>
      <c r="AU17" s="553"/>
      <c r="AV17" s="553"/>
      <c r="AW17" s="553"/>
      <c r="AX17" s="553"/>
      <c r="AY17" s="553"/>
      <c r="AZ17" s="553"/>
      <c r="BA17" s="553"/>
      <c r="BB17" s="553"/>
      <c r="BC17" s="553"/>
      <c r="BD17" s="553"/>
      <c r="BE17" s="553"/>
      <c r="BF17" s="553"/>
      <c r="BG17" s="553"/>
      <c r="BH17" s="553"/>
      <c r="BI17" s="553"/>
      <c r="BJ17" s="553"/>
      <c r="BK17" s="553"/>
      <c r="BL17" s="553"/>
      <c r="BM17" s="553"/>
      <c r="BN17" s="553"/>
      <c r="BO17" s="553"/>
      <c r="BP17" s="553"/>
      <c r="BQ17" s="553"/>
      <c r="BR17" s="553"/>
      <c r="BS17" s="553"/>
      <c r="BT17" s="553"/>
      <c r="BU17" s="553"/>
      <c r="BV17" s="553"/>
      <c r="BW17" s="553"/>
      <c r="BX17" s="553"/>
      <c r="BY17" s="553"/>
      <c r="BZ17" s="553"/>
      <c r="CA17" s="553"/>
      <c r="CB17" s="553"/>
      <c r="CC17" s="553"/>
      <c r="CD17" s="553"/>
      <c r="CE17" s="553"/>
      <c r="CF17" s="553"/>
      <c r="CG17" s="553"/>
      <c r="CH17" s="553"/>
      <c r="CI17" s="553"/>
      <c r="CJ17" s="553"/>
      <c r="CK17" s="553"/>
      <c r="CL17" s="553"/>
    </row>
    <row r="18" spans="2:90" ht="30" customHeight="1" thickBot="1">
      <c r="B18" s="48"/>
      <c r="C18" s="322"/>
      <c r="D18" s="451"/>
      <c r="E18" s="511"/>
      <c r="F18" s="358"/>
      <c r="G18" s="363"/>
      <c r="H18" s="367"/>
      <c r="I18" s="440"/>
      <c r="J18" s="30" t="s">
        <v>255</v>
      </c>
      <c r="K18" s="42"/>
      <c r="L18" s="171">
        <v>1</v>
      </c>
      <c r="M18" s="41"/>
      <c r="N18" s="21"/>
      <c r="O18" s="57"/>
      <c r="P18" s="57"/>
      <c r="Q18" s="203">
        <v>1</v>
      </c>
      <c r="R18" s="309">
        <v>0.5</v>
      </c>
      <c r="S18" s="48"/>
      <c r="Y18" s="168"/>
      <c r="Z18" s="168"/>
      <c r="AA18" s="168"/>
      <c r="AB18" s="168"/>
      <c r="AC18" s="168"/>
      <c r="AD18" s="168"/>
      <c r="AE18" s="168"/>
      <c r="AF18" s="168"/>
      <c r="AG18" s="168"/>
      <c r="AH18" s="168"/>
      <c r="AI18" s="168"/>
      <c r="AJ18" s="168"/>
      <c r="AK18" s="168"/>
      <c r="AL18" s="168"/>
      <c r="AM18" s="168"/>
      <c r="AN18" s="168"/>
      <c r="AO18" s="168"/>
      <c r="AP18" s="168"/>
      <c r="AQ18" s="168"/>
      <c r="AR18" s="168"/>
      <c r="AS18" s="168"/>
      <c r="AT18" s="168"/>
      <c r="AU18" s="168"/>
      <c r="AV18" s="168"/>
      <c r="AW18" s="168"/>
      <c r="AX18" s="168"/>
      <c r="AY18" s="168"/>
      <c r="AZ18" s="168"/>
      <c r="BA18" s="168"/>
      <c r="BB18" s="168"/>
      <c r="BC18" s="168"/>
      <c r="BD18" s="168"/>
      <c r="BE18" s="168"/>
      <c r="BF18" s="168"/>
      <c r="BG18" s="168"/>
      <c r="BH18" s="168"/>
      <c r="BI18" s="168"/>
      <c r="BJ18" s="168"/>
      <c r="BK18" s="168"/>
      <c r="BL18" s="168"/>
      <c r="BM18" s="168"/>
      <c r="BN18" s="168"/>
      <c r="BO18" s="168"/>
      <c r="BP18" s="168"/>
      <c r="BQ18" s="168"/>
      <c r="BR18" s="168"/>
      <c r="BS18" s="168"/>
      <c r="BT18" s="168"/>
      <c r="BU18" s="168"/>
      <c r="BV18" s="168"/>
      <c r="BW18" s="168"/>
      <c r="BX18" s="168"/>
      <c r="BY18" s="168"/>
      <c r="BZ18" s="168"/>
      <c r="CA18" s="168"/>
      <c r="CB18" s="168"/>
      <c r="CC18" s="168"/>
      <c r="CD18" s="168"/>
      <c r="CE18" s="168"/>
      <c r="CF18" s="168"/>
      <c r="CG18" s="168"/>
      <c r="CH18" s="168"/>
      <c r="CI18" s="168"/>
      <c r="CJ18" s="168"/>
      <c r="CK18" s="168"/>
      <c r="CL18" s="168"/>
    </row>
    <row r="19" spans="2:90" ht="30" customHeight="1" thickBot="1">
      <c r="B19" s="48"/>
      <c r="C19" s="322"/>
      <c r="D19" s="451"/>
      <c r="E19" s="511"/>
      <c r="F19" s="358"/>
      <c r="G19" s="363"/>
      <c r="H19" s="361" t="s">
        <v>256</v>
      </c>
      <c r="I19" s="362"/>
      <c r="J19" s="30" t="s">
        <v>257</v>
      </c>
      <c r="K19" s="42"/>
      <c r="L19" s="171">
        <v>1</v>
      </c>
      <c r="M19" s="41"/>
      <c r="N19" s="21"/>
      <c r="O19" s="57"/>
      <c r="P19" s="57"/>
      <c r="Q19" s="203">
        <v>1</v>
      </c>
      <c r="R19" s="309">
        <v>0.5</v>
      </c>
      <c r="S19" s="48"/>
      <c r="Y19" s="168"/>
      <c r="Z19" s="168"/>
      <c r="AA19" s="168"/>
      <c r="AB19" s="168"/>
      <c r="AC19" s="168"/>
      <c r="AD19" s="168"/>
      <c r="AE19" s="168"/>
      <c r="AF19" s="168"/>
      <c r="AG19" s="168"/>
      <c r="AH19" s="168"/>
      <c r="AI19" s="168"/>
      <c r="AJ19" s="168"/>
      <c r="AK19" s="168"/>
      <c r="AL19" s="168"/>
      <c r="AM19" s="168"/>
      <c r="AN19" s="168"/>
      <c r="AO19" s="168"/>
      <c r="AP19" s="168"/>
      <c r="AQ19" s="168"/>
      <c r="AR19" s="168"/>
      <c r="AS19" s="168"/>
      <c r="AT19" s="168"/>
      <c r="AU19" s="168"/>
      <c r="AV19" s="168"/>
      <c r="AW19" s="168"/>
      <c r="AX19" s="168"/>
      <c r="AY19" s="168"/>
      <c r="AZ19" s="168"/>
      <c r="BA19" s="168"/>
      <c r="BB19" s="168"/>
      <c r="BC19" s="168"/>
      <c r="BD19" s="168"/>
      <c r="BE19" s="168"/>
      <c r="BF19" s="168"/>
      <c r="BG19" s="168"/>
      <c r="BH19" s="168"/>
      <c r="BI19" s="168"/>
      <c r="BJ19" s="168"/>
      <c r="BK19" s="168"/>
      <c r="BL19" s="168"/>
      <c r="BM19" s="168"/>
      <c r="BN19" s="168"/>
      <c r="BO19" s="168"/>
      <c r="BP19" s="168"/>
      <c r="BQ19" s="168"/>
      <c r="BR19" s="168"/>
      <c r="BS19" s="168"/>
      <c r="BT19" s="168"/>
      <c r="BU19" s="168"/>
      <c r="BV19" s="168"/>
      <c r="BW19" s="168"/>
      <c r="BX19" s="168"/>
      <c r="BY19" s="168"/>
      <c r="BZ19" s="168"/>
      <c r="CA19" s="168"/>
      <c r="CB19" s="168"/>
      <c r="CC19" s="168"/>
      <c r="CD19" s="168"/>
      <c r="CE19" s="168"/>
      <c r="CF19" s="168"/>
      <c r="CG19" s="168"/>
      <c r="CH19" s="168"/>
      <c r="CI19" s="168"/>
      <c r="CJ19" s="168"/>
      <c r="CK19" s="168"/>
      <c r="CL19" s="168"/>
    </row>
    <row r="20" spans="2:90" ht="30" customHeight="1" thickBot="1">
      <c r="B20" s="48"/>
      <c r="C20" s="322"/>
      <c r="D20" s="451"/>
      <c r="E20" s="511"/>
      <c r="F20" s="358"/>
      <c r="G20" s="363"/>
      <c r="H20" s="332" t="s">
        <v>259</v>
      </c>
      <c r="I20" s="372"/>
      <c r="J20" s="30" t="s">
        <v>258</v>
      </c>
      <c r="K20" s="42"/>
      <c r="L20" s="57"/>
      <c r="M20" s="41"/>
      <c r="N20" s="21"/>
      <c r="O20" s="57"/>
      <c r="P20" s="57"/>
      <c r="Q20" s="203">
        <v>1</v>
      </c>
      <c r="R20" s="309">
        <v>0.25</v>
      </c>
      <c r="S20" s="4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168"/>
      <c r="AT20" s="168"/>
      <c r="AU20" s="168"/>
      <c r="AV20" s="168"/>
      <c r="AW20" s="168"/>
      <c r="AX20" s="168"/>
      <c r="AY20" s="168"/>
      <c r="AZ20" s="168"/>
      <c r="BA20" s="168"/>
      <c r="BB20" s="168"/>
      <c r="BC20" s="168"/>
      <c r="BD20" s="168"/>
      <c r="BE20" s="168"/>
      <c r="BF20" s="168"/>
      <c r="BG20" s="168"/>
      <c r="BH20" s="168"/>
      <c r="BI20" s="168"/>
      <c r="BJ20" s="168"/>
      <c r="BK20" s="168"/>
      <c r="BL20" s="168"/>
      <c r="BM20" s="168"/>
      <c r="BN20" s="168"/>
      <c r="BO20" s="168"/>
      <c r="BP20" s="168"/>
      <c r="BQ20" s="168"/>
      <c r="BR20" s="168"/>
      <c r="BS20" s="168"/>
      <c r="BT20" s="168"/>
      <c r="BU20" s="168"/>
      <c r="BV20" s="168"/>
      <c r="BW20" s="168"/>
      <c r="BX20" s="168"/>
      <c r="BY20" s="168"/>
      <c r="BZ20" s="168"/>
      <c r="CA20" s="168"/>
      <c r="CB20" s="168"/>
      <c r="CC20" s="168"/>
      <c r="CD20" s="168"/>
      <c r="CE20" s="168"/>
      <c r="CF20" s="168"/>
      <c r="CG20" s="168"/>
      <c r="CH20" s="168"/>
      <c r="CI20" s="168"/>
      <c r="CJ20" s="168"/>
      <c r="CK20" s="168"/>
      <c r="CL20" s="168"/>
    </row>
    <row r="21" spans="2:90" ht="30" customHeight="1" thickBot="1">
      <c r="B21" s="48"/>
      <c r="C21" s="322"/>
      <c r="D21" s="451"/>
      <c r="E21" s="511"/>
      <c r="F21" s="358"/>
      <c r="G21" s="363"/>
      <c r="H21" s="373"/>
      <c r="I21" s="374"/>
      <c r="J21" s="118" t="s">
        <v>260</v>
      </c>
      <c r="K21" s="90"/>
      <c r="L21" s="103"/>
      <c r="M21" s="70"/>
      <c r="N21" s="71"/>
      <c r="O21" s="102"/>
      <c r="P21" s="102"/>
      <c r="Q21" s="206">
        <v>1</v>
      </c>
      <c r="R21" s="309">
        <v>0.25</v>
      </c>
      <c r="S21" s="4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168"/>
      <c r="AQ21" s="168"/>
      <c r="AR21" s="168"/>
      <c r="AS21" s="168"/>
      <c r="AT21" s="168"/>
      <c r="AU21" s="168"/>
      <c r="AV21" s="168"/>
      <c r="AW21" s="168"/>
      <c r="AX21" s="168"/>
      <c r="AY21" s="168"/>
      <c r="AZ21" s="168"/>
      <c r="BA21" s="168"/>
      <c r="BB21" s="168"/>
      <c r="BC21" s="168"/>
      <c r="BD21" s="168"/>
      <c r="BE21" s="168"/>
      <c r="BF21" s="168"/>
      <c r="BG21" s="168"/>
      <c r="BH21" s="168"/>
      <c r="BI21" s="168"/>
      <c r="BJ21" s="168"/>
      <c r="BK21" s="168"/>
      <c r="BL21" s="168"/>
      <c r="BM21" s="168"/>
      <c r="BN21" s="168"/>
      <c r="BO21" s="168"/>
      <c r="BP21" s="168"/>
      <c r="BQ21" s="168"/>
      <c r="BR21" s="168"/>
      <c r="BS21" s="168"/>
      <c r="BT21" s="168"/>
      <c r="BU21" s="168"/>
      <c r="BV21" s="168"/>
      <c r="BW21" s="168"/>
      <c r="BX21" s="168"/>
      <c r="BY21" s="168"/>
      <c r="BZ21" s="168"/>
      <c r="CA21" s="168"/>
      <c r="CB21" s="168"/>
      <c r="CC21" s="168"/>
      <c r="CD21" s="168"/>
      <c r="CE21" s="168"/>
      <c r="CF21" s="168"/>
      <c r="CG21" s="168"/>
      <c r="CH21" s="168"/>
      <c r="CI21" s="168"/>
      <c r="CJ21" s="168"/>
      <c r="CK21" s="168"/>
      <c r="CL21" s="168"/>
    </row>
    <row r="22" spans="2:90" ht="15" customHeight="1" thickBot="1">
      <c r="B22" s="48"/>
      <c r="C22" s="322"/>
      <c r="D22" s="451"/>
      <c r="E22" s="360"/>
      <c r="F22" s="245"/>
      <c r="G22" s="246"/>
      <c r="H22" s="246"/>
      <c r="I22" s="246"/>
      <c r="J22" s="246"/>
      <c r="K22" s="246"/>
      <c r="L22" s="246"/>
      <c r="M22" s="246"/>
      <c r="N22" s="246"/>
      <c r="O22" s="246"/>
      <c r="P22" s="246"/>
      <c r="Q22" s="247"/>
      <c r="R22" s="310"/>
      <c r="S22" s="4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8"/>
      <c r="AZ22" s="168"/>
      <c r="BA22" s="168"/>
      <c r="BB22" s="168"/>
      <c r="BC22" s="168"/>
      <c r="BD22" s="168"/>
      <c r="BE22" s="168"/>
      <c r="BF22" s="168"/>
      <c r="BG22" s="168"/>
      <c r="BH22" s="168"/>
      <c r="BI22" s="168"/>
      <c r="BJ22" s="168"/>
      <c r="BK22" s="168"/>
      <c r="BL22" s="168"/>
      <c r="BM22" s="168"/>
      <c r="BN22" s="168"/>
      <c r="BO22" s="168"/>
      <c r="BP22" s="168"/>
      <c r="BQ22" s="168"/>
      <c r="BR22" s="168"/>
      <c r="BS22" s="168"/>
      <c r="BT22" s="168"/>
      <c r="BU22" s="168"/>
      <c r="BV22" s="168"/>
      <c r="BW22" s="168"/>
      <c r="BX22" s="168"/>
      <c r="BY22" s="168"/>
      <c r="BZ22" s="168"/>
      <c r="CA22" s="168"/>
      <c r="CB22" s="168"/>
      <c r="CC22" s="168"/>
      <c r="CD22" s="168"/>
      <c r="CE22" s="168"/>
      <c r="CF22" s="168"/>
      <c r="CG22" s="168"/>
      <c r="CH22" s="168"/>
      <c r="CI22" s="168"/>
      <c r="CJ22" s="168"/>
      <c r="CK22" s="168"/>
      <c r="CL22" s="168"/>
    </row>
    <row r="23" spans="2:90" ht="30" customHeight="1" thickBot="1">
      <c r="B23" s="48"/>
      <c r="C23" s="322"/>
      <c r="D23" s="451"/>
      <c r="E23" s="511"/>
      <c r="F23" s="342" t="s">
        <v>178</v>
      </c>
      <c r="G23" s="364" t="s">
        <v>6</v>
      </c>
      <c r="H23" s="549" t="s">
        <v>325</v>
      </c>
      <c r="I23" s="527" t="s">
        <v>10</v>
      </c>
      <c r="J23" s="528"/>
      <c r="K23" s="44"/>
      <c r="L23" s="57"/>
      <c r="M23" s="57"/>
      <c r="N23" s="57"/>
      <c r="O23" s="57"/>
      <c r="P23" s="196">
        <v>1</v>
      </c>
      <c r="Q23" s="85"/>
      <c r="R23" s="309">
        <v>0.25</v>
      </c>
      <c r="S23" s="4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168"/>
      <c r="AQ23" s="168"/>
      <c r="AR23" s="168"/>
      <c r="AS23" s="168"/>
      <c r="AT23" s="168"/>
      <c r="AU23" s="168"/>
      <c r="AV23" s="168"/>
      <c r="AW23" s="168"/>
      <c r="AX23" s="168"/>
      <c r="AY23" s="168"/>
      <c r="AZ23" s="168"/>
      <c r="BA23" s="168"/>
      <c r="BB23" s="168"/>
      <c r="BC23" s="168"/>
      <c r="BD23" s="168"/>
      <c r="BE23" s="168"/>
      <c r="BF23" s="168"/>
      <c r="BG23" s="168"/>
      <c r="BH23" s="168"/>
      <c r="BI23" s="168"/>
      <c r="BJ23" s="168"/>
      <c r="BK23" s="168"/>
      <c r="BL23" s="168"/>
      <c r="BM23" s="168"/>
      <c r="BN23" s="168"/>
      <c r="BO23" s="168"/>
      <c r="BP23" s="168"/>
      <c r="BQ23" s="168"/>
      <c r="BR23" s="168"/>
      <c r="BS23" s="168"/>
      <c r="BT23" s="168"/>
      <c r="BU23" s="168"/>
      <c r="BV23" s="168"/>
      <c r="BW23" s="168"/>
      <c r="BX23" s="168"/>
      <c r="BY23" s="168"/>
      <c r="BZ23" s="168"/>
      <c r="CA23" s="168"/>
      <c r="CB23" s="168"/>
      <c r="CC23" s="168"/>
      <c r="CD23" s="168"/>
      <c r="CE23" s="168"/>
      <c r="CF23" s="168"/>
      <c r="CG23" s="168"/>
      <c r="CH23" s="168"/>
      <c r="CI23" s="168"/>
      <c r="CJ23" s="168"/>
      <c r="CK23" s="168"/>
      <c r="CL23" s="168"/>
    </row>
    <row r="24" spans="2:90" ht="30" customHeight="1" thickBot="1">
      <c r="B24" s="48"/>
      <c r="C24" s="322"/>
      <c r="D24" s="451"/>
      <c r="E24" s="511"/>
      <c r="F24" s="343"/>
      <c r="G24" s="368"/>
      <c r="H24" s="390"/>
      <c r="I24" s="361" t="s">
        <v>11</v>
      </c>
      <c r="J24" s="378"/>
      <c r="K24" s="42"/>
      <c r="L24" s="74"/>
      <c r="M24" s="41"/>
      <c r="N24" s="21"/>
      <c r="O24" s="188">
        <v>1</v>
      </c>
      <c r="P24" s="196">
        <v>1</v>
      </c>
      <c r="Q24" s="208">
        <v>1</v>
      </c>
      <c r="R24" s="308">
        <v>0.75</v>
      </c>
      <c r="S24" s="4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168"/>
      <c r="AQ24" s="168"/>
      <c r="AR24" s="168"/>
      <c r="AS24" s="168"/>
      <c r="AT24" s="168"/>
      <c r="AU24" s="168"/>
      <c r="AV24" s="168"/>
      <c r="AW24" s="168"/>
      <c r="AX24" s="168"/>
      <c r="AY24" s="168"/>
      <c r="AZ24" s="168"/>
      <c r="BA24" s="168"/>
      <c r="BB24" s="168"/>
      <c r="BC24" s="168"/>
      <c r="BD24" s="168"/>
      <c r="BE24" s="168"/>
      <c r="BF24" s="168"/>
      <c r="BG24" s="168"/>
      <c r="BH24" s="168"/>
      <c r="BI24" s="168"/>
      <c r="BJ24" s="168"/>
      <c r="BK24" s="168"/>
      <c r="BL24" s="168"/>
      <c r="BM24" s="168"/>
      <c r="BN24" s="168"/>
      <c r="BO24" s="168"/>
      <c r="BP24" s="168"/>
      <c r="BQ24" s="168"/>
      <c r="BR24" s="168"/>
      <c r="BS24" s="168"/>
      <c r="BT24" s="168"/>
      <c r="BU24" s="168"/>
      <c r="BV24" s="168"/>
      <c r="BW24" s="168"/>
      <c r="BX24" s="168"/>
      <c r="BY24" s="168"/>
      <c r="BZ24" s="168"/>
      <c r="CA24" s="168"/>
      <c r="CB24" s="168"/>
      <c r="CC24" s="168"/>
      <c r="CD24" s="168"/>
      <c r="CE24" s="168"/>
      <c r="CF24" s="168"/>
      <c r="CG24" s="168"/>
      <c r="CH24" s="168"/>
      <c r="CI24" s="168"/>
      <c r="CJ24" s="168"/>
      <c r="CK24" s="168"/>
      <c r="CL24" s="168"/>
    </row>
    <row r="25" spans="2:90" ht="30" customHeight="1" thickBot="1">
      <c r="B25" s="48"/>
      <c r="C25" s="322"/>
      <c r="D25" s="451"/>
      <c r="E25" s="511"/>
      <c r="F25" s="343"/>
      <c r="G25" s="402"/>
      <c r="H25" s="366"/>
      <c r="I25" s="361" t="s">
        <v>354</v>
      </c>
      <c r="J25" s="378"/>
      <c r="K25" s="42"/>
      <c r="L25" s="57"/>
      <c r="M25" s="65"/>
      <c r="N25" s="71"/>
      <c r="O25" s="222"/>
      <c r="P25" s="227"/>
      <c r="Q25" s="208">
        <v>1</v>
      </c>
      <c r="R25" s="309">
        <v>0.25</v>
      </c>
      <c r="S25" s="4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8"/>
      <c r="AT25" s="168"/>
      <c r="AU25" s="168"/>
      <c r="AV25" s="168"/>
      <c r="AW25" s="168"/>
      <c r="AX25" s="168"/>
      <c r="AY25" s="168"/>
      <c r="AZ25" s="168"/>
      <c r="BA25" s="168"/>
      <c r="BB25" s="168"/>
      <c r="BC25" s="168"/>
      <c r="BD25" s="168"/>
      <c r="BE25" s="168"/>
      <c r="BF25" s="168"/>
      <c r="BG25" s="168"/>
      <c r="BH25" s="168"/>
      <c r="BI25" s="168"/>
      <c r="BJ25" s="168"/>
      <c r="BK25" s="168"/>
      <c r="BL25" s="168"/>
      <c r="BM25" s="168"/>
      <c r="BN25" s="168"/>
      <c r="BO25" s="168"/>
      <c r="BP25" s="168"/>
      <c r="BQ25" s="168"/>
      <c r="BR25" s="168"/>
      <c r="BS25" s="168"/>
      <c r="BT25" s="168"/>
      <c r="BU25" s="168"/>
      <c r="BV25" s="168"/>
      <c r="BW25" s="168"/>
      <c r="BX25" s="168"/>
      <c r="BY25" s="168"/>
      <c r="BZ25" s="168"/>
      <c r="CA25" s="168"/>
      <c r="CB25" s="168"/>
      <c r="CC25" s="168"/>
      <c r="CD25" s="168"/>
      <c r="CE25" s="168"/>
      <c r="CF25" s="168"/>
      <c r="CG25" s="168"/>
      <c r="CH25" s="168"/>
      <c r="CI25" s="168"/>
      <c r="CJ25" s="168"/>
      <c r="CK25" s="168"/>
      <c r="CL25" s="168"/>
    </row>
    <row r="26" spans="2:90" ht="30" customHeight="1" thickBot="1">
      <c r="B26" s="48"/>
      <c r="C26" s="322"/>
      <c r="D26" s="451"/>
      <c r="E26" s="511"/>
      <c r="F26" s="343"/>
      <c r="G26" s="402"/>
      <c r="H26" s="331" t="s">
        <v>326</v>
      </c>
      <c r="I26" s="361" t="s">
        <v>278</v>
      </c>
      <c r="J26" s="378"/>
      <c r="K26" s="42"/>
      <c r="L26" s="171">
        <v>1</v>
      </c>
      <c r="M26" s="65"/>
      <c r="N26" s="71"/>
      <c r="O26" s="188">
        <v>1</v>
      </c>
      <c r="P26" s="152"/>
      <c r="Q26" s="208">
        <v>1</v>
      </c>
      <c r="R26" s="308">
        <v>0.75</v>
      </c>
      <c r="S26" s="4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68"/>
      <c r="AN26" s="168"/>
      <c r="AO26" s="168"/>
      <c r="AP26" s="168"/>
      <c r="AQ26" s="168"/>
      <c r="AR26" s="168"/>
      <c r="AS26" s="168"/>
      <c r="AT26" s="168"/>
      <c r="AU26" s="168"/>
      <c r="AV26" s="168"/>
      <c r="AW26" s="168"/>
      <c r="AX26" s="168"/>
      <c r="AY26" s="168"/>
      <c r="AZ26" s="168"/>
      <c r="BA26" s="168"/>
      <c r="BB26" s="168"/>
      <c r="BC26" s="168"/>
      <c r="BD26" s="168"/>
      <c r="BE26" s="168"/>
      <c r="BF26" s="168"/>
      <c r="BG26" s="168"/>
      <c r="BH26" s="168"/>
      <c r="BI26" s="168"/>
      <c r="BJ26" s="168"/>
      <c r="BK26" s="168"/>
      <c r="BL26" s="168"/>
      <c r="BM26" s="168"/>
      <c r="BN26" s="168"/>
      <c r="BO26" s="168"/>
      <c r="BP26" s="168"/>
      <c r="BQ26" s="168"/>
      <c r="BR26" s="168"/>
      <c r="BS26" s="168"/>
      <c r="BT26" s="168"/>
      <c r="BU26" s="168"/>
      <c r="BV26" s="168"/>
      <c r="BW26" s="168"/>
      <c r="BX26" s="168"/>
      <c r="BY26" s="168"/>
      <c r="BZ26" s="168"/>
      <c r="CA26" s="168"/>
      <c r="CB26" s="168"/>
      <c r="CC26" s="168"/>
      <c r="CD26" s="168"/>
      <c r="CE26" s="168"/>
      <c r="CF26" s="168"/>
      <c r="CG26" s="168"/>
      <c r="CH26" s="168"/>
      <c r="CI26" s="168"/>
      <c r="CJ26" s="168"/>
      <c r="CK26" s="168"/>
      <c r="CL26" s="168"/>
    </row>
    <row r="27" spans="2:90" ht="30" customHeight="1" thickBot="1">
      <c r="B27" s="48"/>
      <c r="C27" s="322"/>
      <c r="D27" s="451"/>
      <c r="E27" s="511"/>
      <c r="F27" s="343"/>
      <c r="G27" s="402"/>
      <c r="H27" s="390"/>
      <c r="I27" s="367" t="s">
        <v>327</v>
      </c>
      <c r="J27" s="379"/>
      <c r="K27" s="42"/>
      <c r="L27" s="171">
        <v>1</v>
      </c>
      <c r="M27" s="65"/>
      <c r="N27" s="71"/>
      <c r="O27" s="130"/>
      <c r="P27" s="152"/>
      <c r="Q27" s="153"/>
      <c r="R27" s="309">
        <v>0.25</v>
      </c>
      <c r="S27" s="4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  <c r="AK27" s="168"/>
      <c r="AL27" s="168"/>
      <c r="AM27" s="168"/>
      <c r="AN27" s="168"/>
      <c r="AO27" s="168"/>
      <c r="AP27" s="168"/>
      <c r="AQ27" s="168"/>
      <c r="AR27" s="168"/>
      <c r="AS27" s="168"/>
      <c r="AT27" s="168"/>
      <c r="AU27" s="168"/>
      <c r="AV27" s="168"/>
      <c r="AW27" s="168"/>
      <c r="AX27" s="168"/>
      <c r="AY27" s="168"/>
      <c r="AZ27" s="168"/>
      <c r="BA27" s="168"/>
      <c r="BB27" s="168"/>
      <c r="BC27" s="168"/>
      <c r="BD27" s="168"/>
      <c r="BE27" s="168"/>
      <c r="BF27" s="168"/>
      <c r="BG27" s="168"/>
      <c r="BH27" s="168"/>
      <c r="BI27" s="168"/>
      <c r="BJ27" s="168"/>
      <c r="BK27" s="168"/>
      <c r="BL27" s="168"/>
      <c r="BM27" s="168"/>
      <c r="BN27" s="168"/>
      <c r="BO27" s="168"/>
      <c r="BP27" s="168"/>
      <c r="BQ27" s="168"/>
      <c r="BR27" s="168"/>
      <c r="BS27" s="168"/>
      <c r="BT27" s="168"/>
      <c r="BU27" s="168"/>
      <c r="BV27" s="168"/>
      <c r="BW27" s="168"/>
      <c r="BX27" s="168"/>
      <c r="BY27" s="168"/>
      <c r="BZ27" s="168"/>
      <c r="CA27" s="168"/>
      <c r="CB27" s="168"/>
      <c r="CC27" s="168"/>
      <c r="CD27" s="168"/>
      <c r="CE27" s="168"/>
      <c r="CF27" s="168"/>
      <c r="CG27" s="168"/>
      <c r="CH27" s="168"/>
      <c r="CI27" s="168"/>
      <c r="CJ27" s="168"/>
      <c r="CK27" s="168"/>
      <c r="CL27" s="168"/>
    </row>
    <row r="28" spans="2:90" ht="30" customHeight="1" thickBot="1">
      <c r="B28" s="48"/>
      <c r="C28" s="322"/>
      <c r="D28" s="451"/>
      <c r="E28" s="511"/>
      <c r="F28" s="343"/>
      <c r="G28" s="400"/>
      <c r="H28" s="391"/>
      <c r="I28" s="388" t="s">
        <v>328</v>
      </c>
      <c r="J28" s="389"/>
      <c r="K28" s="42"/>
      <c r="L28" s="179">
        <v>1</v>
      </c>
      <c r="M28" s="58"/>
      <c r="N28" s="58"/>
      <c r="O28" s="192">
        <v>1</v>
      </c>
      <c r="P28" s="58"/>
      <c r="Q28" s="210">
        <v>1</v>
      </c>
      <c r="R28" s="308">
        <v>0.75</v>
      </c>
      <c r="S28" s="4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68"/>
      <c r="AJ28" s="168"/>
      <c r="AK28" s="168"/>
      <c r="AL28" s="168"/>
      <c r="AM28" s="168"/>
      <c r="AN28" s="168"/>
      <c r="AO28" s="168"/>
      <c r="AP28" s="168"/>
      <c r="AQ28" s="168"/>
      <c r="AR28" s="168"/>
      <c r="AS28" s="168"/>
      <c r="AT28" s="168"/>
      <c r="AU28" s="168"/>
      <c r="AV28" s="168"/>
      <c r="AW28" s="168"/>
      <c r="AX28" s="168"/>
      <c r="AY28" s="168"/>
      <c r="AZ28" s="168"/>
      <c r="BA28" s="168"/>
      <c r="BB28" s="168"/>
      <c r="BC28" s="168"/>
      <c r="BD28" s="168"/>
      <c r="BE28" s="168"/>
      <c r="BF28" s="168"/>
      <c r="BG28" s="168"/>
      <c r="BH28" s="168"/>
      <c r="BI28" s="168"/>
      <c r="BJ28" s="168"/>
      <c r="BK28" s="168"/>
      <c r="BL28" s="168"/>
      <c r="BM28" s="168"/>
      <c r="BN28" s="168"/>
      <c r="BO28" s="168"/>
      <c r="BP28" s="168"/>
      <c r="BQ28" s="168"/>
      <c r="BR28" s="168"/>
      <c r="BS28" s="168"/>
      <c r="BT28" s="168"/>
      <c r="BU28" s="168"/>
      <c r="BV28" s="168"/>
      <c r="BW28" s="168"/>
      <c r="BX28" s="168"/>
      <c r="BY28" s="168"/>
      <c r="BZ28" s="168"/>
      <c r="CA28" s="168"/>
      <c r="CB28" s="168"/>
      <c r="CC28" s="168"/>
      <c r="CD28" s="168"/>
      <c r="CE28" s="168"/>
      <c r="CF28" s="168"/>
      <c r="CG28" s="168"/>
      <c r="CH28" s="168"/>
      <c r="CI28" s="168"/>
      <c r="CJ28" s="168"/>
      <c r="CK28" s="168"/>
      <c r="CL28" s="168"/>
    </row>
    <row r="29" spans="2:90" ht="30" customHeight="1" thickTop="1" thickBot="1">
      <c r="B29" s="48"/>
      <c r="C29" s="322"/>
      <c r="D29" s="451"/>
      <c r="E29" s="511"/>
      <c r="F29" s="343"/>
      <c r="G29" s="368" t="s">
        <v>7</v>
      </c>
      <c r="H29" s="487" t="s">
        <v>12</v>
      </c>
      <c r="I29" s="488"/>
      <c r="J29" s="488"/>
      <c r="K29" s="42"/>
      <c r="L29" s="85"/>
      <c r="M29" s="41"/>
      <c r="N29" s="22"/>
      <c r="O29" s="188">
        <v>1</v>
      </c>
      <c r="P29" s="197">
        <v>1</v>
      </c>
      <c r="Q29" s="204">
        <v>1</v>
      </c>
      <c r="R29" s="309">
        <v>0.75</v>
      </c>
      <c r="S29" s="48"/>
      <c r="Y29" s="168"/>
      <c r="Z29" s="168"/>
      <c r="AA29" s="168"/>
      <c r="AB29" s="168"/>
      <c r="AC29" s="168"/>
      <c r="AD29" s="168"/>
      <c r="AE29" s="168"/>
      <c r="AF29" s="168"/>
      <c r="AG29" s="168"/>
      <c r="AH29" s="168"/>
      <c r="AI29" s="168"/>
      <c r="AJ29" s="168"/>
      <c r="AK29" s="168"/>
      <c r="AL29" s="168"/>
      <c r="AM29" s="168"/>
      <c r="AN29" s="168"/>
      <c r="AO29" s="168"/>
      <c r="AP29" s="168"/>
      <c r="AQ29" s="168"/>
      <c r="AR29" s="168"/>
      <c r="AS29" s="168"/>
      <c r="AT29" s="168"/>
      <c r="AU29" s="168"/>
      <c r="AV29" s="168"/>
      <c r="AW29" s="168"/>
      <c r="AX29" s="168"/>
      <c r="AY29" s="168"/>
      <c r="AZ29" s="168"/>
      <c r="BA29" s="168"/>
      <c r="BB29" s="168"/>
      <c r="BC29" s="168"/>
      <c r="BD29" s="168"/>
      <c r="BE29" s="168"/>
      <c r="BF29" s="168"/>
      <c r="BG29" s="168"/>
      <c r="BH29" s="168"/>
      <c r="BI29" s="168"/>
      <c r="BJ29" s="168"/>
      <c r="BK29" s="168"/>
      <c r="BL29" s="168"/>
      <c r="BM29" s="168"/>
      <c r="BN29" s="168"/>
      <c r="BO29" s="168"/>
      <c r="BP29" s="168"/>
      <c r="BQ29" s="168"/>
      <c r="BR29" s="168"/>
      <c r="BS29" s="168"/>
      <c r="BT29" s="168"/>
      <c r="BU29" s="168"/>
      <c r="BV29" s="168"/>
      <c r="BW29" s="168"/>
      <c r="BX29" s="168"/>
      <c r="BY29" s="168"/>
      <c r="BZ29" s="168"/>
      <c r="CA29" s="168"/>
      <c r="CB29" s="168"/>
      <c r="CC29" s="168"/>
      <c r="CD29" s="168"/>
      <c r="CE29" s="168"/>
      <c r="CF29" s="168"/>
      <c r="CG29" s="168"/>
      <c r="CH29" s="168"/>
      <c r="CI29" s="168"/>
      <c r="CJ29" s="168"/>
      <c r="CK29" s="168"/>
      <c r="CL29" s="168"/>
    </row>
    <row r="30" spans="2:90" ht="30" customHeight="1" thickBot="1">
      <c r="B30" s="48"/>
      <c r="C30" s="322"/>
      <c r="D30" s="451"/>
      <c r="E30" s="511"/>
      <c r="F30" s="343"/>
      <c r="G30" s="368"/>
      <c r="H30" s="479" t="s">
        <v>13</v>
      </c>
      <c r="I30" s="480"/>
      <c r="J30" s="480"/>
      <c r="K30" s="42"/>
      <c r="L30" s="180">
        <v>1</v>
      </c>
      <c r="M30" s="41"/>
      <c r="N30" s="21"/>
      <c r="O30" s="187">
        <v>1</v>
      </c>
      <c r="P30" s="197">
        <v>1</v>
      </c>
      <c r="Q30" s="204">
        <v>1</v>
      </c>
      <c r="R30" s="308">
        <v>1</v>
      </c>
      <c r="S30" s="48"/>
      <c r="Y30" s="168"/>
      <c r="Z30" s="168"/>
      <c r="AA30" s="168"/>
      <c r="AB30" s="168"/>
      <c r="AC30" s="168"/>
      <c r="AD30" s="168"/>
      <c r="AE30" s="168"/>
      <c r="AF30" s="168"/>
      <c r="AG30" s="168"/>
      <c r="AH30" s="168"/>
      <c r="AI30" s="168"/>
      <c r="AJ30" s="168"/>
      <c r="AK30" s="168"/>
      <c r="AL30" s="168"/>
      <c r="AM30" s="168"/>
      <c r="AN30" s="168"/>
      <c r="AO30" s="168"/>
      <c r="AP30" s="168"/>
      <c r="AQ30" s="168"/>
      <c r="AR30" s="168"/>
      <c r="AS30" s="168"/>
      <c r="AT30" s="168"/>
      <c r="AU30" s="168"/>
      <c r="AV30" s="168"/>
      <c r="AW30" s="168"/>
      <c r="AX30" s="168"/>
      <c r="AY30" s="168"/>
      <c r="AZ30" s="168"/>
      <c r="BA30" s="168"/>
      <c r="BB30" s="168"/>
      <c r="BC30" s="168"/>
      <c r="BD30" s="168"/>
      <c r="BE30" s="168"/>
      <c r="BF30" s="168"/>
      <c r="BG30" s="168"/>
      <c r="BH30" s="168"/>
      <c r="BI30" s="168"/>
      <c r="BJ30" s="168"/>
      <c r="BK30" s="168"/>
      <c r="BL30" s="168"/>
      <c r="BM30" s="168"/>
      <c r="BN30" s="168"/>
      <c r="BO30" s="168"/>
      <c r="BP30" s="168"/>
      <c r="BQ30" s="168"/>
      <c r="BR30" s="168"/>
      <c r="BS30" s="168"/>
      <c r="BT30" s="168"/>
      <c r="BU30" s="168"/>
      <c r="BV30" s="168"/>
      <c r="BW30" s="168"/>
      <c r="BX30" s="168"/>
      <c r="BY30" s="168"/>
      <c r="BZ30" s="168"/>
      <c r="CA30" s="168"/>
      <c r="CB30" s="168"/>
      <c r="CC30" s="168"/>
      <c r="CD30" s="168"/>
      <c r="CE30" s="168"/>
      <c r="CF30" s="168"/>
      <c r="CG30" s="168"/>
      <c r="CH30" s="168"/>
      <c r="CI30" s="168"/>
      <c r="CJ30" s="168"/>
      <c r="CK30" s="168"/>
      <c r="CL30" s="168"/>
    </row>
    <row r="31" spans="2:90" ht="30" customHeight="1" thickBot="1">
      <c r="B31" s="48"/>
      <c r="C31" s="322"/>
      <c r="D31" s="451"/>
      <c r="E31" s="511"/>
      <c r="F31" s="343"/>
      <c r="G31" s="400"/>
      <c r="H31" s="485" t="s">
        <v>14</v>
      </c>
      <c r="I31" s="486"/>
      <c r="J31" s="486"/>
      <c r="K31" s="42"/>
      <c r="L31" s="179">
        <v>1</v>
      </c>
      <c r="M31" s="40"/>
      <c r="N31" s="127"/>
      <c r="O31" s="129"/>
      <c r="P31" s="198">
        <v>1</v>
      </c>
      <c r="Q31" s="210">
        <v>1</v>
      </c>
      <c r="R31" s="309">
        <v>0.75</v>
      </c>
      <c r="S31" s="4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68"/>
      <c r="AN31" s="168"/>
      <c r="AO31" s="168"/>
      <c r="AP31" s="168"/>
      <c r="AQ31" s="168"/>
      <c r="AR31" s="168"/>
      <c r="AS31" s="168"/>
      <c r="AT31" s="168"/>
      <c r="AU31" s="168"/>
      <c r="AV31" s="168"/>
      <c r="AW31" s="168"/>
      <c r="AX31" s="168"/>
      <c r="AY31" s="168"/>
      <c r="AZ31" s="168"/>
      <c r="BA31" s="168"/>
      <c r="BB31" s="168"/>
      <c r="BC31" s="168"/>
      <c r="BD31" s="168"/>
      <c r="BE31" s="168"/>
      <c r="BF31" s="168"/>
      <c r="BG31" s="168"/>
      <c r="BH31" s="168"/>
      <c r="BI31" s="168"/>
      <c r="BJ31" s="168"/>
      <c r="BK31" s="168"/>
      <c r="BL31" s="168"/>
      <c r="BM31" s="168"/>
      <c r="BN31" s="168"/>
      <c r="BO31" s="168"/>
      <c r="BP31" s="168"/>
      <c r="BQ31" s="168"/>
      <c r="BR31" s="168"/>
      <c r="BS31" s="168"/>
      <c r="BT31" s="168"/>
      <c r="BU31" s="168"/>
      <c r="BV31" s="168"/>
      <c r="BW31" s="168"/>
      <c r="BX31" s="168"/>
      <c r="BY31" s="168"/>
      <c r="BZ31" s="168"/>
      <c r="CA31" s="168"/>
      <c r="CB31" s="168"/>
      <c r="CC31" s="168"/>
      <c r="CD31" s="168"/>
      <c r="CE31" s="168"/>
      <c r="CF31" s="168"/>
      <c r="CG31" s="168"/>
      <c r="CH31" s="168"/>
      <c r="CI31" s="168"/>
      <c r="CJ31" s="168"/>
      <c r="CK31" s="168"/>
      <c r="CL31" s="168"/>
    </row>
    <row r="32" spans="2:90" ht="30" customHeight="1" thickTop="1" thickBot="1">
      <c r="B32" s="48"/>
      <c r="C32" s="322"/>
      <c r="D32" s="451"/>
      <c r="E32" s="511"/>
      <c r="F32" s="343"/>
      <c r="G32" s="368" t="s">
        <v>8</v>
      </c>
      <c r="H32" s="366" t="s">
        <v>15</v>
      </c>
      <c r="I32" s="367"/>
      <c r="J32" s="367"/>
      <c r="K32" s="42"/>
      <c r="L32" s="85"/>
      <c r="M32" s="41"/>
      <c r="N32" s="22"/>
      <c r="O32" s="188">
        <v>1</v>
      </c>
      <c r="P32" s="128"/>
      <c r="Q32" s="131"/>
      <c r="R32" s="309">
        <v>0.25</v>
      </c>
      <c r="S32" s="48"/>
      <c r="Y32" s="168"/>
      <c r="Z32" s="168"/>
      <c r="AA32" s="168"/>
      <c r="AB32" s="168"/>
      <c r="AC32" s="168"/>
      <c r="AD32" s="168"/>
      <c r="AE32" s="168"/>
      <c r="AF32" s="168"/>
      <c r="AG32" s="168"/>
      <c r="AH32" s="168"/>
      <c r="AI32" s="168"/>
      <c r="AJ32" s="168"/>
      <c r="AK32" s="168"/>
      <c r="AL32" s="168"/>
      <c r="AM32" s="168"/>
      <c r="AN32" s="168"/>
      <c r="AO32" s="168"/>
      <c r="AP32" s="168"/>
      <c r="AQ32" s="168"/>
      <c r="AR32" s="168"/>
      <c r="AS32" s="168"/>
      <c r="AT32" s="168"/>
      <c r="AU32" s="168"/>
      <c r="AV32" s="168"/>
      <c r="AW32" s="168"/>
      <c r="AX32" s="168"/>
      <c r="AY32" s="168"/>
      <c r="AZ32" s="168"/>
      <c r="BA32" s="168"/>
      <c r="BB32" s="168"/>
      <c r="BC32" s="168"/>
      <c r="BD32" s="168"/>
      <c r="BE32" s="168"/>
      <c r="BF32" s="168"/>
      <c r="BG32" s="168"/>
      <c r="BH32" s="168"/>
      <c r="BI32" s="168"/>
      <c r="BJ32" s="168"/>
      <c r="BK32" s="168"/>
      <c r="BL32" s="168"/>
      <c r="BM32" s="168"/>
      <c r="BN32" s="168"/>
      <c r="BO32" s="168"/>
      <c r="BP32" s="168"/>
      <c r="BQ32" s="168"/>
      <c r="BR32" s="168"/>
      <c r="BS32" s="168"/>
      <c r="BT32" s="168"/>
      <c r="BU32" s="168"/>
      <c r="BV32" s="168"/>
      <c r="BW32" s="168"/>
      <c r="BX32" s="168"/>
      <c r="BY32" s="168"/>
      <c r="BZ32" s="168"/>
      <c r="CA32" s="168"/>
      <c r="CB32" s="168"/>
      <c r="CC32" s="168"/>
      <c r="CD32" s="168"/>
      <c r="CE32" s="168"/>
      <c r="CF32" s="168"/>
      <c r="CG32" s="168"/>
      <c r="CH32" s="168"/>
      <c r="CI32" s="168"/>
      <c r="CJ32" s="168"/>
      <c r="CK32" s="168"/>
      <c r="CL32" s="168"/>
    </row>
    <row r="33" spans="2:90" ht="30" customHeight="1" thickBot="1">
      <c r="B33" s="48"/>
      <c r="C33" s="322"/>
      <c r="D33" s="451"/>
      <c r="E33" s="511"/>
      <c r="F33" s="343"/>
      <c r="G33" s="400"/>
      <c r="H33" s="423" t="s">
        <v>16</v>
      </c>
      <c r="I33" s="388"/>
      <c r="J33" s="388"/>
      <c r="K33" s="42"/>
      <c r="L33" s="179">
        <v>1</v>
      </c>
      <c r="M33" s="41"/>
      <c r="N33" s="21"/>
      <c r="O33" s="192">
        <v>1</v>
      </c>
      <c r="P33" s="129"/>
      <c r="Q33" s="210">
        <v>1</v>
      </c>
      <c r="R33" s="309">
        <v>0.75</v>
      </c>
      <c r="S33" s="48"/>
      <c r="Y33" s="168"/>
      <c r="Z33" s="168"/>
      <c r="AA33" s="168"/>
      <c r="AB33" s="168"/>
      <c r="AC33" s="168"/>
      <c r="AD33" s="168"/>
      <c r="AE33" s="168"/>
      <c r="AF33" s="168"/>
      <c r="AG33" s="168"/>
      <c r="AH33" s="168"/>
      <c r="AI33" s="168"/>
      <c r="AJ33" s="168"/>
      <c r="AK33" s="168"/>
      <c r="AL33" s="168"/>
      <c r="AM33" s="168"/>
      <c r="AN33" s="168"/>
      <c r="AO33" s="168"/>
      <c r="AP33" s="168"/>
      <c r="AQ33" s="168"/>
      <c r="AR33" s="168"/>
      <c r="AS33" s="168"/>
      <c r="AT33" s="168"/>
      <c r="AU33" s="168"/>
      <c r="AV33" s="168"/>
      <c r="AW33" s="168"/>
      <c r="AX33" s="168"/>
      <c r="AY33" s="168"/>
      <c r="AZ33" s="168"/>
      <c r="BA33" s="168"/>
      <c r="BB33" s="168"/>
      <c r="BC33" s="168"/>
      <c r="BD33" s="168"/>
      <c r="BE33" s="168"/>
      <c r="BF33" s="168"/>
      <c r="BG33" s="168"/>
      <c r="BH33" s="168"/>
      <c r="BI33" s="168"/>
      <c r="BJ33" s="168"/>
      <c r="BK33" s="168"/>
      <c r="BL33" s="168"/>
      <c r="BM33" s="168"/>
      <c r="BN33" s="168"/>
      <c r="BO33" s="168"/>
      <c r="BP33" s="168"/>
      <c r="BQ33" s="168"/>
      <c r="BR33" s="168"/>
      <c r="BS33" s="168"/>
      <c r="BT33" s="168"/>
      <c r="BU33" s="168"/>
      <c r="BV33" s="168"/>
      <c r="BW33" s="168"/>
      <c r="BX33" s="168"/>
      <c r="BY33" s="168"/>
      <c r="BZ33" s="168"/>
      <c r="CA33" s="168"/>
      <c r="CB33" s="168"/>
      <c r="CC33" s="168"/>
      <c r="CD33" s="168"/>
      <c r="CE33" s="168"/>
      <c r="CF33" s="168"/>
      <c r="CG33" s="168"/>
      <c r="CH33" s="168"/>
      <c r="CI33" s="168"/>
      <c r="CJ33" s="168"/>
      <c r="CK33" s="168"/>
      <c r="CL33" s="168"/>
    </row>
    <row r="34" spans="2:90" ht="30" customHeight="1" thickTop="1" thickBot="1">
      <c r="B34" s="48"/>
      <c r="C34" s="322"/>
      <c r="D34" s="451"/>
      <c r="E34" s="511"/>
      <c r="F34" s="343"/>
      <c r="G34" s="529" t="s">
        <v>361</v>
      </c>
      <c r="H34" s="531" t="s">
        <v>362</v>
      </c>
      <c r="I34" s="532"/>
      <c r="J34" s="534" t="s">
        <v>381</v>
      </c>
      <c r="K34" s="42"/>
      <c r="L34" s="185">
        <v>1</v>
      </c>
      <c r="M34" s="63"/>
      <c r="N34" s="71"/>
      <c r="O34" s="191">
        <v>1</v>
      </c>
      <c r="P34" s="212">
        <v>1</v>
      </c>
      <c r="Q34" s="203">
        <v>1</v>
      </c>
      <c r="R34" s="309">
        <v>1</v>
      </c>
      <c r="S34" s="48"/>
      <c r="Y34" s="168"/>
      <c r="Z34" s="168"/>
      <c r="AA34" s="168"/>
      <c r="AB34" s="168"/>
      <c r="AC34" s="168"/>
      <c r="AD34" s="168"/>
      <c r="AE34" s="168"/>
      <c r="AF34" s="168"/>
      <c r="AG34" s="168"/>
      <c r="AH34" s="168"/>
      <c r="AI34" s="168"/>
      <c r="AJ34" s="168"/>
      <c r="AK34" s="168"/>
      <c r="AL34" s="168"/>
      <c r="AM34" s="168"/>
      <c r="AN34" s="168"/>
      <c r="AO34" s="168"/>
      <c r="AP34" s="168"/>
      <c r="AQ34" s="168"/>
      <c r="AR34" s="168"/>
      <c r="AS34" s="168"/>
      <c r="AT34" s="168"/>
      <c r="AU34" s="168"/>
      <c r="AV34" s="168"/>
      <c r="AW34" s="168"/>
      <c r="AX34" s="168"/>
      <c r="AY34" s="168"/>
      <c r="AZ34" s="168"/>
      <c r="BA34" s="168"/>
      <c r="BB34" s="168"/>
      <c r="BC34" s="168"/>
      <c r="BD34" s="168"/>
      <c r="BE34" s="168"/>
      <c r="BF34" s="168"/>
      <c r="BG34" s="168"/>
      <c r="BH34" s="168"/>
      <c r="BI34" s="168"/>
      <c r="BJ34" s="168"/>
      <c r="BK34" s="168"/>
      <c r="BL34" s="168"/>
      <c r="BM34" s="168"/>
      <c r="BN34" s="168"/>
      <c r="BO34" s="168"/>
      <c r="BP34" s="168"/>
      <c r="BQ34" s="168"/>
      <c r="BR34" s="168"/>
      <c r="BS34" s="168"/>
      <c r="BT34" s="168"/>
      <c r="BU34" s="168"/>
      <c r="BV34" s="168"/>
      <c r="BW34" s="168"/>
      <c r="BX34" s="168"/>
      <c r="BY34" s="168"/>
      <c r="BZ34" s="168"/>
      <c r="CA34" s="168"/>
      <c r="CB34" s="168"/>
      <c r="CC34" s="168"/>
      <c r="CD34" s="168"/>
      <c r="CE34" s="168"/>
      <c r="CF34" s="168"/>
      <c r="CG34" s="168"/>
      <c r="CH34" s="168"/>
      <c r="CI34" s="168"/>
      <c r="CJ34" s="168"/>
      <c r="CK34" s="168"/>
      <c r="CL34" s="168"/>
    </row>
    <row r="35" spans="2:90" ht="30" customHeight="1" thickBot="1">
      <c r="B35" s="48"/>
      <c r="C35" s="322"/>
      <c r="D35" s="451"/>
      <c r="E35" s="511"/>
      <c r="F35" s="343"/>
      <c r="G35" s="530"/>
      <c r="H35" s="388" t="s">
        <v>363</v>
      </c>
      <c r="I35" s="533"/>
      <c r="J35" s="535"/>
      <c r="K35" s="42"/>
      <c r="L35" s="179"/>
      <c r="M35" s="11"/>
      <c r="N35" s="21"/>
      <c r="O35" s="192"/>
      <c r="P35" s="198"/>
      <c r="Q35" s="210"/>
      <c r="R35" s="309">
        <v>1</v>
      </c>
      <c r="S35" s="48"/>
      <c r="Y35" s="168"/>
      <c r="Z35" s="168"/>
      <c r="AA35" s="168"/>
      <c r="AB35" s="168"/>
      <c r="AC35" s="168"/>
      <c r="AD35" s="168"/>
      <c r="AE35" s="168"/>
      <c r="AF35" s="168"/>
      <c r="AG35" s="168"/>
      <c r="AH35" s="168"/>
      <c r="AI35" s="168"/>
      <c r="AJ35" s="168"/>
      <c r="AK35" s="168"/>
      <c r="AL35" s="168"/>
      <c r="AM35" s="168"/>
      <c r="AN35" s="168"/>
      <c r="AO35" s="168"/>
      <c r="AP35" s="168"/>
      <c r="AQ35" s="168"/>
      <c r="AR35" s="168"/>
      <c r="AS35" s="168"/>
      <c r="AT35" s="168"/>
      <c r="AU35" s="168"/>
      <c r="AV35" s="168"/>
      <c r="AW35" s="168"/>
      <c r="AX35" s="168"/>
      <c r="AY35" s="168"/>
      <c r="AZ35" s="168"/>
      <c r="BA35" s="168"/>
      <c r="BB35" s="168"/>
      <c r="BC35" s="168"/>
      <c r="BD35" s="168"/>
      <c r="BE35" s="168"/>
      <c r="BF35" s="168"/>
      <c r="BG35" s="168"/>
      <c r="BH35" s="168"/>
      <c r="BI35" s="168"/>
      <c r="BJ35" s="168"/>
      <c r="BK35" s="168"/>
      <c r="BL35" s="168"/>
      <c r="BM35" s="168"/>
      <c r="BN35" s="168"/>
      <c r="BO35" s="168"/>
      <c r="BP35" s="168"/>
      <c r="BQ35" s="168"/>
      <c r="BR35" s="168"/>
      <c r="BS35" s="168"/>
      <c r="BT35" s="168"/>
      <c r="BU35" s="168"/>
      <c r="BV35" s="168"/>
      <c r="BW35" s="168"/>
      <c r="BX35" s="168"/>
      <c r="BY35" s="168"/>
      <c r="BZ35" s="168"/>
      <c r="CA35" s="168"/>
      <c r="CB35" s="168"/>
      <c r="CC35" s="168"/>
      <c r="CD35" s="168"/>
      <c r="CE35" s="168"/>
      <c r="CF35" s="168"/>
      <c r="CG35" s="168"/>
      <c r="CH35" s="168"/>
      <c r="CI35" s="168"/>
      <c r="CJ35" s="168"/>
      <c r="CK35" s="168"/>
      <c r="CL35" s="168"/>
    </row>
    <row r="36" spans="2:90" ht="30" customHeight="1" thickTop="1" thickBot="1">
      <c r="B36" s="48"/>
      <c r="C36" s="322"/>
      <c r="D36" s="451"/>
      <c r="E36" s="511"/>
      <c r="F36" s="343"/>
      <c r="G36" s="401" t="s">
        <v>9</v>
      </c>
      <c r="H36" s="366" t="s">
        <v>17</v>
      </c>
      <c r="I36" s="367"/>
      <c r="J36" s="367"/>
      <c r="K36" s="42"/>
      <c r="L36" s="185">
        <v>1</v>
      </c>
      <c r="M36" s="130"/>
      <c r="N36" s="130"/>
      <c r="O36" s="191">
        <v>1</v>
      </c>
      <c r="P36" s="212">
        <v>1</v>
      </c>
      <c r="Q36" s="203">
        <v>1</v>
      </c>
      <c r="R36" s="309">
        <v>1</v>
      </c>
      <c r="S36" s="48"/>
      <c r="Y36" s="168"/>
      <c r="Z36" s="168"/>
      <c r="AA36" s="168"/>
      <c r="AB36" s="168"/>
      <c r="AC36" s="168"/>
      <c r="AD36" s="168"/>
      <c r="AE36" s="168"/>
      <c r="AF36" s="168"/>
      <c r="AG36" s="168"/>
      <c r="AH36" s="168"/>
      <c r="AI36" s="168"/>
      <c r="AJ36" s="168"/>
      <c r="AK36" s="168"/>
      <c r="AL36" s="168"/>
      <c r="AM36" s="168"/>
      <c r="AN36" s="168"/>
      <c r="AO36" s="168"/>
      <c r="AP36" s="168"/>
      <c r="AQ36" s="168"/>
      <c r="AR36" s="168"/>
      <c r="AS36" s="168"/>
      <c r="AT36" s="168"/>
      <c r="AU36" s="168"/>
      <c r="AV36" s="168"/>
      <c r="AW36" s="168"/>
      <c r="AX36" s="168"/>
      <c r="AY36" s="168"/>
      <c r="AZ36" s="168"/>
      <c r="BA36" s="168"/>
      <c r="BB36" s="168"/>
      <c r="BC36" s="168"/>
      <c r="BD36" s="168"/>
      <c r="BE36" s="168"/>
      <c r="BF36" s="168"/>
      <c r="BG36" s="168"/>
      <c r="BH36" s="168"/>
      <c r="BI36" s="168"/>
      <c r="BJ36" s="168"/>
      <c r="BK36" s="168"/>
      <c r="BL36" s="168"/>
      <c r="BM36" s="168"/>
      <c r="BN36" s="168"/>
      <c r="BO36" s="168"/>
      <c r="BP36" s="168"/>
      <c r="BQ36" s="168"/>
      <c r="BR36" s="168"/>
      <c r="BS36" s="168"/>
      <c r="BT36" s="168"/>
      <c r="BU36" s="168"/>
      <c r="BV36" s="168"/>
      <c r="BW36" s="168"/>
      <c r="BX36" s="168"/>
      <c r="BY36" s="168"/>
      <c r="BZ36" s="168"/>
      <c r="CA36" s="168"/>
      <c r="CB36" s="168"/>
      <c r="CC36" s="168"/>
      <c r="CD36" s="168"/>
      <c r="CE36" s="168"/>
      <c r="CF36" s="168"/>
      <c r="CG36" s="168"/>
      <c r="CH36" s="168"/>
      <c r="CI36" s="168"/>
      <c r="CJ36" s="168"/>
      <c r="CK36" s="168"/>
      <c r="CL36" s="168"/>
    </row>
    <row r="37" spans="2:90" ht="30" customHeight="1" thickBot="1">
      <c r="B37" s="48"/>
      <c r="C37" s="322"/>
      <c r="D37" s="451"/>
      <c r="E37" s="511"/>
      <c r="F37" s="343"/>
      <c r="G37" s="368"/>
      <c r="H37" s="366" t="s">
        <v>409</v>
      </c>
      <c r="I37" s="367"/>
      <c r="J37" s="367"/>
      <c r="K37" s="42"/>
      <c r="L37" s="181">
        <v>1</v>
      </c>
      <c r="M37" s="41"/>
      <c r="N37" s="132"/>
      <c r="O37" s="193">
        <v>1</v>
      </c>
      <c r="P37" s="130"/>
      <c r="Q37" s="205">
        <v>1</v>
      </c>
      <c r="R37" s="309">
        <v>0.75</v>
      </c>
      <c r="S37" s="48"/>
      <c r="Y37" s="168"/>
      <c r="Z37" s="168"/>
      <c r="AA37" s="168"/>
      <c r="AB37" s="168"/>
      <c r="AC37" s="168"/>
      <c r="AD37" s="168"/>
      <c r="AE37" s="168"/>
      <c r="AF37" s="168"/>
      <c r="AG37" s="168"/>
      <c r="AH37" s="168"/>
      <c r="AI37" s="168"/>
      <c r="AJ37" s="168"/>
      <c r="AK37" s="168"/>
      <c r="AL37" s="168"/>
      <c r="AM37" s="168"/>
      <c r="AN37" s="168"/>
      <c r="AO37" s="168"/>
      <c r="AP37" s="168"/>
      <c r="AQ37" s="168"/>
      <c r="AR37" s="168"/>
      <c r="AS37" s="168"/>
      <c r="AT37" s="168"/>
      <c r="AU37" s="168"/>
      <c r="AV37" s="168"/>
      <c r="AW37" s="168"/>
      <c r="AX37" s="168"/>
      <c r="AY37" s="168"/>
      <c r="AZ37" s="168"/>
      <c r="BA37" s="168"/>
      <c r="BB37" s="168"/>
      <c r="BC37" s="168"/>
      <c r="BD37" s="168"/>
      <c r="BE37" s="168"/>
      <c r="BF37" s="168"/>
      <c r="BG37" s="168"/>
      <c r="BH37" s="168"/>
      <c r="BI37" s="168"/>
      <c r="BJ37" s="168"/>
      <c r="BK37" s="168"/>
      <c r="BL37" s="168"/>
      <c r="BM37" s="168"/>
      <c r="BN37" s="168"/>
      <c r="BO37" s="168"/>
      <c r="BP37" s="168"/>
      <c r="BQ37" s="168"/>
      <c r="BR37" s="168"/>
      <c r="BS37" s="168"/>
      <c r="BT37" s="168"/>
      <c r="BU37" s="168"/>
      <c r="BV37" s="168"/>
      <c r="BW37" s="168"/>
      <c r="BX37" s="168"/>
      <c r="BY37" s="168"/>
      <c r="BZ37" s="168"/>
      <c r="CA37" s="168"/>
      <c r="CB37" s="168"/>
      <c r="CC37" s="168"/>
      <c r="CD37" s="168"/>
      <c r="CE37" s="168"/>
      <c r="CF37" s="168"/>
      <c r="CG37" s="168"/>
      <c r="CH37" s="168"/>
      <c r="CI37" s="168"/>
      <c r="CJ37" s="168"/>
      <c r="CK37" s="168"/>
      <c r="CL37" s="168"/>
    </row>
    <row r="38" spans="2:90" ht="30" customHeight="1" thickBot="1">
      <c r="B38" s="48"/>
      <c r="C38" s="322"/>
      <c r="D38" s="451"/>
      <c r="E38" s="511"/>
      <c r="F38" s="344"/>
      <c r="G38" s="402"/>
      <c r="H38" s="331" t="s">
        <v>18</v>
      </c>
      <c r="I38" s="332"/>
      <c r="J38" s="526"/>
      <c r="K38" s="90"/>
      <c r="L38" s="172">
        <v>1</v>
      </c>
      <c r="M38" s="70"/>
      <c r="N38" s="151"/>
      <c r="O38" s="194">
        <v>1</v>
      </c>
      <c r="P38" s="153"/>
      <c r="Q38" s="206">
        <v>1</v>
      </c>
      <c r="R38" s="309">
        <v>0.75</v>
      </c>
      <c r="S38" s="48"/>
      <c r="Y38" s="168"/>
      <c r="Z38" s="168"/>
      <c r="AA38" s="168"/>
      <c r="AB38" s="168"/>
      <c r="AC38" s="168"/>
      <c r="AD38" s="168"/>
      <c r="AE38" s="168"/>
      <c r="AF38" s="168"/>
      <c r="AG38" s="168"/>
      <c r="AH38" s="168"/>
      <c r="AI38" s="168"/>
      <c r="AJ38" s="168"/>
      <c r="AK38" s="168"/>
      <c r="AL38" s="168"/>
      <c r="AM38" s="168"/>
      <c r="AN38" s="168"/>
      <c r="AO38" s="168"/>
      <c r="AP38" s="168"/>
      <c r="AQ38" s="168"/>
      <c r="AR38" s="168"/>
      <c r="AS38" s="168"/>
      <c r="AT38" s="168"/>
      <c r="AU38" s="168"/>
      <c r="AV38" s="168"/>
      <c r="AW38" s="168"/>
      <c r="AX38" s="168"/>
      <c r="AY38" s="168"/>
      <c r="AZ38" s="168"/>
      <c r="BA38" s="168"/>
      <c r="BB38" s="168"/>
      <c r="BC38" s="168"/>
      <c r="BD38" s="168"/>
      <c r="BE38" s="168"/>
      <c r="BF38" s="168"/>
      <c r="BG38" s="168"/>
      <c r="BH38" s="168"/>
      <c r="BI38" s="168"/>
      <c r="BJ38" s="168"/>
      <c r="BK38" s="168"/>
      <c r="BL38" s="168"/>
      <c r="BM38" s="168"/>
      <c r="BN38" s="168"/>
      <c r="BO38" s="168"/>
      <c r="BP38" s="168"/>
      <c r="BQ38" s="168"/>
      <c r="BR38" s="168"/>
      <c r="BS38" s="168"/>
      <c r="BT38" s="168"/>
      <c r="BU38" s="168"/>
      <c r="BV38" s="168"/>
      <c r="BW38" s="168"/>
      <c r="BX38" s="168"/>
      <c r="BY38" s="168"/>
      <c r="BZ38" s="168"/>
      <c r="CA38" s="168"/>
      <c r="CB38" s="168"/>
      <c r="CC38" s="168"/>
      <c r="CD38" s="168"/>
      <c r="CE38" s="168"/>
      <c r="CF38" s="168"/>
      <c r="CG38" s="168"/>
      <c r="CH38" s="168"/>
      <c r="CI38" s="168"/>
      <c r="CJ38" s="168"/>
      <c r="CK38" s="168"/>
      <c r="CL38" s="168"/>
    </row>
    <row r="39" spans="2:90" ht="15" customHeight="1" thickBot="1">
      <c r="B39" s="48"/>
      <c r="C39" s="322"/>
      <c r="D39" s="451"/>
      <c r="E39" s="360"/>
      <c r="F39" s="251"/>
      <c r="G39" s="252"/>
      <c r="H39" s="252"/>
      <c r="I39" s="252"/>
      <c r="J39" s="252"/>
      <c r="K39" s="252"/>
      <c r="L39" s="252"/>
      <c r="M39" s="252"/>
      <c r="N39" s="252"/>
      <c r="O39" s="252"/>
      <c r="P39" s="252"/>
      <c r="Q39" s="253"/>
      <c r="R39" s="310"/>
      <c r="S39" s="48"/>
    </row>
    <row r="40" spans="2:90" ht="30" customHeight="1" thickBot="1">
      <c r="B40" s="48"/>
      <c r="C40" s="322"/>
      <c r="D40" s="451"/>
      <c r="E40" s="511"/>
      <c r="F40" s="543" t="s">
        <v>418</v>
      </c>
      <c r="G40" s="405" t="s">
        <v>1</v>
      </c>
      <c r="H40" s="406"/>
      <c r="I40" s="407"/>
      <c r="J40" s="415" t="s">
        <v>380</v>
      </c>
      <c r="K40" s="44"/>
      <c r="L40" s="171">
        <v>1</v>
      </c>
      <c r="M40" s="57"/>
      <c r="N40" s="57"/>
      <c r="O40" s="188">
        <v>1</v>
      </c>
      <c r="P40" s="197">
        <v>1</v>
      </c>
      <c r="Q40" s="205">
        <v>1</v>
      </c>
      <c r="R40" s="309">
        <v>1</v>
      </c>
      <c r="S40" s="48"/>
    </row>
    <row r="41" spans="2:90" ht="30" customHeight="1" thickBot="1">
      <c r="B41" s="48"/>
      <c r="C41" s="322"/>
      <c r="D41" s="451"/>
      <c r="E41" s="511"/>
      <c r="F41" s="543"/>
      <c r="G41" s="408" t="s">
        <v>2</v>
      </c>
      <c r="H41" s="409"/>
      <c r="I41" s="410"/>
      <c r="J41" s="416"/>
      <c r="K41" s="42"/>
      <c r="L41" s="293"/>
      <c r="M41" s="291"/>
      <c r="N41" s="291"/>
      <c r="O41" s="295"/>
      <c r="P41" s="297"/>
      <c r="Q41" s="299"/>
      <c r="R41" s="309">
        <v>1</v>
      </c>
      <c r="S41" s="48"/>
    </row>
    <row r="42" spans="2:90" ht="30" customHeight="1" thickBot="1">
      <c r="B42" s="48"/>
      <c r="C42" s="322"/>
      <c r="D42" s="451"/>
      <c r="E42" s="511"/>
      <c r="F42" s="543"/>
      <c r="G42" s="408" t="s">
        <v>3</v>
      </c>
      <c r="H42" s="409"/>
      <c r="I42" s="410"/>
      <c r="J42" s="416"/>
      <c r="K42" s="42"/>
      <c r="L42" s="293"/>
      <c r="O42" s="295"/>
      <c r="P42" s="297"/>
      <c r="Q42" s="299"/>
      <c r="R42" s="309">
        <v>1</v>
      </c>
      <c r="S42" s="48"/>
    </row>
    <row r="43" spans="2:90" ht="30" customHeight="1" thickBot="1">
      <c r="B43" s="48"/>
      <c r="C43" s="322"/>
      <c r="D43" s="451"/>
      <c r="E43" s="511"/>
      <c r="F43" s="543"/>
      <c r="G43" s="408" t="s">
        <v>315</v>
      </c>
      <c r="H43" s="409"/>
      <c r="I43" s="410"/>
      <c r="J43" s="416"/>
      <c r="K43" s="42"/>
      <c r="L43" s="293"/>
      <c r="O43" s="295"/>
      <c r="P43" s="297"/>
      <c r="Q43" s="299"/>
      <c r="R43" s="309">
        <v>1</v>
      </c>
      <c r="S43" s="48"/>
    </row>
    <row r="44" spans="2:90" ht="30" customHeight="1" thickBot="1">
      <c r="B44" s="48"/>
      <c r="C44" s="322"/>
      <c r="D44" s="451"/>
      <c r="E44" s="511"/>
      <c r="F44" s="543"/>
      <c r="G44" s="411" t="s">
        <v>4</v>
      </c>
      <c r="H44" s="361" t="s">
        <v>215</v>
      </c>
      <c r="I44" s="362"/>
      <c r="J44" s="416"/>
      <c r="K44" s="43"/>
      <c r="L44" s="293"/>
      <c r="O44" s="295"/>
      <c r="P44" s="297"/>
      <c r="Q44" s="299"/>
      <c r="R44" s="309">
        <v>1</v>
      </c>
      <c r="S44" s="48"/>
    </row>
    <row r="45" spans="2:90" ht="30" customHeight="1" thickBot="1">
      <c r="B45" s="48"/>
      <c r="C45" s="322"/>
      <c r="D45" s="451"/>
      <c r="E45" s="511"/>
      <c r="F45" s="543"/>
      <c r="G45" s="412"/>
      <c r="H45" s="413" t="s">
        <v>216</v>
      </c>
      <c r="I45" s="414"/>
      <c r="J45" s="417"/>
      <c r="K45" s="149"/>
      <c r="L45" s="294"/>
      <c r="M45" s="292"/>
      <c r="N45" s="292"/>
      <c r="O45" s="296"/>
      <c r="P45" s="298"/>
      <c r="Q45" s="300"/>
      <c r="R45" s="309">
        <v>1</v>
      </c>
      <c r="S45" s="48"/>
    </row>
    <row r="46" spans="2:90" ht="15" customHeight="1" thickBot="1">
      <c r="B46" s="48"/>
      <c r="C46" s="322"/>
      <c r="D46" s="451"/>
      <c r="E46" s="360"/>
      <c r="F46" s="248"/>
      <c r="G46" s="249"/>
      <c r="H46" s="249"/>
      <c r="I46" s="249"/>
      <c r="J46" s="249"/>
      <c r="K46" s="249"/>
      <c r="L46" s="249"/>
      <c r="M46" s="249"/>
      <c r="N46" s="249"/>
      <c r="O46" s="249"/>
      <c r="P46" s="249"/>
      <c r="Q46" s="250"/>
      <c r="R46" s="310"/>
      <c r="S46" s="48"/>
    </row>
    <row r="47" spans="2:90" ht="30" customHeight="1" thickBot="1">
      <c r="B47" s="48"/>
      <c r="C47" s="322"/>
      <c r="D47" s="451"/>
      <c r="E47" s="511"/>
      <c r="F47" s="167" t="s">
        <v>5</v>
      </c>
      <c r="G47" s="397" t="s">
        <v>177</v>
      </c>
      <c r="H47" s="398"/>
      <c r="I47" s="399"/>
      <c r="J47" s="399"/>
      <c r="K47" s="147"/>
      <c r="L47" s="183">
        <v>1</v>
      </c>
      <c r="M47" s="63"/>
      <c r="N47" s="150"/>
      <c r="O47" s="145"/>
      <c r="P47" s="145"/>
      <c r="Q47" s="211">
        <v>1</v>
      </c>
      <c r="R47" s="309">
        <v>0.5</v>
      </c>
      <c r="S47" s="48"/>
    </row>
    <row r="48" spans="2:90" ht="15" customHeight="1" thickBot="1">
      <c r="B48" s="48"/>
      <c r="C48" s="322"/>
      <c r="D48" s="140"/>
      <c r="E48" s="148"/>
      <c r="F48" s="254"/>
      <c r="G48" s="255"/>
      <c r="H48" s="255"/>
      <c r="I48" s="255"/>
      <c r="J48" s="255"/>
      <c r="K48" s="255"/>
      <c r="L48" s="255"/>
      <c r="M48" s="255"/>
      <c r="N48" s="255"/>
      <c r="O48" s="255"/>
      <c r="P48" s="255"/>
      <c r="Q48" s="256"/>
      <c r="R48" s="310"/>
      <c r="S48" s="48"/>
    </row>
    <row r="49" spans="2:19" ht="30" customHeight="1" thickBot="1">
      <c r="B49" s="48"/>
      <c r="C49" s="322"/>
      <c r="D49" s="87"/>
      <c r="E49" s="88"/>
      <c r="F49" s="395" t="s">
        <v>275</v>
      </c>
      <c r="G49" s="403" t="s">
        <v>29</v>
      </c>
      <c r="H49" s="403"/>
      <c r="I49" s="403"/>
      <c r="J49" s="404"/>
      <c r="K49" s="43"/>
      <c r="L49" s="171">
        <v>1</v>
      </c>
      <c r="M49" s="86"/>
      <c r="N49" s="133"/>
      <c r="O49" s="128"/>
      <c r="P49" s="199">
        <v>1</v>
      </c>
      <c r="Q49" s="131"/>
      <c r="R49" s="309">
        <v>0.5</v>
      </c>
      <c r="S49" s="48"/>
    </row>
    <row r="50" spans="2:19" ht="30" customHeight="1" thickBot="1">
      <c r="B50" s="48"/>
      <c r="C50" s="322"/>
      <c r="D50" s="87"/>
      <c r="E50" s="88"/>
      <c r="F50" s="396"/>
      <c r="G50" s="392" t="s">
        <v>30</v>
      </c>
      <c r="H50" s="393"/>
      <c r="I50" s="393"/>
      <c r="J50" s="394"/>
      <c r="K50" s="265"/>
      <c r="L50" s="266">
        <v>1</v>
      </c>
      <c r="M50" s="63"/>
      <c r="N50" s="150"/>
      <c r="O50" s="145"/>
      <c r="P50" s="200">
        <v>1</v>
      </c>
      <c r="Q50" s="146"/>
      <c r="R50" s="309">
        <v>0.5</v>
      </c>
      <c r="S50" s="48"/>
    </row>
    <row r="51" spans="2:19" ht="30" customHeight="1" thickTop="1" thickBot="1">
      <c r="B51" s="48"/>
      <c r="C51" s="322"/>
      <c r="D51" s="345" t="s">
        <v>378</v>
      </c>
      <c r="E51" s="346"/>
      <c r="F51" s="346"/>
      <c r="G51" s="346"/>
      <c r="H51" s="346"/>
      <c r="I51" s="346"/>
      <c r="J51" s="346"/>
      <c r="K51" s="347"/>
      <c r="L51" s="264">
        <f>SUM(L9:L50)</f>
        <v>24</v>
      </c>
      <c r="M51" s="262"/>
      <c r="N51" s="263"/>
      <c r="O51" s="264">
        <f>SUM(O9:O50)</f>
        <v>19</v>
      </c>
      <c r="P51" s="264">
        <f>SUM(P9:P50)</f>
        <v>10</v>
      </c>
      <c r="Q51" s="264">
        <f>SUM(Q9:Q50)</f>
        <v>27</v>
      </c>
      <c r="R51" s="571"/>
      <c r="S51" s="48"/>
    </row>
    <row r="52" spans="2:19" ht="30" customHeight="1" thickTop="1" thickBot="1">
      <c r="B52" s="48"/>
      <c r="C52" s="322"/>
      <c r="D52" s="345" t="s">
        <v>379</v>
      </c>
      <c r="E52" s="346"/>
      <c r="F52" s="346"/>
      <c r="G52" s="346"/>
      <c r="H52" s="346"/>
      <c r="I52" s="346"/>
      <c r="J52" s="346"/>
      <c r="K52" s="347"/>
      <c r="L52" s="541">
        <f>SUM(L51:Q51)</f>
        <v>80</v>
      </c>
      <c r="M52" s="541"/>
      <c r="N52" s="541"/>
      <c r="O52" s="541"/>
      <c r="P52" s="541"/>
      <c r="Q52" s="541"/>
      <c r="R52" s="572"/>
      <c r="S52" s="48"/>
    </row>
    <row r="53" spans="2:19" ht="30" customHeight="1" thickTop="1" thickBot="1">
      <c r="B53" s="48"/>
      <c r="C53" s="322"/>
      <c r="D53" s="345" t="s">
        <v>385</v>
      </c>
      <c r="E53" s="346"/>
      <c r="F53" s="346"/>
      <c r="G53" s="346"/>
      <c r="H53" s="346"/>
      <c r="I53" s="346"/>
      <c r="J53" s="346"/>
      <c r="K53" s="347"/>
      <c r="L53" s="290">
        <f>L51/24</f>
        <v>1</v>
      </c>
      <c r="M53" s="290">
        <f t="shared" ref="M53:N53" si="0">M51/24</f>
        <v>0</v>
      </c>
      <c r="N53" s="290">
        <f t="shared" si="0"/>
        <v>0</v>
      </c>
      <c r="O53" s="290">
        <f>O51/19</f>
        <v>1</v>
      </c>
      <c r="P53" s="290">
        <f>P51/10</f>
        <v>1</v>
      </c>
      <c r="Q53" s="290">
        <f>Q51/27</f>
        <v>1</v>
      </c>
      <c r="R53" s="572"/>
      <c r="S53" s="48"/>
    </row>
    <row r="54" spans="2:19" ht="30" customHeight="1" thickTop="1" thickBot="1">
      <c r="B54" s="48"/>
      <c r="C54" s="322"/>
      <c r="D54" s="345" t="s">
        <v>377</v>
      </c>
      <c r="E54" s="346"/>
      <c r="F54" s="346"/>
      <c r="G54" s="346"/>
      <c r="H54" s="346"/>
      <c r="I54" s="346"/>
      <c r="J54" s="346"/>
      <c r="K54" s="347"/>
      <c r="L54" s="542">
        <f>L52/80</f>
        <v>1</v>
      </c>
      <c r="M54" s="542"/>
      <c r="N54" s="542"/>
      <c r="O54" s="542"/>
      <c r="P54" s="542"/>
      <c r="Q54" s="542"/>
      <c r="R54" s="572"/>
      <c r="S54" s="48"/>
    </row>
    <row r="55" spans="2:19" ht="30" customHeight="1" thickTop="1" thickBot="1">
      <c r="B55" s="48"/>
      <c r="C55" s="322"/>
      <c r="D55" s="325" t="s">
        <v>367</v>
      </c>
      <c r="E55" s="326"/>
      <c r="F55" s="326"/>
      <c r="G55" s="326"/>
      <c r="H55" s="326"/>
      <c r="I55" s="326"/>
      <c r="J55" s="326"/>
      <c r="K55" s="327"/>
      <c r="L55" s="313">
        <v>24</v>
      </c>
      <c r="M55" s="314"/>
      <c r="N55" s="315"/>
      <c r="O55" s="313">
        <v>19</v>
      </c>
      <c r="P55" s="313">
        <v>10</v>
      </c>
      <c r="Q55" s="313">
        <v>27</v>
      </c>
      <c r="R55" s="572"/>
      <c r="S55" s="48"/>
    </row>
    <row r="56" spans="2:19" ht="30" customHeight="1" thickTop="1" thickBot="1">
      <c r="B56" s="48"/>
      <c r="C56" s="322"/>
      <c r="D56" s="325" t="s">
        <v>368</v>
      </c>
      <c r="E56" s="326"/>
      <c r="F56" s="326"/>
      <c r="G56" s="326"/>
      <c r="H56" s="326"/>
      <c r="I56" s="326"/>
      <c r="J56" s="326"/>
      <c r="K56" s="327"/>
      <c r="L56" s="582" t="s">
        <v>402</v>
      </c>
      <c r="M56" s="582"/>
      <c r="N56" s="582"/>
      <c r="O56" s="582"/>
      <c r="P56" s="582"/>
      <c r="Q56" s="582"/>
      <c r="R56" s="573"/>
      <c r="S56" s="48"/>
    </row>
    <row r="57" spans="2:19" ht="9.9499999999999993" hidden="1" customHeight="1" thickBot="1">
      <c r="B57" s="48"/>
      <c r="C57" s="322"/>
      <c r="D57" s="87"/>
      <c r="E57" s="88"/>
      <c r="F57" s="61"/>
      <c r="G57" s="59"/>
      <c r="H57" s="59"/>
      <c r="I57" s="60"/>
      <c r="J57" s="60"/>
      <c r="K57" s="261"/>
      <c r="L57" s="52"/>
      <c r="M57" s="11"/>
      <c r="N57" s="24"/>
      <c r="O57" s="76"/>
      <c r="P57" s="76"/>
      <c r="Q57" s="137"/>
      <c r="R57" s="310"/>
      <c r="S57" s="48"/>
    </row>
    <row r="58" spans="2:19" ht="30" hidden="1" customHeight="1" thickBot="1">
      <c r="B58" s="48"/>
      <c r="C58" s="322"/>
      <c r="D58" s="87"/>
      <c r="E58" s="88"/>
      <c r="F58" s="490" t="s">
        <v>19</v>
      </c>
      <c r="G58" s="365" t="s">
        <v>20</v>
      </c>
      <c r="H58" s="365" t="s">
        <v>21</v>
      </c>
      <c r="I58" s="361"/>
      <c r="J58" s="361"/>
      <c r="K58" s="16"/>
      <c r="L58" s="52"/>
      <c r="M58" s="11"/>
      <c r="N58" s="21"/>
      <c r="O58" s="75"/>
      <c r="P58" s="75"/>
      <c r="Q58" s="130"/>
      <c r="R58" s="310"/>
      <c r="S58" s="48"/>
    </row>
    <row r="59" spans="2:19" ht="30" hidden="1" customHeight="1" thickBot="1">
      <c r="B59" s="48"/>
      <c r="C59" s="322"/>
      <c r="D59" s="87"/>
      <c r="E59" s="88"/>
      <c r="F59" s="490"/>
      <c r="G59" s="365"/>
      <c r="H59" s="365" t="s">
        <v>235</v>
      </c>
      <c r="I59" s="361"/>
      <c r="J59" s="361"/>
      <c r="K59" s="16"/>
      <c r="L59" s="52"/>
      <c r="M59" s="11"/>
      <c r="N59" s="21"/>
      <c r="O59" s="75"/>
      <c r="P59" s="75"/>
      <c r="Q59" s="130"/>
      <c r="R59" s="310"/>
      <c r="S59" s="48"/>
    </row>
    <row r="60" spans="2:19" ht="30" hidden="1" customHeight="1" thickBot="1">
      <c r="B60" s="48"/>
      <c r="C60" s="322"/>
      <c r="D60" s="87"/>
      <c r="E60" s="88"/>
      <c r="F60" s="490"/>
      <c r="G60" s="365"/>
      <c r="H60" s="365" t="s">
        <v>22</v>
      </c>
      <c r="I60" s="361"/>
      <c r="J60" s="361"/>
      <c r="K60" s="16"/>
      <c r="L60" s="52"/>
      <c r="M60" s="11"/>
      <c r="N60" s="21"/>
      <c r="O60" s="75"/>
      <c r="P60" s="75"/>
      <c r="Q60" s="130"/>
      <c r="R60" s="310"/>
      <c r="S60" s="48"/>
    </row>
    <row r="61" spans="2:19" ht="30" hidden="1" customHeight="1" thickBot="1">
      <c r="B61" s="48"/>
      <c r="C61" s="322"/>
      <c r="D61" s="87"/>
      <c r="E61" s="88"/>
      <c r="F61" s="490"/>
      <c r="G61" s="365"/>
      <c r="H61" s="365" t="s">
        <v>23</v>
      </c>
      <c r="I61" s="361"/>
      <c r="J61" s="361"/>
      <c r="K61" s="16"/>
      <c r="L61" s="52"/>
      <c r="M61" s="11"/>
      <c r="N61" s="21"/>
      <c r="O61" s="75"/>
      <c r="P61" s="75"/>
      <c r="Q61" s="130"/>
      <c r="R61" s="310"/>
      <c r="S61" s="48"/>
    </row>
    <row r="62" spans="2:19" ht="30" hidden="1" customHeight="1" thickBot="1">
      <c r="B62" s="48"/>
      <c r="C62" s="322"/>
      <c r="D62" s="87"/>
      <c r="E62" s="88"/>
      <c r="F62" s="490"/>
      <c r="G62" s="365"/>
      <c r="H62" s="365" t="s">
        <v>24</v>
      </c>
      <c r="I62" s="361"/>
      <c r="J62" s="361"/>
      <c r="K62" s="16"/>
      <c r="L62" s="53"/>
      <c r="M62" s="11"/>
      <c r="N62" s="21"/>
      <c r="O62" s="75"/>
      <c r="P62" s="75"/>
      <c r="Q62" s="130"/>
      <c r="R62" s="310"/>
      <c r="S62" s="48"/>
    </row>
    <row r="63" spans="2:19" ht="30" hidden="1" customHeight="1" thickBot="1">
      <c r="B63" s="48"/>
      <c r="C63" s="322"/>
      <c r="D63" s="87"/>
      <c r="E63" s="88"/>
      <c r="F63" s="490"/>
      <c r="G63" s="423"/>
      <c r="H63" s="423" t="s">
        <v>179</v>
      </c>
      <c r="I63" s="388"/>
      <c r="J63" s="540"/>
      <c r="K63" s="46"/>
      <c r="L63" s="54"/>
      <c r="M63" s="40"/>
      <c r="N63" s="23"/>
      <c r="O63" s="75"/>
      <c r="P63" s="75"/>
      <c r="Q63" s="130"/>
      <c r="R63" s="310"/>
      <c r="S63" s="48"/>
    </row>
    <row r="64" spans="2:19" ht="30" hidden="1" customHeight="1" thickTop="1" thickBot="1">
      <c r="B64" s="48"/>
      <c r="C64" s="322"/>
      <c r="D64" s="87"/>
      <c r="E64" s="88"/>
      <c r="F64" s="490"/>
      <c r="G64" s="366" t="s">
        <v>25</v>
      </c>
      <c r="H64" s="366" t="s">
        <v>26</v>
      </c>
      <c r="I64" s="367"/>
      <c r="J64" s="367"/>
      <c r="K64" s="45"/>
      <c r="L64" s="52"/>
      <c r="M64" s="41"/>
      <c r="N64" s="22"/>
      <c r="O64" s="75"/>
      <c r="P64" s="75"/>
      <c r="Q64" s="130"/>
      <c r="R64" s="310"/>
      <c r="S64" s="48"/>
    </row>
    <row r="65" spans="2:19" ht="30" hidden="1" customHeight="1" thickBot="1">
      <c r="B65" s="48"/>
      <c r="C65" s="322"/>
      <c r="D65" s="87"/>
      <c r="E65" s="88"/>
      <c r="F65" s="490"/>
      <c r="G65" s="365"/>
      <c r="H65" s="365" t="s">
        <v>27</v>
      </c>
      <c r="I65" s="361"/>
      <c r="J65" s="361"/>
      <c r="K65" s="16"/>
      <c r="L65" s="55"/>
      <c r="M65" s="11"/>
      <c r="N65" s="21"/>
      <c r="O65" s="75"/>
      <c r="P65" s="75"/>
      <c r="Q65" s="130"/>
      <c r="R65" s="310"/>
      <c r="S65" s="48"/>
    </row>
    <row r="66" spans="2:19" ht="30" hidden="1" customHeight="1" thickBot="1">
      <c r="B66" s="48"/>
      <c r="C66" s="322"/>
      <c r="D66" s="87"/>
      <c r="E66" s="88"/>
      <c r="F66" s="491"/>
      <c r="G66" s="423"/>
      <c r="H66" s="423" t="s">
        <v>28</v>
      </c>
      <c r="I66" s="388"/>
      <c r="J66" s="388"/>
      <c r="K66" s="46"/>
      <c r="L66" s="54"/>
      <c r="M66" s="40"/>
      <c r="N66" s="23"/>
      <c r="O66" s="75"/>
      <c r="P66" s="75"/>
      <c r="Q66" s="130"/>
      <c r="R66" s="310"/>
      <c r="S66" s="48"/>
    </row>
    <row r="67" spans="2:19" ht="30" hidden="1" customHeight="1" thickTop="1" thickBot="1">
      <c r="B67" s="48"/>
      <c r="C67" s="322"/>
      <c r="D67" s="87"/>
      <c r="E67" s="88"/>
      <c r="F67" s="440" t="s">
        <v>83</v>
      </c>
      <c r="G67" s="366" t="s">
        <v>66</v>
      </c>
      <c r="H67" s="28" t="s">
        <v>67</v>
      </c>
      <c r="I67" s="29"/>
      <c r="J67" s="29" t="s">
        <v>68</v>
      </c>
      <c r="K67" s="45"/>
      <c r="L67" s="52"/>
      <c r="M67" s="41"/>
      <c r="N67" s="22"/>
      <c r="O67" s="75"/>
      <c r="P67" s="75"/>
      <c r="Q67" s="130"/>
      <c r="R67" s="310"/>
      <c r="S67" s="48"/>
    </row>
    <row r="68" spans="2:19" ht="30" hidden="1" customHeight="1" thickBot="1">
      <c r="B68" s="48"/>
      <c r="C68" s="322"/>
      <c r="D68" s="87"/>
      <c r="E68" s="88"/>
      <c r="F68" s="362"/>
      <c r="G68" s="365"/>
      <c r="H68" s="365" t="s">
        <v>69</v>
      </c>
      <c r="I68" s="30"/>
      <c r="J68" s="30" t="s">
        <v>70</v>
      </c>
      <c r="K68" s="16"/>
      <c r="L68" s="105"/>
      <c r="M68" s="11"/>
      <c r="N68" s="21"/>
      <c r="O68" s="75"/>
      <c r="P68" s="75"/>
      <c r="Q68" s="130"/>
      <c r="R68" s="310"/>
      <c r="S68" s="48"/>
    </row>
    <row r="69" spans="2:19" ht="30" hidden="1" customHeight="1" thickBot="1">
      <c r="B69" s="48"/>
      <c r="C69" s="322"/>
      <c r="D69" s="87"/>
      <c r="E69" s="88"/>
      <c r="F69" s="362"/>
      <c r="G69" s="365"/>
      <c r="H69" s="365"/>
      <c r="I69" s="30"/>
      <c r="J69" s="30" t="s">
        <v>71</v>
      </c>
      <c r="K69" s="16"/>
      <c r="L69" s="52"/>
      <c r="M69" s="11"/>
      <c r="N69" s="21"/>
      <c r="O69" s="75"/>
      <c r="P69" s="75"/>
      <c r="Q69" s="130"/>
      <c r="R69" s="310"/>
      <c r="S69" s="48"/>
    </row>
    <row r="70" spans="2:19" ht="30" hidden="1" customHeight="1" thickBot="1">
      <c r="B70" s="48"/>
      <c r="C70" s="322"/>
      <c r="D70" s="87"/>
      <c r="E70" s="88"/>
      <c r="F70" s="362"/>
      <c r="G70" s="365"/>
      <c r="H70" s="365" t="s">
        <v>72</v>
      </c>
      <c r="I70" s="30"/>
      <c r="J70" s="30" t="s">
        <v>73</v>
      </c>
      <c r="K70" s="16"/>
      <c r="L70" s="105"/>
      <c r="M70" s="11"/>
      <c r="N70" s="21"/>
      <c r="O70" s="75"/>
      <c r="P70" s="75"/>
      <c r="Q70" s="130"/>
      <c r="R70" s="310"/>
      <c r="S70" s="48"/>
    </row>
    <row r="71" spans="2:19" ht="30" hidden="1" customHeight="1" thickBot="1">
      <c r="B71" s="48"/>
      <c r="C71" s="322"/>
      <c r="D71" s="87"/>
      <c r="E71" s="88"/>
      <c r="F71" s="362"/>
      <c r="G71" s="365"/>
      <c r="H71" s="365"/>
      <c r="I71" s="30"/>
      <c r="J71" s="30" t="s">
        <v>74</v>
      </c>
      <c r="K71" s="16"/>
      <c r="L71" s="52"/>
      <c r="M71" s="11"/>
      <c r="N71" s="21"/>
      <c r="O71" s="75"/>
      <c r="P71" s="75"/>
      <c r="Q71" s="130"/>
      <c r="R71" s="310"/>
      <c r="S71" s="48"/>
    </row>
    <row r="72" spans="2:19" ht="30" hidden="1" customHeight="1" thickBot="1">
      <c r="B72" s="48"/>
      <c r="C72" s="322"/>
      <c r="D72" s="87"/>
      <c r="E72" s="88"/>
      <c r="F72" s="362"/>
      <c r="G72" s="365"/>
      <c r="H72" s="365" t="s">
        <v>75</v>
      </c>
      <c r="I72" s="30"/>
      <c r="J72" s="30" t="s">
        <v>76</v>
      </c>
      <c r="K72" s="16"/>
      <c r="L72" s="106"/>
      <c r="M72" s="11"/>
      <c r="N72" s="21"/>
      <c r="O72" s="75"/>
      <c r="P72" s="75"/>
      <c r="Q72" s="130"/>
      <c r="R72" s="310"/>
      <c r="S72" s="48"/>
    </row>
    <row r="73" spans="2:19" ht="30" hidden="1" customHeight="1" thickBot="1">
      <c r="B73" s="48"/>
      <c r="C73" s="322"/>
      <c r="D73" s="87"/>
      <c r="E73" s="88"/>
      <c r="F73" s="362"/>
      <c r="G73" s="423"/>
      <c r="H73" s="423"/>
      <c r="I73" s="31"/>
      <c r="J73" s="31" t="s">
        <v>77</v>
      </c>
      <c r="K73" s="46"/>
      <c r="L73" s="54"/>
      <c r="M73" s="40"/>
      <c r="N73" s="23"/>
      <c r="O73" s="75"/>
      <c r="P73" s="75"/>
      <c r="Q73" s="130"/>
      <c r="R73" s="310"/>
      <c r="S73" s="48"/>
    </row>
    <row r="74" spans="2:19" ht="30" hidden="1" customHeight="1" thickTop="1" thickBot="1">
      <c r="B74" s="48"/>
      <c r="C74" s="322"/>
      <c r="D74" s="87"/>
      <c r="E74" s="88"/>
      <c r="F74" s="362"/>
      <c r="G74" s="366" t="s">
        <v>78</v>
      </c>
      <c r="H74" s="366" t="s">
        <v>79</v>
      </c>
      <c r="I74" s="29"/>
      <c r="J74" s="29" t="s">
        <v>80</v>
      </c>
      <c r="K74" s="45"/>
      <c r="L74" s="52"/>
      <c r="M74" s="41"/>
      <c r="N74" s="22"/>
      <c r="O74" s="75"/>
      <c r="P74" s="75"/>
      <c r="Q74" s="130"/>
      <c r="R74" s="310"/>
      <c r="S74" s="48"/>
    </row>
    <row r="75" spans="2:19" ht="30" hidden="1" customHeight="1" thickBot="1">
      <c r="B75" s="48"/>
      <c r="C75" s="322"/>
      <c r="D75" s="87"/>
      <c r="E75" s="88"/>
      <c r="F75" s="362"/>
      <c r="G75" s="365"/>
      <c r="H75" s="365"/>
      <c r="I75" s="30"/>
      <c r="J75" s="30" t="s">
        <v>81</v>
      </c>
      <c r="K75" s="16"/>
      <c r="L75" s="55"/>
      <c r="M75" s="11"/>
      <c r="N75" s="21"/>
      <c r="O75" s="75"/>
      <c r="P75" s="75"/>
      <c r="Q75" s="130"/>
      <c r="R75" s="310"/>
      <c r="S75" s="48"/>
    </row>
    <row r="76" spans="2:19" ht="30" hidden="1" customHeight="1" thickBot="1">
      <c r="B76" s="48"/>
      <c r="C76" s="322"/>
      <c r="D76" s="87"/>
      <c r="E76" s="88"/>
      <c r="F76" s="441"/>
      <c r="G76" s="423"/>
      <c r="H76" s="423"/>
      <c r="I76" s="31"/>
      <c r="J76" s="33" t="s">
        <v>82</v>
      </c>
      <c r="K76" s="46"/>
      <c r="L76" s="54"/>
      <c r="M76" s="40"/>
      <c r="N76" s="23"/>
      <c r="O76" s="75"/>
      <c r="P76" s="75"/>
      <c r="Q76" s="130"/>
      <c r="R76" s="310"/>
      <c r="S76" s="48"/>
    </row>
    <row r="77" spans="2:19" ht="30" hidden="1" customHeight="1" thickTop="1" thickBot="1">
      <c r="B77" s="48"/>
      <c r="C77" s="322"/>
      <c r="D77" s="87"/>
      <c r="E77" s="88"/>
      <c r="F77" s="440" t="s">
        <v>97</v>
      </c>
      <c r="G77" s="366" t="s">
        <v>98</v>
      </c>
      <c r="H77" s="366"/>
      <c r="I77" s="367"/>
      <c r="J77" s="367"/>
      <c r="K77" s="45"/>
      <c r="L77" s="55"/>
      <c r="M77" s="41"/>
      <c r="N77" s="22"/>
      <c r="O77" s="75"/>
      <c r="P77" s="75"/>
      <c r="Q77" s="130"/>
      <c r="R77" s="310"/>
      <c r="S77" s="48"/>
    </row>
    <row r="78" spans="2:19" ht="30" hidden="1" customHeight="1" thickBot="1">
      <c r="B78" s="48"/>
      <c r="C78" s="322"/>
      <c r="D78" s="87"/>
      <c r="E78" s="88"/>
      <c r="F78" s="362"/>
      <c r="G78" s="423" t="s">
        <v>180</v>
      </c>
      <c r="H78" s="423"/>
      <c r="I78" s="388"/>
      <c r="J78" s="388"/>
      <c r="K78" s="46"/>
      <c r="L78" s="52"/>
      <c r="M78" s="40"/>
      <c r="N78" s="23"/>
      <c r="O78" s="75"/>
      <c r="P78" s="75"/>
      <c r="Q78" s="130"/>
      <c r="R78" s="310"/>
      <c r="S78" s="48"/>
    </row>
    <row r="79" spans="2:19" ht="30" hidden="1" customHeight="1" thickTop="1" thickBot="1">
      <c r="B79" s="48"/>
      <c r="C79" s="322"/>
      <c r="D79" s="87"/>
      <c r="E79" s="88"/>
      <c r="F79" s="362"/>
      <c r="G79" s="366" t="s">
        <v>102</v>
      </c>
      <c r="H79" s="366" t="s">
        <v>103</v>
      </c>
      <c r="I79" s="367"/>
      <c r="J79" s="367"/>
      <c r="K79" s="47"/>
      <c r="L79" s="52"/>
      <c r="M79" s="41"/>
      <c r="N79" s="22"/>
      <c r="O79" s="75"/>
      <c r="P79" s="75"/>
      <c r="Q79" s="130"/>
      <c r="R79" s="310"/>
      <c r="S79" s="48"/>
    </row>
    <row r="80" spans="2:19" ht="30" hidden="1" customHeight="1" thickBot="1">
      <c r="B80" s="48"/>
      <c r="C80" s="322"/>
      <c r="D80" s="87"/>
      <c r="E80" s="88"/>
      <c r="F80" s="362"/>
      <c r="G80" s="365"/>
      <c r="H80" s="25" t="s">
        <v>104</v>
      </c>
      <c r="I80" s="30"/>
      <c r="J80" s="30" t="s">
        <v>106</v>
      </c>
      <c r="K80" s="17"/>
      <c r="L80" s="52"/>
      <c r="M80" s="11"/>
      <c r="N80" s="21"/>
      <c r="O80" s="75"/>
      <c r="P80" s="75"/>
      <c r="Q80" s="130"/>
      <c r="R80" s="310"/>
      <c r="S80" s="48"/>
    </row>
    <row r="81" spans="2:19" ht="30" hidden="1" customHeight="1" thickBot="1">
      <c r="B81" s="48"/>
      <c r="C81" s="322"/>
      <c r="D81" s="87"/>
      <c r="E81" s="88"/>
      <c r="F81" s="362"/>
      <c r="G81" s="365"/>
      <c r="H81" s="25" t="s">
        <v>6</v>
      </c>
      <c r="I81" s="30"/>
      <c r="J81" s="30" t="s">
        <v>105</v>
      </c>
      <c r="K81" s="17"/>
      <c r="L81" s="107"/>
      <c r="M81" s="11"/>
      <c r="N81" s="21"/>
      <c r="O81" s="75"/>
      <c r="P81" s="75"/>
      <c r="Q81" s="130"/>
      <c r="R81" s="310"/>
      <c r="S81" s="48"/>
    </row>
    <row r="82" spans="2:19" ht="9.9499999999999993" hidden="1" customHeight="1" thickBot="1">
      <c r="B82" s="48"/>
      <c r="C82" s="322"/>
      <c r="D82" s="87"/>
      <c r="E82" s="88"/>
      <c r="F82" s="4"/>
      <c r="G82" s="1"/>
      <c r="H82" s="1"/>
      <c r="I82" s="13"/>
      <c r="J82" s="13"/>
      <c r="K82" s="18"/>
      <c r="L82" s="52"/>
      <c r="M82" s="11"/>
      <c r="N82" s="9"/>
      <c r="O82" s="112"/>
      <c r="P82" s="112"/>
      <c r="Q82" s="138"/>
      <c r="R82" s="310"/>
      <c r="S82" s="48"/>
    </row>
    <row r="83" spans="2:19" ht="30" hidden="1" customHeight="1" thickBot="1">
      <c r="B83" s="48"/>
      <c r="C83" s="322"/>
      <c r="D83" s="87"/>
      <c r="E83" s="88"/>
      <c r="F83" s="362" t="s">
        <v>29</v>
      </c>
      <c r="G83" s="365"/>
      <c r="H83" s="365"/>
      <c r="I83" s="361"/>
      <c r="J83" s="361"/>
      <c r="K83" s="16"/>
      <c r="L83" s="52"/>
      <c r="M83" s="11"/>
      <c r="N83" s="21"/>
      <c r="O83" s="75"/>
      <c r="P83" s="75"/>
      <c r="Q83" s="130"/>
      <c r="R83" s="310"/>
      <c r="S83" s="48"/>
    </row>
    <row r="84" spans="2:19" ht="30" hidden="1" customHeight="1" thickBot="1">
      <c r="B84" s="48"/>
      <c r="C84" s="322"/>
      <c r="D84" s="87"/>
      <c r="E84" s="88"/>
      <c r="F84" s="362" t="s">
        <v>30</v>
      </c>
      <c r="G84" s="365"/>
      <c r="H84" s="365"/>
      <c r="I84" s="361"/>
      <c r="J84" s="361"/>
      <c r="K84" s="16"/>
      <c r="L84" s="108"/>
      <c r="M84" s="11"/>
      <c r="N84" s="21"/>
      <c r="O84" s="75"/>
      <c r="P84" s="75"/>
      <c r="Q84" s="130"/>
      <c r="R84" s="310"/>
      <c r="S84" s="48"/>
    </row>
    <row r="85" spans="2:19" ht="9.9499999999999993" customHeight="1" thickTop="1" thickBot="1">
      <c r="B85" s="48"/>
      <c r="C85" s="175"/>
      <c r="D85" s="8"/>
      <c r="E85" s="7"/>
      <c r="F85" s="5"/>
      <c r="G85" s="2"/>
      <c r="H85" s="2"/>
      <c r="I85" s="14"/>
      <c r="J85" s="14"/>
      <c r="K85" s="19"/>
      <c r="L85" s="173"/>
      <c r="M85" s="12"/>
      <c r="N85" s="10"/>
      <c r="O85" s="113"/>
      <c r="P85" s="113"/>
      <c r="Q85" s="139"/>
      <c r="R85" s="312"/>
      <c r="S85" s="48"/>
    </row>
    <row r="86" spans="2:19" ht="30" customHeight="1" thickTop="1" thickBot="1">
      <c r="B86" s="48"/>
      <c r="C86" s="429" t="s">
        <v>31</v>
      </c>
      <c r="D86" s="359" t="s">
        <v>201</v>
      </c>
      <c r="E86" s="359"/>
      <c r="F86" s="516" t="s">
        <v>281</v>
      </c>
      <c r="G86" s="517"/>
      <c r="H86" s="550" t="s">
        <v>280</v>
      </c>
      <c r="I86" s="25" t="s">
        <v>33</v>
      </c>
      <c r="J86" s="526" t="s">
        <v>380</v>
      </c>
      <c r="K86" s="42"/>
      <c r="L86" s="180">
        <v>1</v>
      </c>
      <c r="M86" s="75"/>
      <c r="N86" s="75"/>
      <c r="O86" s="187">
        <v>1</v>
      </c>
      <c r="P86" s="197">
        <v>1</v>
      </c>
      <c r="Q86" s="205">
        <v>1</v>
      </c>
      <c r="R86" s="309">
        <v>1</v>
      </c>
      <c r="S86" s="48"/>
    </row>
    <row r="87" spans="2:19" ht="30" customHeight="1" thickBot="1">
      <c r="B87" s="48"/>
      <c r="C87" s="430"/>
      <c r="D87" s="360"/>
      <c r="E87" s="360"/>
      <c r="F87" s="518"/>
      <c r="G87" s="519"/>
      <c r="H87" s="551"/>
      <c r="I87" s="25" t="s">
        <v>32</v>
      </c>
      <c r="J87" s="536"/>
      <c r="K87" s="42"/>
      <c r="L87" s="180"/>
      <c r="M87" s="75"/>
      <c r="N87" s="75"/>
      <c r="O87" s="187"/>
      <c r="P87" s="197"/>
      <c r="Q87" s="205"/>
      <c r="R87" s="309">
        <v>1</v>
      </c>
      <c r="S87" s="48"/>
    </row>
    <row r="88" spans="2:19" ht="30" customHeight="1" thickBot="1">
      <c r="B88" s="48"/>
      <c r="C88" s="430"/>
      <c r="D88" s="360"/>
      <c r="E88" s="360"/>
      <c r="F88" s="518"/>
      <c r="G88" s="519"/>
      <c r="H88" s="551"/>
      <c r="I88" s="25" t="s">
        <v>34</v>
      </c>
      <c r="J88" s="536"/>
      <c r="K88" s="42"/>
      <c r="L88" s="180"/>
      <c r="M88" s="75"/>
      <c r="N88" s="75"/>
      <c r="O88" s="187"/>
      <c r="P88" s="197"/>
      <c r="Q88" s="205"/>
      <c r="R88" s="309">
        <v>1</v>
      </c>
      <c r="S88" s="48"/>
    </row>
    <row r="89" spans="2:19" ht="30" customHeight="1">
      <c r="B89" s="48"/>
      <c r="C89" s="430"/>
      <c r="D89" s="360"/>
      <c r="E89" s="360"/>
      <c r="F89" s="518"/>
      <c r="G89" s="519"/>
      <c r="H89" s="552"/>
      <c r="I89" s="25" t="s">
        <v>35</v>
      </c>
      <c r="J89" s="537"/>
      <c r="K89" s="73"/>
      <c r="L89" s="180"/>
      <c r="M89" s="75"/>
      <c r="N89" s="75"/>
      <c r="O89" s="187"/>
      <c r="P89" s="197"/>
      <c r="Q89" s="205"/>
      <c r="R89" s="309">
        <v>1</v>
      </c>
      <c r="S89" s="48"/>
    </row>
    <row r="90" spans="2:19" ht="30" customHeight="1">
      <c r="B90" s="48"/>
      <c r="C90" s="430"/>
      <c r="D90" s="360"/>
      <c r="E90" s="360"/>
      <c r="F90" s="518"/>
      <c r="G90" s="519"/>
      <c r="H90" s="380" t="s">
        <v>268</v>
      </c>
      <c r="I90" s="380"/>
      <c r="J90" s="378"/>
      <c r="K90" s="62"/>
      <c r="L90" s="171">
        <v>1</v>
      </c>
      <c r="M90" s="57"/>
      <c r="N90" s="57"/>
      <c r="O90" s="188">
        <v>1</v>
      </c>
      <c r="P90" s="196">
        <v>1</v>
      </c>
      <c r="Q90" s="203">
        <v>1</v>
      </c>
      <c r="R90" s="309">
        <v>1</v>
      </c>
      <c r="S90" s="48"/>
    </row>
    <row r="91" spans="2:19" ht="30" customHeight="1">
      <c r="B91" s="48"/>
      <c r="C91" s="430"/>
      <c r="D91" s="360"/>
      <c r="E91" s="360"/>
      <c r="F91" s="518"/>
      <c r="G91" s="519"/>
      <c r="H91" s="380" t="s">
        <v>269</v>
      </c>
      <c r="I91" s="362"/>
      <c r="J91" s="30" t="s">
        <v>271</v>
      </c>
      <c r="K91" s="385"/>
      <c r="L91" s="171">
        <v>1</v>
      </c>
      <c r="M91" s="57"/>
      <c r="N91" s="57"/>
      <c r="O91" s="188">
        <v>1</v>
      </c>
      <c r="P91" s="196">
        <v>1</v>
      </c>
      <c r="Q91" s="205">
        <v>1</v>
      </c>
      <c r="R91" s="309">
        <v>1</v>
      </c>
      <c r="S91" s="48"/>
    </row>
    <row r="92" spans="2:19" ht="30" customHeight="1">
      <c r="B92" s="48"/>
      <c r="C92" s="430"/>
      <c r="D92" s="360"/>
      <c r="E92" s="360"/>
      <c r="F92" s="518"/>
      <c r="G92" s="519"/>
      <c r="H92" s="411" t="s">
        <v>270</v>
      </c>
      <c r="I92" s="30" t="s">
        <v>272</v>
      </c>
      <c r="J92" s="526" t="s">
        <v>382</v>
      </c>
      <c r="K92" s="352"/>
      <c r="L92" s="171">
        <v>1</v>
      </c>
      <c r="M92" s="57"/>
      <c r="N92" s="57"/>
      <c r="O92" s="188">
        <v>1</v>
      </c>
      <c r="P92" s="196">
        <v>1</v>
      </c>
      <c r="Q92" s="205">
        <v>1</v>
      </c>
      <c r="R92" s="309">
        <v>1</v>
      </c>
      <c r="S92" s="48"/>
    </row>
    <row r="93" spans="2:19" ht="30" customHeight="1">
      <c r="B93" s="48"/>
      <c r="C93" s="430"/>
      <c r="D93" s="360"/>
      <c r="E93" s="360"/>
      <c r="F93" s="518"/>
      <c r="G93" s="519"/>
      <c r="H93" s="539"/>
      <c r="I93" s="30" t="s">
        <v>273</v>
      </c>
      <c r="J93" s="536"/>
      <c r="K93" s="352"/>
      <c r="L93" s="180"/>
      <c r="M93" s="57"/>
      <c r="N93" s="57"/>
      <c r="O93" s="188"/>
      <c r="P93" s="196"/>
      <c r="Q93" s="203"/>
      <c r="R93" s="309">
        <v>1</v>
      </c>
      <c r="S93" s="48"/>
    </row>
    <row r="94" spans="2:19" ht="30" customHeight="1" thickBot="1">
      <c r="B94" s="48"/>
      <c r="C94" s="430"/>
      <c r="D94" s="360"/>
      <c r="E94" s="360"/>
      <c r="F94" s="518"/>
      <c r="G94" s="519"/>
      <c r="H94" s="412"/>
      <c r="I94" s="118" t="s">
        <v>274</v>
      </c>
      <c r="J94" s="538"/>
      <c r="K94" s="386"/>
      <c r="L94" s="182"/>
      <c r="M94" s="102"/>
      <c r="N94" s="102"/>
      <c r="O94" s="190"/>
      <c r="P94" s="201"/>
      <c r="Q94" s="206"/>
      <c r="R94" s="309">
        <v>1</v>
      </c>
      <c r="S94" s="48"/>
    </row>
    <row r="95" spans="2:19" ht="15" customHeight="1" thickBot="1">
      <c r="B95" s="48"/>
      <c r="C95" s="430"/>
      <c r="D95" s="360"/>
      <c r="E95" s="360"/>
      <c r="F95" s="248"/>
      <c r="G95" s="249"/>
      <c r="H95" s="249"/>
      <c r="I95" s="249"/>
      <c r="J95" s="249"/>
      <c r="K95" s="249"/>
      <c r="L95" s="249"/>
      <c r="M95" s="249"/>
      <c r="N95" s="249"/>
      <c r="O95" s="249"/>
      <c r="P95" s="249"/>
      <c r="Q95" s="250"/>
      <c r="R95" s="310"/>
      <c r="S95" s="48"/>
    </row>
    <row r="96" spans="2:19" ht="30" customHeight="1" thickBot="1">
      <c r="B96" s="48"/>
      <c r="C96" s="430"/>
      <c r="D96" s="360"/>
      <c r="E96" s="360"/>
      <c r="F96" s="358" t="s">
        <v>279</v>
      </c>
      <c r="G96" s="364" t="s">
        <v>36</v>
      </c>
      <c r="H96" s="367" t="s">
        <v>39</v>
      </c>
      <c r="I96" s="440"/>
      <c r="J96" s="80" t="s">
        <v>41</v>
      </c>
      <c r="K96" s="44"/>
      <c r="L96" s="171">
        <v>1</v>
      </c>
      <c r="M96" s="41"/>
      <c r="N96" s="22"/>
      <c r="O96" s="128"/>
      <c r="P96" s="128"/>
      <c r="Q96" s="203">
        <v>1</v>
      </c>
      <c r="R96" s="309">
        <v>0.5</v>
      </c>
      <c r="S96" s="48"/>
    </row>
    <row r="97" spans="2:21" ht="30" customHeight="1" thickBot="1">
      <c r="B97" s="48"/>
      <c r="C97" s="430"/>
      <c r="D97" s="360"/>
      <c r="E97" s="360"/>
      <c r="F97" s="358"/>
      <c r="G97" s="368"/>
      <c r="H97" s="361" t="s">
        <v>40</v>
      </c>
      <c r="I97" s="362"/>
      <c r="J97" s="81" t="s">
        <v>42</v>
      </c>
      <c r="K97" s="42"/>
      <c r="L97" s="57"/>
      <c r="M97" s="57"/>
      <c r="N97" s="57"/>
      <c r="O97" s="57"/>
      <c r="P97" s="57"/>
      <c r="Q97" s="203">
        <v>1</v>
      </c>
      <c r="R97" s="309">
        <v>0.25</v>
      </c>
      <c r="S97" s="48"/>
    </row>
    <row r="98" spans="2:21" ht="30" customHeight="1" thickBot="1">
      <c r="B98" s="48"/>
      <c r="C98" s="430"/>
      <c r="D98" s="360"/>
      <c r="E98" s="360"/>
      <c r="F98" s="358"/>
      <c r="G98" s="368" t="s">
        <v>37</v>
      </c>
      <c r="H98" s="361" t="s">
        <v>39</v>
      </c>
      <c r="I98" s="362"/>
      <c r="J98" s="81" t="s">
        <v>43</v>
      </c>
      <c r="K98" s="42"/>
      <c r="L98" s="57"/>
      <c r="M98" s="57"/>
      <c r="N98" s="57"/>
      <c r="O98" s="57"/>
      <c r="P98" s="57"/>
      <c r="Q98" s="203">
        <v>1</v>
      </c>
      <c r="R98" s="309">
        <v>0.25</v>
      </c>
      <c r="S98" s="48"/>
    </row>
    <row r="99" spans="2:21" ht="30" customHeight="1" thickBot="1">
      <c r="B99" s="48"/>
      <c r="C99" s="430"/>
      <c r="D99" s="360"/>
      <c r="E99" s="360"/>
      <c r="F99" s="358"/>
      <c r="G99" s="368"/>
      <c r="H99" s="361" t="s">
        <v>40</v>
      </c>
      <c r="I99" s="362"/>
      <c r="J99" s="81" t="s">
        <v>44</v>
      </c>
      <c r="K99" s="42"/>
      <c r="L99" s="180">
        <v>1</v>
      </c>
      <c r="M99" s="11"/>
      <c r="N99" s="21"/>
      <c r="O99" s="75"/>
      <c r="P99" s="75"/>
      <c r="Q99" s="205">
        <v>1</v>
      </c>
      <c r="R99" s="309">
        <v>0.5</v>
      </c>
      <c r="S99" s="48"/>
    </row>
    <row r="100" spans="2:21" ht="30" customHeight="1" thickBot="1">
      <c r="B100" s="48"/>
      <c r="C100" s="430"/>
      <c r="D100" s="360"/>
      <c r="E100" s="360"/>
      <c r="F100" s="358"/>
      <c r="G100" s="402" t="s">
        <v>38</v>
      </c>
      <c r="H100" s="361" t="s">
        <v>39</v>
      </c>
      <c r="I100" s="362"/>
      <c r="J100" s="81" t="s">
        <v>45</v>
      </c>
      <c r="K100" s="42"/>
      <c r="L100" s="49"/>
      <c r="M100" s="11"/>
      <c r="N100" s="21"/>
      <c r="O100" s="75"/>
      <c r="P100" s="75"/>
      <c r="Q100" s="205">
        <v>1</v>
      </c>
      <c r="R100" s="309">
        <v>0.25</v>
      </c>
      <c r="S100" s="48"/>
    </row>
    <row r="101" spans="2:21" ht="30" customHeight="1" thickBot="1">
      <c r="B101" s="48"/>
      <c r="C101" s="430"/>
      <c r="D101" s="360"/>
      <c r="E101" s="360"/>
      <c r="F101" s="358"/>
      <c r="G101" s="364"/>
      <c r="H101" s="388" t="s">
        <v>40</v>
      </c>
      <c r="I101" s="441"/>
      <c r="J101" s="82" t="s">
        <v>46</v>
      </c>
      <c r="K101" s="90"/>
      <c r="L101" s="179">
        <v>1</v>
      </c>
      <c r="M101" s="40"/>
      <c r="N101" s="127"/>
      <c r="O101" s="129"/>
      <c r="P101" s="129"/>
      <c r="Q101" s="210">
        <v>1</v>
      </c>
      <c r="R101" s="309">
        <v>0.5</v>
      </c>
      <c r="S101" s="48"/>
    </row>
    <row r="102" spans="2:21" ht="30" customHeight="1" thickTop="1" thickBot="1">
      <c r="B102" s="48"/>
      <c r="C102" s="430"/>
      <c r="D102" s="360"/>
      <c r="E102" s="360"/>
      <c r="F102" s="358"/>
      <c r="G102" s="387" t="s">
        <v>305</v>
      </c>
      <c r="H102" s="354" t="s">
        <v>358</v>
      </c>
      <c r="I102" s="575" t="s">
        <v>195</v>
      </c>
      <c r="J102" s="576"/>
      <c r="K102" s="90"/>
      <c r="L102" s="184">
        <v>1</v>
      </c>
      <c r="M102" s="63"/>
      <c r="N102" s="64"/>
      <c r="O102" s="128"/>
      <c r="P102" s="128"/>
      <c r="Q102" s="203">
        <v>1</v>
      </c>
      <c r="R102" s="309">
        <v>0.5</v>
      </c>
      <c r="S102" s="48"/>
    </row>
    <row r="103" spans="2:21" ht="30" customHeight="1" thickBot="1">
      <c r="B103" s="48"/>
      <c r="C103" s="430"/>
      <c r="D103" s="360"/>
      <c r="E103" s="360"/>
      <c r="F103" s="358"/>
      <c r="G103" s="333"/>
      <c r="H103" s="337"/>
      <c r="I103" s="338" t="s">
        <v>187</v>
      </c>
      <c r="J103" s="339"/>
      <c r="K103" s="90"/>
      <c r="L103" s="182">
        <v>1</v>
      </c>
      <c r="M103" s="70"/>
      <c r="N103" s="71"/>
      <c r="O103" s="75"/>
      <c r="P103" s="75"/>
      <c r="Q103" s="205">
        <v>1</v>
      </c>
      <c r="R103" s="309">
        <v>0.5</v>
      </c>
      <c r="S103" s="48"/>
    </row>
    <row r="104" spans="2:21" ht="30" customHeight="1" thickBot="1">
      <c r="B104" s="48"/>
      <c r="C104" s="430"/>
      <c r="D104" s="360"/>
      <c r="E104" s="360"/>
      <c r="F104" s="358"/>
      <c r="G104" s="333"/>
      <c r="H104" s="334"/>
      <c r="I104" s="338" t="s">
        <v>172</v>
      </c>
      <c r="J104" s="339"/>
      <c r="K104" s="90"/>
      <c r="L104" s="182">
        <v>1</v>
      </c>
      <c r="M104" s="70"/>
      <c r="N104" s="71"/>
      <c r="O104" s="75"/>
      <c r="P104" s="197">
        <v>1</v>
      </c>
      <c r="Q104" s="204">
        <v>1</v>
      </c>
      <c r="R104" s="309">
        <v>0.75</v>
      </c>
      <c r="S104" s="48"/>
    </row>
    <row r="105" spans="2:21" ht="30" customHeight="1" thickBot="1">
      <c r="B105" s="48"/>
      <c r="C105" s="430"/>
      <c r="D105" s="360"/>
      <c r="E105" s="360"/>
      <c r="F105" s="358"/>
      <c r="G105" s="333"/>
      <c r="H105" s="336" t="s">
        <v>359</v>
      </c>
      <c r="I105" s="338" t="s">
        <v>170</v>
      </c>
      <c r="J105" s="339"/>
      <c r="K105" s="90"/>
      <c r="L105" s="182">
        <v>1</v>
      </c>
      <c r="M105" s="70"/>
      <c r="N105" s="71"/>
      <c r="O105" s="187">
        <v>1</v>
      </c>
      <c r="P105" s="75"/>
      <c r="Q105" s="205">
        <v>1</v>
      </c>
      <c r="R105" s="309">
        <v>0.75</v>
      </c>
      <c r="S105" s="48"/>
    </row>
    <row r="106" spans="2:21" ht="30" customHeight="1" thickBot="1">
      <c r="B106" s="48"/>
      <c r="C106" s="430"/>
      <c r="D106" s="360"/>
      <c r="E106" s="360"/>
      <c r="F106" s="358"/>
      <c r="G106" s="333"/>
      <c r="H106" s="337"/>
      <c r="I106" s="338" t="s">
        <v>171</v>
      </c>
      <c r="J106" s="339"/>
      <c r="K106" s="90"/>
      <c r="L106" s="182">
        <v>1</v>
      </c>
      <c r="M106" s="70"/>
      <c r="N106" s="71"/>
      <c r="O106" s="75"/>
      <c r="P106" s="197">
        <v>1</v>
      </c>
      <c r="Q106" s="205">
        <v>1</v>
      </c>
      <c r="R106" s="309">
        <v>0.75</v>
      </c>
      <c r="S106" s="48"/>
    </row>
    <row r="107" spans="2:21" ht="30" customHeight="1" thickBot="1">
      <c r="B107" s="48"/>
      <c r="C107" s="430"/>
      <c r="D107" s="360"/>
      <c r="E107" s="360"/>
      <c r="F107" s="358"/>
      <c r="G107" s="333"/>
      <c r="H107" s="334"/>
      <c r="I107" s="338" t="s">
        <v>321</v>
      </c>
      <c r="J107" s="339"/>
      <c r="K107" s="90"/>
      <c r="L107" s="182">
        <v>1</v>
      </c>
      <c r="M107" s="70"/>
      <c r="N107" s="71"/>
      <c r="O107" s="75"/>
      <c r="P107" s="244"/>
      <c r="Q107" s="205">
        <v>1</v>
      </c>
      <c r="R107" s="309">
        <v>0.5</v>
      </c>
      <c r="S107" s="48"/>
    </row>
    <row r="108" spans="2:21" ht="30" customHeight="1" thickBot="1">
      <c r="B108" s="48"/>
      <c r="C108" s="430"/>
      <c r="D108" s="360"/>
      <c r="E108" s="360"/>
      <c r="F108" s="358"/>
      <c r="G108" s="333"/>
      <c r="H108" s="13" t="s">
        <v>360</v>
      </c>
      <c r="I108" s="577" t="s">
        <v>168</v>
      </c>
      <c r="J108" s="578"/>
      <c r="K108" s="90"/>
      <c r="L108" s="172">
        <v>1</v>
      </c>
      <c r="M108" s="70"/>
      <c r="N108" s="151"/>
      <c r="O108" s="152"/>
      <c r="P108" s="152"/>
      <c r="Q108" s="206">
        <v>1</v>
      </c>
      <c r="R108" s="309">
        <v>0.5</v>
      </c>
      <c r="S108" s="48"/>
    </row>
    <row r="109" spans="2:21" ht="15" customHeight="1" thickBot="1">
      <c r="B109" s="48"/>
      <c r="C109" s="430"/>
      <c r="D109" s="360"/>
      <c r="E109" s="360"/>
      <c r="F109" s="245"/>
      <c r="G109" s="246"/>
      <c r="H109" s="246"/>
      <c r="I109" s="246"/>
      <c r="J109" s="246"/>
      <c r="K109" s="246"/>
      <c r="L109" s="246"/>
      <c r="M109" s="246"/>
      <c r="N109" s="246"/>
      <c r="O109" s="246"/>
      <c r="P109" s="246"/>
      <c r="Q109" s="247"/>
      <c r="R109" s="310"/>
      <c r="S109" s="48"/>
    </row>
    <row r="110" spans="2:21" ht="30" customHeight="1">
      <c r="B110" s="48"/>
      <c r="C110" s="430"/>
      <c r="D110" s="360"/>
      <c r="E110" s="360"/>
      <c r="F110" s="447" t="s">
        <v>322</v>
      </c>
      <c r="G110" s="363" t="s">
        <v>304</v>
      </c>
      <c r="H110" s="28" t="s">
        <v>48</v>
      </c>
      <c r="I110" s="367" t="s">
        <v>47</v>
      </c>
      <c r="J110" s="379"/>
      <c r="K110" s="352"/>
      <c r="L110" s="215"/>
      <c r="M110" s="85"/>
      <c r="N110" s="85"/>
      <c r="O110" s="215"/>
      <c r="P110" s="85"/>
      <c r="Q110" s="203">
        <v>1</v>
      </c>
      <c r="R110" s="309">
        <v>0.25</v>
      </c>
      <c r="S110" s="48"/>
    </row>
    <row r="111" spans="2:21" ht="30" customHeight="1" thickBot="1">
      <c r="B111" s="48"/>
      <c r="C111" s="430"/>
      <c r="D111" s="360"/>
      <c r="E111" s="360"/>
      <c r="F111" s="424"/>
      <c r="G111" s="364"/>
      <c r="H111" s="25" t="s">
        <v>49</v>
      </c>
      <c r="I111" s="361" t="s">
        <v>47</v>
      </c>
      <c r="J111" s="378"/>
      <c r="K111" s="386"/>
      <c r="L111" s="185">
        <v>1</v>
      </c>
      <c r="M111" s="41"/>
      <c r="N111" s="22"/>
      <c r="O111" s="215"/>
      <c r="P111" s="196">
        <v>1</v>
      </c>
      <c r="Q111" s="205">
        <v>1</v>
      </c>
      <c r="R111" s="309">
        <v>0.75</v>
      </c>
      <c r="S111" s="48"/>
      <c r="U111" s="168"/>
    </row>
    <row r="112" spans="2:21" ht="30" customHeight="1" thickBot="1">
      <c r="B112" s="48"/>
      <c r="C112" s="430"/>
      <c r="D112" s="360"/>
      <c r="E112" s="360"/>
      <c r="F112" s="424"/>
      <c r="G112" s="368" t="s">
        <v>50</v>
      </c>
      <c r="H112" s="365" t="s">
        <v>410</v>
      </c>
      <c r="I112" s="361"/>
      <c r="J112" s="361"/>
      <c r="K112" s="42"/>
      <c r="L112" s="57"/>
      <c r="M112" s="41"/>
      <c r="N112" s="22"/>
      <c r="O112" s="128"/>
      <c r="P112" s="128"/>
      <c r="Q112" s="203">
        <v>1</v>
      </c>
      <c r="R112" s="309">
        <v>0.25</v>
      </c>
      <c r="S112" s="48"/>
    </row>
    <row r="113" spans="2:19" ht="30" customHeight="1" thickBot="1">
      <c r="B113" s="48"/>
      <c r="C113" s="430"/>
      <c r="D113" s="360"/>
      <c r="E113" s="360"/>
      <c r="F113" s="424"/>
      <c r="G113" s="368"/>
      <c r="H113" s="365" t="s">
        <v>411</v>
      </c>
      <c r="I113" s="361"/>
      <c r="J113" s="361"/>
      <c r="K113" s="42"/>
      <c r="L113" s="49"/>
      <c r="M113" s="11"/>
      <c r="N113" s="21"/>
      <c r="O113" s="75"/>
      <c r="P113" s="75"/>
      <c r="Q113" s="205">
        <v>1</v>
      </c>
      <c r="R113" s="309">
        <v>0.25</v>
      </c>
      <c r="S113" s="48"/>
    </row>
    <row r="114" spans="2:19" ht="30" customHeight="1" thickBot="1">
      <c r="B114" s="48"/>
      <c r="C114" s="430"/>
      <c r="D114" s="360"/>
      <c r="E114" s="360"/>
      <c r="F114" s="424"/>
      <c r="G114" s="368"/>
      <c r="H114" s="361" t="s">
        <v>412</v>
      </c>
      <c r="I114" s="380"/>
      <c r="J114" s="378"/>
      <c r="K114" s="42"/>
      <c r="L114" s="49"/>
      <c r="M114" s="11"/>
      <c r="N114" s="21"/>
      <c r="O114" s="75"/>
      <c r="P114" s="75"/>
      <c r="Q114" s="205">
        <v>1</v>
      </c>
      <c r="R114" s="309">
        <v>0.25</v>
      </c>
      <c r="S114" s="48"/>
    </row>
    <row r="115" spans="2:19" ht="30" customHeight="1" thickBot="1">
      <c r="B115" s="48"/>
      <c r="C115" s="430"/>
      <c r="D115" s="360"/>
      <c r="E115" s="360"/>
      <c r="F115" s="424"/>
      <c r="G115" s="368"/>
      <c r="H115" s="468" t="s">
        <v>413</v>
      </c>
      <c r="I115" s="469"/>
      <c r="J115" s="469"/>
      <c r="K115" s="42"/>
      <c r="L115" s="49"/>
      <c r="M115" s="11"/>
      <c r="N115" s="21"/>
      <c r="O115" s="75"/>
      <c r="P115" s="75"/>
      <c r="Q115" s="205">
        <v>1</v>
      </c>
      <c r="R115" s="309">
        <v>0.25</v>
      </c>
      <c r="S115" s="48"/>
    </row>
    <row r="116" spans="2:19" ht="30" customHeight="1" thickBot="1">
      <c r="B116" s="48"/>
      <c r="C116" s="430"/>
      <c r="D116" s="360"/>
      <c r="E116" s="360"/>
      <c r="F116" s="424"/>
      <c r="G116" s="402" t="s">
        <v>51</v>
      </c>
      <c r="H116" s="361" t="s">
        <v>217</v>
      </c>
      <c r="I116" s="362"/>
      <c r="J116" s="26" t="s">
        <v>203</v>
      </c>
      <c r="K116" s="42"/>
      <c r="L116" s="49"/>
      <c r="M116" s="11"/>
      <c r="N116" s="21"/>
      <c r="O116" s="75"/>
      <c r="P116" s="197">
        <v>1</v>
      </c>
      <c r="Q116" s="205">
        <v>1</v>
      </c>
      <c r="R116" s="309">
        <v>0.5</v>
      </c>
      <c r="S116" s="48"/>
    </row>
    <row r="117" spans="2:19" ht="30" customHeight="1" thickBot="1">
      <c r="B117" s="48"/>
      <c r="C117" s="430"/>
      <c r="D117" s="360"/>
      <c r="E117" s="360"/>
      <c r="F117" s="424"/>
      <c r="G117" s="363"/>
      <c r="H117" s="332" t="s">
        <v>218</v>
      </c>
      <c r="I117" s="372"/>
      <c r="J117" s="26" t="s">
        <v>204</v>
      </c>
      <c r="K117" s="42"/>
      <c r="L117" s="49"/>
      <c r="M117" s="11"/>
      <c r="N117" s="21"/>
      <c r="O117" s="75"/>
      <c r="P117" s="197">
        <v>1</v>
      </c>
      <c r="Q117" s="205">
        <v>1</v>
      </c>
      <c r="R117" s="309">
        <v>0.5</v>
      </c>
      <c r="S117" s="48"/>
    </row>
    <row r="118" spans="2:19" ht="30" customHeight="1" thickBot="1">
      <c r="B118" s="48"/>
      <c r="C118" s="430"/>
      <c r="D118" s="360"/>
      <c r="E118" s="360"/>
      <c r="F118" s="424"/>
      <c r="G118" s="363"/>
      <c r="H118" s="367"/>
      <c r="I118" s="440"/>
      <c r="J118" s="26" t="s">
        <v>329</v>
      </c>
      <c r="K118" s="42"/>
      <c r="L118" s="49"/>
      <c r="M118" s="11"/>
      <c r="N118" s="21"/>
      <c r="O118" s="75"/>
      <c r="P118" s="197">
        <v>1</v>
      </c>
      <c r="Q118" s="204">
        <v>1</v>
      </c>
      <c r="R118" s="309">
        <v>0.5</v>
      </c>
      <c r="S118" s="48"/>
    </row>
    <row r="119" spans="2:19" ht="30" customHeight="1" thickBot="1">
      <c r="B119" s="48"/>
      <c r="C119" s="430"/>
      <c r="D119" s="360"/>
      <c r="E119" s="360"/>
      <c r="F119" s="424"/>
      <c r="G119" s="363"/>
      <c r="H119" s="361" t="s">
        <v>219</v>
      </c>
      <c r="I119" s="362"/>
      <c r="J119" s="26" t="s">
        <v>205</v>
      </c>
      <c r="K119" s="42"/>
      <c r="L119" s="49"/>
      <c r="M119" s="11"/>
      <c r="N119" s="21"/>
      <c r="O119" s="75"/>
      <c r="P119" s="197">
        <v>1</v>
      </c>
      <c r="Q119" s="205">
        <v>1</v>
      </c>
      <c r="R119" s="309">
        <v>0.5</v>
      </c>
      <c r="S119" s="48"/>
    </row>
    <row r="120" spans="2:19" ht="30" customHeight="1" thickBot="1">
      <c r="B120" s="48"/>
      <c r="C120" s="430"/>
      <c r="D120" s="360"/>
      <c r="E120" s="360"/>
      <c r="F120" s="425"/>
      <c r="G120" s="363"/>
      <c r="H120" s="332" t="s">
        <v>52</v>
      </c>
      <c r="I120" s="372"/>
      <c r="J120" s="154" t="s">
        <v>241</v>
      </c>
      <c r="K120" s="90"/>
      <c r="L120" s="182">
        <v>1</v>
      </c>
      <c r="M120" s="70"/>
      <c r="N120" s="71"/>
      <c r="O120" s="152"/>
      <c r="P120" s="201">
        <v>1</v>
      </c>
      <c r="Q120" s="206">
        <v>1</v>
      </c>
      <c r="R120" s="309">
        <v>0.75</v>
      </c>
      <c r="S120" s="48"/>
    </row>
    <row r="121" spans="2:19" ht="15" customHeight="1" thickBot="1">
      <c r="B121" s="48"/>
      <c r="C121" s="430"/>
      <c r="D121" s="360"/>
      <c r="E121" s="360"/>
      <c r="F121" s="425"/>
      <c r="G121" s="246"/>
      <c r="H121" s="246"/>
      <c r="I121" s="246"/>
      <c r="J121" s="246"/>
      <c r="K121" s="246"/>
      <c r="L121" s="246"/>
      <c r="M121" s="246"/>
      <c r="N121" s="246"/>
      <c r="O121" s="246"/>
      <c r="P121" s="246"/>
      <c r="Q121" s="247"/>
      <c r="R121" s="310"/>
      <c r="S121" s="48"/>
    </row>
    <row r="122" spans="2:19" ht="30" customHeight="1">
      <c r="B122" s="48"/>
      <c r="C122" s="430"/>
      <c r="D122" s="360"/>
      <c r="E122" s="360"/>
      <c r="F122" s="425"/>
      <c r="G122" s="333" t="s">
        <v>303</v>
      </c>
      <c r="H122" s="337" t="s">
        <v>296</v>
      </c>
      <c r="I122" s="403" t="s">
        <v>298</v>
      </c>
      <c r="J122" s="404"/>
      <c r="K122" s="351"/>
      <c r="L122" s="72"/>
      <c r="M122" s="63"/>
      <c r="N122" s="64"/>
      <c r="O122" s="128"/>
      <c r="P122" s="196">
        <v>1</v>
      </c>
      <c r="Q122" s="204">
        <v>1</v>
      </c>
      <c r="R122" s="309">
        <v>0.5</v>
      </c>
      <c r="S122" s="48"/>
    </row>
    <row r="123" spans="2:19" ht="30" customHeight="1">
      <c r="B123" s="48"/>
      <c r="C123" s="430"/>
      <c r="D123" s="360"/>
      <c r="E123" s="360"/>
      <c r="F123" s="425"/>
      <c r="G123" s="333"/>
      <c r="H123" s="337"/>
      <c r="I123" s="377" t="s">
        <v>277</v>
      </c>
      <c r="J123" s="339"/>
      <c r="K123" s="352"/>
      <c r="L123" s="102"/>
      <c r="M123" s="70"/>
      <c r="N123" s="71"/>
      <c r="O123" s="75"/>
      <c r="P123" s="197">
        <v>1</v>
      </c>
      <c r="Q123" s="204">
        <v>1</v>
      </c>
      <c r="R123" s="309">
        <v>0.5</v>
      </c>
      <c r="S123" s="48"/>
    </row>
    <row r="124" spans="2:19" ht="30" hidden="1" customHeight="1">
      <c r="B124" s="48"/>
      <c r="C124" s="430"/>
      <c r="D124" s="360"/>
      <c r="E124" s="360"/>
      <c r="F124" s="425"/>
      <c r="G124" s="333"/>
      <c r="H124" s="334"/>
      <c r="I124" s="338" t="s">
        <v>299</v>
      </c>
      <c r="J124" s="339"/>
      <c r="K124" s="352"/>
      <c r="L124" s="102"/>
      <c r="M124" s="70"/>
      <c r="N124" s="71"/>
      <c r="O124" s="75"/>
      <c r="P124" s="197"/>
      <c r="Q124" s="204"/>
      <c r="R124" s="309">
        <v>0.5</v>
      </c>
      <c r="S124" s="48"/>
    </row>
    <row r="125" spans="2:19" ht="30" customHeight="1">
      <c r="B125" s="48"/>
      <c r="C125" s="430"/>
      <c r="D125" s="360"/>
      <c r="E125" s="360"/>
      <c r="F125" s="425"/>
      <c r="G125" s="333"/>
      <c r="H125" s="338" t="s">
        <v>300</v>
      </c>
      <c r="I125" s="377"/>
      <c r="J125" s="339"/>
      <c r="K125" s="353"/>
      <c r="L125" s="102"/>
      <c r="M125" s="70"/>
      <c r="N125" s="71"/>
      <c r="O125" s="75"/>
      <c r="P125" s="197">
        <v>1</v>
      </c>
      <c r="Q125" s="204">
        <v>1</v>
      </c>
      <c r="R125" s="309">
        <v>0.5</v>
      </c>
      <c r="S125" s="48"/>
    </row>
    <row r="126" spans="2:19" ht="30" customHeight="1" thickBot="1">
      <c r="B126" s="48"/>
      <c r="C126" s="430"/>
      <c r="D126" s="360"/>
      <c r="E126" s="360"/>
      <c r="F126" s="425"/>
      <c r="G126" s="333"/>
      <c r="H126" s="336" t="s">
        <v>297</v>
      </c>
      <c r="I126" s="338" t="s">
        <v>301</v>
      </c>
      <c r="J126" s="339"/>
      <c r="K126" s="66"/>
      <c r="L126" s="102"/>
      <c r="M126" s="70"/>
      <c r="N126" s="71"/>
      <c r="O126" s="75"/>
      <c r="P126" s="197">
        <v>1</v>
      </c>
      <c r="Q126" s="204">
        <v>1</v>
      </c>
      <c r="R126" s="309">
        <v>0.5</v>
      </c>
      <c r="S126" s="48"/>
    </row>
    <row r="127" spans="2:19" ht="30" hidden="1" customHeight="1" thickBot="1">
      <c r="B127" s="48"/>
      <c r="C127" s="430"/>
      <c r="D127" s="360"/>
      <c r="E127" s="360"/>
      <c r="F127" s="522"/>
      <c r="G127" s="559"/>
      <c r="H127" s="461"/>
      <c r="I127" s="560" t="s">
        <v>302</v>
      </c>
      <c r="J127" s="561"/>
      <c r="K127" s="91"/>
      <c r="L127" s="56"/>
      <c r="M127" s="40"/>
      <c r="N127" s="23"/>
      <c r="O127" s="129"/>
      <c r="P127" s="129" t="s">
        <v>314</v>
      </c>
      <c r="Q127" s="75" t="s">
        <v>314</v>
      </c>
      <c r="R127" s="310"/>
      <c r="S127" s="48"/>
    </row>
    <row r="128" spans="2:19" ht="30" hidden="1" customHeight="1" thickTop="1" thickBot="1">
      <c r="B128" s="48"/>
      <c r="C128" s="430"/>
      <c r="D128" s="360"/>
      <c r="E128" s="360"/>
      <c r="F128" s="79"/>
      <c r="G128" s="83"/>
      <c r="H128" s="94"/>
      <c r="I128" s="94"/>
      <c r="J128" s="95"/>
      <c r="K128" s="62"/>
      <c r="L128" s="72"/>
      <c r="M128" s="63"/>
      <c r="N128" s="64"/>
      <c r="O128" s="145"/>
      <c r="P128" s="145"/>
      <c r="Q128" s="146"/>
      <c r="R128" s="310"/>
      <c r="S128" s="48"/>
    </row>
    <row r="129" spans="2:19" ht="15" customHeight="1" thickBot="1">
      <c r="B129" s="48"/>
      <c r="C129" s="430"/>
      <c r="D129" s="360"/>
      <c r="E129" s="360"/>
      <c r="F129" s="254"/>
      <c r="G129" s="255"/>
      <c r="H129" s="255"/>
      <c r="I129" s="255"/>
      <c r="J129" s="255"/>
      <c r="K129" s="255"/>
      <c r="L129" s="255"/>
      <c r="M129" s="255"/>
      <c r="N129" s="255"/>
      <c r="O129" s="255"/>
      <c r="P129" s="255"/>
      <c r="Q129" s="256"/>
      <c r="R129" s="310"/>
      <c r="S129" s="48"/>
    </row>
    <row r="130" spans="2:19" ht="30" customHeight="1">
      <c r="B130" s="48"/>
      <c r="C130" s="430"/>
      <c r="D130" s="360"/>
      <c r="E130" s="360"/>
      <c r="F130" s="358" t="s">
        <v>261</v>
      </c>
      <c r="G130" s="384" t="s">
        <v>262</v>
      </c>
      <c r="H130" s="384"/>
      <c r="I130" s="384"/>
      <c r="J130" s="379"/>
      <c r="K130" s="62"/>
      <c r="L130" s="72"/>
      <c r="M130" s="63"/>
      <c r="N130" s="64"/>
      <c r="O130" s="128"/>
      <c r="P130" s="128"/>
      <c r="Q130" s="203">
        <v>1</v>
      </c>
      <c r="R130" s="309">
        <v>0.25</v>
      </c>
      <c r="S130" s="48"/>
    </row>
    <row r="131" spans="2:19" ht="30" customHeight="1">
      <c r="B131" s="48"/>
      <c r="C131" s="430"/>
      <c r="D131" s="360"/>
      <c r="E131" s="360"/>
      <c r="F131" s="358"/>
      <c r="G131" s="380" t="s">
        <v>263</v>
      </c>
      <c r="H131" s="380"/>
      <c r="I131" s="380"/>
      <c r="J131" s="378"/>
      <c r="K131" s="66"/>
      <c r="L131" s="181">
        <v>1</v>
      </c>
      <c r="M131" s="65"/>
      <c r="N131" s="64"/>
      <c r="O131" s="75"/>
      <c r="P131" s="197">
        <v>1</v>
      </c>
      <c r="Q131" s="205">
        <v>1</v>
      </c>
      <c r="R131" s="309">
        <v>0.75</v>
      </c>
      <c r="S131" s="48"/>
    </row>
    <row r="132" spans="2:19" ht="30" customHeight="1" thickBot="1">
      <c r="B132" s="48"/>
      <c r="C132" s="430"/>
      <c r="D132" s="360"/>
      <c r="E132" s="360"/>
      <c r="F132" s="358"/>
      <c r="G132" s="427" t="s">
        <v>264</v>
      </c>
      <c r="H132" s="427"/>
      <c r="I132" s="427"/>
      <c r="J132" s="428"/>
      <c r="K132" s="96"/>
      <c r="L132" s="172">
        <v>1</v>
      </c>
      <c r="M132" s="65"/>
      <c r="N132" s="64"/>
      <c r="O132" s="216"/>
      <c r="P132" s="201">
        <v>1</v>
      </c>
      <c r="Q132" s="206">
        <v>1</v>
      </c>
      <c r="R132" s="309">
        <v>0.75</v>
      </c>
      <c r="S132" s="48"/>
    </row>
    <row r="133" spans="2:19" ht="15" customHeight="1" thickBot="1">
      <c r="B133" s="48"/>
      <c r="C133" s="430"/>
      <c r="D133" s="360"/>
      <c r="E133" s="360"/>
      <c r="F133" s="245"/>
      <c r="G133" s="246"/>
      <c r="H133" s="246"/>
      <c r="I133" s="246"/>
      <c r="J133" s="246"/>
      <c r="K133" s="246"/>
      <c r="L133" s="246"/>
      <c r="M133" s="246"/>
      <c r="N133" s="246"/>
      <c r="O133" s="246"/>
      <c r="P133" s="246"/>
      <c r="Q133" s="247"/>
      <c r="R133" s="310"/>
      <c r="S133" s="48"/>
    </row>
    <row r="134" spans="2:19" ht="30" customHeight="1" thickBot="1">
      <c r="B134" s="48"/>
      <c r="C134" s="430"/>
      <c r="D134" s="360"/>
      <c r="E134" s="360"/>
      <c r="F134" s="358" t="s">
        <v>107</v>
      </c>
      <c r="G134" s="141" t="s">
        <v>108</v>
      </c>
      <c r="H134" s="366" t="s">
        <v>330</v>
      </c>
      <c r="I134" s="367"/>
      <c r="J134" s="367"/>
      <c r="K134" s="44"/>
      <c r="L134" s="171">
        <v>1</v>
      </c>
      <c r="M134" s="41"/>
      <c r="N134" s="22"/>
      <c r="O134" s="188">
        <v>1</v>
      </c>
      <c r="P134" s="128"/>
      <c r="Q134" s="208">
        <v>1</v>
      </c>
      <c r="R134" s="309">
        <v>0.75</v>
      </c>
      <c r="S134" s="48"/>
    </row>
    <row r="135" spans="2:19" ht="30" customHeight="1" thickBot="1">
      <c r="B135" s="48"/>
      <c r="C135" s="430"/>
      <c r="D135" s="360"/>
      <c r="E135" s="360"/>
      <c r="F135" s="358"/>
      <c r="G135" s="368" t="s">
        <v>100</v>
      </c>
      <c r="H135" s="365" t="s">
        <v>414</v>
      </c>
      <c r="I135" s="361"/>
      <c r="J135" s="361"/>
      <c r="K135" s="42"/>
      <c r="L135" s="180">
        <v>1</v>
      </c>
      <c r="M135" s="11"/>
      <c r="N135" s="21"/>
      <c r="O135" s="187">
        <v>1</v>
      </c>
      <c r="P135" s="75"/>
      <c r="Q135" s="208">
        <v>1</v>
      </c>
      <c r="R135" s="309">
        <v>0.75</v>
      </c>
      <c r="S135" s="48"/>
    </row>
    <row r="136" spans="2:19" ht="30" customHeight="1" thickBot="1">
      <c r="B136" s="48"/>
      <c r="C136" s="430"/>
      <c r="D136" s="360"/>
      <c r="E136" s="360"/>
      <c r="F136" s="358"/>
      <c r="G136" s="368"/>
      <c r="H136" s="365" t="s">
        <v>415</v>
      </c>
      <c r="I136" s="361"/>
      <c r="J136" s="361"/>
      <c r="K136" s="42"/>
      <c r="L136" s="57"/>
      <c r="M136" s="57"/>
      <c r="N136" s="57"/>
      <c r="O136" s="188">
        <v>1</v>
      </c>
      <c r="P136" s="196">
        <v>1</v>
      </c>
      <c r="Q136" s="85"/>
      <c r="R136" s="309">
        <v>0.5</v>
      </c>
      <c r="S136" s="48"/>
    </row>
    <row r="137" spans="2:19" ht="30" customHeight="1" thickBot="1">
      <c r="B137" s="48"/>
      <c r="C137" s="430"/>
      <c r="D137" s="360"/>
      <c r="E137" s="360"/>
      <c r="F137" s="358"/>
      <c r="G137" s="368" t="s">
        <v>101</v>
      </c>
      <c r="H137" s="365" t="s">
        <v>414</v>
      </c>
      <c r="I137" s="361"/>
      <c r="J137" s="361"/>
      <c r="K137" s="42"/>
      <c r="L137" s="180">
        <v>1</v>
      </c>
      <c r="M137" s="11"/>
      <c r="N137" s="21"/>
      <c r="O137" s="187">
        <v>1</v>
      </c>
      <c r="P137" s="75"/>
      <c r="Q137" s="208">
        <v>1</v>
      </c>
      <c r="R137" s="309">
        <v>0.75</v>
      </c>
      <c r="S137" s="48"/>
    </row>
    <row r="138" spans="2:19" ht="30" customHeight="1" thickBot="1">
      <c r="B138" s="48"/>
      <c r="C138" s="430"/>
      <c r="D138" s="360"/>
      <c r="E138" s="360"/>
      <c r="F138" s="358"/>
      <c r="G138" s="368"/>
      <c r="H138" s="365" t="s">
        <v>415</v>
      </c>
      <c r="I138" s="361"/>
      <c r="J138" s="361"/>
      <c r="K138" s="42"/>
      <c r="L138" s="57"/>
      <c r="M138" s="57"/>
      <c r="N138" s="57"/>
      <c r="O138" s="188">
        <v>1</v>
      </c>
      <c r="P138" s="196">
        <v>1</v>
      </c>
      <c r="Q138" s="85"/>
      <c r="R138" s="309">
        <v>0.5</v>
      </c>
      <c r="S138" s="48"/>
    </row>
    <row r="139" spans="2:19" ht="30" customHeight="1">
      <c r="B139" s="48"/>
      <c r="C139" s="430"/>
      <c r="D139" s="360"/>
      <c r="E139" s="360"/>
      <c r="F139" s="358"/>
      <c r="G139" s="402" t="s">
        <v>109</v>
      </c>
      <c r="H139" s="365" t="s">
        <v>112</v>
      </c>
      <c r="I139" s="361"/>
      <c r="J139" s="361"/>
      <c r="K139" s="351"/>
      <c r="L139" s="180">
        <v>1</v>
      </c>
      <c r="M139" s="11"/>
      <c r="N139" s="21"/>
      <c r="O139" s="187">
        <v>1</v>
      </c>
      <c r="P139" s="75"/>
      <c r="Q139" s="130"/>
      <c r="R139" s="309">
        <v>0.5</v>
      </c>
      <c r="S139" s="48"/>
    </row>
    <row r="140" spans="2:19" ht="30" customHeight="1" thickBot="1">
      <c r="B140" s="48"/>
      <c r="C140" s="430"/>
      <c r="D140" s="360"/>
      <c r="E140" s="360"/>
      <c r="F140" s="358"/>
      <c r="G140" s="363"/>
      <c r="H140" s="331" t="s">
        <v>113</v>
      </c>
      <c r="I140" s="332"/>
      <c r="J140" s="332"/>
      <c r="K140" s="352"/>
      <c r="L140" s="172">
        <v>1</v>
      </c>
      <c r="M140" s="70"/>
      <c r="N140" s="71"/>
      <c r="O140" s="190">
        <v>1</v>
      </c>
      <c r="P140" s="152"/>
      <c r="Q140" s="153"/>
      <c r="R140" s="309">
        <v>0.5</v>
      </c>
      <c r="S140" s="48"/>
    </row>
    <row r="141" spans="2:19" ht="15" customHeight="1" thickBot="1">
      <c r="B141" s="48"/>
      <c r="C141" s="430"/>
      <c r="D141" s="360"/>
      <c r="E141" s="360"/>
      <c r="F141" s="358"/>
      <c r="G141" s="246"/>
      <c r="H141" s="246"/>
      <c r="I141" s="246"/>
      <c r="J141" s="246"/>
      <c r="K141" s="246"/>
      <c r="L141" s="246"/>
      <c r="M141" s="246"/>
      <c r="N141" s="246"/>
      <c r="O141" s="246"/>
      <c r="P141" s="246"/>
      <c r="Q141" s="247"/>
      <c r="R141" s="310"/>
      <c r="S141" s="48"/>
    </row>
    <row r="142" spans="2:19" ht="30" customHeight="1">
      <c r="B142" s="48"/>
      <c r="C142" s="430"/>
      <c r="D142" s="360"/>
      <c r="E142" s="360"/>
      <c r="F142" s="358"/>
      <c r="G142" s="333" t="s">
        <v>282</v>
      </c>
      <c r="H142" s="337" t="s">
        <v>211</v>
      </c>
      <c r="I142" s="465" t="s">
        <v>414</v>
      </c>
      <c r="J142" s="404"/>
      <c r="K142" s="156"/>
      <c r="L142" s="184">
        <v>1</v>
      </c>
      <c r="M142" s="63"/>
      <c r="N142" s="64"/>
      <c r="O142" s="188">
        <v>1</v>
      </c>
      <c r="P142" s="128"/>
      <c r="Q142" s="205">
        <v>1</v>
      </c>
      <c r="R142" s="309">
        <v>0.75</v>
      </c>
      <c r="S142" s="48"/>
    </row>
    <row r="143" spans="2:19" ht="30" customHeight="1">
      <c r="B143" s="48"/>
      <c r="C143" s="430"/>
      <c r="D143" s="360"/>
      <c r="E143" s="360"/>
      <c r="F143" s="358"/>
      <c r="G143" s="333"/>
      <c r="H143" s="334"/>
      <c r="I143" s="338" t="s">
        <v>417</v>
      </c>
      <c r="J143" s="339"/>
      <c r="K143" s="66"/>
      <c r="L143" s="182">
        <v>1</v>
      </c>
      <c r="M143" s="70"/>
      <c r="N143" s="71"/>
      <c r="O143" s="75"/>
      <c r="P143" s="197">
        <v>1</v>
      </c>
      <c r="Q143" s="130"/>
      <c r="R143" s="309">
        <v>0.5</v>
      </c>
      <c r="S143" s="48"/>
    </row>
    <row r="144" spans="2:19" ht="30" customHeight="1">
      <c r="B144" s="48"/>
      <c r="C144" s="430"/>
      <c r="D144" s="360"/>
      <c r="E144" s="360"/>
      <c r="F144" s="358"/>
      <c r="G144" s="333"/>
      <c r="H144" s="336" t="s">
        <v>130</v>
      </c>
      <c r="I144" s="336" t="s">
        <v>414</v>
      </c>
      <c r="J144" s="241" t="s">
        <v>355</v>
      </c>
      <c r="K144" s="66"/>
      <c r="L144" s="216"/>
      <c r="M144" s="70"/>
      <c r="N144" s="71"/>
      <c r="O144" s="187">
        <v>1</v>
      </c>
      <c r="P144" s="75"/>
      <c r="Q144" s="205">
        <v>1</v>
      </c>
      <c r="R144" s="309">
        <v>0.5</v>
      </c>
      <c r="S144" s="48"/>
    </row>
    <row r="145" spans="2:19" ht="30" customHeight="1">
      <c r="B145" s="48"/>
      <c r="C145" s="430"/>
      <c r="D145" s="360"/>
      <c r="E145" s="360"/>
      <c r="F145" s="358"/>
      <c r="G145" s="333"/>
      <c r="H145" s="337"/>
      <c r="I145" s="334"/>
      <c r="J145" s="164" t="s">
        <v>356</v>
      </c>
      <c r="K145" s="96"/>
      <c r="L145" s="182">
        <v>1</v>
      </c>
      <c r="M145" s="70"/>
      <c r="N145" s="71"/>
      <c r="O145" s="187">
        <v>1</v>
      </c>
      <c r="P145" s="75"/>
      <c r="Q145" s="205">
        <v>1</v>
      </c>
      <c r="R145" s="309">
        <v>0.75</v>
      </c>
      <c r="S145" s="48"/>
    </row>
    <row r="146" spans="2:19" ht="30" customHeight="1">
      <c r="B146" s="48"/>
      <c r="C146" s="430"/>
      <c r="D146" s="360"/>
      <c r="E146" s="360"/>
      <c r="F146" s="358"/>
      <c r="G146" s="333"/>
      <c r="H146" s="337"/>
      <c r="I146" s="336" t="s">
        <v>416</v>
      </c>
      <c r="J146" s="122" t="s">
        <v>284</v>
      </c>
      <c r="K146" s="385"/>
      <c r="L146" s="182">
        <v>1</v>
      </c>
      <c r="M146" s="70"/>
      <c r="N146" s="71"/>
      <c r="O146" s="75"/>
      <c r="P146" s="197">
        <v>1</v>
      </c>
      <c r="Q146" s="130"/>
      <c r="R146" s="309">
        <v>0.5</v>
      </c>
      <c r="S146" s="48"/>
    </row>
    <row r="147" spans="2:19" ht="30" customHeight="1">
      <c r="B147" s="48"/>
      <c r="C147" s="430"/>
      <c r="D147" s="360"/>
      <c r="E147" s="360"/>
      <c r="F147" s="358"/>
      <c r="G147" s="333"/>
      <c r="H147" s="334"/>
      <c r="I147" s="334"/>
      <c r="J147" s="122" t="s">
        <v>285</v>
      </c>
      <c r="K147" s="353"/>
      <c r="L147" s="182">
        <v>1</v>
      </c>
      <c r="M147" s="70"/>
      <c r="N147" s="71"/>
      <c r="O147" s="75"/>
      <c r="P147" s="197">
        <v>1</v>
      </c>
      <c r="Q147" s="130"/>
      <c r="R147" s="309">
        <v>0.5</v>
      </c>
      <c r="S147" s="48"/>
    </row>
    <row r="148" spans="2:19" ht="30" customHeight="1">
      <c r="B148" s="48"/>
      <c r="C148" s="430"/>
      <c r="D148" s="360"/>
      <c r="E148" s="360"/>
      <c r="F148" s="358"/>
      <c r="G148" s="333"/>
      <c r="H148" s="120" t="s">
        <v>239</v>
      </c>
      <c r="I148" s="338" t="s">
        <v>286</v>
      </c>
      <c r="J148" s="339"/>
      <c r="K148" s="66"/>
      <c r="L148" s="182">
        <v>1</v>
      </c>
      <c r="M148" s="70"/>
      <c r="N148" s="71"/>
      <c r="O148" s="187">
        <v>1</v>
      </c>
      <c r="P148" s="75"/>
      <c r="Q148" s="205">
        <v>1</v>
      </c>
      <c r="R148" s="309">
        <v>0.75</v>
      </c>
      <c r="S148" s="48"/>
    </row>
    <row r="149" spans="2:19" ht="30" customHeight="1">
      <c r="B149" s="48"/>
      <c r="C149" s="430"/>
      <c r="D149" s="360"/>
      <c r="E149" s="360"/>
      <c r="F149" s="358"/>
      <c r="G149" s="333"/>
      <c r="H149" s="120" t="s">
        <v>240</v>
      </c>
      <c r="I149" s="338" t="s">
        <v>324</v>
      </c>
      <c r="J149" s="339"/>
      <c r="K149" s="66"/>
      <c r="L149" s="182">
        <v>1</v>
      </c>
      <c r="M149" s="70"/>
      <c r="N149" s="71"/>
      <c r="O149" s="187">
        <v>1</v>
      </c>
      <c r="P149" s="75"/>
      <c r="Q149" s="205">
        <v>1</v>
      </c>
      <c r="R149" s="309">
        <v>0.75</v>
      </c>
      <c r="S149" s="48"/>
    </row>
    <row r="150" spans="2:19" ht="30" customHeight="1">
      <c r="B150" s="48"/>
      <c r="C150" s="430"/>
      <c r="D150" s="360"/>
      <c r="E150" s="360"/>
      <c r="F150" s="358"/>
      <c r="G150" s="333"/>
      <c r="H150" s="336" t="s">
        <v>283</v>
      </c>
      <c r="I150" s="338" t="s">
        <v>146</v>
      </c>
      <c r="J150" s="339"/>
      <c r="K150" s="96"/>
      <c r="L150" s="182">
        <v>1</v>
      </c>
      <c r="M150" s="70"/>
      <c r="N150" s="71"/>
      <c r="O150" s="187">
        <v>1</v>
      </c>
      <c r="P150" s="75"/>
      <c r="Q150" s="130"/>
      <c r="R150" s="309">
        <v>0.5</v>
      </c>
      <c r="S150" s="48"/>
    </row>
    <row r="151" spans="2:19" ht="30" customHeight="1">
      <c r="B151" s="48"/>
      <c r="C151" s="430"/>
      <c r="D151" s="360"/>
      <c r="E151" s="360"/>
      <c r="F151" s="358"/>
      <c r="G151" s="333"/>
      <c r="H151" s="337"/>
      <c r="I151" s="338" t="s">
        <v>147</v>
      </c>
      <c r="J151" s="339"/>
      <c r="K151" s="96"/>
      <c r="L151" s="182">
        <v>1</v>
      </c>
      <c r="M151" s="70"/>
      <c r="N151" s="71"/>
      <c r="O151" s="187">
        <v>1</v>
      </c>
      <c r="P151" s="75"/>
      <c r="Q151" s="130"/>
      <c r="R151" s="309">
        <v>0.5</v>
      </c>
      <c r="S151" s="48"/>
    </row>
    <row r="152" spans="2:19" ht="30" customHeight="1" thickBot="1">
      <c r="B152" s="48"/>
      <c r="C152" s="430"/>
      <c r="D152" s="360"/>
      <c r="E152" s="360"/>
      <c r="F152" s="358"/>
      <c r="G152" s="333"/>
      <c r="H152" s="337"/>
      <c r="I152" s="340" t="s">
        <v>148</v>
      </c>
      <c r="J152" s="341"/>
      <c r="K152" s="96"/>
      <c r="L152" s="172">
        <v>1</v>
      </c>
      <c r="M152" s="70"/>
      <c r="N152" s="151"/>
      <c r="O152" s="190">
        <v>1</v>
      </c>
      <c r="P152" s="152"/>
      <c r="Q152" s="130"/>
      <c r="R152" s="309">
        <v>0.5</v>
      </c>
      <c r="S152" s="48"/>
    </row>
    <row r="153" spans="2:19" ht="15" customHeight="1" thickBot="1">
      <c r="B153" s="48"/>
      <c r="C153" s="430"/>
      <c r="D153" s="360"/>
      <c r="E153" s="360"/>
      <c r="F153" s="245"/>
      <c r="G153" s="246"/>
      <c r="H153" s="246"/>
      <c r="I153" s="246"/>
      <c r="J153" s="246"/>
      <c r="K153" s="246"/>
      <c r="L153" s="246"/>
      <c r="M153" s="246"/>
      <c r="N153" s="246"/>
      <c r="O153" s="246"/>
      <c r="P153" s="246"/>
      <c r="Q153" s="247"/>
      <c r="R153" s="310"/>
      <c r="S153" s="48"/>
    </row>
    <row r="154" spans="2:19" ht="30" customHeight="1" thickBot="1">
      <c r="B154" s="48"/>
      <c r="C154" s="430"/>
      <c r="D154" s="360"/>
      <c r="E154" s="360"/>
      <c r="F154" s="357" t="s">
        <v>114</v>
      </c>
      <c r="G154" s="364" t="s">
        <v>104</v>
      </c>
      <c r="H154" s="366" t="s">
        <v>116</v>
      </c>
      <c r="I154" s="367"/>
      <c r="J154" s="367"/>
      <c r="K154" s="44"/>
      <c r="L154" s="171">
        <v>1</v>
      </c>
      <c r="M154" s="57"/>
      <c r="N154" s="57"/>
      <c r="O154" s="188">
        <v>1</v>
      </c>
      <c r="P154" s="57"/>
      <c r="Q154" s="203">
        <v>1</v>
      </c>
      <c r="R154" s="309">
        <v>0.75</v>
      </c>
      <c r="S154" s="48"/>
    </row>
    <row r="155" spans="2:19" ht="30" hidden="1" customHeight="1" thickBot="1">
      <c r="B155" s="48"/>
      <c r="C155" s="430"/>
      <c r="D155" s="360"/>
      <c r="E155" s="360"/>
      <c r="F155" s="358"/>
      <c r="G155" s="368"/>
      <c r="H155" s="365" t="s">
        <v>117</v>
      </c>
      <c r="I155" s="361"/>
      <c r="J155" s="361"/>
      <c r="K155" s="42"/>
      <c r="L155" s="171"/>
      <c r="M155" s="57"/>
      <c r="N155" s="57"/>
      <c r="O155" s="188"/>
      <c r="P155" s="57"/>
      <c r="Q155" s="203"/>
      <c r="R155" s="309">
        <v>0.75</v>
      </c>
      <c r="S155" s="48"/>
    </row>
    <row r="156" spans="2:19" ht="30" customHeight="1">
      <c r="B156" s="48"/>
      <c r="C156" s="430"/>
      <c r="D156" s="360"/>
      <c r="E156" s="360"/>
      <c r="F156" s="358"/>
      <c r="G156" s="402" t="s">
        <v>6</v>
      </c>
      <c r="H156" s="365" t="s">
        <v>118</v>
      </c>
      <c r="I156" s="361"/>
      <c r="J156" s="361"/>
      <c r="K156" s="73"/>
      <c r="L156" s="171">
        <v>1</v>
      </c>
      <c r="M156" s="57"/>
      <c r="N156" s="57"/>
      <c r="O156" s="188">
        <v>1</v>
      </c>
      <c r="P156" s="57"/>
      <c r="Q156" s="85"/>
      <c r="R156" s="309">
        <v>0.5</v>
      </c>
      <c r="S156" s="48"/>
    </row>
    <row r="157" spans="2:19" ht="30" customHeight="1">
      <c r="B157" s="48"/>
      <c r="C157" s="430"/>
      <c r="D157" s="360"/>
      <c r="E157" s="360"/>
      <c r="F157" s="358"/>
      <c r="G157" s="363"/>
      <c r="H157" s="361" t="s">
        <v>357</v>
      </c>
      <c r="I157" s="380"/>
      <c r="J157" s="378"/>
      <c r="K157" s="156"/>
      <c r="L157" s="222"/>
      <c r="M157" s="57"/>
      <c r="N157" s="57"/>
      <c r="O157" s="188">
        <v>1</v>
      </c>
      <c r="P157" s="57"/>
      <c r="Q157" s="85"/>
      <c r="R157" s="309">
        <v>0.25</v>
      </c>
      <c r="S157" s="48"/>
    </row>
    <row r="158" spans="2:19" ht="30" customHeight="1">
      <c r="B158" s="48"/>
      <c r="C158" s="430"/>
      <c r="D158" s="360"/>
      <c r="E158" s="360"/>
      <c r="F158" s="358"/>
      <c r="G158" s="363"/>
      <c r="H158" s="361" t="s">
        <v>242</v>
      </c>
      <c r="I158" s="380"/>
      <c r="J158" s="378"/>
      <c r="K158" s="66"/>
      <c r="L158" s="180">
        <v>1</v>
      </c>
      <c r="M158" s="49"/>
      <c r="N158" s="49"/>
      <c r="O158" s="187">
        <v>1</v>
      </c>
      <c r="P158" s="49"/>
      <c r="Q158" s="205">
        <v>1</v>
      </c>
      <c r="R158" s="309">
        <v>0.75</v>
      </c>
      <c r="S158" s="48"/>
    </row>
    <row r="159" spans="2:19" ht="30" customHeight="1" thickBot="1">
      <c r="B159" s="48"/>
      <c r="C159" s="430"/>
      <c r="D159" s="360"/>
      <c r="E159" s="360"/>
      <c r="F159" s="358"/>
      <c r="G159" s="363"/>
      <c r="H159" s="423" t="s">
        <v>234</v>
      </c>
      <c r="I159" s="388"/>
      <c r="J159" s="388"/>
      <c r="K159" s="91"/>
      <c r="L159" s="179">
        <v>1</v>
      </c>
      <c r="M159" s="58"/>
      <c r="N159" s="58"/>
      <c r="O159" s="189">
        <v>1</v>
      </c>
      <c r="P159" s="58"/>
      <c r="Q159" s="210">
        <v>1</v>
      </c>
      <c r="R159" s="309">
        <v>0.75</v>
      </c>
      <c r="S159" s="48"/>
    </row>
    <row r="160" spans="2:19" ht="30" customHeight="1" thickTop="1" thickBot="1">
      <c r="B160" s="48"/>
      <c r="C160" s="430"/>
      <c r="D160" s="360"/>
      <c r="E160" s="360"/>
      <c r="F160" s="358"/>
      <c r="G160" s="371" t="s">
        <v>115</v>
      </c>
      <c r="H160" s="366" t="s">
        <v>119</v>
      </c>
      <c r="I160" s="367"/>
      <c r="J160" s="367"/>
      <c r="K160" s="42"/>
      <c r="L160" s="171">
        <v>1</v>
      </c>
      <c r="M160" s="57"/>
      <c r="N160" s="57"/>
      <c r="O160" s="188">
        <v>1</v>
      </c>
      <c r="P160" s="57"/>
      <c r="Q160" s="203">
        <v>1</v>
      </c>
      <c r="R160" s="309">
        <v>0.75</v>
      </c>
      <c r="S160" s="48"/>
    </row>
    <row r="161" spans="2:19" ht="30" customHeight="1">
      <c r="B161" s="48"/>
      <c r="C161" s="430"/>
      <c r="D161" s="360"/>
      <c r="E161" s="360"/>
      <c r="F161" s="358"/>
      <c r="G161" s="363"/>
      <c r="H161" s="332" t="s">
        <v>346</v>
      </c>
      <c r="I161" s="372"/>
      <c r="J161" s="30" t="s">
        <v>345</v>
      </c>
      <c r="K161" s="90"/>
      <c r="L161" s="222"/>
      <c r="M161" s="57"/>
      <c r="N161" s="57"/>
      <c r="O161" s="188">
        <v>1</v>
      </c>
      <c r="P161" s="197">
        <v>1</v>
      </c>
      <c r="Q161" s="85"/>
      <c r="R161" s="309">
        <v>0.5</v>
      </c>
      <c r="S161" s="48"/>
    </row>
    <row r="162" spans="2:19" ht="30" customHeight="1">
      <c r="B162" s="48"/>
      <c r="C162" s="430"/>
      <c r="D162" s="360"/>
      <c r="E162" s="360"/>
      <c r="F162" s="358"/>
      <c r="G162" s="363"/>
      <c r="H162" s="373"/>
      <c r="I162" s="374"/>
      <c r="J162" s="30" t="s">
        <v>289</v>
      </c>
      <c r="K162" s="62"/>
      <c r="L162" s="171">
        <v>1</v>
      </c>
      <c r="M162" s="57"/>
      <c r="N162" s="57"/>
      <c r="O162" s="222"/>
      <c r="P162" s="57"/>
      <c r="Q162" s="85"/>
      <c r="R162" s="309">
        <v>0.25</v>
      </c>
      <c r="S162" s="48"/>
    </row>
    <row r="163" spans="2:19" ht="30" customHeight="1" thickBot="1">
      <c r="B163" s="48"/>
      <c r="C163" s="430"/>
      <c r="D163" s="360"/>
      <c r="E163" s="360"/>
      <c r="F163" s="358"/>
      <c r="G163" s="363"/>
      <c r="H163" s="375"/>
      <c r="I163" s="376"/>
      <c r="J163" s="31" t="s">
        <v>155</v>
      </c>
      <c r="K163" s="89"/>
      <c r="L163" s="179">
        <v>1</v>
      </c>
      <c r="M163" s="58"/>
      <c r="N163" s="58"/>
      <c r="O163" s="189">
        <v>1</v>
      </c>
      <c r="P163" s="58"/>
      <c r="Q163" s="203">
        <v>1</v>
      </c>
      <c r="R163" s="309">
        <v>0.75</v>
      </c>
      <c r="S163" s="48"/>
    </row>
    <row r="164" spans="2:19" ht="30" customHeight="1" thickTop="1" thickBot="1">
      <c r="B164" s="48"/>
      <c r="C164" s="430"/>
      <c r="D164" s="360"/>
      <c r="E164" s="360"/>
      <c r="F164" s="358"/>
      <c r="G164" s="371" t="s">
        <v>265</v>
      </c>
      <c r="H164" s="367" t="s">
        <v>266</v>
      </c>
      <c r="I164" s="384"/>
      <c r="J164" s="379"/>
      <c r="K164" s="50"/>
      <c r="L164" s="57"/>
      <c r="M164" s="41"/>
      <c r="N164" s="135"/>
      <c r="O164" s="188">
        <v>1</v>
      </c>
      <c r="P164" s="128"/>
      <c r="Q164" s="203">
        <v>1</v>
      </c>
      <c r="R164" s="309">
        <v>0.5</v>
      </c>
      <c r="S164" s="48"/>
    </row>
    <row r="165" spans="2:19" ht="30" customHeight="1" thickBot="1">
      <c r="B165" s="48"/>
      <c r="C165" s="430"/>
      <c r="D165" s="360"/>
      <c r="E165" s="360"/>
      <c r="F165" s="358"/>
      <c r="G165" s="363"/>
      <c r="H165" s="25" t="s">
        <v>91</v>
      </c>
      <c r="I165" s="427" t="s">
        <v>383</v>
      </c>
      <c r="J165" s="428"/>
      <c r="K165" s="50"/>
      <c r="L165" s="49"/>
      <c r="M165" s="11"/>
      <c r="N165" s="51"/>
      <c r="O165" s="75"/>
      <c r="P165" s="75"/>
      <c r="Q165" s="205">
        <v>1</v>
      </c>
      <c r="R165" s="309">
        <v>0.25</v>
      </c>
      <c r="S165" s="48"/>
    </row>
    <row r="166" spans="2:19" ht="30" customHeight="1" thickBot="1">
      <c r="B166" s="48"/>
      <c r="C166" s="430"/>
      <c r="D166" s="360"/>
      <c r="E166" s="360"/>
      <c r="F166" s="358"/>
      <c r="G166" s="363"/>
      <c r="H166" s="25" t="s">
        <v>92</v>
      </c>
      <c r="I166" s="436"/>
      <c r="J166" s="437"/>
      <c r="K166" s="50"/>
      <c r="L166" s="49"/>
      <c r="M166" s="11"/>
      <c r="N166" s="51"/>
      <c r="O166" s="75"/>
      <c r="P166" s="75"/>
      <c r="Q166" s="205"/>
      <c r="R166" s="309">
        <v>0.25</v>
      </c>
      <c r="S166" s="48"/>
    </row>
    <row r="167" spans="2:19" ht="30" customHeight="1" thickBot="1">
      <c r="B167" s="48"/>
      <c r="C167" s="430"/>
      <c r="D167" s="360"/>
      <c r="E167" s="360"/>
      <c r="F167" s="358"/>
      <c r="G167" s="363"/>
      <c r="H167" s="25" t="s">
        <v>93</v>
      </c>
      <c r="I167" s="436"/>
      <c r="J167" s="437"/>
      <c r="K167" s="50"/>
      <c r="L167" s="49"/>
      <c r="M167" s="11"/>
      <c r="N167" s="51"/>
      <c r="O167" s="75"/>
      <c r="P167" s="75"/>
      <c r="Q167" s="205"/>
      <c r="R167" s="309">
        <v>0.25</v>
      </c>
      <c r="S167" s="48"/>
    </row>
    <row r="168" spans="2:19" ht="30" customHeight="1" thickBot="1">
      <c r="B168" s="48"/>
      <c r="C168" s="430"/>
      <c r="D168" s="360"/>
      <c r="E168" s="360"/>
      <c r="F168" s="358"/>
      <c r="G168" s="363"/>
      <c r="H168" s="25" t="s">
        <v>94</v>
      </c>
      <c r="I168" s="436"/>
      <c r="J168" s="437"/>
      <c r="K168" s="50"/>
      <c r="L168" s="49"/>
      <c r="M168" s="11"/>
      <c r="N168" s="51"/>
      <c r="O168" s="75"/>
      <c r="P168" s="75"/>
      <c r="Q168" s="205"/>
      <c r="R168" s="309">
        <v>0.25</v>
      </c>
      <c r="S168" s="48"/>
    </row>
    <row r="169" spans="2:19" ht="30" customHeight="1" thickBot="1">
      <c r="B169" s="48"/>
      <c r="C169" s="430"/>
      <c r="D169" s="360"/>
      <c r="E169" s="360"/>
      <c r="F169" s="358"/>
      <c r="G169" s="363"/>
      <c r="H169" s="25" t="s">
        <v>95</v>
      </c>
      <c r="I169" s="436"/>
      <c r="J169" s="437"/>
      <c r="K169" s="50"/>
      <c r="L169" s="49"/>
      <c r="M169" s="11"/>
      <c r="N169" s="51"/>
      <c r="O169" s="75"/>
      <c r="P169" s="75"/>
      <c r="Q169" s="205"/>
      <c r="R169" s="309">
        <v>0.25</v>
      </c>
      <c r="S169" s="48"/>
    </row>
    <row r="170" spans="2:19" ht="30" customHeight="1" thickBot="1">
      <c r="B170" s="48"/>
      <c r="C170" s="430"/>
      <c r="D170" s="360"/>
      <c r="E170" s="360"/>
      <c r="F170" s="358"/>
      <c r="G170" s="363"/>
      <c r="H170" s="221" t="s">
        <v>96</v>
      </c>
      <c r="I170" s="438"/>
      <c r="J170" s="439"/>
      <c r="K170" s="117"/>
      <c r="L170" s="103"/>
      <c r="M170" s="70"/>
      <c r="N170" s="155"/>
      <c r="O170" s="152"/>
      <c r="P170" s="152"/>
      <c r="Q170" s="206"/>
      <c r="R170" s="309">
        <v>0.25</v>
      </c>
      <c r="S170" s="48"/>
    </row>
    <row r="171" spans="2:19" ht="15" customHeight="1" thickBot="1">
      <c r="B171" s="48"/>
      <c r="C171" s="430"/>
      <c r="D171" s="360"/>
      <c r="E171" s="360"/>
      <c r="F171" s="358"/>
      <c r="G171" s="246"/>
      <c r="H171" s="246"/>
      <c r="I171" s="246"/>
      <c r="J171" s="246"/>
      <c r="K171" s="246"/>
      <c r="L171" s="246"/>
      <c r="M171" s="246"/>
      <c r="N171" s="246"/>
      <c r="O171" s="246"/>
      <c r="P171" s="246"/>
      <c r="Q171" s="247"/>
      <c r="R171" s="310"/>
      <c r="S171" s="48"/>
    </row>
    <row r="172" spans="2:19" ht="30" customHeight="1">
      <c r="B172" s="48"/>
      <c r="C172" s="430"/>
      <c r="D172" s="360"/>
      <c r="E172" s="360"/>
      <c r="F172" s="358"/>
      <c r="G172" s="355" t="s">
        <v>295</v>
      </c>
      <c r="H172" s="337" t="s">
        <v>133</v>
      </c>
      <c r="I172" s="465" t="s">
        <v>162</v>
      </c>
      <c r="J172" s="404"/>
      <c r="K172" s="93"/>
      <c r="L172" s="171">
        <v>1</v>
      </c>
      <c r="M172" s="41"/>
      <c r="N172" s="135"/>
      <c r="O172" s="188">
        <v>1</v>
      </c>
      <c r="P172" s="128"/>
      <c r="Q172" s="208">
        <v>1</v>
      </c>
      <c r="R172" s="309">
        <v>0.75</v>
      </c>
      <c r="S172" s="48"/>
    </row>
    <row r="173" spans="2:19" ht="30" customHeight="1">
      <c r="B173" s="48"/>
      <c r="C173" s="430"/>
      <c r="D173" s="360"/>
      <c r="E173" s="360"/>
      <c r="F173" s="358"/>
      <c r="G173" s="356"/>
      <c r="H173" s="337"/>
      <c r="I173" s="338" t="s">
        <v>290</v>
      </c>
      <c r="J173" s="339"/>
      <c r="K173" s="93"/>
      <c r="L173" s="184">
        <v>1</v>
      </c>
      <c r="M173" s="11"/>
      <c r="N173" s="51"/>
      <c r="O173" s="188">
        <v>1</v>
      </c>
      <c r="P173" s="75"/>
      <c r="Q173" s="208">
        <v>1</v>
      </c>
      <c r="R173" s="309">
        <v>0.75</v>
      </c>
      <c r="S173" s="48"/>
    </row>
    <row r="174" spans="2:19" ht="30" customHeight="1" thickBot="1">
      <c r="B174" s="48"/>
      <c r="C174" s="430"/>
      <c r="D174" s="360"/>
      <c r="E174" s="360"/>
      <c r="F174" s="358"/>
      <c r="G174" s="356"/>
      <c r="H174" s="461"/>
      <c r="I174" s="381" t="s">
        <v>287</v>
      </c>
      <c r="J174" s="382"/>
      <c r="K174" s="92"/>
      <c r="L174" s="179">
        <v>1</v>
      </c>
      <c r="M174" s="40"/>
      <c r="N174" s="136"/>
      <c r="O174" s="189">
        <v>1</v>
      </c>
      <c r="P174" s="129"/>
      <c r="Q174" s="209">
        <v>1</v>
      </c>
      <c r="R174" s="309">
        <v>0.75</v>
      </c>
      <c r="S174" s="48"/>
    </row>
    <row r="175" spans="2:19" ht="30" customHeight="1" thickTop="1" thickBot="1">
      <c r="B175" s="48"/>
      <c r="C175" s="430"/>
      <c r="D175" s="360"/>
      <c r="E175" s="360"/>
      <c r="F175" s="358"/>
      <c r="G175" s="356"/>
      <c r="H175" s="121" t="s">
        <v>132</v>
      </c>
      <c r="I175" s="369" t="s">
        <v>288</v>
      </c>
      <c r="J175" s="370"/>
      <c r="K175" s="92"/>
      <c r="L175" s="186">
        <v>1</v>
      </c>
      <c r="M175" s="41"/>
      <c r="N175" s="135"/>
      <c r="O175" s="128"/>
      <c r="P175" s="196">
        <v>1</v>
      </c>
      <c r="Q175" s="57"/>
      <c r="R175" s="309">
        <v>0.5</v>
      </c>
      <c r="S175" s="48"/>
    </row>
    <row r="176" spans="2:19" ht="30" customHeight="1" thickTop="1">
      <c r="B176" s="48"/>
      <c r="C176" s="430"/>
      <c r="D176" s="360"/>
      <c r="E176" s="360"/>
      <c r="F176" s="358"/>
      <c r="G176" s="356"/>
      <c r="H176" s="354" t="s">
        <v>294</v>
      </c>
      <c r="I176" s="13" t="s">
        <v>153</v>
      </c>
      <c r="J176" s="223" t="s">
        <v>336</v>
      </c>
      <c r="K176" s="385"/>
      <c r="L176" s="228">
        <v>1</v>
      </c>
      <c r="M176" s="84"/>
      <c r="N176" s="84"/>
      <c r="O176" s="84"/>
      <c r="P176" s="84"/>
      <c r="Q176" s="225"/>
      <c r="R176" s="309">
        <v>0.25</v>
      </c>
      <c r="S176" s="48"/>
    </row>
    <row r="177" spans="2:35" ht="30" customHeight="1">
      <c r="B177" s="48"/>
      <c r="C177" s="430"/>
      <c r="D177" s="360"/>
      <c r="E177" s="360"/>
      <c r="F177" s="358"/>
      <c r="G177" s="356"/>
      <c r="H177" s="337"/>
      <c r="I177" s="13" t="s">
        <v>289</v>
      </c>
      <c r="J177" s="233" t="s">
        <v>337</v>
      </c>
      <c r="K177" s="353"/>
      <c r="L177" s="185">
        <v>1</v>
      </c>
      <c r="M177" s="66"/>
      <c r="N177" s="226"/>
      <c r="O177" s="49"/>
      <c r="P177" s="49"/>
      <c r="Q177" s="74"/>
      <c r="R177" s="309">
        <v>0.25</v>
      </c>
      <c r="S177" s="48"/>
      <c r="AA177" s="168"/>
      <c r="AB177" s="168"/>
      <c r="AC177" s="168"/>
      <c r="AD177" s="168"/>
      <c r="AE177" s="168"/>
      <c r="AF177" s="168"/>
      <c r="AG177" s="168"/>
      <c r="AH177" s="168"/>
      <c r="AI177" s="168"/>
    </row>
    <row r="178" spans="2:35" ht="30" customHeight="1">
      <c r="B178" s="48"/>
      <c r="C178" s="430"/>
      <c r="D178" s="360"/>
      <c r="E178" s="360"/>
      <c r="F178" s="358"/>
      <c r="G178" s="356"/>
      <c r="H178" s="337"/>
      <c r="I178" s="13" t="s">
        <v>291</v>
      </c>
      <c r="J178" s="224" t="s">
        <v>338</v>
      </c>
      <c r="K178" s="156"/>
      <c r="L178" s="185">
        <v>1</v>
      </c>
      <c r="M178" s="85"/>
      <c r="N178" s="85"/>
      <c r="O178" s="85"/>
      <c r="P178" s="85"/>
      <c r="Q178" s="208">
        <v>1</v>
      </c>
      <c r="R178" s="309">
        <v>0.5</v>
      </c>
      <c r="S178" s="48"/>
      <c r="AA178" s="168"/>
      <c r="AB178" s="229"/>
      <c r="AC178" s="168"/>
      <c r="AD178" s="168"/>
      <c r="AE178" s="168"/>
      <c r="AF178" s="230"/>
      <c r="AG178" s="168"/>
      <c r="AH178" s="562"/>
      <c r="AI178" s="168"/>
    </row>
    <row r="179" spans="2:35" ht="30" customHeight="1">
      <c r="B179" s="48"/>
      <c r="C179" s="430"/>
      <c r="D179" s="360"/>
      <c r="E179" s="360"/>
      <c r="F179" s="358"/>
      <c r="G179" s="356"/>
      <c r="H179" s="337"/>
      <c r="I179" s="13" t="s">
        <v>135</v>
      </c>
      <c r="J179" s="224" t="s">
        <v>339</v>
      </c>
      <c r="K179" s="92"/>
      <c r="L179" s="185">
        <v>1</v>
      </c>
      <c r="M179" s="66"/>
      <c r="N179" s="226"/>
      <c r="O179" s="188">
        <v>1</v>
      </c>
      <c r="P179" s="49"/>
      <c r="Q179" s="208">
        <v>1</v>
      </c>
      <c r="R179" s="309">
        <v>0.75</v>
      </c>
      <c r="S179" s="48"/>
      <c r="AA179" s="168"/>
      <c r="AB179" s="229"/>
      <c r="AC179" s="168"/>
      <c r="AD179" s="168"/>
      <c r="AE179" s="168"/>
      <c r="AF179" s="230"/>
      <c r="AG179" s="168"/>
      <c r="AH179" s="562"/>
      <c r="AI179" s="168"/>
    </row>
    <row r="180" spans="2:35" ht="30" customHeight="1">
      <c r="B180" s="48"/>
      <c r="C180" s="430"/>
      <c r="D180" s="360"/>
      <c r="E180" s="360"/>
      <c r="F180" s="358"/>
      <c r="G180" s="356"/>
      <c r="H180" s="337"/>
      <c r="I180" s="13" t="s">
        <v>290</v>
      </c>
      <c r="J180" s="224" t="s">
        <v>340</v>
      </c>
      <c r="K180" s="92"/>
      <c r="L180" s="185">
        <v>1</v>
      </c>
      <c r="M180" s="66"/>
      <c r="N180" s="226"/>
      <c r="O180" s="188">
        <v>1</v>
      </c>
      <c r="P180" s="49"/>
      <c r="Q180" s="208">
        <v>1</v>
      </c>
      <c r="R180" s="309">
        <v>0.75</v>
      </c>
      <c r="S180" s="48"/>
      <c r="AA180" s="168"/>
      <c r="AB180" s="229"/>
      <c r="AC180" s="168"/>
      <c r="AD180" s="230"/>
      <c r="AE180" s="168"/>
      <c r="AF180" s="230"/>
      <c r="AG180" s="168"/>
      <c r="AH180" s="562"/>
      <c r="AI180" s="168"/>
    </row>
    <row r="181" spans="2:35" ht="30" customHeight="1">
      <c r="B181" s="48"/>
      <c r="C181" s="430"/>
      <c r="D181" s="360"/>
      <c r="E181" s="360"/>
      <c r="F181" s="358"/>
      <c r="G181" s="356"/>
      <c r="H181" s="337"/>
      <c r="I181" s="13" t="s">
        <v>293</v>
      </c>
      <c r="J181" s="224" t="s">
        <v>341</v>
      </c>
      <c r="K181" s="92"/>
      <c r="L181" s="185">
        <v>1</v>
      </c>
      <c r="M181" s="66"/>
      <c r="N181" s="226"/>
      <c r="O181" s="188">
        <v>1</v>
      </c>
      <c r="P181" s="49"/>
      <c r="Q181" s="222"/>
      <c r="R181" s="309">
        <v>0.5</v>
      </c>
      <c r="S181" s="48"/>
      <c r="AA181" s="168"/>
      <c r="AB181" s="229"/>
      <c r="AC181" s="168"/>
      <c r="AD181" s="168"/>
      <c r="AE181" s="168"/>
      <c r="AF181" s="168"/>
      <c r="AG181" s="168"/>
      <c r="AH181" s="231"/>
      <c r="AI181" s="168"/>
    </row>
    <row r="182" spans="2:35" ht="30" customHeight="1">
      <c r="B182" s="48"/>
      <c r="C182" s="430"/>
      <c r="D182" s="360"/>
      <c r="E182" s="360"/>
      <c r="F182" s="358"/>
      <c r="G182" s="356"/>
      <c r="H182" s="337"/>
      <c r="I182" s="13" t="s">
        <v>292</v>
      </c>
      <c r="J182" s="224" t="s">
        <v>342</v>
      </c>
      <c r="K182" s="92"/>
      <c r="L182" s="185">
        <v>1</v>
      </c>
      <c r="M182" s="66"/>
      <c r="N182" s="226"/>
      <c r="O182" s="188">
        <v>1</v>
      </c>
      <c r="P182" s="49"/>
      <c r="Q182" s="222"/>
      <c r="R182" s="309">
        <v>0.5</v>
      </c>
      <c r="S182" s="48"/>
      <c r="AA182" s="168"/>
      <c r="AB182" s="229"/>
      <c r="AC182" s="168"/>
      <c r="AD182" s="168"/>
      <c r="AE182" s="168"/>
      <c r="AF182" s="168"/>
      <c r="AG182" s="168"/>
      <c r="AH182" s="231"/>
      <c r="AI182" s="168"/>
    </row>
    <row r="183" spans="2:35" ht="30" customHeight="1">
      <c r="B183" s="48"/>
      <c r="C183" s="430"/>
      <c r="D183" s="360"/>
      <c r="E183" s="360"/>
      <c r="F183" s="358"/>
      <c r="G183" s="356"/>
      <c r="H183" s="337"/>
      <c r="I183" s="122" t="s">
        <v>276</v>
      </c>
      <c r="J183" s="224" t="s">
        <v>343</v>
      </c>
      <c r="K183" s="97"/>
      <c r="L183" s="185">
        <v>1</v>
      </c>
      <c r="M183" s="57"/>
      <c r="N183" s="57"/>
      <c r="O183" s="57"/>
      <c r="P183" s="57"/>
      <c r="Q183" s="208">
        <v>1</v>
      </c>
      <c r="R183" s="309">
        <v>0.5</v>
      </c>
      <c r="S183" s="48"/>
      <c r="AA183" s="168"/>
      <c r="AB183" s="229"/>
      <c r="AC183" s="230"/>
      <c r="AD183" s="168"/>
      <c r="AE183" s="168"/>
      <c r="AF183" s="168"/>
      <c r="AG183" s="168"/>
      <c r="AH183" s="562"/>
      <c r="AI183" s="168"/>
    </row>
    <row r="184" spans="2:35" ht="30" customHeight="1">
      <c r="B184" s="48"/>
      <c r="C184" s="430"/>
      <c r="D184" s="360"/>
      <c r="E184" s="360"/>
      <c r="F184" s="358"/>
      <c r="G184" s="356"/>
      <c r="H184" s="337"/>
      <c r="I184" s="13" t="s">
        <v>156</v>
      </c>
      <c r="J184" s="459" t="s">
        <v>344</v>
      </c>
      <c r="K184" s="97"/>
      <c r="L184" s="57"/>
      <c r="M184" s="57"/>
      <c r="N184" s="57"/>
      <c r="O184" s="222"/>
      <c r="P184" s="57"/>
      <c r="Q184" s="208">
        <v>1</v>
      </c>
      <c r="R184" s="309">
        <v>0.25</v>
      </c>
      <c r="S184" s="48"/>
      <c r="AA184" s="168"/>
      <c r="AB184" s="229"/>
      <c r="AC184" s="230"/>
      <c r="AD184" s="168"/>
      <c r="AE184" s="168"/>
      <c r="AF184" s="168"/>
      <c r="AG184" s="168"/>
      <c r="AH184" s="562"/>
      <c r="AI184" s="168"/>
    </row>
    <row r="185" spans="2:35" ht="30" customHeight="1">
      <c r="B185" s="48"/>
      <c r="C185" s="430"/>
      <c r="D185" s="360"/>
      <c r="E185" s="360"/>
      <c r="F185" s="358"/>
      <c r="G185" s="356"/>
      <c r="H185" s="337"/>
      <c r="I185" s="13" t="s">
        <v>334</v>
      </c>
      <c r="J185" s="460"/>
      <c r="K185" s="97"/>
      <c r="L185" s="57"/>
      <c r="M185" s="57"/>
      <c r="N185" s="57"/>
      <c r="O185" s="222"/>
      <c r="P185" s="57"/>
      <c r="Q185" s="208">
        <v>1</v>
      </c>
      <c r="R185" s="309">
        <v>0.25</v>
      </c>
      <c r="S185" s="48"/>
      <c r="AA185" s="168"/>
      <c r="AB185" s="229"/>
      <c r="AC185" s="230"/>
      <c r="AD185" s="168"/>
      <c r="AE185" s="168"/>
      <c r="AF185" s="230"/>
      <c r="AG185" s="168"/>
      <c r="AH185" s="562"/>
      <c r="AI185" s="168"/>
    </row>
    <row r="186" spans="2:35" ht="30" customHeight="1" thickBot="1">
      <c r="B186" s="48"/>
      <c r="C186" s="430"/>
      <c r="D186" s="360"/>
      <c r="E186" s="360"/>
      <c r="F186" s="358"/>
      <c r="G186" s="356"/>
      <c r="H186" s="337"/>
      <c r="I186" s="122" t="s">
        <v>335</v>
      </c>
      <c r="J186" s="460"/>
      <c r="K186" s="97"/>
      <c r="L186" s="227"/>
      <c r="M186" s="72"/>
      <c r="N186" s="174"/>
      <c r="O186" s="267">
        <v>1</v>
      </c>
      <c r="P186" s="72"/>
      <c r="Q186" s="268">
        <v>1</v>
      </c>
      <c r="R186" s="309">
        <v>0.5</v>
      </c>
      <c r="S186" s="48"/>
      <c r="AA186" s="168"/>
      <c r="AB186" s="229"/>
      <c r="AC186" s="230"/>
      <c r="AD186" s="230"/>
      <c r="AE186" s="168"/>
      <c r="AF186" s="230"/>
      <c r="AG186" s="168"/>
      <c r="AH186" s="231"/>
      <c r="AI186" s="168"/>
    </row>
    <row r="187" spans="2:35" ht="30" customHeight="1" thickTop="1" thickBot="1">
      <c r="B187" s="48"/>
      <c r="C187" s="430"/>
      <c r="D187" s="345" t="s">
        <v>386</v>
      </c>
      <c r="E187" s="346"/>
      <c r="F187" s="346"/>
      <c r="G187" s="346"/>
      <c r="H187" s="346"/>
      <c r="I187" s="346"/>
      <c r="J187" s="346"/>
      <c r="K187" s="347"/>
      <c r="L187" s="264">
        <f>SUM(L86:L186)</f>
        <v>52</v>
      </c>
      <c r="M187" s="264"/>
      <c r="N187" s="264"/>
      <c r="O187" s="264">
        <f>SUM(O86:O186)</f>
        <v>37</v>
      </c>
      <c r="P187" s="264">
        <f>SUM(P86:P186)</f>
        <v>25</v>
      </c>
      <c r="Q187" s="264">
        <f>SUM(Q86:Q186)</f>
        <v>60</v>
      </c>
      <c r="R187" s="571"/>
      <c r="S187" s="48"/>
      <c r="AA187" s="168"/>
      <c r="AB187" s="229"/>
      <c r="AC187" s="230"/>
      <c r="AD187" s="230"/>
      <c r="AE187" s="168"/>
      <c r="AF187" s="230"/>
      <c r="AG187" s="168"/>
      <c r="AH187" s="232"/>
      <c r="AI187" s="168"/>
    </row>
    <row r="188" spans="2:35" ht="30" customHeight="1" thickTop="1" thickBot="1">
      <c r="B188" s="48"/>
      <c r="C188" s="430"/>
      <c r="D188" s="345" t="s">
        <v>387</v>
      </c>
      <c r="E188" s="346"/>
      <c r="F188" s="346"/>
      <c r="G188" s="346"/>
      <c r="H188" s="346"/>
      <c r="I188" s="346"/>
      <c r="J188" s="346"/>
      <c r="K188" s="347"/>
      <c r="L188" s="348">
        <f>SUM(L187:Q187)</f>
        <v>174</v>
      </c>
      <c r="M188" s="349"/>
      <c r="N188" s="349"/>
      <c r="O188" s="349"/>
      <c r="P188" s="349"/>
      <c r="Q188" s="350"/>
      <c r="R188" s="572"/>
      <c r="S188" s="48"/>
      <c r="AA188" s="168"/>
      <c r="AB188" s="229"/>
      <c r="AC188" s="230"/>
      <c r="AD188" s="230"/>
      <c r="AE188" s="168"/>
      <c r="AF188" s="230"/>
      <c r="AG188" s="168"/>
      <c r="AH188" s="232"/>
      <c r="AI188" s="168"/>
    </row>
    <row r="189" spans="2:35" ht="30" customHeight="1" thickTop="1" thickBot="1">
      <c r="B189" s="48"/>
      <c r="C189" s="430"/>
      <c r="D189" s="345" t="s">
        <v>394</v>
      </c>
      <c r="E189" s="346"/>
      <c r="F189" s="346"/>
      <c r="G189" s="346"/>
      <c r="H189" s="346"/>
      <c r="I189" s="346"/>
      <c r="J189" s="346"/>
      <c r="K189" s="347"/>
      <c r="L189" s="290">
        <f>L187/52</f>
        <v>1</v>
      </c>
      <c r="M189" s="290">
        <f t="shared" ref="M189:N189" si="1">M187/53</f>
        <v>0</v>
      </c>
      <c r="N189" s="290">
        <f t="shared" si="1"/>
        <v>0</v>
      </c>
      <c r="O189" s="290">
        <f>O187/37</f>
        <v>1</v>
      </c>
      <c r="P189" s="290">
        <f>P187/25</f>
        <v>1</v>
      </c>
      <c r="Q189" s="290">
        <f>Q187/60</f>
        <v>1</v>
      </c>
      <c r="R189" s="572"/>
      <c r="S189" s="48"/>
      <c r="AA189" s="168"/>
      <c r="AB189" s="229"/>
      <c r="AC189" s="230"/>
      <c r="AD189" s="230"/>
      <c r="AE189" s="168"/>
      <c r="AF189" s="230"/>
      <c r="AG189" s="168"/>
      <c r="AH189" s="232"/>
      <c r="AI189" s="168"/>
    </row>
    <row r="190" spans="2:35" ht="30" customHeight="1" thickTop="1" thickBot="1">
      <c r="B190" s="48"/>
      <c r="C190" s="430"/>
      <c r="D190" s="345" t="s">
        <v>395</v>
      </c>
      <c r="E190" s="346"/>
      <c r="F190" s="346"/>
      <c r="G190" s="346"/>
      <c r="H190" s="346"/>
      <c r="I190" s="346"/>
      <c r="J190" s="346"/>
      <c r="K190" s="347"/>
      <c r="L190" s="452">
        <f>L188/174</f>
        <v>1</v>
      </c>
      <c r="M190" s="453"/>
      <c r="N190" s="453"/>
      <c r="O190" s="453"/>
      <c r="P190" s="453"/>
      <c r="Q190" s="454"/>
      <c r="R190" s="572"/>
      <c r="S190" s="48"/>
      <c r="AA190" s="168"/>
      <c r="AB190" s="229"/>
      <c r="AC190" s="230"/>
      <c r="AD190" s="230"/>
      <c r="AE190" s="168"/>
      <c r="AF190" s="230"/>
      <c r="AG190" s="168"/>
      <c r="AH190" s="232"/>
      <c r="AI190" s="168"/>
    </row>
    <row r="191" spans="2:35" ht="30" customHeight="1" thickTop="1" thickBot="1">
      <c r="B191" s="48"/>
      <c r="C191" s="430"/>
      <c r="D191" s="325" t="s">
        <v>369</v>
      </c>
      <c r="E191" s="326"/>
      <c r="F191" s="326"/>
      <c r="G191" s="326"/>
      <c r="H191" s="326"/>
      <c r="I191" s="326"/>
      <c r="J191" s="326"/>
      <c r="K191" s="327"/>
      <c r="L191" s="313">
        <v>52</v>
      </c>
      <c r="M191" s="313"/>
      <c r="N191" s="313"/>
      <c r="O191" s="313">
        <v>37</v>
      </c>
      <c r="P191" s="313">
        <v>25</v>
      </c>
      <c r="Q191" s="313">
        <v>60</v>
      </c>
      <c r="R191" s="572"/>
      <c r="S191" s="48"/>
      <c r="AA191" s="168"/>
      <c r="AB191" s="229"/>
      <c r="AC191" s="230"/>
      <c r="AD191" s="230"/>
      <c r="AE191" s="168"/>
      <c r="AF191" s="230"/>
      <c r="AG191" s="168"/>
      <c r="AH191" s="232"/>
      <c r="AI191" s="168"/>
    </row>
    <row r="192" spans="2:35" ht="30" customHeight="1" thickTop="1" thickBot="1">
      <c r="B192" s="48"/>
      <c r="C192" s="431"/>
      <c r="D192" s="325" t="s">
        <v>370</v>
      </c>
      <c r="E192" s="326"/>
      <c r="F192" s="326"/>
      <c r="G192" s="326"/>
      <c r="H192" s="326"/>
      <c r="I192" s="326"/>
      <c r="J192" s="326"/>
      <c r="K192" s="327"/>
      <c r="L192" s="328" t="s">
        <v>405</v>
      </c>
      <c r="M192" s="328"/>
      <c r="N192" s="328"/>
      <c r="O192" s="328"/>
      <c r="P192" s="328"/>
      <c r="Q192" s="328"/>
      <c r="R192" s="573"/>
      <c r="S192" s="48"/>
      <c r="AA192" s="168"/>
      <c r="AB192" s="229"/>
      <c r="AC192" s="230"/>
      <c r="AD192" s="230"/>
      <c r="AE192" s="168"/>
      <c r="AF192" s="168"/>
      <c r="AG192" s="168"/>
      <c r="AH192" s="231"/>
      <c r="AI192" s="168"/>
    </row>
    <row r="193" spans="2:35" ht="9.9499999999999993" customHeight="1" thickTop="1" thickBot="1">
      <c r="B193" s="48"/>
      <c r="C193" s="176"/>
      <c r="D193" s="514"/>
      <c r="E193" s="515"/>
      <c r="F193" s="270"/>
      <c r="G193" s="271"/>
      <c r="H193" s="271"/>
      <c r="I193" s="272"/>
      <c r="J193" s="272"/>
      <c r="K193" s="273"/>
      <c r="L193" s="274"/>
      <c r="M193" s="275"/>
      <c r="N193" s="276"/>
      <c r="O193" s="277"/>
      <c r="P193" s="277"/>
      <c r="Q193" s="278"/>
      <c r="R193" s="312"/>
      <c r="S193" s="48"/>
      <c r="AA193" s="168"/>
      <c r="AB193" s="229"/>
      <c r="AC193" s="168"/>
      <c r="AD193" s="168"/>
      <c r="AE193" s="168"/>
      <c r="AF193" s="168"/>
      <c r="AG193" s="168"/>
      <c r="AH193" s="231"/>
      <c r="AI193" s="168"/>
    </row>
    <row r="194" spans="2:35" ht="30" customHeight="1" thickTop="1" thickBot="1">
      <c r="B194" s="48"/>
      <c r="C194" s="429" t="s">
        <v>267</v>
      </c>
      <c r="D194" s="359" t="s">
        <v>351</v>
      </c>
      <c r="E194" s="359"/>
      <c r="F194" s="424" t="s">
        <v>352</v>
      </c>
      <c r="G194" s="568" t="s">
        <v>123</v>
      </c>
      <c r="H194" s="365" t="s">
        <v>121</v>
      </c>
      <c r="I194" s="361"/>
      <c r="J194" s="361"/>
      <c r="K194" s="16"/>
      <c r="L194" s="171">
        <v>1</v>
      </c>
      <c r="M194" s="57"/>
      <c r="N194" s="57"/>
      <c r="O194" s="188">
        <v>1</v>
      </c>
      <c r="P194" s="57"/>
      <c r="Q194" s="203">
        <v>1</v>
      </c>
      <c r="R194" s="309">
        <v>0.75</v>
      </c>
      <c r="S194" s="48"/>
      <c r="AA194" s="168"/>
      <c r="AB194" s="229"/>
      <c r="AC194" s="230"/>
      <c r="AD194" s="230"/>
      <c r="AE194" s="168"/>
      <c r="AF194" s="168"/>
      <c r="AG194" s="168"/>
      <c r="AH194" s="232"/>
      <c r="AI194" s="168"/>
    </row>
    <row r="195" spans="2:35" ht="30" customHeight="1" thickBot="1">
      <c r="B195" s="48"/>
      <c r="C195" s="430"/>
      <c r="D195" s="360"/>
      <c r="E195" s="360"/>
      <c r="F195" s="424"/>
      <c r="G195" s="568"/>
      <c r="H195" s="365" t="s">
        <v>332</v>
      </c>
      <c r="I195" s="361"/>
      <c r="J195" s="361"/>
      <c r="K195" s="16"/>
      <c r="L195" s="49"/>
      <c r="M195" s="11"/>
      <c r="N195" s="21"/>
      <c r="O195" s="187">
        <v>1</v>
      </c>
      <c r="P195" s="75"/>
      <c r="Q195" s="204">
        <v>1</v>
      </c>
      <c r="R195" s="309">
        <v>0.5</v>
      </c>
      <c r="S195" s="48"/>
      <c r="AA195" s="168"/>
      <c r="AB195" s="229"/>
      <c r="AC195" s="230"/>
      <c r="AD195" s="168"/>
      <c r="AE195" s="168"/>
      <c r="AF195" s="230"/>
      <c r="AG195" s="168"/>
      <c r="AH195" s="231"/>
      <c r="AI195" s="168"/>
    </row>
    <row r="196" spans="2:35" ht="30" customHeight="1" thickBot="1">
      <c r="B196" s="48"/>
      <c r="C196" s="430"/>
      <c r="D196" s="360"/>
      <c r="E196" s="360"/>
      <c r="F196" s="424"/>
      <c r="G196" s="585" t="s">
        <v>124</v>
      </c>
      <c r="H196" s="365" t="s">
        <v>331</v>
      </c>
      <c r="I196" s="361"/>
      <c r="J196" s="361"/>
      <c r="K196" s="16"/>
      <c r="L196" s="180">
        <v>1</v>
      </c>
      <c r="M196" s="11"/>
      <c r="N196" s="21"/>
      <c r="O196" s="187">
        <v>1</v>
      </c>
      <c r="P196" s="75"/>
      <c r="Q196" s="204">
        <v>1</v>
      </c>
      <c r="R196" s="309">
        <v>0.75</v>
      </c>
      <c r="S196" s="48"/>
      <c r="AA196" s="168"/>
      <c r="AB196" s="168"/>
      <c r="AC196" s="168"/>
      <c r="AD196" s="168"/>
      <c r="AE196" s="168"/>
      <c r="AF196" s="168"/>
      <c r="AG196" s="168"/>
      <c r="AH196" s="168"/>
      <c r="AI196" s="168"/>
    </row>
    <row r="197" spans="2:35" ht="30" customHeight="1" thickBot="1">
      <c r="B197" s="48"/>
      <c r="C197" s="430"/>
      <c r="D197" s="360"/>
      <c r="E197" s="360"/>
      <c r="F197" s="425"/>
      <c r="G197" s="586"/>
      <c r="H197" s="584" t="s">
        <v>122</v>
      </c>
      <c r="I197" s="413"/>
      <c r="J197" s="413"/>
      <c r="K197" s="16"/>
      <c r="L197" s="216"/>
      <c r="M197" s="217"/>
      <c r="N197" s="218"/>
      <c r="O197" s="216"/>
      <c r="P197" s="219"/>
      <c r="Q197" s="207">
        <v>1</v>
      </c>
      <c r="R197" s="309">
        <v>0.25</v>
      </c>
      <c r="S197" s="48"/>
    </row>
    <row r="198" spans="2:35" ht="30" customHeight="1" thickBot="1">
      <c r="B198" s="48"/>
      <c r="C198" s="430"/>
      <c r="D198" s="360"/>
      <c r="E198" s="360"/>
      <c r="F198" s="425"/>
      <c r="G198" s="585" t="s">
        <v>320</v>
      </c>
      <c r="H198" s="527" t="s">
        <v>130</v>
      </c>
      <c r="I198" s="563"/>
      <c r="J198" s="118" t="s">
        <v>210</v>
      </c>
      <c r="K198" s="16"/>
      <c r="L198" s="180">
        <v>1</v>
      </c>
      <c r="M198" s="11"/>
      <c r="N198" s="21"/>
      <c r="O198" s="187">
        <v>1</v>
      </c>
      <c r="P198" s="102"/>
      <c r="Q198" s="204">
        <v>1</v>
      </c>
      <c r="R198" s="309">
        <v>0.75</v>
      </c>
      <c r="S198" s="48"/>
    </row>
    <row r="199" spans="2:35" ht="30" customHeight="1" thickBot="1">
      <c r="B199" s="48"/>
      <c r="C199" s="430"/>
      <c r="D199" s="360"/>
      <c r="E199" s="360"/>
      <c r="F199" s="425"/>
      <c r="G199" s="587"/>
      <c r="H199" s="332" t="s">
        <v>100</v>
      </c>
      <c r="I199" s="372"/>
      <c r="J199" s="118" t="s">
        <v>210</v>
      </c>
      <c r="K199" s="16"/>
      <c r="L199" s="180">
        <v>1</v>
      </c>
      <c r="M199" s="11"/>
      <c r="N199" s="21"/>
      <c r="O199" s="187">
        <v>1</v>
      </c>
      <c r="P199" s="102"/>
      <c r="Q199" s="204">
        <v>1</v>
      </c>
      <c r="R199" s="309">
        <v>0.75</v>
      </c>
      <c r="S199" s="48"/>
    </row>
    <row r="200" spans="2:35" ht="30" customHeight="1" thickBot="1">
      <c r="B200" s="48"/>
      <c r="C200" s="430"/>
      <c r="D200" s="360"/>
      <c r="E200" s="360"/>
      <c r="F200" s="426"/>
      <c r="G200" s="588"/>
      <c r="H200" s="564"/>
      <c r="I200" s="565"/>
      <c r="J200" s="169" t="s">
        <v>212</v>
      </c>
      <c r="K200" s="16"/>
      <c r="L200" s="160"/>
      <c r="M200" s="161"/>
      <c r="N200" s="161"/>
      <c r="O200" s="161"/>
      <c r="P200" s="196">
        <v>1</v>
      </c>
      <c r="Q200" s="220"/>
      <c r="R200" s="309">
        <v>0.25</v>
      </c>
      <c r="S200" s="48"/>
    </row>
    <row r="201" spans="2:35" ht="30" hidden="1" customHeight="1" thickBot="1">
      <c r="B201" s="48"/>
      <c r="C201" s="430"/>
      <c r="D201" s="360"/>
      <c r="E201" s="360"/>
      <c r="F201" s="364" t="s">
        <v>120</v>
      </c>
      <c r="G201" s="143" t="s">
        <v>125</v>
      </c>
      <c r="H201" s="366" t="s">
        <v>128</v>
      </c>
      <c r="I201" s="367"/>
      <c r="J201" s="367"/>
      <c r="K201" s="45"/>
      <c r="L201" s="57"/>
      <c r="M201" s="41"/>
      <c r="N201" s="22"/>
      <c r="O201" s="128"/>
      <c r="P201" s="128"/>
      <c r="Q201" s="131"/>
      <c r="R201" s="310"/>
      <c r="S201" s="48"/>
    </row>
    <row r="202" spans="2:35" ht="30" hidden="1" customHeight="1" thickBot="1">
      <c r="B202" s="48"/>
      <c r="C202" s="430"/>
      <c r="D202" s="360"/>
      <c r="E202" s="360"/>
      <c r="F202" s="402"/>
      <c r="G202" s="157" t="s">
        <v>126</v>
      </c>
      <c r="H202" s="331" t="s">
        <v>129</v>
      </c>
      <c r="I202" s="332"/>
      <c r="J202" s="332"/>
      <c r="K202" s="158"/>
      <c r="L202" s="102"/>
      <c r="M202" s="70"/>
      <c r="N202" s="71"/>
      <c r="O202" s="152"/>
      <c r="P202" s="152"/>
      <c r="Q202" s="153"/>
      <c r="R202" s="310"/>
      <c r="S202" s="48"/>
    </row>
    <row r="203" spans="2:35" ht="15" customHeight="1" thickBot="1">
      <c r="B203" s="48"/>
      <c r="C203" s="430"/>
      <c r="D203" s="360"/>
      <c r="E203" s="360"/>
      <c r="F203" s="245"/>
      <c r="G203" s="246"/>
      <c r="H203" s="246"/>
      <c r="I203" s="246"/>
      <c r="J203" s="246"/>
      <c r="K203" s="246"/>
      <c r="L203" s="246"/>
      <c r="M203" s="246"/>
      <c r="N203" s="246"/>
      <c r="O203" s="246"/>
      <c r="P203" s="246"/>
      <c r="Q203" s="247"/>
      <c r="R203" s="310"/>
      <c r="S203" s="48"/>
    </row>
    <row r="204" spans="2:35" ht="30" customHeight="1" thickBot="1">
      <c r="B204" s="48"/>
      <c r="C204" s="430"/>
      <c r="D204" s="360"/>
      <c r="E204" s="360"/>
      <c r="F204" s="358" t="s">
        <v>349</v>
      </c>
      <c r="G204" s="364" t="s">
        <v>127</v>
      </c>
      <c r="H204" s="566" t="s">
        <v>206</v>
      </c>
      <c r="I204" s="567"/>
      <c r="J204" s="567"/>
      <c r="K204" s="45"/>
      <c r="L204" s="171">
        <v>1</v>
      </c>
      <c r="M204" s="41"/>
      <c r="N204" s="22"/>
      <c r="O204" s="188">
        <v>1</v>
      </c>
      <c r="P204" s="57"/>
      <c r="Q204" s="203">
        <v>1</v>
      </c>
      <c r="R204" s="309">
        <v>0.75</v>
      </c>
      <c r="S204" s="48"/>
    </row>
    <row r="205" spans="2:35" ht="30" customHeight="1" thickBot="1">
      <c r="B205" s="48"/>
      <c r="C205" s="430"/>
      <c r="D205" s="360"/>
      <c r="E205" s="360"/>
      <c r="F205" s="358"/>
      <c r="G205" s="368"/>
      <c r="H205" s="463" t="s">
        <v>207</v>
      </c>
      <c r="I205" s="464"/>
      <c r="J205" s="464"/>
      <c r="K205" s="16"/>
      <c r="L205" s="180">
        <v>1</v>
      </c>
      <c r="M205" s="11"/>
      <c r="N205" s="21"/>
      <c r="O205" s="187">
        <v>1</v>
      </c>
      <c r="P205" s="75"/>
      <c r="Q205" s="204">
        <v>1</v>
      </c>
      <c r="R205" s="309">
        <v>0.75</v>
      </c>
      <c r="S205" s="48"/>
    </row>
    <row r="206" spans="2:35" ht="30" hidden="1" customHeight="1" thickBot="1">
      <c r="B206" s="48"/>
      <c r="C206" s="430"/>
      <c r="D206" s="360"/>
      <c r="E206" s="360"/>
      <c r="F206" s="358"/>
      <c r="G206" s="368"/>
      <c r="H206" s="463" t="s">
        <v>208</v>
      </c>
      <c r="I206" s="464"/>
      <c r="J206" s="464"/>
      <c r="K206" s="16"/>
      <c r="L206" s="171"/>
      <c r="M206" s="57"/>
      <c r="N206" s="57"/>
      <c r="O206" s="188"/>
      <c r="P206" s="57"/>
      <c r="Q206" s="203"/>
      <c r="R206" s="309">
        <v>0.75</v>
      </c>
      <c r="S206" s="48"/>
    </row>
    <row r="207" spans="2:35" ht="30" customHeight="1" thickBot="1">
      <c r="B207" s="48"/>
      <c r="C207" s="430"/>
      <c r="D207" s="360"/>
      <c r="E207" s="360"/>
      <c r="F207" s="358"/>
      <c r="G207" s="368" t="s">
        <v>209</v>
      </c>
      <c r="H207" s="464" t="s">
        <v>130</v>
      </c>
      <c r="I207" s="481"/>
      <c r="J207" s="36" t="s">
        <v>210</v>
      </c>
      <c r="K207" s="16"/>
      <c r="L207" s="180">
        <v>1</v>
      </c>
      <c r="M207" s="11"/>
      <c r="N207" s="21"/>
      <c r="O207" s="187">
        <v>1</v>
      </c>
      <c r="P207" s="75"/>
      <c r="Q207" s="204">
        <v>1</v>
      </c>
      <c r="R207" s="309">
        <v>0.75</v>
      </c>
      <c r="S207" s="48"/>
    </row>
    <row r="208" spans="2:35" ht="30" customHeight="1" thickBot="1">
      <c r="B208" s="48"/>
      <c r="C208" s="430"/>
      <c r="D208" s="360"/>
      <c r="E208" s="360"/>
      <c r="F208" s="358"/>
      <c r="G208" s="368"/>
      <c r="H208" s="442" t="s">
        <v>211</v>
      </c>
      <c r="I208" s="443"/>
      <c r="J208" s="36" t="s">
        <v>210</v>
      </c>
      <c r="K208" s="16"/>
      <c r="L208" s="180">
        <v>1</v>
      </c>
      <c r="M208" s="11"/>
      <c r="N208" s="21"/>
      <c r="O208" s="187">
        <v>1</v>
      </c>
      <c r="P208" s="75"/>
      <c r="Q208" s="204">
        <v>1</v>
      </c>
      <c r="R208" s="309">
        <v>0.75</v>
      </c>
      <c r="S208" s="48"/>
    </row>
    <row r="209" spans="2:19" ht="30" customHeight="1" thickBot="1">
      <c r="B209" s="48"/>
      <c r="C209" s="430"/>
      <c r="D209" s="360"/>
      <c r="E209" s="360"/>
      <c r="F209" s="358"/>
      <c r="G209" s="368"/>
      <c r="H209" s="567"/>
      <c r="I209" s="489"/>
      <c r="J209" s="36" t="s">
        <v>212</v>
      </c>
      <c r="K209" s="16"/>
      <c r="L209" s="57"/>
      <c r="M209" s="57"/>
      <c r="N209" s="57"/>
      <c r="O209" s="57"/>
      <c r="P209" s="196">
        <v>1</v>
      </c>
      <c r="Q209" s="215"/>
      <c r="R209" s="309">
        <v>0.25</v>
      </c>
      <c r="S209" s="48"/>
    </row>
    <row r="210" spans="2:19" ht="30" customHeight="1" thickBot="1">
      <c r="B210" s="48"/>
      <c r="C210" s="430"/>
      <c r="D210" s="360"/>
      <c r="E210" s="360"/>
      <c r="F210" s="358"/>
      <c r="G210" s="402" t="s">
        <v>126</v>
      </c>
      <c r="H210" s="442" t="s">
        <v>6</v>
      </c>
      <c r="I210" s="443"/>
      <c r="J210" s="36" t="s">
        <v>242</v>
      </c>
      <c r="K210" s="16"/>
      <c r="L210" s="180">
        <v>1</v>
      </c>
      <c r="M210" s="49"/>
      <c r="N210" s="49"/>
      <c r="O210" s="49"/>
      <c r="P210" s="49"/>
      <c r="Q210" s="205">
        <v>1</v>
      </c>
      <c r="R210" s="309">
        <v>0.5</v>
      </c>
      <c r="S210" s="48"/>
    </row>
    <row r="211" spans="2:19" ht="30" customHeight="1" thickBot="1">
      <c r="B211" s="48"/>
      <c r="C211" s="430"/>
      <c r="D211" s="360"/>
      <c r="E211" s="360"/>
      <c r="F211" s="358"/>
      <c r="G211" s="363"/>
      <c r="H211" s="569"/>
      <c r="I211" s="570"/>
      <c r="J211" s="36" t="s">
        <v>234</v>
      </c>
      <c r="K211" s="16"/>
      <c r="L211" s="180">
        <v>1</v>
      </c>
      <c r="M211" s="49"/>
      <c r="N211" s="49"/>
      <c r="O211" s="49"/>
      <c r="P211" s="49"/>
      <c r="Q211" s="205">
        <v>1</v>
      </c>
      <c r="R211" s="309">
        <v>0.5</v>
      </c>
      <c r="S211" s="48"/>
    </row>
    <row r="212" spans="2:19" ht="30" customHeight="1" thickBot="1">
      <c r="B212" s="48"/>
      <c r="C212" s="430"/>
      <c r="D212" s="360"/>
      <c r="E212" s="360"/>
      <c r="F212" s="358"/>
      <c r="G212" s="363"/>
      <c r="H212" s="567"/>
      <c r="I212" s="489"/>
      <c r="J212" s="36" t="s">
        <v>213</v>
      </c>
      <c r="K212" s="16"/>
      <c r="L212" s="49"/>
      <c r="M212" s="49"/>
      <c r="N212" s="49"/>
      <c r="O212" s="49"/>
      <c r="P212" s="197">
        <v>1</v>
      </c>
      <c r="Q212" s="205">
        <v>1</v>
      </c>
      <c r="R212" s="309">
        <v>0.5</v>
      </c>
      <c r="S212" s="48"/>
    </row>
    <row r="213" spans="2:19" ht="30" customHeight="1" thickBot="1">
      <c r="B213" s="48"/>
      <c r="C213" s="430"/>
      <c r="D213" s="360"/>
      <c r="E213" s="360"/>
      <c r="F213" s="358"/>
      <c r="G213" s="363"/>
      <c r="H213" s="442" t="s">
        <v>115</v>
      </c>
      <c r="I213" s="443"/>
      <c r="J213" s="119" t="s">
        <v>214</v>
      </c>
      <c r="K213" s="69"/>
      <c r="L213" s="172">
        <v>1</v>
      </c>
      <c r="M213" s="102"/>
      <c r="N213" s="102"/>
      <c r="O213" s="102"/>
      <c r="P213" s="201">
        <v>1</v>
      </c>
      <c r="Q213" s="206">
        <v>1</v>
      </c>
      <c r="R213" s="309">
        <v>0.75</v>
      </c>
      <c r="S213" s="48"/>
    </row>
    <row r="214" spans="2:19" ht="15" customHeight="1" thickBot="1">
      <c r="B214" s="48"/>
      <c r="C214" s="430"/>
      <c r="D214" s="360"/>
      <c r="E214" s="360"/>
      <c r="F214" s="245"/>
      <c r="G214" s="246"/>
      <c r="H214" s="246"/>
      <c r="I214" s="246"/>
      <c r="J214" s="246"/>
      <c r="K214" s="246"/>
      <c r="L214" s="246"/>
      <c r="M214" s="246"/>
      <c r="N214" s="246"/>
      <c r="O214" s="246"/>
      <c r="P214" s="246"/>
      <c r="Q214" s="247"/>
      <c r="R214" s="310"/>
      <c r="S214" s="48"/>
    </row>
    <row r="215" spans="2:19" ht="30" customHeight="1" thickBot="1">
      <c r="B215" s="48"/>
      <c r="C215" s="430"/>
      <c r="D215" s="360"/>
      <c r="E215" s="360"/>
      <c r="F215" s="444" t="s">
        <v>350</v>
      </c>
      <c r="G215" s="333" t="s">
        <v>316</v>
      </c>
      <c r="H215" s="520" t="s">
        <v>133</v>
      </c>
      <c r="I215" s="555" t="s">
        <v>317</v>
      </c>
      <c r="J215" s="556"/>
      <c r="K215" s="159"/>
      <c r="L215" s="184">
        <v>1</v>
      </c>
      <c r="M215" s="63"/>
      <c r="N215" s="64"/>
      <c r="O215" s="128"/>
      <c r="P215" s="128"/>
      <c r="Q215" s="102"/>
      <c r="R215" s="309">
        <v>0.25</v>
      </c>
      <c r="S215" s="48"/>
    </row>
    <row r="216" spans="2:19" ht="30" customHeight="1" thickBot="1">
      <c r="B216" s="48"/>
      <c r="C216" s="430"/>
      <c r="D216" s="360"/>
      <c r="E216" s="360"/>
      <c r="F216" s="445"/>
      <c r="G216" s="333"/>
      <c r="H216" s="521"/>
      <c r="I216" s="557" t="s">
        <v>318</v>
      </c>
      <c r="J216" s="558"/>
      <c r="K216" s="69"/>
      <c r="L216" s="182">
        <v>1</v>
      </c>
      <c r="M216" s="70"/>
      <c r="N216" s="71"/>
      <c r="O216" s="75"/>
      <c r="P216" s="75"/>
      <c r="Q216" s="102"/>
      <c r="R216" s="309">
        <v>0.25</v>
      </c>
      <c r="S216" s="48"/>
    </row>
    <row r="217" spans="2:19" ht="30" customHeight="1" thickBot="1">
      <c r="B217" s="48"/>
      <c r="C217" s="430"/>
      <c r="D217" s="360"/>
      <c r="E217" s="360"/>
      <c r="F217" s="445"/>
      <c r="G217" s="554"/>
      <c r="H217" s="123" t="s">
        <v>132</v>
      </c>
      <c r="I217" s="557" t="s">
        <v>319</v>
      </c>
      <c r="J217" s="558"/>
      <c r="K217" s="69"/>
      <c r="L217" s="182">
        <v>1</v>
      </c>
      <c r="M217" s="70"/>
      <c r="N217" s="71"/>
      <c r="O217" s="75"/>
      <c r="P217" s="75"/>
      <c r="Q217" s="102"/>
      <c r="R217" s="309">
        <v>0.25</v>
      </c>
      <c r="S217" s="48"/>
    </row>
    <row r="218" spans="2:19" ht="30" customHeight="1" thickBot="1">
      <c r="B218" s="48"/>
      <c r="C218" s="430"/>
      <c r="D218" s="360"/>
      <c r="E218" s="360"/>
      <c r="F218" s="445"/>
      <c r="G218" s="162" t="s">
        <v>320</v>
      </c>
      <c r="H218" s="123" t="s">
        <v>130</v>
      </c>
      <c r="I218" s="557" t="s">
        <v>414</v>
      </c>
      <c r="J218" s="558"/>
      <c r="K218" s="69"/>
      <c r="L218" s="182">
        <v>1</v>
      </c>
      <c r="M218" s="70"/>
      <c r="N218" s="71"/>
      <c r="O218" s="187">
        <v>1</v>
      </c>
      <c r="P218" s="75"/>
      <c r="Q218" s="202">
        <v>1</v>
      </c>
      <c r="R218" s="309">
        <v>0.75</v>
      </c>
      <c r="S218" s="48"/>
    </row>
    <row r="219" spans="2:19" ht="30" customHeight="1" thickBot="1">
      <c r="B219" s="48"/>
      <c r="C219" s="430"/>
      <c r="D219" s="360"/>
      <c r="E219" s="360"/>
      <c r="F219" s="445"/>
      <c r="G219" s="162"/>
      <c r="H219" s="123" t="s">
        <v>211</v>
      </c>
      <c r="I219" s="557" t="s">
        <v>414</v>
      </c>
      <c r="J219" s="558"/>
      <c r="K219" s="69"/>
      <c r="L219" s="182">
        <v>1</v>
      </c>
      <c r="M219" s="70"/>
      <c r="N219" s="71"/>
      <c r="O219" s="187">
        <v>1</v>
      </c>
      <c r="P219" s="75"/>
      <c r="Q219" s="202">
        <v>1</v>
      </c>
      <c r="R219" s="309">
        <v>0.75</v>
      </c>
      <c r="S219" s="48"/>
    </row>
    <row r="220" spans="2:19" ht="30" customHeight="1" thickBot="1">
      <c r="B220" s="48"/>
      <c r="C220" s="430"/>
      <c r="D220" s="360"/>
      <c r="E220" s="360"/>
      <c r="F220" s="445"/>
      <c r="G220" s="458" t="s">
        <v>353</v>
      </c>
      <c r="H220" s="1" t="s">
        <v>165</v>
      </c>
      <c r="I220" s="583" t="s">
        <v>306</v>
      </c>
      <c r="J220" s="558"/>
      <c r="K220" s="69"/>
      <c r="L220" s="182">
        <v>1</v>
      </c>
      <c r="M220" s="70"/>
      <c r="N220" s="71"/>
      <c r="O220" s="75"/>
      <c r="P220" s="197">
        <v>1</v>
      </c>
      <c r="Q220" s="130"/>
      <c r="R220" s="309">
        <v>0.5</v>
      </c>
      <c r="S220" s="48"/>
    </row>
    <row r="221" spans="2:19" ht="30" customHeight="1">
      <c r="B221" s="48"/>
      <c r="C221" s="430"/>
      <c r="D221" s="360"/>
      <c r="E221" s="360"/>
      <c r="F221" s="445"/>
      <c r="G221" s="356"/>
      <c r="H221" s="338" t="s">
        <v>166</v>
      </c>
      <c r="I221" s="377"/>
      <c r="J221" s="339"/>
      <c r="K221" s="69"/>
      <c r="L221" s="182">
        <v>1</v>
      </c>
      <c r="M221" s="70"/>
      <c r="N221" s="71"/>
      <c r="O221" s="75"/>
      <c r="P221" s="197">
        <v>1</v>
      </c>
      <c r="Q221" s="130"/>
      <c r="R221" s="309">
        <v>0.5</v>
      </c>
      <c r="S221" s="48"/>
    </row>
    <row r="222" spans="2:19" ht="30" customHeight="1" thickBot="1">
      <c r="B222" s="48"/>
      <c r="C222" s="430"/>
      <c r="D222" s="360"/>
      <c r="E222" s="360"/>
      <c r="F222" s="445"/>
      <c r="G222" s="356"/>
      <c r="H222" s="455" t="s">
        <v>167</v>
      </c>
      <c r="I222" s="456"/>
      <c r="J222" s="457"/>
      <c r="K222" s="159"/>
      <c r="L222" s="172">
        <v>1</v>
      </c>
      <c r="M222" s="70"/>
      <c r="N222" s="71"/>
      <c r="O222" s="152"/>
      <c r="P222" s="201">
        <v>1</v>
      </c>
      <c r="Q222" s="153"/>
      <c r="R222" s="309">
        <v>0.5</v>
      </c>
      <c r="S222" s="48"/>
    </row>
    <row r="223" spans="2:19" ht="30" customHeight="1" thickTop="1" thickBot="1">
      <c r="B223" s="48"/>
      <c r="C223" s="430"/>
      <c r="D223" s="345" t="s">
        <v>388</v>
      </c>
      <c r="E223" s="346"/>
      <c r="F223" s="346"/>
      <c r="G223" s="346"/>
      <c r="H223" s="346"/>
      <c r="I223" s="346"/>
      <c r="J223" s="346"/>
      <c r="K223" s="347"/>
      <c r="L223" s="264">
        <f>SUM(L194:L222)</f>
        <v>19</v>
      </c>
      <c r="M223" s="285"/>
      <c r="N223" s="264"/>
      <c r="O223" s="264">
        <f>SUM(O194:O222)</f>
        <v>11</v>
      </c>
      <c r="P223" s="264">
        <f>SUM(P194:P222)</f>
        <v>7</v>
      </c>
      <c r="Q223" s="264">
        <f>SUM(Q194:Q222)</f>
        <v>16</v>
      </c>
      <c r="R223" s="571"/>
      <c r="S223" s="48"/>
    </row>
    <row r="224" spans="2:19" ht="30" customHeight="1" thickTop="1" thickBot="1">
      <c r="B224" s="48"/>
      <c r="C224" s="430"/>
      <c r="D224" s="345" t="s">
        <v>389</v>
      </c>
      <c r="E224" s="346"/>
      <c r="F224" s="346"/>
      <c r="G224" s="346"/>
      <c r="H224" s="346"/>
      <c r="I224" s="346"/>
      <c r="J224" s="346"/>
      <c r="K224" s="347"/>
      <c r="L224" s="348">
        <f>SUM(L223:Q223)</f>
        <v>53</v>
      </c>
      <c r="M224" s="349"/>
      <c r="N224" s="349"/>
      <c r="O224" s="349"/>
      <c r="P224" s="349"/>
      <c r="Q224" s="350"/>
      <c r="R224" s="572"/>
      <c r="S224" s="48"/>
    </row>
    <row r="225" spans="2:19" ht="30" customHeight="1" thickTop="1" thickBot="1">
      <c r="B225" s="48"/>
      <c r="C225" s="430"/>
      <c r="D225" s="345" t="s">
        <v>396</v>
      </c>
      <c r="E225" s="346"/>
      <c r="F225" s="346"/>
      <c r="G225" s="346"/>
      <c r="H225" s="346"/>
      <c r="I225" s="346"/>
      <c r="J225" s="346"/>
      <c r="K225" s="347"/>
      <c r="L225" s="290">
        <f>L223/19</f>
        <v>1</v>
      </c>
      <c r="M225" s="290">
        <f t="shared" ref="M225:N225" si="2">M223/19</f>
        <v>0</v>
      </c>
      <c r="N225" s="290">
        <f t="shared" si="2"/>
        <v>0</v>
      </c>
      <c r="O225" s="290">
        <f>O223/11</f>
        <v>1</v>
      </c>
      <c r="P225" s="290">
        <f>P223/7</f>
        <v>1</v>
      </c>
      <c r="Q225" s="290">
        <f>Q223/16</f>
        <v>1</v>
      </c>
      <c r="R225" s="572"/>
      <c r="S225" s="48"/>
    </row>
    <row r="226" spans="2:19" ht="30" customHeight="1" thickTop="1" thickBot="1">
      <c r="B226" s="48"/>
      <c r="C226" s="430"/>
      <c r="D226" s="345" t="s">
        <v>397</v>
      </c>
      <c r="E226" s="346"/>
      <c r="F226" s="346"/>
      <c r="G226" s="346"/>
      <c r="H226" s="346"/>
      <c r="I226" s="346"/>
      <c r="J226" s="346"/>
      <c r="K226" s="347"/>
      <c r="L226" s="452">
        <f>L224/53</f>
        <v>1</v>
      </c>
      <c r="M226" s="453"/>
      <c r="N226" s="453"/>
      <c r="O226" s="453"/>
      <c r="P226" s="453"/>
      <c r="Q226" s="454"/>
      <c r="R226" s="572"/>
      <c r="S226" s="48"/>
    </row>
    <row r="227" spans="2:19" ht="30" customHeight="1" thickTop="1" thickBot="1">
      <c r="B227" s="48"/>
      <c r="C227" s="430"/>
      <c r="D227" s="325" t="s">
        <v>371</v>
      </c>
      <c r="E227" s="326"/>
      <c r="F227" s="326"/>
      <c r="G227" s="326"/>
      <c r="H227" s="326"/>
      <c r="I227" s="326"/>
      <c r="J227" s="326"/>
      <c r="K227" s="327"/>
      <c r="L227" s="313">
        <v>19</v>
      </c>
      <c r="M227" s="316"/>
      <c r="N227" s="313"/>
      <c r="O227" s="313">
        <v>11</v>
      </c>
      <c r="P227" s="313">
        <v>7</v>
      </c>
      <c r="Q227" s="313">
        <v>16</v>
      </c>
      <c r="R227" s="572"/>
      <c r="S227" s="48"/>
    </row>
    <row r="228" spans="2:19" ht="27.75" customHeight="1" thickTop="1" thickBot="1">
      <c r="B228" s="48"/>
      <c r="C228" s="431"/>
      <c r="D228" s="325" t="s">
        <v>372</v>
      </c>
      <c r="E228" s="326"/>
      <c r="F228" s="326"/>
      <c r="G228" s="326"/>
      <c r="H228" s="326"/>
      <c r="I228" s="326"/>
      <c r="J228" s="326"/>
      <c r="K228" s="327"/>
      <c r="L228" s="328" t="s">
        <v>333</v>
      </c>
      <c r="M228" s="328"/>
      <c r="N228" s="328"/>
      <c r="O228" s="328"/>
      <c r="P228" s="328"/>
      <c r="Q228" s="328"/>
      <c r="R228" s="573"/>
      <c r="S228" s="48"/>
    </row>
    <row r="229" spans="2:19" ht="9.9499999999999993" customHeight="1" thickTop="1">
      <c r="B229" s="48"/>
      <c r="C229" s="177"/>
      <c r="D229" s="279"/>
      <c r="E229" s="269"/>
      <c r="F229" s="270"/>
      <c r="G229" s="271"/>
      <c r="H229" s="280"/>
      <c r="I229" s="281"/>
      <c r="J229" s="281"/>
      <c r="K229" s="275"/>
      <c r="L229" s="282"/>
      <c r="M229" s="283"/>
      <c r="N229" s="100"/>
      <c r="O229" s="274"/>
      <c r="P229" s="274"/>
      <c r="Q229" s="284"/>
      <c r="R229" s="312"/>
      <c r="S229" s="48"/>
    </row>
    <row r="230" spans="2:19" ht="30" customHeight="1" thickBot="1">
      <c r="B230" s="48"/>
      <c r="C230" s="321" t="s">
        <v>193</v>
      </c>
      <c r="D230" s="450" t="s">
        <v>202</v>
      </c>
      <c r="E230" s="359"/>
      <c r="F230" s="447" t="s">
        <v>126</v>
      </c>
      <c r="G230" s="446" t="s">
        <v>364</v>
      </c>
      <c r="H230" s="446"/>
      <c r="I230" s="402"/>
      <c r="J230" s="29" t="s">
        <v>119</v>
      </c>
      <c r="K230" s="45"/>
      <c r="L230" s="75"/>
      <c r="M230" s="75"/>
      <c r="N230" s="75"/>
      <c r="O230" s="187">
        <v>1</v>
      </c>
      <c r="P230" s="75"/>
      <c r="Q230" s="205">
        <v>1</v>
      </c>
      <c r="R230" s="309">
        <v>0.5</v>
      </c>
      <c r="S230" s="48"/>
    </row>
    <row r="231" spans="2:19" ht="30" customHeight="1" thickBot="1">
      <c r="B231" s="48"/>
      <c r="C231" s="322"/>
      <c r="D231" s="451"/>
      <c r="E231" s="360"/>
      <c r="F231" s="424"/>
      <c r="G231" s="462"/>
      <c r="H231" s="462"/>
      <c r="I231" s="364"/>
      <c r="J231" s="35" t="s">
        <v>134</v>
      </c>
      <c r="K231" s="16"/>
      <c r="L231" s="130"/>
      <c r="M231" s="75"/>
      <c r="N231" s="75"/>
      <c r="O231" s="187"/>
      <c r="P231" s="75"/>
      <c r="Q231" s="205"/>
      <c r="R231" s="309">
        <v>0.5</v>
      </c>
      <c r="S231" s="48"/>
    </row>
    <row r="232" spans="2:19" ht="30" customHeight="1" thickBot="1">
      <c r="B232" s="48"/>
      <c r="C232" s="322"/>
      <c r="D232" s="451"/>
      <c r="E232" s="360"/>
      <c r="F232" s="425"/>
      <c r="G232" s="446" t="s">
        <v>133</v>
      </c>
      <c r="H232" s="446"/>
      <c r="I232" s="402"/>
      <c r="J232" s="163" t="s">
        <v>196</v>
      </c>
      <c r="K232" s="69"/>
      <c r="L232" s="144"/>
      <c r="M232" s="144"/>
      <c r="N232" s="144"/>
      <c r="O232" s="214">
        <v>1</v>
      </c>
      <c r="P232" s="243"/>
      <c r="Q232" s="211">
        <v>1</v>
      </c>
      <c r="R232" s="309">
        <v>0.5</v>
      </c>
      <c r="S232" s="48"/>
    </row>
    <row r="233" spans="2:19" ht="15" customHeight="1" thickBot="1">
      <c r="B233" s="48"/>
      <c r="C233" s="322"/>
      <c r="D233" s="451"/>
      <c r="E233" s="360"/>
      <c r="F233" s="425"/>
      <c r="G233" s="246"/>
      <c r="H233" s="246"/>
      <c r="I233" s="246"/>
      <c r="J233" s="246"/>
      <c r="K233" s="246"/>
      <c r="L233" s="246"/>
      <c r="M233" s="246"/>
      <c r="N233" s="246"/>
      <c r="O233" s="246"/>
      <c r="P233" s="246"/>
      <c r="Q233" s="247"/>
      <c r="R233" s="310"/>
      <c r="S233" s="48"/>
    </row>
    <row r="234" spans="2:19" ht="30" customHeight="1" thickBot="1">
      <c r="B234" s="48"/>
      <c r="C234" s="322"/>
      <c r="D234" s="451"/>
      <c r="E234" s="360"/>
      <c r="F234" s="425"/>
      <c r="G234" s="333" t="s">
        <v>323</v>
      </c>
      <c r="H234" s="466" t="s">
        <v>133</v>
      </c>
      <c r="I234" s="329"/>
      <c r="J234" s="124" t="s">
        <v>290</v>
      </c>
      <c r="K234" s="159"/>
      <c r="L234" s="185">
        <v>1</v>
      </c>
      <c r="M234" s="64"/>
      <c r="N234" s="64"/>
      <c r="O234" s="191">
        <v>1</v>
      </c>
      <c r="P234" s="128"/>
      <c r="Q234" s="203">
        <v>1</v>
      </c>
      <c r="R234" s="309">
        <v>0.75</v>
      </c>
      <c r="S234" s="48"/>
    </row>
    <row r="235" spans="2:19" ht="30" customHeight="1" thickBot="1">
      <c r="B235" s="48"/>
      <c r="C235" s="322"/>
      <c r="D235" s="451"/>
      <c r="E235" s="360"/>
      <c r="F235" s="425"/>
      <c r="G235" s="333"/>
      <c r="H235" s="403"/>
      <c r="I235" s="330"/>
      <c r="J235" s="124" t="s">
        <v>135</v>
      </c>
      <c r="K235" s="69"/>
      <c r="L235" s="181">
        <v>1</v>
      </c>
      <c r="M235" s="71"/>
      <c r="N235" s="71"/>
      <c r="O235" s="191">
        <v>1</v>
      </c>
      <c r="P235" s="75"/>
      <c r="Q235" s="203">
        <v>1</v>
      </c>
      <c r="R235" s="309">
        <v>0.75</v>
      </c>
      <c r="S235" s="48"/>
    </row>
    <row r="236" spans="2:19" ht="30" customHeight="1" thickBot="1">
      <c r="B236" s="48"/>
      <c r="C236" s="322"/>
      <c r="D236" s="451"/>
      <c r="E236" s="360"/>
      <c r="F236" s="425"/>
      <c r="G236" s="333"/>
      <c r="H236" s="340" t="s">
        <v>115</v>
      </c>
      <c r="I236" s="467"/>
      <c r="J236" s="60" t="s">
        <v>119</v>
      </c>
      <c r="K236" s="69"/>
      <c r="L236" s="181">
        <v>1</v>
      </c>
      <c r="M236" s="71"/>
      <c r="N236" s="71"/>
      <c r="O236" s="191">
        <v>1</v>
      </c>
      <c r="P236" s="75"/>
      <c r="Q236" s="203">
        <v>1</v>
      </c>
      <c r="R236" s="309">
        <v>0.75</v>
      </c>
      <c r="S236" s="48"/>
    </row>
    <row r="237" spans="2:19" ht="30" customHeight="1" thickBot="1">
      <c r="B237" s="48"/>
      <c r="C237" s="322"/>
      <c r="D237" s="451"/>
      <c r="E237" s="360"/>
      <c r="F237" s="425"/>
      <c r="G237" s="333"/>
      <c r="H237" s="465"/>
      <c r="I237" s="330"/>
      <c r="J237" s="125" t="s">
        <v>134</v>
      </c>
      <c r="K237" s="69"/>
      <c r="L237" s="181">
        <v>1</v>
      </c>
      <c r="M237" s="71"/>
      <c r="N237" s="71"/>
      <c r="O237" s="191">
        <v>1</v>
      </c>
      <c r="P237" s="75"/>
      <c r="Q237" s="203">
        <v>1</v>
      </c>
      <c r="R237" s="309">
        <v>0.75</v>
      </c>
      <c r="S237" s="48"/>
    </row>
    <row r="238" spans="2:19" ht="30" customHeight="1" thickBot="1">
      <c r="B238" s="48"/>
      <c r="C238" s="322"/>
      <c r="D238" s="451"/>
      <c r="E238" s="360"/>
      <c r="F238" s="425"/>
      <c r="G238" s="333"/>
      <c r="H238" s="329" t="s">
        <v>188</v>
      </c>
      <c r="I238" s="329" t="s">
        <v>189</v>
      </c>
      <c r="J238" s="126" t="s">
        <v>307</v>
      </c>
      <c r="K238" s="69"/>
      <c r="L238" s="182">
        <v>1</v>
      </c>
      <c r="M238" s="71"/>
      <c r="N238" s="71"/>
      <c r="O238" s="75"/>
      <c r="P238" s="75"/>
      <c r="Q238" s="203">
        <v>1</v>
      </c>
      <c r="R238" s="309">
        <v>0.5</v>
      </c>
      <c r="S238" s="48"/>
    </row>
    <row r="239" spans="2:19" ht="30" customHeight="1" thickBot="1">
      <c r="B239" s="48"/>
      <c r="C239" s="322"/>
      <c r="D239" s="451"/>
      <c r="E239" s="360"/>
      <c r="F239" s="425"/>
      <c r="G239" s="333"/>
      <c r="H239" s="329"/>
      <c r="I239" s="330"/>
      <c r="J239" s="126" t="s">
        <v>290</v>
      </c>
      <c r="K239" s="69"/>
      <c r="L239" s="182">
        <v>1</v>
      </c>
      <c r="M239" s="71"/>
      <c r="N239" s="71"/>
      <c r="O239" s="75"/>
      <c r="P239" s="75"/>
      <c r="Q239" s="203">
        <v>1</v>
      </c>
      <c r="R239" s="309">
        <v>0.5</v>
      </c>
      <c r="S239" s="48"/>
    </row>
    <row r="240" spans="2:19" ht="30" customHeight="1" thickBot="1">
      <c r="B240" s="48"/>
      <c r="C240" s="322"/>
      <c r="D240" s="451"/>
      <c r="E240" s="360"/>
      <c r="F240" s="425"/>
      <c r="G240" s="333"/>
      <c r="H240" s="329"/>
      <c r="I240" s="164" t="s">
        <v>190</v>
      </c>
      <c r="J240" s="165" t="s">
        <v>135</v>
      </c>
      <c r="K240" s="69"/>
      <c r="L240" s="172">
        <v>1</v>
      </c>
      <c r="M240" s="151"/>
      <c r="N240" s="151"/>
      <c r="O240" s="152"/>
      <c r="P240" s="152"/>
      <c r="Q240" s="203">
        <v>1</v>
      </c>
      <c r="R240" s="309">
        <v>0.5</v>
      </c>
      <c r="S240" s="48"/>
    </row>
    <row r="241" spans="2:19" ht="15" customHeight="1" thickBot="1">
      <c r="B241" s="48"/>
      <c r="C241" s="322"/>
      <c r="D241" s="451"/>
      <c r="E241" s="360"/>
      <c r="F241" s="245"/>
      <c r="G241" s="246"/>
      <c r="H241" s="246"/>
      <c r="I241" s="246"/>
      <c r="J241" s="246"/>
      <c r="K241" s="246"/>
      <c r="L241" s="246"/>
      <c r="M241" s="246"/>
      <c r="N241" s="246"/>
      <c r="O241" s="246"/>
      <c r="P241" s="246"/>
      <c r="Q241" s="247"/>
      <c r="R241" s="310"/>
      <c r="S241" s="48"/>
    </row>
    <row r="242" spans="2:19" ht="30" customHeight="1" thickBot="1">
      <c r="B242" s="48"/>
      <c r="C242" s="322"/>
      <c r="D242" s="451"/>
      <c r="E242" s="360"/>
      <c r="F242" s="342" t="s">
        <v>144</v>
      </c>
      <c r="G242" s="364" t="s">
        <v>100</v>
      </c>
      <c r="H242" s="366" t="s">
        <v>414</v>
      </c>
      <c r="I242" s="367"/>
      <c r="J242" s="367"/>
      <c r="K242" s="45"/>
      <c r="L242" s="185">
        <v>1</v>
      </c>
      <c r="M242" s="22"/>
      <c r="N242" s="22"/>
      <c r="O242" s="188">
        <v>1</v>
      </c>
      <c r="P242" s="128"/>
      <c r="Q242" s="203">
        <v>1</v>
      </c>
      <c r="R242" s="309">
        <v>0.75</v>
      </c>
      <c r="S242" s="48"/>
    </row>
    <row r="243" spans="2:19" ht="30" customHeight="1" thickBot="1">
      <c r="B243" s="48"/>
      <c r="C243" s="322"/>
      <c r="D243" s="451"/>
      <c r="E243" s="360"/>
      <c r="F243" s="343"/>
      <c r="G243" s="368"/>
      <c r="H243" s="365" t="s">
        <v>415</v>
      </c>
      <c r="I243" s="361"/>
      <c r="J243" s="361"/>
      <c r="K243" s="16"/>
      <c r="L243" s="85"/>
      <c r="M243" s="85"/>
      <c r="N243" s="85"/>
      <c r="O243" s="191">
        <v>1</v>
      </c>
      <c r="P243" s="212">
        <v>1</v>
      </c>
      <c r="Q243" s="85"/>
      <c r="R243" s="309">
        <v>0.5</v>
      </c>
      <c r="S243" s="48"/>
    </row>
    <row r="244" spans="2:19" ht="30" customHeight="1" thickBot="1">
      <c r="B244" s="48"/>
      <c r="C244" s="322"/>
      <c r="D244" s="451"/>
      <c r="E244" s="360"/>
      <c r="F244" s="343"/>
      <c r="G244" s="368" t="s">
        <v>130</v>
      </c>
      <c r="H244" s="366" t="s">
        <v>414</v>
      </c>
      <c r="I244" s="367"/>
      <c r="J244" s="367"/>
      <c r="K244" s="16"/>
      <c r="L244" s="181">
        <v>1</v>
      </c>
      <c r="M244" s="21"/>
      <c r="N244" s="21"/>
      <c r="O244" s="187">
        <v>1</v>
      </c>
      <c r="P244" s="75"/>
      <c r="Q244" s="203">
        <v>1</v>
      </c>
      <c r="R244" s="309">
        <v>0.75</v>
      </c>
      <c r="S244" s="48"/>
    </row>
    <row r="245" spans="2:19" ht="30" customHeight="1" thickBot="1">
      <c r="B245" s="48"/>
      <c r="C245" s="322"/>
      <c r="D245" s="451"/>
      <c r="E245" s="360"/>
      <c r="F245" s="343"/>
      <c r="G245" s="368"/>
      <c r="H245" s="365" t="s">
        <v>415</v>
      </c>
      <c r="I245" s="361"/>
      <c r="J245" s="361"/>
      <c r="K245" s="16"/>
      <c r="L245" s="85"/>
      <c r="M245" s="85"/>
      <c r="N245" s="85"/>
      <c r="O245" s="191">
        <v>1</v>
      </c>
      <c r="P245" s="212">
        <v>1</v>
      </c>
      <c r="Q245" s="85"/>
      <c r="R245" s="309">
        <v>0.5</v>
      </c>
      <c r="S245" s="48"/>
    </row>
    <row r="246" spans="2:19" ht="30" customHeight="1" thickBot="1">
      <c r="B246" s="48"/>
      <c r="C246" s="322"/>
      <c r="D246" s="451"/>
      <c r="E246" s="360"/>
      <c r="F246" s="344"/>
      <c r="G246" s="142" t="s">
        <v>197</v>
      </c>
      <c r="H246" s="331" t="s">
        <v>198</v>
      </c>
      <c r="I246" s="332"/>
      <c r="J246" s="332"/>
      <c r="K246" s="69"/>
      <c r="L246" s="172">
        <v>1</v>
      </c>
      <c r="M246" s="71"/>
      <c r="N246" s="71"/>
      <c r="O246" s="190">
        <v>1</v>
      </c>
      <c r="P246" s="152"/>
      <c r="Q246" s="203">
        <v>1</v>
      </c>
      <c r="R246" s="309">
        <v>0.75</v>
      </c>
      <c r="S246" s="48"/>
    </row>
    <row r="247" spans="2:19" ht="15" customHeight="1" thickBot="1">
      <c r="B247" s="48"/>
      <c r="C247" s="322"/>
      <c r="D247" s="451"/>
      <c r="E247" s="360"/>
      <c r="F247" s="344"/>
      <c r="G247" s="246"/>
      <c r="H247" s="246"/>
      <c r="I247" s="246"/>
      <c r="J247" s="246"/>
      <c r="K247" s="246"/>
      <c r="L247" s="246"/>
      <c r="M247" s="246"/>
      <c r="N247" s="246"/>
      <c r="O247" s="246"/>
      <c r="P247" s="246"/>
      <c r="Q247" s="247"/>
      <c r="R247" s="310"/>
      <c r="S247" s="48"/>
    </row>
    <row r="248" spans="2:19" ht="30" customHeight="1" thickBot="1">
      <c r="B248" s="48"/>
      <c r="C248" s="322"/>
      <c r="D248" s="451"/>
      <c r="E248" s="360"/>
      <c r="F248" s="344"/>
      <c r="G248" s="333" t="s">
        <v>384</v>
      </c>
      <c r="H248" s="334" t="s">
        <v>100</v>
      </c>
      <c r="I248" s="465" t="s">
        <v>414</v>
      </c>
      <c r="J248" s="404"/>
      <c r="K248" s="159"/>
      <c r="L248" s="184">
        <v>1</v>
      </c>
      <c r="M248" s="64"/>
      <c r="N248" s="64"/>
      <c r="O248" s="188">
        <v>1</v>
      </c>
      <c r="P248" s="128"/>
      <c r="Q248" s="203">
        <v>1</v>
      </c>
      <c r="R248" s="309">
        <v>0.75</v>
      </c>
      <c r="S248" s="48"/>
    </row>
    <row r="249" spans="2:19" ht="30" customHeight="1" thickBot="1">
      <c r="B249" s="48"/>
      <c r="C249" s="322"/>
      <c r="D249" s="451"/>
      <c r="E249" s="360"/>
      <c r="F249" s="344"/>
      <c r="G249" s="333"/>
      <c r="H249" s="335"/>
      <c r="I249" s="122" t="s">
        <v>415</v>
      </c>
      <c r="J249" s="122" t="s">
        <v>309</v>
      </c>
      <c r="K249" s="69"/>
      <c r="L249" s="182">
        <v>1</v>
      </c>
      <c r="M249" s="71"/>
      <c r="N249" s="71"/>
      <c r="O249" s="75"/>
      <c r="P249" s="212">
        <v>1</v>
      </c>
      <c r="Q249" s="130"/>
      <c r="R249" s="309">
        <v>0.5</v>
      </c>
      <c r="S249" s="48"/>
    </row>
    <row r="250" spans="2:19" ht="30" customHeight="1" thickBot="1">
      <c r="B250" s="48"/>
      <c r="C250" s="322"/>
      <c r="D250" s="451"/>
      <c r="E250" s="360"/>
      <c r="F250" s="344"/>
      <c r="G250" s="333"/>
      <c r="H250" s="335" t="s">
        <v>130</v>
      </c>
      <c r="I250" s="465" t="s">
        <v>414</v>
      </c>
      <c r="J250" s="404"/>
      <c r="K250" s="69"/>
      <c r="L250" s="182">
        <v>1</v>
      </c>
      <c r="M250" s="71"/>
      <c r="N250" s="71"/>
      <c r="O250" s="187">
        <v>1</v>
      </c>
      <c r="P250" s="75"/>
      <c r="Q250" s="203">
        <v>1</v>
      </c>
      <c r="R250" s="309">
        <v>0.75</v>
      </c>
      <c r="S250" s="48"/>
    </row>
    <row r="251" spans="2:19" ht="30" customHeight="1" thickBot="1">
      <c r="B251" s="48"/>
      <c r="C251" s="322"/>
      <c r="D251" s="451"/>
      <c r="E251" s="360"/>
      <c r="F251" s="344"/>
      <c r="G251" s="333"/>
      <c r="H251" s="335"/>
      <c r="I251" s="122" t="s">
        <v>415</v>
      </c>
      <c r="J251" s="122" t="s">
        <v>141</v>
      </c>
      <c r="K251" s="69"/>
      <c r="L251" s="182">
        <v>1</v>
      </c>
      <c r="M251" s="71"/>
      <c r="N251" s="71"/>
      <c r="O251" s="75"/>
      <c r="P251" s="212">
        <v>1</v>
      </c>
      <c r="Q251" s="130"/>
      <c r="R251" s="309">
        <v>0.5</v>
      </c>
      <c r="S251" s="48"/>
    </row>
    <row r="252" spans="2:19" ht="30" customHeight="1" thickBot="1">
      <c r="B252" s="48"/>
      <c r="C252" s="322"/>
      <c r="D252" s="451"/>
      <c r="E252" s="360"/>
      <c r="F252" s="344"/>
      <c r="G252" s="333"/>
      <c r="H252" s="120" t="s">
        <v>239</v>
      </c>
      <c r="I252" s="338" t="s">
        <v>286</v>
      </c>
      <c r="J252" s="339"/>
      <c r="K252" s="69"/>
      <c r="L252" s="182">
        <v>1</v>
      </c>
      <c r="M252" s="71"/>
      <c r="N252" s="71"/>
      <c r="O252" s="187">
        <v>1</v>
      </c>
      <c r="P252" s="75"/>
      <c r="Q252" s="203">
        <v>1</v>
      </c>
      <c r="R252" s="309">
        <v>0.75</v>
      </c>
      <c r="S252" s="48"/>
    </row>
    <row r="253" spans="2:19" ht="30" customHeight="1" thickBot="1">
      <c r="B253" s="48"/>
      <c r="C253" s="322"/>
      <c r="D253" s="451"/>
      <c r="E253" s="360"/>
      <c r="F253" s="344"/>
      <c r="G253" s="333"/>
      <c r="H253" s="120" t="s">
        <v>240</v>
      </c>
      <c r="I253" s="338" t="s">
        <v>324</v>
      </c>
      <c r="J253" s="339"/>
      <c r="K253" s="69"/>
      <c r="L253" s="182">
        <v>1</v>
      </c>
      <c r="M253" s="71"/>
      <c r="N253" s="71"/>
      <c r="O253" s="187">
        <v>1</v>
      </c>
      <c r="P253" s="75"/>
      <c r="Q253" s="203">
        <v>1</v>
      </c>
      <c r="R253" s="309">
        <v>0.75</v>
      </c>
      <c r="S253" s="48"/>
    </row>
    <row r="254" spans="2:19" ht="30" customHeight="1" thickBot="1">
      <c r="B254" s="48"/>
      <c r="C254" s="322"/>
      <c r="D254" s="451"/>
      <c r="E254" s="360"/>
      <c r="F254" s="344"/>
      <c r="G254" s="333"/>
      <c r="H254" s="336" t="s">
        <v>283</v>
      </c>
      <c r="I254" s="338" t="s">
        <v>146</v>
      </c>
      <c r="J254" s="339"/>
      <c r="K254" s="69"/>
      <c r="L254" s="182">
        <v>1</v>
      </c>
      <c r="M254" s="71"/>
      <c r="N254" s="71"/>
      <c r="O254" s="187">
        <v>1</v>
      </c>
      <c r="P254" s="75"/>
      <c r="Q254" s="203">
        <v>1</v>
      </c>
      <c r="R254" s="309">
        <v>0.75</v>
      </c>
      <c r="S254" s="48"/>
    </row>
    <row r="255" spans="2:19" ht="30" customHeight="1" thickBot="1">
      <c r="B255" s="48"/>
      <c r="C255" s="322"/>
      <c r="D255" s="451"/>
      <c r="E255" s="360"/>
      <c r="F255" s="344"/>
      <c r="G255" s="333"/>
      <c r="H255" s="337"/>
      <c r="I255" s="338" t="s">
        <v>147</v>
      </c>
      <c r="J255" s="339"/>
      <c r="K255" s="69"/>
      <c r="L255" s="182">
        <v>1</v>
      </c>
      <c r="M255" s="71"/>
      <c r="N255" s="71"/>
      <c r="O255" s="187">
        <v>1</v>
      </c>
      <c r="P255" s="75"/>
      <c r="Q255" s="203">
        <v>1</v>
      </c>
      <c r="R255" s="309">
        <v>0.75</v>
      </c>
      <c r="S255" s="48"/>
    </row>
    <row r="256" spans="2:19" ht="30" customHeight="1" thickBot="1">
      <c r="B256" s="48"/>
      <c r="C256" s="322"/>
      <c r="D256" s="451"/>
      <c r="E256" s="360"/>
      <c r="F256" s="344"/>
      <c r="G256" s="333"/>
      <c r="H256" s="337"/>
      <c r="I256" s="340" t="s">
        <v>148</v>
      </c>
      <c r="J256" s="341"/>
      <c r="K256" s="69"/>
      <c r="L256" s="172">
        <v>1</v>
      </c>
      <c r="M256" s="151"/>
      <c r="N256" s="151"/>
      <c r="O256" s="190">
        <v>1</v>
      </c>
      <c r="P256" s="152"/>
      <c r="Q256" s="203">
        <v>1</v>
      </c>
      <c r="R256" s="309">
        <v>0.75</v>
      </c>
      <c r="S256" s="48"/>
    </row>
    <row r="257" spans="2:19" ht="15" customHeight="1" thickBot="1">
      <c r="B257" s="48"/>
      <c r="C257" s="322"/>
      <c r="D257" s="451"/>
      <c r="E257" s="360"/>
      <c r="F257" s="251"/>
      <c r="G257" s="252"/>
      <c r="H257" s="252"/>
      <c r="I257" s="252"/>
      <c r="J257" s="252"/>
      <c r="K257" s="252"/>
      <c r="L257" s="252"/>
      <c r="M257" s="252"/>
      <c r="N257" s="252"/>
      <c r="O257" s="252"/>
      <c r="P257" s="252"/>
      <c r="Q257" s="253"/>
      <c r="R257" s="310"/>
      <c r="S257" s="48"/>
    </row>
    <row r="258" spans="2:19" ht="30" customHeight="1">
      <c r="B258" s="48"/>
      <c r="C258" s="322"/>
      <c r="D258" s="451"/>
      <c r="E258" s="360"/>
      <c r="F258" s="434" t="s">
        <v>199</v>
      </c>
      <c r="G258" s="435"/>
      <c r="H258" s="384" t="s">
        <v>308</v>
      </c>
      <c r="I258" s="384"/>
      <c r="J258" s="379"/>
      <c r="K258" s="166"/>
      <c r="L258" s="171">
        <v>1</v>
      </c>
      <c r="M258" s="64"/>
      <c r="N258" s="64"/>
      <c r="O258" s="128"/>
      <c r="P258" s="196">
        <v>1</v>
      </c>
      <c r="Q258" s="203">
        <v>1</v>
      </c>
      <c r="R258" s="309">
        <v>0.75</v>
      </c>
      <c r="S258" s="48"/>
    </row>
    <row r="259" spans="2:19" ht="30" customHeight="1" thickBot="1">
      <c r="B259" s="48"/>
      <c r="C259" s="322"/>
      <c r="D259" s="451"/>
      <c r="E259" s="360"/>
      <c r="F259" s="448"/>
      <c r="G259" s="449"/>
      <c r="H259" s="501" t="s">
        <v>143</v>
      </c>
      <c r="I259" s="501"/>
      <c r="J259" s="502"/>
      <c r="K259" s="45"/>
      <c r="L259" s="179">
        <v>1</v>
      </c>
      <c r="M259" s="134"/>
      <c r="N259" s="134"/>
      <c r="O259" s="129"/>
      <c r="P259" s="213">
        <v>1</v>
      </c>
      <c r="Q259" s="210">
        <v>1</v>
      </c>
      <c r="R259" s="309">
        <v>0.75</v>
      </c>
      <c r="S259" s="48"/>
    </row>
    <row r="260" spans="2:19" ht="30" customHeight="1" thickTop="1" thickBot="1">
      <c r="B260" s="48"/>
      <c r="C260" s="322"/>
      <c r="D260" s="451"/>
      <c r="E260" s="360"/>
      <c r="F260" s="432" t="s">
        <v>233</v>
      </c>
      <c r="G260" s="433"/>
      <c r="H260" s="365" t="s">
        <v>410</v>
      </c>
      <c r="I260" s="361"/>
      <c r="J260" s="361"/>
      <c r="K260" s="16"/>
      <c r="L260" s="57"/>
      <c r="M260" s="22"/>
      <c r="N260" s="22"/>
      <c r="O260" s="128"/>
      <c r="P260" s="128"/>
      <c r="Q260" s="203">
        <v>1</v>
      </c>
      <c r="R260" s="309">
        <v>0.25</v>
      </c>
      <c r="S260" s="48"/>
    </row>
    <row r="261" spans="2:19" ht="30" customHeight="1" thickBot="1">
      <c r="B261" s="48"/>
      <c r="C261" s="322"/>
      <c r="D261" s="451"/>
      <c r="E261" s="360"/>
      <c r="F261" s="434"/>
      <c r="G261" s="435"/>
      <c r="H261" s="365" t="s">
        <v>411</v>
      </c>
      <c r="I261" s="361"/>
      <c r="J261" s="361"/>
      <c r="K261" s="16"/>
      <c r="L261" s="57"/>
      <c r="M261" s="21"/>
      <c r="N261" s="21"/>
      <c r="O261" s="75"/>
      <c r="P261" s="75"/>
      <c r="Q261" s="205">
        <v>1</v>
      </c>
      <c r="R261" s="309">
        <v>0.25</v>
      </c>
      <c r="S261" s="48"/>
    </row>
    <row r="262" spans="2:19" ht="30" customHeight="1" thickBot="1">
      <c r="B262" s="48"/>
      <c r="C262" s="322"/>
      <c r="D262" s="451"/>
      <c r="E262" s="360"/>
      <c r="F262" s="434"/>
      <c r="G262" s="435"/>
      <c r="H262" s="361" t="s">
        <v>412</v>
      </c>
      <c r="I262" s="380"/>
      <c r="J262" s="378"/>
      <c r="K262" s="69"/>
      <c r="L262" s="74"/>
      <c r="M262" s="71"/>
      <c r="N262" s="71"/>
      <c r="O262" s="152"/>
      <c r="P262" s="152"/>
      <c r="Q262" s="205">
        <v>1</v>
      </c>
      <c r="R262" s="309">
        <v>0.25</v>
      </c>
      <c r="S262" s="48"/>
    </row>
    <row r="263" spans="2:19" ht="30" customHeight="1" thickBot="1">
      <c r="B263" s="48"/>
      <c r="C263" s="322"/>
      <c r="D263" s="451"/>
      <c r="E263" s="360"/>
      <c r="F263" s="434"/>
      <c r="G263" s="435"/>
      <c r="H263" s="468" t="s">
        <v>413</v>
      </c>
      <c r="I263" s="469"/>
      <c r="J263" s="469"/>
      <c r="K263" s="69"/>
      <c r="L263" s="72"/>
      <c r="M263" s="71"/>
      <c r="N263" s="71"/>
      <c r="O263" s="152"/>
      <c r="P263" s="152"/>
      <c r="Q263" s="206">
        <v>1</v>
      </c>
      <c r="R263" s="309">
        <v>0.25</v>
      </c>
      <c r="S263" s="48"/>
    </row>
    <row r="264" spans="2:19" ht="30" customHeight="1" thickTop="1" thickBot="1">
      <c r="B264" s="48"/>
      <c r="C264" s="322"/>
      <c r="D264" s="345" t="s">
        <v>390</v>
      </c>
      <c r="E264" s="346"/>
      <c r="F264" s="346"/>
      <c r="G264" s="346"/>
      <c r="H264" s="346"/>
      <c r="I264" s="346"/>
      <c r="J264" s="346"/>
      <c r="K264" s="347"/>
      <c r="L264" s="264">
        <f>SUM(L230:L263)</f>
        <v>21</v>
      </c>
      <c r="M264" s="264"/>
      <c r="N264" s="264"/>
      <c r="O264" s="264">
        <f>SUM(O230:O263)</f>
        <v>18</v>
      </c>
      <c r="P264" s="264">
        <f>SUM(P230:P263)</f>
        <v>6</v>
      </c>
      <c r="Q264" s="264">
        <f>SUM(Q230:Q263)</f>
        <v>25</v>
      </c>
      <c r="R264" s="302"/>
      <c r="S264" s="48"/>
    </row>
    <row r="265" spans="2:19" ht="30" customHeight="1" thickTop="1" thickBot="1">
      <c r="B265" s="48"/>
      <c r="C265" s="322"/>
      <c r="D265" s="345" t="s">
        <v>391</v>
      </c>
      <c r="E265" s="346"/>
      <c r="F265" s="346"/>
      <c r="G265" s="346"/>
      <c r="H265" s="346"/>
      <c r="I265" s="346"/>
      <c r="J265" s="346"/>
      <c r="K265" s="347"/>
      <c r="L265" s="348">
        <f>SUM(L264:Q264)</f>
        <v>70</v>
      </c>
      <c r="M265" s="349"/>
      <c r="N265" s="349"/>
      <c r="O265" s="349"/>
      <c r="P265" s="349"/>
      <c r="Q265" s="350"/>
      <c r="R265" s="302"/>
      <c r="S265" s="48"/>
    </row>
    <row r="266" spans="2:19" ht="30" customHeight="1" thickTop="1" thickBot="1">
      <c r="B266" s="48"/>
      <c r="C266" s="322"/>
      <c r="D266" s="345" t="s">
        <v>398</v>
      </c>
      <c r="E266" s="346"/>
      <c r="F266" s="346"/>
      <c r="G266" s="346"/>
      <c r="H266" s="346"/>
      <c r="I266" s="346"/>
      <c r="J266" s="346"/>
      <c r="K266" s="347"/>
      <c r="L266" s="290">
        <f>L264/21</f>
        <v>1</v>
      </c>
      <c r="M266" s="290">
        <f t="shared" ref="M266:N266" si="3">M264/21</f>
        <v>0</v>
      </c>
      <c r="N266" s="290">
        <f t="shared" si="3"/>
        <v>0</v>
      </c>
      <c r="O266" s="290">
        <f>O264/18</f>
        <v>1</v>
      </c>
      <c r="P266" s="290">
        <f>P264/6</f>
        <v>1</v>
      </c>
      <c r="Q266" s="290">
        <f>Q264/25</f>
        <v>1</v>
      </c>
      <c r="R266" s="303"/>
      <c r="S266" s="48"/>
    </row>
    <row r="267" spans="2:19" ht="30" customHeight="1" thickTop="1" thickBot="1">
      <c r="B267" s="48"/>
      <c r="C267" s="322"/>
      <c r="D267" s="345" t="s">
        <v>399</v>
      </c>
      <c r="E267" s="346"/>
      <c r="F267" s="346"/>
      <c r="G267" s="346"/>
      <c r="H267" s="346"/>
      <c r="I267" s="346"/>
      <c r="J267" s="346"/>
      <c r="K267" s="347"/>
      <c r="L267" s="452">
        <f>L265/70</f>
        <v>1</v>
      </c>
      <c r="M267" s="453"/>
      <c r="N267" s="453"/>
      <c r="O267" s="453"/>
      <c r="P267" s="453"/>
      <c r="Q267" s="454"/>
      <c r="R267" s="303"/>
      <c r="S267" s="48"/>
    </row>
    <row r="268" spans="2:19" ht="30" customHeight="1" thickTop="1" thickBot="1">
      <c r="B268" s="48"/>
      <c r="C268" s="322"/>
      <c r="D268" s="325" t="s">
        <v>373</v>
      </c>
      <c r="E268" s="326"/>
      <c r="F268" s="326"/>
      <c r="G268" s="326"/>
      <c r="H268" s="326"/>
      <c r="I268" s="326"/>
      <c r="J268" s="326"/>
      <c r="K268" s="327"/>
      <c r="L268" s="313">
        <v>21</v>
      </c>
      <c r="M268" s="313"/>
      <c r="N268" s="313"/>
      <c r="O268" s="313">
        <v>18</v>
      </c>
      <c r="P268" s="313">
        <v>6</v>
      </c>
      <c r="Q268" s="313">
        <v>25</v>
      </c>
      <c r="R268" s="302"/>
      <c r="S268" s="48"/>
    </row>
    <row r="269" spans="2:19" ht="30" customHeight="1" thickTop="1" thickBot="1">
      <c r="B269" s="48"/>
      <c r="C269" s="322"/>
      <c r="D269" s="325" t="s">
        <v>374</v>
      </c>
      <c r="E269" s="326"/>
      <c r="F269" s="326"/>
      <c r="G269" s="326"/>
      <c r="H269" s="326"/>
      <c r="I269" s="326"/>
      <c r="J269" s="326"/>
      <c r="K269" s="327"/>
      <c r="L269" s="328" t="s">
        <v>365</v>
      </c>
      <c r="M269" s="328"/>
      <c r="N269" s="328"/>
      <c r="O269" s="328"/>
      <c r="P269" s="328"/>
      <c r="Q269" s="328"/>
      <c r="R269" s="302"/>
      <c r="S269" s="48"/>
    </row>
    <row r="270" spans="2:19" ht="9.9499999999999993" customHeight="1" thickTop="1" thickBot="1">
      <c r="B270" s="48"/>
      <c r="C270" s="178"/>
      <c r="D270" s="257"/>
      <c r="E270" s="258"/>
      <c r="F270" s="258"/>
      <c r="G270" s="258"/>
      <c r="H270" s="258"/>
      <c r="I270" s="258"/>
      <c r="J270" s="258"/>
      <c r="K270" s="258"/>
      <c r="L270" s="258"/>
      <c r="M270" s="258"/>
      <c r="N270" s="258"/>
      <c r="O270" s="258"/>
      <c r="P270" s="258"/>
      <c r="Q270" s="259"/>
      <c r="R270" s="306"/>
      <c r="S270" s="48"/>
    </row>
    <row r="271" spans="2:19" ht="30" customHeight="1" thickTop="1" thickBot="1">
      <c r="B271" s="48"/>
      <c r="C271" s="323" t="s">
        <v>392</v>
      </c>
      <c r="D271" s="323"/>
      <c r="E271" s="323"/>
      <c r="F271" s="323"/>
      <c r="G271" s="323"/>
      <c r="H271" s="323"/>
      <c r="I271" s="323"/>
      <c r="J271" s="323"/>
      <c r="K271" s="323"/>
      <c r="L271" s="289">
        <f>SUM(L264,L223,L187,L51)</f>
        <v>116</v>
      </c>
      <c r="M271" s="289"/>
      <c r="N271" s="289"/>
      <c r="O271" s="289">
        <f>SUM(O264,O223,O187,O51)</f>
        <v>85</v>
      </c>
      <c r="P271" s="289">
        <f>SUM(P264,P223,P187,P51)</f>
        <v>48</v>
      </c>
      <c r="Q271" s="289">
        <f>SUM(Q264,Q223,Q187,Q51)</f>
        <v>128</v>
      </c>
      <c r="R271" s="302"/>
      <c r="S271" s="48"/>
    </row>
    <row r="272" spans="2:19" ht="30" customHeight="1" thickTop="1" thickBot="1">
      <c r="B272" s="48"/>
      <c r="C272" s="323" t="s">
        <v>393</v>
      </c>
      <c r="D272" s="323"/>
      <c r="E272" s="323"/>
      <c r="F272" s="323"/>
      <c r="G272" s="323"/>
      <c r="H272" s="323"/>
      <c r="I272" s="323"/>
      <c r="J272" s="323"/>
      <c r="K272" s="323"/>
      <c r="L272" s="470">
        <f>SUM(L271:Q271)</f>
        <v>377</v>
      </c>
      <c r="M272" s="471"/>
      <c r="N272" s="471"/>
      <c r="O272" s="471"/>
      <c r="P272" s="471"/>
      <c r="Q272" s="472"/>
      <c r="R272" s="302"/>
      <c r="S272" s="48"/>
    </row>
    <row r="273" spans="2:19" ht="30" customHeight="1" thickTop="1" thickBot="1">
      <c r="B273" s="48"/>
      <c r="C273" s="323" t="s">
        <v>400</v>
      </c>
      <c r="D273" s="323"/>
      <c r="E273" s="323"/>
      <c r="F273" s="323"/>
      <c r="G273" s="323"/>
      <c r="H273" s="323"/>
      <c r="I273" s="323"/>
      <c r="J273" s="323"/>
      <c r="K273" s="323"/>
      <c r="L273" s="301">
        <f>L271/116</f>
        <v>1</v>
      </c>
      <c r="M273" s="301">
        <f t="shared" ref="M273:N273" si="4">M271/117</f>
        <v>0</v>
      </c>
      <c r="N273" s="301">
        <f t="shared" si="4"/>
        <v>0</v>
      </c>
      <c r="O273" s="301">
        <f>O271/85</f>
        <v>1</v>
      </c>
      <c r="P273" s="301">
        <f>P271/48</f>
        <v>1</v>
      </c>
      <c r="Q273" s="301">
        <f>Q271/128</f>
        <v>1</v>
      </c>
      <c r="R273" s="303"/>
      <c r="S273" s="48"/>
    </row>
    <row r="274" spans="2:19" ht="30" customHeight="1" thickTop="1" thickBot="1">
      <c r="B274" s="48"/>
      <c r="C274" s="323" t="s">
        <v>401</v>
      </c>
      <c r="D274" s="323"/>
      <c r="E274" s="323"/>
      <c r="F274" s="323"/>
      <c r="G274" s="323"/>
      <c r="H274" s="323"/>
      <c r="I274" s="323"/>
      <c r="J274" s="323"/>
      <c r="K274" s="323"/>
      <c r="L274" s="473">
        <f>L272/377</f>
        <v>1</v>
      </c>
      <c r="M274" s="474"/>
      <c r="N274" s="474"/>
      <c r="O274" s="474"/>
      <c r="P274" s="474"/>
      <c r="Q274" s="475"/>
      <c r="R274" s="303"/>
      <c r="S274" s="48"/>
    </row>
    <row r="275" spans="2:19" ht="30" customHeight="1" thickTop="1" thickBot="1">
      <c r="B275" s="48"/>
      <c r="C275" s="323" t="s">
        <v>375</v>
      </c>
      <c r="D275" s="323"/>
      <c r="E275" s="323"/>
      <c r="F275" s="323"/>
      <c r="G275" s="323"/>
      <c r="H275" s="323"/>
      <c r="I275" s="323"/>
      <c r="J275" s="323"/>
      <c r="K275" s="323"/>
      <c r="L275" s="289">
        <v>116</v>
      </c>
      <c r="M275" s="289"/>
      <c r="N275" s="289"/>
      <c r="O275" s="289">
        <v>86</v>
      </c>
      <c r="P275" s="289">
        <v>48</v>
      </c>
      <c r="Q275" s="289">
        <v>128</v>
      </c>
      <c r="R275" s="302"/>
      <c r="S275" s="48"/>
    </row>
    <row r="276" spans="2:19" ht="30" customHeight="1" thickTop="1" thickBot="1">
      <c r="B276" s="48"/>
      <c r="C276" s="323" t="s">
        <v>376</v>
      </c>
      <c r="D276" s="323"/>
      <c r="E276" s="323"/>
      <c r="F276" s="323"/>
      <c r="G276" s="323"/>
      <c r="H276" s="323"/>
      <c r="I276" s="323"/>
      <c r="J276" s="323"/>
      <c r="K276" s="323"/>
      <c r="L276" s="324" t="s">
        <v>406</v>
      </c>
      <c r="M276" s="324"/>
      <c r="N276" s="324"/>
      <c r="O276" s="324"/>
      <c r="P276" s="324"/>
      <c r="Q276" s="324"/>
      <c r="R276" s="302"/>
      <c r="S276" s="48"/>
    </row>
    <row r="277" spans="2:19" ht="9.9499999999999993" hidden="1" customHeight="1" thickBot="1">
      <c r="B277" s="48"/>
      <c r="C277" s="286"/>
      <c r="D277" s="61"/>
      <c r="E277" s="287"/>
      <c r="F277" s="242"/>
      <c r="G277" s="59"/>
      <c r="H277" s="59"/>
      <c r="I277" s="60"/>
      <c r="J277" s="60"/>
      <c r="K277" s="261"/>
      <c r="L277" s="110"/>
      <c r="M277" s="41"/>
      <c r="N277" s="288"/>
      <c r="O277" s="114"/>
      <c r="P277" s="114"/>
      <c r="Q277" s="116"/>
      <c r="R277" s="307"/>
      <c r="S277" s="48"/>
    </row>
    <row r="278" spans="2:19" ht="30" hidden="1" customHeight="1" thickBot="1">
      <c r="B278" s="48"/>
      <c r="C278" s="67"/>
      <c r="D278" s="481" t="s">
        <v>53</v>
      </c>
      <c r="E278" s="482"/>
      <c r="F278" s="362" t="s">
        <v>54</v>
      </c>
      <c r="G278" s="365" t="s">
        <v>55</v>
      </c>
      <c r="H278" s="365"/>
      <c r="I278" s="361"/>
      <c r="J278" s="361"/>
      <c r="K278" s="16"/>
      <c r="L278" s="21" t="s">
        <v>232</v>
      </c>
      <c r="M278" s="11"/>
      <c r="N278" s="21" t="s">
        <v>232</v>
      </c>
      <c r="O278" s="64"/>
      <c r="P278" s="64"/>
      <c r="Q278" s="98"/>
      <c r="S278" s="48"/>
    </row>
    <row r="279" spans="2:19" ht="30" hidden="1" customHeight="1">
      <c r="B279" s="48"/>
      <c r="C279" s="67"/>
      <c r="D279" s="481"/>
      <c r="E279" s="482"/>
      <c r="F279" s="362"/>
      <c r="G279" s="25" t="s">
        <v>56</v>
      </c>
      <c r="H279" s="365" t="s">
        <v>57</v>
      </c>
      <c r="I279" s="361"/>
      <c r="J279" s="361"/>
      <c r="K279" s="419"/>
      <c r="L279" s="21" t="s">
        <v>232</v>
      </c>
      <c r="M279" s="11"/>
      <c r="N279" s="21" t="s">
        <v>232</v>
      </c>
      <c r="O279" s="64"/>
      <c r="P279" s="64"/>
      <c r="Q279" s="98"/>
      <c r="S279" s="48"/>
    </row>
    <row r="280" spans="2:19" ht="30" hidden="1" customHeight="1">
      <c r="B280" s="48"/>
      <c r="C280" s="67"/>
      <c r="D280" s="481"/>
      <c r="E280" s="482"/>
      <c r="F280" s="362"/>
      <c r="G280" s="365" t="s">
        <v>58</v>
      </c>
      <c r="H280" s="365" t="s">
        <v>59</v>
      </c>
      <c r="I280" s="361"/>
      <c r="J280" s="361"/>
      <c r="K280" s="420"/>
      <c r="L280" s="109"/>
      <c r="M280" s="11"/>
      <c r="N280" s="21" t="s">
        <v>232</v>
      </c>
      <c r="O280" s="64"/>
      <c r="P280" s="64"/>
      <c r="Q280" s="98"/>
      <c r="S280" s="48"/>
    </row>
    <row r="281" spans="2:19" ht="30" hidden="1" customHeight="1">
      <c r="B281" s="48"/>
      <c r="C281" s="67"/>
      <c r="D281" s="481"/>
      <c r="E281" s="482"/>
      <c r="F281" s="362"/>
      <c r="G281" s="365"/>
      <c r="H281" s="365" t="s">
        <v>60</v>
      </c>
      <c r="I281" s="361"/>
      <c r="J281" s="361"/>
      <c r="K281" s="420"/>
      <c r="L281" s="109"/>
      <c r="M281" s="11"/>
      <c r="N281" s="21" t="s">
        <v>232</v>
      </c>
      <c r="O281" s="64"/>
      <c r="P281" s="64"/>
      <c r="Q281" s="98"/>
      <c r="S281" s="48"/>
    </row>
    <row r="282" spans="2:19" ht="30" hidden="1" customHeight="1" thickBot="1">
      <c r="B282" s="48"/>
      <c r="C282" s="67"/>
      <c r="D282" s="481"/>
      <c r="E282" s="482"/>
      <c r="F282" s="441"/>
      <c r="G282" s="423"/>
      <c r="H282" s="423" t="s">
        <v>61</v>
      </c>
      <c r="I282" s="388"/>
      <c r="J282" s="388"/>
      <c r="K282" s="421"/>
      <c r="L282" s="23" t="s">
        <v>232</v>
      </c>
      <c r="M282" s="40"/>
      <c r="N282" s="23" t="s">
        <v>232</v>
      </c>
      <c r="O282" s="64"/>
      <c r="P282" s="64"/>
      <c r="Q282" s="98"/>
      <c r="S282" s="48"/>
    </row>
    <row r="283" spans="2:19" ht="30" hidden="1" customHeight="1" thickTop="1" thickBot="1">
      <c r="B283" s="48"/>
      <c r="C283" s="67"/>
      <c r="D283" s="481"/>
      <c r="E283" s="482"/>
      <c r="F283" s="440" t="s">
        <v>62</v>
      </c>
      <c r="G283" s="366" t="s">
        <v>183</v>
      </c>
      <c r="H283" s="366"/>
      <c r="I283" s="367"/>
      <c r="J283" s="367"/>
      <c r="K283" s="45"/>
      <c r="L283" s="22" t="s">
        <v>232</v>
      </c>
      <c r="M283" s="41"/>
      <c r="N283" s="22" t="s">
        <v>232</v>
      </c>
      <c r="O283" s="64"/>
      <c r="P283" s="64"/>
      <c r="Q283" s="98"/>
      <c r="S283" s="48"/>
    </row>
    <row r="284" spans="2:19" ht="30" hidden="1" customHeight="1" thickBot="1">
      <c r="B284" s="48"/>
      <c r="C284" s="67"/>
      <c r="D284" s="481"/>
      <c r="E284" s="482"/>
      <c r="F284" s="441"/>
      <c r="G284" s="423" t="s">
        <v>176</v>
      </c>
      <c r="H284" s="423"/>
      <c r="I284" s="388"/>
      <c r="J284" s="388"/>
      <c r="K284" s="46"/>
      <c r="L284" s="23" t="s">
        <v>232</v>
      </c>
      <c r="M284" s="40"/>
      <c r="N284" s="23" t="s">
        <v>232</v>
      </c>
      <c r="O284" s="64"/>
      <c r="P284" s="64"/>
      <c r="Q284" s="98"/>
      <c r="S284" s="48"/>
    </row>
    <row r="285" spans="2:19" ht="30" hidden="1" customHeight="1" thickTop="1" thickBot="1">
      <c r="B285" s="48"/>
      <c r="C285" s="67"/>
      <c r="D285" s="481"/>
      <c r="E285" s="482"/>
      <c r="F285" s="440" t="s">
        <v>63</v>
      </c>
      <c r="G285" s="366" t="s">
        <v>64</v>
      </c>
      <c r="H285" s="366"/>
      <c r="I285" s="367"/>
      <c r="J285" s="367"/>
      <c r="K285" s="45"/>
      <c r="L285" s="22" t="s">
        <v>232</v>
      </c>
      <c r="M285" s="41"/>
      <c r="N285" s="22" t="s">
        <v>232</v>
      </c>
      <c r="O285" s="64"/>
      <c r="P285" s="64"/>
      <c r="Q285" s="98"/>
      <c r="S285" s="48"/>
    </row>
    <row r="286" spans="2:19" ht="30" hidden="1" customHeight="1" thickBot="1">
      <c r="B286" s="48"/>
      <c r="C286" s="67"/>
      <c r="D286" s="481"/>
      <c r="E286" s="482"/>
      <c r="F286" s="441"/>
      <c r="G286" s="423" t="s">
        <v>65</v>
      </c>
      <c r="H286" s="423"/>
      <c r="I286" s="388"/>
      <c r="J286" s="388"/>
      <c r="K286" s="46"/>
      <c r="L286" s="23" t="s">
        <v>232</v>
      </c>
      <c r="M286" s="40"/>
      <c r="N286" s="23" t="s">
        <v>232</v>
      </c>
      <c r="O286" s="64"/>
      <c r="P286" s="64"/>
      <c r="Q286" s="98"/>
      <c r="S286" s="48"/>
    </row>
    <row r="287" spans="2:19" ht="30" hidden="1" customHeight="1" thickTop="1" thickBot="1">
      <c r="B287" s="48"/>
      <c r="C287" s="67"/>
      <c r="D287" s="481"/>
      <c r="E287" s="482"/>
      <c r="F287" s="440" t="s">
        <v>83</v>
      </c>
      <c r="G287" s="366" t="s">
        <v>66</v>
      </c>
      <c r="H287" s="28" t="s">
        <v>67</v>
      </c>
      <c r="I287" s="29"/>
      <c r="J287" s="29" t="s">
        <v>68</v>
      </c>
      <c r="K287" s="45"/>
      <c r="L287" s="22" t="s">
        <v>232</v>
      </c>
      <c r="M287" s="41"/>
      <c r="N287" s="22" t="s">
        <v>232</v>
      </c>
      <c r="O287" s="64"/>
      <c r="P287" s="64"/>
      <c r="Q287" s="98"/>
      <c r="S287" s="48"/>
    </row>
    <row r="288" spans="2:19" ht="30" hidden="1" customHeight="1" thickBot="1">
      <c r="B288" s="48"/>
      <c r="C288" s="67"/>
      <c r="D288" s="481"/>
      <c r="E288" s="482"/>
      <c r="F288" s="362"/>
      <c r="G288" s="365"/>
      <c r="H288" s="365" t="s">
        <v>69</v>
      </c>
      <c r="I288" s="30"/>
      <c r="J288" s="30" t="s">
        <v>70</v>
      </c>
      <c r="K288" s="16"/>
      <c r="L288" s="21" t="s">
        <v>232</v>
      </c>
      <c r="M288" s="11"/>
      <c r="N288" s="21" t="s">
        <v>232</v>
      </c>
      <c r="O288" s="64"/>
      <c r="P288" s="64"/>
      <c r="Q288" s="98"/>
      <c r="S288" s="48"/>
    </row>
    <row r="289" spans="2:19" ht="30" hidden="1" customHeight="1" thickBot="1">
      <c r="B289" s="48"/>
      <c r="C289" s="67"/>
      <c r="D289" s="481"/>
      <c r="E289" s="482"/>
      <c r="F289" s="362"/>
      <c r="G289" s="365"/>
      <c r="H289" s="365"/>
      <c r="I289" s="30"/>
      <c r="J289" s="30" t="s">
        <v>71</v>
      </c>
      <c r="K289" s="16"/>
      <c r="L289" s="109"/>
      <c r="M289" s="11"/>
      <c r="N289" s="21" t="s">
        <v>232</v>
      </c>
      <c r="O289" s="64"/>
      <c r="P289" s="64"/>
      <c r="Q289" s="98"/>
      <c r="S289" s="48"/>
    </row>
    <row r="290" spans="2:19" ht="30" hidden="1" customHeight="1" thickBot="1">
      <c r="B290" s="48"/>
      <c r="C290" s="67"/>
      <c r="D290" s="481"/>
      <c r="E290" s="482"/>
      <c r="F290" s="362"/>
      <c r="G290" s="365"/>
      <c r="H290" s="365" t="s">
        <v>72</v>
      </c>
      <c r="I290" s="30"/>
      <c r="J290" s="30" t="s">
        <v>73</v>
      </c>
      <c r="K290" s="16"/>
      <c r="L290" s="21" t="s">
        <v>232</v>
      </c>
      <c r="M290" s="11"/>
      <c r="N290" s="21" t="s">
        <v>232</v>
      </c>
      <c r="O290" s="64"/>
      <c r="P290" s="64"/>
      <c r="Q290" s="98"/>
      <c r="S290" s="48"/>
    </row>
    <row r="291" spans="2:19" ht="30" hidden="1" customHeight="1" thickBot="1">
      <c r="B291" s="48"/>
      <c r="C291" s="67"/>
      <c r="D291" s="481"/>
      <c r="E291" s="482"/>
      <c r="F291" s="362"/>
      <c r="G291" s="365"/>
      <c r="H291" s="365"/>
      <c r="I291" s="30"/>
      <c r="J291" s="30" t="s">
        <v>74</v>
      </c>
      <c r="K291" s="16"/>
      <c r="L291" s="109"/>
      <c r="M291" s="11"/>
      <c r="N291" s="21" t="s">
        <v>232</v>
      </c>
      <c r="O291" s="64"/>
      <c r="P291" s="64"/>
      <c r="Q291" s="98"/>
      <c r="S291" s="48"/>
    </row>
    <row r="292" spans="2:19" ht="30" hidden="1" customHeight="1" thickBot="1">
      <c r="B292" s="48"/>
      <c r="C292" s="67"/>
      <c r="D292" s="481"/>
      <c r="E292" s="482"/>
      <c r="F292" s="362"/>
      <c r="G292" s="365"/>
      <c r="H292" s="365" t="s">
        <v>75</v>
      </c>
      <c r="I292" s="30"/>
      <c r="J292" s="30" t="s">
        <v>76</v>
      </c>
      <c r="K292" s="16"/>
      <c r="L292" s="21" t="s">
        <v>232</v>
      </c>
      <c r="M292" s="11"/>
      <c r="N292" s="21" t="s">
        <v>232</v>
      </c>
      <c r="O292" s="64"/>
      <c r="P292" s="64"/>
      <c r="Q292" s="98"/>
      <c r="S292" s="48"/>
    </row>
    <row r="293" spans="2:19" ht="30" hidden="1" customHeight="1" thickBot="1">
      <c r="B293" s="48"/>
      <c r="C293" s="67"/>
      <c r="D293" s="481"/>
      <c r="E293" s="482"/>
      <c r="F293" s="362"/>
      <c r="G293" s="365"/>
      <c r="H293" s="365"/>
      <c r="I293" s="30"/>
      <c r="J293" s="30" t="s">
        <v>77</v>
      </c>
      <c r="K293" s="16"/>
      <c r="L293" s="109"/>
      <c r="M293" s="11"/>
      <c r="N293" s="21" t="s">
        <v>232</v>
      </c>
      <c r="O293" s="64"/>
      <c r="P293" s="64"/>
      <c r="Q293" s="98"/>
      <c r="S293" s="48"/>
    </row>
    <row r="294" spans="2:19" ht="30" hidden="1" customHeight="1" thickBot="1">
      <c r="B294" s="48"/>
      <c r="C294" s="67"/>
      <c r="D294" s="481"/>
      <c r="E294" s="482"/>
      <c r="F294" s="362"/>
      <c r="G294" s="365" t="s">
        <v>78</v>
      </c>
      <c r="H294" s="365" t="s">
        <v>79</v>
      </c>
      <c r="I294" s="30"/>
      <c r="J294" s="30" t="s">
        <v>80</v>
      </c>
      <c r="K294" s="16"/>
      <c r="L294" s="21" t="s">
        <v>232</v>
      </c>
      <c r="M294" s="11"/>
      <c r="N294" s="21" t="s">
        <v>232</v>
      </c>
      <c r="O294" s="64"/>
      <c r="P294" s="64"/>
      <c r="Q294" s="98"/>
      <c r="S294" s="48"/>
    </row>
    <row r="295" spans="2:19" ht="30" hidden="1" customHeight="1" thickBot="1">
      <c r="B295" s="48"/>
      <c r="C295" s="67"/>
      <c r="D295" s="481"/>
      <c r="E295" s="482"/>
      <c r="F295" s="362"/>
      <c r="G295" s="365"/>
      <c r="H295" s="365"/>
      <c r="I295" s="30"/>
      <c r="J295" s="30" t="s">
        <v>81</v>
      </c>
      <c r="K295" s="16"/>
      <c r="L295" s="21" t="s">
        <v>232</v>
      </c>
      <c r="M295" s="11"/>
      <c r="N295" s="21" t="s">
        <v>232</v>
      </c>
      <c r="O295" s="64"/>
      <c r="P295" s="64"/>
      <c r="Q295" s="98"/>
      <c r="S295" s="48"/>
    </row>
    <row r="296" spans="2:19" ht="30" hidden="1" customHeight="1" thickBot="1">
      <c r="B296" s="48"/>
      <c r="C296" s="67"/>
      <c r="D296" s="481"/>
      <c r="E296" s="482"/>
      <c r="F296" s="362"/>
      <c r="G296" s="365"/>
      <c r="H296" s="365"/>
      <c r="I296" s="30"/>
      <c r="J296" s="30" t="s">
        <v>82</v>
      </c>
      <c r="K296" s="16"/>
      <c r="L296" s="21" t="s">
        <v>232</v>
      </c>
      <c r="M296" s="11"/>
      <c r="N296" s="21" t="s">
        <v>232</v>
      </c>
      <c r="O296" s="64"/>
      <c r="P296" s="64"/>
      <c r="Q296" s="98"/>
      <c r="S296" s="48"/>
    </row>
    <row r="297" spans="2:19" ht="30" hidden="1" customHeight="1" thickBot="1">
      <c r="B297" s="48"/>
      <c r="C297" s="67"/>
      <c r="D297" s="481"/>
      <c r="E297" s="482"/>
      <c r="F297" s="362"/>
      <c r="G297" s="365" t="s">
        <v>84</v>
      </c>
      <c r="H297" s="365" t="s">
        <v>85</v>
      </c>
      <c r="I297" s="361"/>
      <c r="J297" s="361"/>
      <c r="K297" s="16"/>
      <c r="L297" s="21" t="s">
        <v>232</v>
      </c>
      <c r="M297" s="11"/>
      <c r="N297" s="21" t="s">
        <v>232</v>
      </c>
      <c r="O297" s="64"/>
      <c r="P297" s="64"/>
      <c r="Q297" s="98"/>
      <c r="S297" s="48"/>
    </row>
    <row r="298" spans="2:19" ht="30" hidden="1" customHeight="1" thickBot="1">
      <c r="B298" s="48"/>
      <c r="C298" s="67"/>
      <c r="D298" s="481"/>
      <c r="E298" s="482"/>
      <c r="F298" s="362"/>
      <c r="G298" s="365"/>
      <c r="H298" s="365" t="s">
        <v>86</v>
      </c>
      <c r="I298" s="361"/>
      <c r="J298" s="361"/>
      <c r="K298" s="16"/>
      <c r="L298" s="21" t="s">
        <v>232</v>
      </c>
      <c r="M298" s="11"/>
      <c r="N298" s="21" t="s">
        <v>232</v>
      </c>
      <c r="O298" s="64"/>
      <c r="P298" s="64"/>
      <c r="Q298" s="98"/>
      <c r="S298" s="48"/>
    </row>
    <row r="299" spans="2:19" ht="30" hidden="1" customHeight="1" thickBot="1">
      <c r="B299" s="48"/>
      <c r="C299" s="67"/>
      <c r="D299" s="481"/>
      <c r="E299" s="482"/>
      <c r="F299" s="362"/>
      <c r="G299" s="365"/>
      <c r="H299" s="365" t="s">
        <v>87</v>
      </c>
      <c r="I299" s="361"/>
      <c r="J299" s="361"/>
      <c r="K299" s="16"/>
      <c r="L299" s="21" t="s">
        <v>232</v>
      </c>
      <c r="M299" s="11"/>
      <c r="N299" s="21" t="s">
        <v>232</v>
      </c>
      <c r="O299" s="64"/>
      <c r="P299" s="64"/>
      <c r="Q299" s="98"/>
      <c r="S299" s="48"/>
    </row>
    <row r="300" spans="2:19" ht="30" hidden="1" customHeight="1" thickBot="1">
      <c r="B300" s="48"/>
      <c r="C300" s="67"/>
      <c r="D300" s="481"/>
      <c r="E300" s="482"/>
      <c r="F300" s="362"/>
      <c r="G300" s="365"/>
      <c r="H300" s="365" t="s">
        <v>88</v>
      </c>
      <c r="I300" s="361"/>
      <c r="J300" s="361"/>
      <c r="K300" s="16"/>
      <c r="L300" s="21" t="s">
        <v>232</v>
      </c>
      <c r="M300" s="11"/>
      <c r="N300" s="21" t="s">
        <v>232</v>
      </c>
      <c r="O300" s="64"/>
      <c r="P300" s="64"/>
      <c r="Q300" s="98"/>
      <c r="S300" s="48"/>
    </row>
    <row r="301" spans="2:19" ht="30" hidden="1" customHeight="1" thickBot="1">
      <c r="B301" s="48"/>
      <c r="C301" s="67"/>
      <c r="D301" s="481"/>
      <c r="E301" s="482"/>
      <c r="F301" s="362"/>
      <c r="G301" s="365" t="s">
        <v>89</v>
      </c>
      <c r="H301" s="365" t="s">
        <v>90</v>
      </c>
      <c r="I301" s="30"/>
      <c r="J301" s="30" t="s">
        <v>91</v>
      </c>
      <c r="K301" s="16"/>
      <c r="L301" s="21" t="s">
        <v>232</v>
      </c>
      <c r="M301" s="11"/>
      <c r="N301" s="21" t="s">
        <v>232</v>
      </c>
      <c r="O301" s="64"/>
      <c r="P301" s="64"/>
      <c r="Q301" s="98"/>
      <c r="S301" s="48"/>
    </row>
    <row r="302" spans="2:19" ht="30" hidden="1" customHeight="1" thickBot="1">
      <c r="B302" s="48"/>
      <c r="C302" s="67"/>
      <c r="D302" s="481"/>
      <c r="E302" s="482"/>
      <c r="F302" s="362"/>
      <c r="G302" s="365"/>
      <c r="H302" s="365"/>
      <c r="I302" s="30"/>
      <c r="J302" s="30" t="s">
        <v>92</v>
      </c>
      <c r="K302" s="16"/>
      <c r="L302" s="21" t="s">
        <v>232</v>
      </c>
      <c r="M302" s="11"/>
      <c r="N302" s="21" t="s">
        <v>232</v>
      </c>
      <c r="O302" s="64"/>
      <c r="P302" s="64"/>
      <c r="Q302" s="98"/>
      <c r="S302" s="48"/>
    </row>
    <row r="303" spans="2:19" ht="30" hidden="1" customHeight="1" thickBot="1">
      <c r="B303" s="48"/>
      <c r="C303" s="67"/>
      <c r="D303" s="481"/>
      <c r="E303" s="482"/>
      <c r="F303" s="362"/>
      <c r="G303" s="365"/>
      <c r="H303" s="365"/>
      <c r="I303" s="30"/>
      <c r="J303" s="30" t="s">
        <v>93</v>
      </c>
      <c r="K303" s="16"/>
      <c r="L303" s="21" t="s">
        <v>232</v>
      </c>
      <c r="M303" s="11"/>
      <c r="N303" s="21" t="s">
        <v>232</v>
      </c>
      <c r="O303" s="64"/>
      <c r="P303" s="64"/>
      <c r="Q303" s="98"/>
      <c r="S303" s="48"/>
    </row>
    <row r="304" spans="2:19" ht="30" hidden="1" customHeight="1" thickBot="1">
      <c r="B304" s="48"/>
      <c r="C304" s="67"/>
      <c r="D304" s="481"/>
      <c r="E304" s="482"/>
      <c r="F304" s="362"/>
      <c r="G304" s="365"/>
      <c r="H304" s="365"/>
      <c r="I304" s="30"/>
      <c r="J304" s="30" t="s">
        <v>94</v>
      </c>
      <c r="K304" s="16"/>
      <c r="L304" s="21" t="s">
        <v>232</v>
      </c>
      <c r="M304" s="11"/>
      <c r="N304" s="21" t="s">
        <v>232</v>
      </c>
      <c r="O304" s="64"/>
      <c r="P304" s="64"/>
      <c r="Q304" s="98"/>
      <c r="S304" s="48"/>
    </row>
    <row r="305" spans="2:19" ht="30" hidden="1" customHeight="1" thickBot="1">
      <c r="B305" s="48"/>
      <c r="C305" s="67"/>
      <c r="D305" s="481"/>
      <c r="E305" s="482"/>
      <c r="F305" s="362"/>
      <c r="G305" s="365"/>
      <c r="H305" s="365"/>
      <c r="I305" s="30"/>
      <c r="J305" s="30" t="s">
        <v>95</v>
      </c>
      <c r="K305" s="16"/>
      <c r="L305" s="21" t="s">
        <v>232</v>
      </c>
      <c r="M305" s="11"/>
      <c r="N305" s="21" t="s">
        <v>232</v>
      </c>
      <c r="O305" s="64"/>
      <c r="P305" s="64"/>
      <c r="Q305" s="98"/>
      <c r="S305" s="48"/>
    </row>
    <row r="306" spans="2:19" ht="30" hidden="1" customHeight="1" thickBot="1">
      <c r="B306" s="48"/>
      <c r="C306" s="67"/>
      <c r="D306" s="481"/>
      <c r="E306" s="482"/>
      <c r="F306" s="441"/>
      <c r="G306" s="423"/>
      <c r="H306" s="423"/>
      <c r="I306" s="31"/>
      <c r="J306" s="31" t="s">
        <v>96</v>
      </c>
      <c r="K306" s="46"/>
      <c r="L306" s="23" t="s">
        <v>232</v>
      </c>
      <c r="M306" s="40"/>
      <c r="N306" s="23" t="s">
        <v>232</v>
      </c>
      <c r="O306" s="64"/>
      <c r="P306" s="64"/>
      <c r="Q306" s="98"/>
      <c r="S306" s="48"/>
    </row>
    <row r="307" spans="2:19" ht="30" hidden="1" customHeight="1" thickTop="1" thickBot="1">
      <c r="B307" s="48"/>
      <c r="C307" s="67"/>
      <c r="D307" s="481"/>
      <c r="E307" s="482"/>
      <c r="F307" s="440" t="s">
        <v>97</v>
      </c>
      <c r="G307" s="366" t="s">
        <v>98</v>
      </c>
      <c r="H307" s="366"/>
      <c r="I307" s="367"/>
      <c r="J307" s="367"/>
      <c r="K307" s="47"/>
      <c r="L307" s="22" t="s">
        <v>232</v>
      </c>
      <c r="M307" s="41"/>
      <c r="N307" s="22" t="s">
        <v>232</v>
      </c>
      <c r="O307" s="64"/>
      <c r="P307" s="64"/>
      <c r="Q307" s="98"/>
      <c r="S307" s="48"/>
    </row>
    <row r="308" spans="2:19" ht="30" hidden="1" customHeight="1" thickBot="1">
      <c r="B308" s="48"/>
      <c r="C308" s="67"/>
      <c r="D308" s="481"/>
      <c r="E308" s="482"/>
      <c r="F308" s="362"/>
      <c r="G308" s="365" t="s">
        <v>99</v>
      </c>
      <c r="H308" s="365"/>
      <c r="I308" s="361"/>
      <c r="J308" s="361"/>
      <c r="K308" s="17"/>
      <c r="L308" s="21" t="s">
        <v>232</v>
      </c>
      <c r="M308" s="11"/>
      <c r="N308" s="21" t="s">
        <v>232</v>
      </c>
      <c r="O308" s="64"/>
      <c r="P308" s="64"/>
      <c r="Q308" s="98"/>
      <c r="S308" s="48"/>
    </row>
    <row r="309" spans="2:19" ht="30" hidden="1" customHeight="1" thickBot="1">
      <c r="B309" s="48"/>
      <c r="C309" s="67"/>
      <c r="D309" s="481"/>
      <c r="E309" s="482"/>
      <c r="F309" s="362"/>
      <c r="G309" s="365" t="s">
        <v>102</v>
      </c>
      <c r="H309" s="365" t="s">
        <v>103</v>
      </c>
      <c r="I309" s="361"/>
      <c r="J309" s="361"/>
      <c r="K309" s="17"/>
      <c r="L309" s="21" t="s">
        <v>232</v>
      </c>
      <c r="M309" s="11"/>
      <c r="N309" s="21" t="s">
        <v>232</v>
      </c>
      <c r="O309" s="64"/>
      <c r="P309" s="64"/>
      <c r="Q309" s="98"/>
      <c r="S309" s="48"/>
    </row>
    <row r="310" spans="2:19" ht="30" hidden="1" customHeight="1" thickBot="1">
      <c r="B310" s="48"/>
      <c r="C310" s="67"/>
      <c r="D310" s="481"/>
      <c r="E310" s="482"/>
      <c r="F310" s="362"/>
      <c r="G310" s="365"/>
      <c r="H310" s="25" t="s">
        <v>104</v>
      </c>
      <c r="I310" s="30"/>
      <c r="J310" s="26" t="s">
        <v>106</v>
      </c>
      <c r="K310" s="17"/>
      <c r="L310" s="21" t="s">
        <v>232</v>
      </c>
      <c r="M310" s="11"/>
      <c r="N310" s="21" t="s">
        <v>232</v>
      </c>
      <c r="O310" s="64"/>
      <c r="P310" s="64"/>
      <c r="Q310" s="98"/>
      <c r="S310" s="48"/>
    </row>
    <row r="311" spans="2:19" ht="30" hidden="1" customHeight="1" thickBot="1">
      <c r="B311" s="48"/>
      <c r="C311" s="67"/>
      <c r="D311" s="481"/>
      <c r="E311" s="482"/>
      <c r="F311" s="362"/>
      <c r="G311" s="365"/>
      <c r="H311" s="25" t="s">
        <v>6</v>
      </c>
      <c r="I311" s="30"/>
      <c r="J311" s="26" t="s">
        <v>231</v>
      </c>
      <c r="K311" s="17"/>
      <c r="L311" s="21" t="s">
        <v>232</v>
      </c>
      <c r="M311" s="11"/>
      <c r="N311" s="21" t="s">
        <v>232</v>
      </c>
      <c r="O311" s="64"/>
      <c r="P311" s="64"/>
      <c r="Q311" s="98"/>
      <c r="S311" s="48"/>
    </row>
    <row r="312" spans="2:19" ht="9.9499999999999993" hidden="1" customHeight="1" thickBot="1">
      <c r="B312" s="48"/>
      <c r="C312" s="67"/>
      <c r="D312" s="3"/>
      <c r="E312" s="6"/>
      <c r="F312" s="4"/>
      <c r="G312" s="1"/>
      <c r="H312" s="1"/>
      <c r="I312" s="13"/>
      <c r="J312" s="15"/>
      <c r="K312" s="18"/>
      <c r="L312" s="68"/>
      <c r="M312" s="11"/>
      <c r="N312" s="9"/>
      <c r="O312" s="114"/>
      <c r="P312" s="114"/>
      <c r="Q312" s="116"/>
      <c r="R312" s="307"/>
      <c r="S312" s="48"/>
    </row>
    <row r="313" spans="2:19" ht="30" hidden="1" customHeight="1" thickBot="1">
      <c r="B313" s="48"/>
      <c r="C313" s="67"/>
      <c r="D313" s="490" t="s">
        <v>194</v>
      </c>
      <c r="E313" s="482"/>
      <c r="F313" s="362" t="s">
        <v>149</v>
      </c>
      <c r="G313" s="365" t="s">
        <v>150</v>
      </c>
      <c r="H313" s="365" t="s">
        <v>151</v>
      </c>
      <c r="I313" s="361"/>
      <c r="J313" s="361"/>
      <c r="K313" s="16"/>
      <c r="L313" s="21" t="s">
        <v>232</v>
      </c>
      <c r="M313" s="11"/>
      <c r="N313" s="21" t="s">
        <v>232</v>
      </c>
      <c r="O313" s="64"/>
      <c r="P313" s="64"/>
      <c r="Q313" s="98"/>
      <c r="S313" s="48"/>
    </row>
    <row r="314" spans="2:19" ht="30" hidden="1" customHeight="1">
      <c r="B314" s="48"/>
      <c r="C314" s="67"/>
      <c r="D314" s="490"/>
      <c r="E314" s="482"/>
      <c r="F314" s="362"/>
      <c r="G314" s="365"/>
      <c r="H314" s="365" t="s">
        <v>111</v>
      </c>
      <c r="I314" s="30"/>
      <c r="J314" s="30" t="s">
        <v>220</v>
      </c>
      <c r="K314" s="419"/>
      <c r="L314" s="21" t="s">
        <v>232</v>
      </c>
      <c r="M314" s="11"/>
      <c r="N314" s="21" t="s">
        <v>232</v>
      </c>
      <c r="O314" s="64"/>
      <c r="P314" s="64"/>
      <c r="Q314" s="98"/>
      <c r="S314" s="48"/>
    </row>
    <row r="315" spans="2:19" ht="30" hidden="1" customHeight="1" thickBot="1">
      <c r="B315" s="48"/>
      <c r="C315" s="67"/>
      <c r="D315" s="490"/>
      <c r="E315" s="482"/>
      <c r="F315" s="362"/>
      <c r="G315" s="365"/>
      <c r="H315" s="365"/>
      <c r="I315" s="30"/>
      <c r="J315" s="30" t="s">
        <v>221</v>
      </c>
      <c r="K315" s="422"/>
      <c r="L315" s="21" t="s">
        <v>232</v>
      </c>
      <c r="M315" s="11"/>
      <c r="N315" s="21" t="s">
        <v>232</v>
      </c>
      <c r="O315" s="64"/>
      <c r="P315" s="64"/>
      <c r="Q315" s="98"/>
      <c r="S315" s="48"/>
    </row>
    <row r="316" spans="2:19" ht="30" hidden="1" customHeight="1" thickBot="1">
      <c r="B316" s="48"/>
      <c r="C316" s="67"/>
      <c r="D316" s="490"/>
      <c r="E316" s="482"/>
      <c r="F316" s="362"/>
      <c r="G316" s="365" t="s">
        <v>110</v>
      </c>
      <c r="H316" s="365"/>
      <c r="I316" s="361"/>
      <c r="J316" s="361"/>
      <c r="K316" s="16"/>
      <c r="L316" s="21" t="s">
        <v>232</v>
      </c>
      <c r="M316" s="11"/>
      <c r="N316" s="21" t="s">
        <v>232</v>
      </c>
      <c r="O316" s="64"/>
      <c r="P316" s="64"/>
      <c r="Q316" s="98"/>
      <c r="S316" s="48"/>
    </row>
    <row r="317" spans="2:19" ht="30" hidden="1" customHeight="1" thickBot="1">
      <c r="B317" s="48"/>
      <c r="C317" s="67"/>
      <c r="D317" s="490"/>
      <c r="E317" s="482"/>
      <c r="F317" s="362"/>
      <c r="G317" s="365" t="s">
        <v>236</v>
      </c>
      <c r="H317" s="365"/>
      <c r="I317" s="361"/>
      <c r="J317" s="361"/>
      <c r="K317" s="16"/>
      <c r="L317" s="21" t="s">
        <v>232</v>
      </c>
      <c r="M317" s="11"/>
      <c r="N317" s="21" t="s">
        <v>232</v>
      </c>
      <c r="O317" s="64"/>
      <c r="P317" s="64"/>
      <c r="Q317" s="98"/>
      <c r="S317" s="48"/>
    </row>
    <row r="318" spans="2:19" ht="30" hidden="1" customHeight="1" thickBot="1">
      <c r="B318" s="48"/>
      <c r="C318" s="67"/>
      <c r="D318" s="490"/>
      <c r="E318" s="482"/>
      <c r="F318" s="441"/>
      <c r="G318" s="423" t="s">
        <v>237</v>
      </c>
      <c r="H318" s="423"/>
      <c r="I318" s="388"/>
      <c r="J318" s="388"/>
      <c r="K318" s="46"/>
      <c r="L318" s="23" t="s">
        <v>232</v>
      </c>
      <c r="M318" s="40"/>
      <c r="N318" s="23" t="s">
        <v>232</v>
      </c>
      <c r="O318" s="64"/>
      <c r="P318" s="64"/>
      <c r="Q318" s="98"/>
      <c r="S318" s="48"/>
    </row>
    <row r="319" spans="2:19" ht="30" hidden="1" customHeight="1" thickTop="1" thickBot="1">
      <c r="B319" s="48"/>
      <c r="C319" s="67"/>
      <c r="D319" s="490"/>
      <c r="E319" s="482"/>
      <c r="F319" s="476" t="s">
        <v>184</v>
      </c>
      <c r="G319" s="487" t="s">
        <v>152</v>
      </c>
      <c r="H319" s="487"/>
      <c r="I319" s="488"/>
      <c r="J319" s="488"/>
      <c r="K319" s="45"/>
      <c r="L319" s="110"/>
      <c r="M319" s="41"/>
      <c r="N319" s="22" t="s">
        <v>232</v>
      </c>
      <c r="O319" s="64"/>
      <c r="P319" s="64"/>
      <c r="Q319" s="98"/>
      <c r="S319" s="48"/>
    </row>
    <row r="320" spans="2:19" ht="30" hidden="1" customHeight="1" thickBot="1">
      <c r="B320" s="48"/>
      <c r="C320" s="67"/>
      <c r="D320" s="490"/>
      <c r="E320" s="482"/>
      <c r="F320" s="477"/>
      <c r="G320" s="479" t="s">
        <v>153</v>
      </c>
      <c r="H320" s="479"/>
      <c r="I320" s="480"/>
      <c r="J320" s="480"/>
      <c r="K320" s="16"/>
      <c r="L320" s="21" t="s">
        <v>232</v>
      </c>
      <c r="M320" s="11"/>
      <c r="N320" s="21" t="s">
        <v>232</v>
      </c>
      <c r="O320" s="64"/>
      <c r="P320" s="64"/>
      <c r="Q320" s="98"/>
      <c r="S320" s="48"/>
    </row>
    <row r="321" spans="2:19" ht="30" hidden="1" customHeight="1" thickBot="1">
      <c r="B321" s="48"/>
      <c r="C321" s="67"/>
      <c r="D321" s="490"/>
      <c r="E321" s="482"/>
      <c r="F321" s="477"/>
      <c r="G321" s="479" t="s">
        <v>154</v>
      </c>
      <c r="H321" s="479"/>
      <c r="I321" s="480"/>
      <c r="J321" s="480"/>
      <c r="K321" s="16"/>
      <c r="L321" s="109"/>
      <c r="M321" s="11"/>
      <c r="N321" s="21" t="s">
        <v>232</v>
      </c>
      <c r="O321" s="64"/>
      <c r="P321" s="64"/>
      <c r="Q321" s="98"/>
      <c r="S321" s="48"/>
    </row>
    <row r="322" spans="2:19" ht="30" hidden="1" customHeight="1" thickBot="1">
      <c r="B322" s="48"/>
      <c r="C322" s="67"/>
      <c r="D322" s="490"/>
      <c r="E322" s="482"/>
      <c r="F322" s="477"/>
      <c r="G322" s="479" t="s">
        <v>155</v>
      </c>
      <c r="H322" s="479"/>
      <c r="I322" s="480"/>
      <c r="J322" s="480"/>
      <c r="K322" s="16"/>
      <c r="L322" s="109"/>
      <c r="M322" s="11"/>
      <c r="N322" s="21" t="s">
        <v>232</v>
      </c>
      <c r="O322" s="64"/>
      <c r="P322" s="64"/>
      <c r="Q322" s="98"/>
      <c r="S322" s="48"/>
    </row>
    <row r="323" spans="2:19" ht="30" hidden="1" customHeight="1" thickBot="1">
      <c r="B323" s="48"/>
      <c r="C323" s="67"/>
      <c r="D323" s="490"/>
      <c r="E323" s="482"/>
      <c r="F323" s="477"/>
      <c r="G323" s="479" t="s">
        <v>156</v>
      </c>
      <c r="H323" s="479"/>
      <c r="I323" s="480"/>
      <c r="J323" s="480"/>
      <c r="K323" s="16"/>
      <c r="L323" s="21" t="s">
        <v>232</v>
      </c>
      <c r="M323" s="11"/>
      <c r="N323" s="21" t="s">
        <v>232</v>
      </c>
      <c r="O323" s="64"/>
      <c r="P323" s="64"/>
      <c r="Q323" s="98"/>
      <c r="S323" s="48"/>
    </row>
    <row r="324" spans="2:19" ht="30" hidden="1" customHeight="1" thickBot="1">
      <c r="B324" s="48"/>
      <c r="C324" s="67"/>
      <c r="D324" s="490"/>
      <c r="E324" s="482"/>
      <c r="F324" s="477"/>
      <c r="G324" s="479" t="s">
        <v>157</v>
      </c>
      <c r="H324" s="479"/>
      <c r="I324" s="480"/>
      <c r="J324" s="480"/>
      <c r="K324" s="16"/>
      <c r="L324" s="21" t="s">
        <v>232</v>
      </c>
      <c r="M324" s="11"/>
      <c r="N324" s="21" t="s">
        <v>232</v>
      </c>
      <c r="O324" s="64"/>
      <c r="P324" s="64"/>
      <c r="Q324" s="98"/>
      <c r="S324" s="48"/>
    </row>
    <row r="325" spans="2:19" ht="30" hidden="1" customHeight="1" thickBot="1">
      <c r="B325" s="48"/>
      <c r="C325" s="67"/>
      <c r="D325" s="490"/>
      <c r="E325" s="482"/>
      <c r="F325" s="477"/>
      <c r="G325" s="479" t="s">
        <v>158</v>
      </c>
      <c r="H325" s="479"/>
      <c r="I325" s="480"/>
      <c r="J325" s="480"/>
      <c r="K325" s="16"/>
      <c r="L325" s="21" t="s">
        <v>232</v>
      </c>
      <c r="M325" s="11"/>
      <c r="N325" s="21" t="s">
        <v>232</v>
      </c>
      <c r="O325" s="64"/>
      <c r="P325" s="64"/>
      <c r="Q325" s="98"/>
      <c r="S325" s="48"/>
    </row>
    <row r="326" spans="2:19" ht="30" hidden="1" customHeight="1" thickBot="1">
      <c r="B326" s="48"/>
      <c r="C326" s="67"/>
      <c r="D326" s="490"/>
      <c r="E326" s="482"/>
      <c r="F326" s="477"/>
      <c r="G326" s="479" t="s">
        <v>159</v>
      </c>
      <c r="H326" s="479"/>
      <c r="I326" s="480"/>
      <c r="J326" s="480"/>
      <c r="K326" s="16"/>
      <c r="L326" s="109"/>
      <c r="M326" s="11"/>
      <c r="N326" s="21" t="s">
        <v>232</v>
      </c>
      <c r="O326" s="64"/>
      <c r="P326" s="64"/>
      <c r="Q326" s="98"/>
      <c r="S326" s="48"/>
    </row>
    <row r="327" spans="2:19" ht="30" hidden="1" customHeight="1" thickBot="1">
      <c r="B327" s="48"/>
      <c r="C327" s="67"/>
      <c r="D327" s="490"/>
      <c r="E327" s="482"/>
      <c r="F327" s="477"/>
      <c r="G327" s="479" t="s">
        <v>160</v>
      </c>
      <c r="H327" s="479"/>
      <c r="I327" s="480"/>
      <c r="J327" s="480"/>
      <c r="K327" s="16"/>
      <c r="L327" s="109"/>
      <c r="M327" s="11"/>
      <c r="N327" s="21" t="s">
        <v>232</v>
      </c>
      <c r="O327" s="64"/>
      <c r="P327" s="64"/>
      <c r="Q327" s="98"/>
      <c r="S327" s="48"/>
    </row>
    <row r="328" spans="2:19" ht="30" hidden="1" customHeight="1" thickBot="1">
      <c r="B328" s="48"/>
      <c r="C328" s="67"/>
      <c r="D328" s="490"/>
      <c r="E328" s="482"/>
      <c r="F328" s="478"/>
      <c r="G328" s="485" t="s">
        <v>222</v>
      </c>
      <c r="H328" s="485"/>
      <c r="I328" s="486"/>
      <c r="J328" s="486"/>
      <c r="K328" s="46"/>
      <c r="L328" s="111"/>
      <c r="M328" s="40"/>
      <c r="N328" s="23" t="s">
        <v>232</v>
      </c>
      <c r="O328" s="64"/>
      <c r="P328" s="64"/>
      <c r="Q328" s="98"/>
      <c r="S328" s="48"/>
    </row>
    <row r="329" spans="2:19" ht="30" hidden="1" customHeight="1" thickTop="1" thickBot="1">
      <c r="B329" s="48"/>
      <c r="C329" s="67"/>
      <c r="D329" s="490"/>
      <c r="E329" s="482"/>
      <c r="F329" s="476" t="s">
        <v>161</v>
      </c>
      <c r="G329" s="366" t="s">
        <v>6</v>
      </c>
      <c r="H329" s="366" t="s">
        <v>162</v>
      </c>
      <c r="I329" s="367"/>
      <c r="J329" s="367"/>
      <c r="K329" s="45"/>
      <c r="L329" s="21" t="s">
        <v>232</v>
      </c>
      <c r="M329" s="41"/>
      <c r="N329" s="22" t="s">
        <v>232</v>
      </c>
      <c r="O329" s="64"/>
      <c r="P329" s="64"/>
      <c r="Q329" s="98"/>
      <c r="S329" s="48"/>
    </row>
    <row r="330" spans="2:19" ht="30" hidden="1" customHeight="1" thickBot="1">
      <c r="B330" s="48"/>
      <c r="C330" s="67"/>
      <c r="D330" s="490"/>
      <c r="E330" s="482"/>
      <c r="F330" s="477"/>
      <c r="G330" s="365"/>
      <c r="H330" s="365" t="s">
        <v>163</v>
      </c>
      <c r="I330" s="361"/>
      <c r="J330" s="361"/>
      <c r="K330" s="16"/>
      <c r="L330" s="21" t="s">
        <v>232</v>
      </c>
      <c r="M330" s="11"/>
      <c r="N330" s="21" t="s">
        <v>232</v>
      </c>
      <c r="O330" s="64"/>
      <c r="P330" s="64"/>
      <c r="Q330" s="98"/>
      <c r="S330" s="48"/>
    </row>
    <row r="331" spans="2:19" ht="30" hidden="1" customHeight="1" thickBot="1">
      <c r="B331" s="48"/>
      <c r="C331" s="67"/>
      <c r="D331" s="490"/>
      <c r="E331" s="482"/>
      <c r="F331" s="478"/>
      <c r="G331" s="27" t="s">
        <v>115</v>
      </c>
      <c r="H331" s="423" t="s">
        <v>223</v>
      </c>
      <c r="I331" s="388"/>
      <c r="J331" s="388"/>
      <c r="K331" s="46"/>
      <c r="L331" s="23" t="s">
        <v>232</v>
      </c>
      <c r="M331" s="40"/>
      <c r="N331" s="23" t="s">
        <v>232</v>
      </c>
      <c r="O331" s="64"/>
      <c r="P331" s="64"/>
      <c r="Q331" s="98"/>
      <c r="S331" s="48"/>
    </row>
    <row r="332" spans="2:19" ht="30" hidden="1" customHeight="1" thickTop="1" thickBot="1">
      <c r="B332" s="48"/>
      <c r="C332" s="67"/>
      <c r="D332" s="490"/>
      <c r="E332" s="482"/>
      <c r="F332" s="476" t="s">
        <v>185</v>
      </c>
      <c r="G332" s="32" t="s">
        <v>164</v>
      </c>
      <c r="H332" s="366" t="s">
        <v>224</v>
      </c>
      <c r="I332" s="367"/>
      <c r="J332" s="367"/>
      <c r="K332" s="45"/>
      <c r="L332" s="22" t="s">
        <v>232</v>
      </c>
      <c r="M332" s="41"/>
      <c r="N332" s="22" t="s">
        <v>232</v>
      </c>
      <c r="O332" s="64"/>
      <c r="P332" s="64"/>
      <c r="Q332" s="98"/>
      <c r="S332" s="48"/>
    </row>
    <row r="333" spans="2:19" ht="30" hidden="1" customHeight="1" thickBot="1">
      <c r="B333" s="48"/>
      <c r="C333" s="67"/>
      <c r="D333" s="490"/>
      <c r="E333" s="482"/>
      <c r="F333" s="477"/>
      <c r="G333" s="25" t="s">
        <v>165</v>
      </c>
      <c r="H333" s="365" t="s">
        <v>225</v>
      </c>
      <c r="I333" s="361"/>
      <c r="J333" s="361"/>
      <c r="K333" s="16"/>
      <c r="L333" s="21" t="s">
        <v>232</v>
      </c>
      <c r="M333" s="11"/>
      <c r="N333" s="21" t="s">
        <v>232</v>
      </c>
      <c r="O333" s="64"/>
      <c r="P333" s="64"/>
      <c r="Q333" s="98"/>
      <c r="S333" s="48"/>
    </row>
    <row r="334" spans="2:19" ht="30" hidden="1" customHeight="1">
      <c r="B334" s="48"/>
      <c r="C334" s="67"/>
      <c r="D334" s="490"/>
      <c r="E334" s="482"/>
      <c r="F334" s="477"/>
      <c r="G334" s="365" t="s">
        <v>166</v>
      </c>
      <c r="H334" s="365"/>
      <c r="I334" s="361"/>
      <c r="J334" s="361"/>
      <c r="K334" s="419"/>
      <c r="L334" s="21" t="s">
        <v>232</v>
      </c>
      <c r="M334" s="11"/>
      <c r="N334" s="21" t="s">
        <v>232</v>
      </c>
      <c r="O334" s="64"/>
      <c r="P334" s="64"/>
      <c r="Q334" s="98"/>
      <c r="S334" s="48"/>
    </row>
    <row r="335" spans="2:19" ht="30" hidden="1" customHeight="1" thickBot="1">
      <c r="B335" s="48"/>
      <c r="C335" s="67"/>
      <c r="D335" s="490"/>
      <c r="E335" s="482"/>
      <c r="F335" s="478"/>
      <c r="G335" s="423" t="s">
        <v>167</v>
      </c>
      <c r="H335" s="423"/>
      <c r="I335" s="388"/>
      <c r="J335" s="388"/>
      <c r="K335" s="421"/>
      <c r="L335" s="23" t="s">
        <v>232</v>
      </c>
      <c r="M335" s="40"/>
      <c r="N335" s="23" t="s">
        <v>232</v>
      </c>
      <c r="O335" s="64"/>
      <c r="P335" s="64"/>
      <c r="Q335" s="98"/>
      <c r="S335" s="48"/>
    </row>
    <row r="336" spans="2:19" ht="30" hidden="1" customHeight="1" thickTop="1" thickBot="1">
      <c r="B336" s="48"/>
      <c r="C336" s="67"/>
      <c r="D336" s="490"/>
      <c r="E336" s="482"/>
      <c r="F336" s="440" t="s">
        <v>145</v>
      </c>
      <c r="G336" s="366" t="s">
        <v>146</v>
      </c>
      <c r="H336" s="366"/>
      <c r="I336" s="367"/>
      <c r="J336" s="367"/>
      <c r="K336" s="45"/>
      <c r="L336" s="22" t="s">
        <v>232</v>
      </c>
      <c r="M336" s="41"/>
      <c r="N336" s="22" t="s">
        <v>232</v>
      </c>
      <c r="O336" s="64"/>
      <c r="P336" s="64"/>
      <c r="Q336" s="98"/>
      <c r="S336" s="48"/>
    </row>
    <row r="337" spans="2:19" ht="30" hidden="1" customHeight="1" thickBot="1">
      <c r="B337" s="48"/>
      <c r="C337" s="67"/>
      <c r="D337" s="490"/>
      <c r="E337" s="482"/>
      <c r="F337" s="362"/>
      <c r="G337" s="365" t="s">
        <v>147</v>
      </c>
      <c r="H337" s="365"/>
      <c r="I337" s="361"/>
      <c r="J337" s="361"/>
      <c r="K337" s="16"/>
      <c r="L337" s="21" t="s">
        <v>232</v>
      </c>
      <c r="M337" s="11"/>
      <c r="N337" s="21" t="s">
        <v>232</v>
      </c>
      <c r="O337" s="64"/>
      <c r="P337" s="64"/>
      <c r="Q337" s="98"/>
      <c r="S337" s="48"/>
    </row>
    <row r="338" spans="2:19" ht="30" hidden="1" customHeight="1" thickBot="1">
      <c r="B338" s="48"/>
      <c r="C338" s="67"/>
      <c r="D338" s="490"/>
      <c r="E338" s="482"/>
      <c r="F338" s="441"/>
      <c r="G338" s="483" t="s">
        <v>148</v>
      </c>
      <c r="H338" s="483"/>
      <c r="I338" s="484"/>
      <c r="J338" s="484"/>
      <c r="K338" s="46"/>
      <c r="L338" s="23" t="s">
        <v>232</v>
      </c>
      <c r="M338" s="40"/>
      <c r="N338" s="23" t="s">
        <v>232</v>
      </c>
      <c r="O338" s="64"/>
      <c r="P338" s="64"/>
      <c r="Q338" s="98"/>
      <c r="S338" s="48"/>
    </row>
    <row r="339" spans="2:19" ht="30" hidden="1" customHeight="1" thickTop="1" thickBot="1">
      <c r="B339" s="48"/>
      <c r="C339" s="67"/>
      <c r="D339" s="490"/>
      <c r="E339" s="482"/>
      <c r="F339" s="476" t="s">
        <v>186</v>
      </c>
      <c r="G339" s="366" t="s">
        <v>195</v>
      </c>
      <c r="H339" s="366"/>
      <c r="I339" s="367"/>
      <c r="J339" s="367"/>
      <c r="K339" s="45"/>
      <c r="L339" s="22" t="s">
        <v>232</v>
      </c>
      <c r="M339" s="41"/>
      <c r="N339" s="22" t="s">
        <v>232</v>
      </c>
      <c r="O339" s="64"/>
      <c r="P339" s="64"/>
      <c r="Q339" s="98"/>
      <c r="S339" s="48"/>
    </row>
    <row r="340" spans="2:19" ht="30" hidden="1" customHeight="1" thickBot="1">
      <c r="B340" s="48"/>
      <c r="C340" s="67"/>
      <c r="D340" s="490"/>
      <c r="E340" s="482"/>
      <c r="F340" s="477"/>
      <c r="G340" s="365" t="s">
        <v>168</v>
      </c>
      <c r="H340" s="365"/>
      <c r="I340" s="361"/>
      <c r="J340" s="361"/>
      <c r="K340" s="16"/>
      <c r="L340" s="21" t="s">
        <v>232</v>
      </c>
      <c r="M340" s="11"/>
      <c r="N340" s="21" t="s">
        <v>232</v>
      </c>
      <c r="O340" s="64"/>
      <c r="P340" s="64"/>
      <c r="Q340" s="98"/>
      <c r="S340" s="48"/>
    </row>
    <row r="341" spans="2:19" ht="30" hidden="1" customHeight="1" thickBot="1">
      <c r="B341" s="48"/>
      <c r="C341" s="67"/>
      <c r="D341" s="490"/>
      <c r="E341" s="482"/>
      <c r="F341" s="477"/>
      <c r="G341" s="365" t="s">
        <v>169</v>
      </c>
      <c r="H341" s="365"/>
      <c r="I341" s="361"/>
      <c r="J341" s="361"/>
      <c r="K341" s="16"/>
      <c r="L341" s="21" t="s">
        <v>232</v>
      </c>
      <c r="M341" s="11"/>
      <c r="N341" s="21" t="s">
        <v>232</v>
      </c>
      <c r="O341" s="64"/>
      <c r="P341" s="64"/>
      <c r="Q341" s="98"/>
      <c r="S341" s="48"/>
    </row>
    <row r="342" spans="2:19" ht="30" hidden="1" customHeight="1" thickBot="1">
      <c r="B342" s="48"/>
      <c r="C342" s="67"/>
      <c r="D342" s="490"/>
      <c r="E342" s="482"/>
      <c r="F342" s="477"/>
      <c r="G342" s="365" t="s">
        <v>170</v>
      </c>
      <c r="H342" s="365"/>
      <c r="I342" s="361"/>
      <c r="J342" s="361"/>
      <c r="K342" s="16"/>
      <c r="L342" s="21" t="s">
        <v>232</v>
      </c>
      <c r="M342" s="11"/>
      <c r="N342" s="21" t="s">
        <v>232</v>
      </c>
      <c r="O342" s="64"/>
      <c r="P342" s="64"/>
      <c r="Q342" s="98"/>
      <c r="S342" s="48"/>
    </row>
    <row r="343" spans="2:19" ht="30" hidden="1" customHeight="1" thickBot="1">
      <c r="B343" s="48"/>
      <c r="C343" s="67"/>
      <c r="D343" s="490"/>
      <c r="E343" s="482"/>
      <c r="F343" s="477"/>
      <c r="G343" s="365" t="s">
        <v>171</v>
      </c>
      <c r="H343" s="365"/>
      <c r="I343" s="361"/>
      <c r="J343" s="361"/>
      <c r="K343" s="16"/>
      <c r="L343" s="21" t="s">
        <v>232</v>
      </c>
      <c r="M343" s="11"/>
      <c r="N343" s="21" t="s">
        <v>232</v>
      </c>
      <c r="O343" s="64"/>
      <c r="P343" s="64"/>
      <c r="Q343" s="98"/>
      <c r="S343" s="48"/>
    </row>
    <row r="344" spans="2:19" ht="30" hidden="1" customHeight="1" thickBot="1">
      <c r="B344" s="48"/>
      <c r="C344" s="67"/>
      <c r="D344" s="490"/>
      <c r="E344" s="482"/>
      <c r="F344" s="477"/>
      <c r="G344" s="365" t="s">
        <v>172</v>
      </c>
      <c r="H344" s="365"/>
      <c r="I344" s="361"/>
      <c r="J344" s="361"/>
      <c r="K344" s="16"/>
      <c r="L344" s="21" t="s">
        <v>232</v>
      </c>
      <c r="M344" s="11"/>
      <c r="N344" s="21" t="s">
        <v>232</v>
      </c>
      <c r="O344" s="64"/>
      <c r="P344" s="64"/>
      <c r="Q344" s="98"/>
      <c r="S344" s="48"/>
    </row>
    <row r="345" spans="2:19" ht="30" hidden="1" customHeight="1" thickBot="1">
      <c r="B345" s="48"/>
      <c r="C345" s="67"/>
      <c r="D345" s="490"/>
      <c r="E345" s="482"/>
      <c r="F345" s="478"/>
      <c r="G345" s="423" t="s">
        <v>187</v>
      </c>
      <c r="H345" s="423"/>
      <c r="I345" s="388"/>
      <c r="J345" s="388"/>
      <c r="K345" s="46"/>
      <c r="L345" s="23" t="s">
        <v>232</v>
      </c>
      <c r="M345" s="40"/>
      <c r="N345" s="23" t="s">
        <v>232</v>
      </c>
      <c r="O345" s="64"/>
      <c r="P345" s="64"/>
      <c r="Q345" s="98"/>
      <c r="S345" s="48"/>
    </row>
    <row r="346" spans="2:19" ht="30" hidden="1" customHeight="1" thickTop="1">
      <c r="B346" s="48"/>
      <c r="C346" s="67"/>
      <c r="D346" s="490"/>
      <c r="E346" s="482"/>
      <c r="F346" s="476" t="s">
        <v>173</v>
      </c>
      <c r="G346" s="487" t="s">
        <v>174</v>
      </c>
      <c r="H346" s="366" t="s">
        <v>226</v>
      </c>
      <c r="I346" s="367"/>
      <c r="J346" s="367"/>
      <c r="K346" s="525"/>
      <c r="L346" s="22" t="s">
        <v>232</v>
      </c>
      <c r="M346" s="41"/>
      <c r="N346" s="22" t="s">
        <v>232</v>
      </c>
      <c r="O346" s="64"/>
      <c r="P346" s="64"/>
      <c r="Q346" s="98"/>
      <c r="S346" s="48"/>
    </row>
    <row r="347" spans="2:19" ht="30" hidden="1" customHeight="1">
      <c r="B347" s="48"/>
      <c r="C347" s="67"/>
      <c r="D347" s="490"/>
      <c r="E347" s="482"/>
      <c r="F347" s="477"/>
      <c r="G347" s="479"/>
      <c r="H347" s="365" t="s">
        <v>227</v>
      </c>
      <c r="I347" s="361"/>
      <c r="J347" s="361"/>
      <c r="K347" s="420"/>
      <c r="L347" s="21" t="s">
        <v>232</v>
      </c>
      <c r="M347" s="11"/>
      <c r="N347" s="21" t="s">
        <v>232</v>
      </c>
      <c r="O347" s="64"/>
      <c r="P347" s="64"/>
      <c r="Q347" s="98"/>
      <c r="S347" s="48"/>
    </row>
    <row r="348" spans="2:19" ht="30" hidden="1" customHeight="1" thickBot="1">
      <c r="B348" s="48"/>
      <c r="C348" s="67"/>
      <c r="D348" s="490"/>
      <c r="E348" s="482"/>
      <c r="F348" s="477"/>
      <c r="G348" s="365" t="s">
        <v>228</v>
      </c>
      <c r="H348" s="365"/>
      <c r="I348" s="361"/>
      <c r="J348" s="361"/>
      <c r="K348" s="422"/>
      <c r="L348" s="21" t="s">
        <v>232</v>
      </c>
      <c r="M348" s="11"/>
      <c r="N348" s="21" t="s">
        <v>232</v>
      </c>
      <c r="O348" s="64"/>
      <c r="P348" s="64"/>
      <c r="Q348" s="98"/>
      <c r="S348" s="48"/>
    </row>
    <row r="349" spans="2:19" ht="30" hidden="1" customHeight="1" thickBot="1">
      <c r="B349" s="48"/>
      <c r="C349" s="67"/>
      <c r="D349" s="490"/>
      <c r="E349" s="482"/>
      <c r="F349" s="477"/>
      <c r="G349" s="365" t="s">
        <v>175</v>
      </c>
      <c r="H349" s="365" t="s">
        <v>229</v>
      </c>
      <c r="I349" s="361"/>
      <c r="J349" s="361"/>
      <c r="K349" s="16"/>
      <c r="L349" s="21" t="s">
        <v>232</v>
      </c>
      <c r="M349" s="11"/>
      <c r="N349" s="21" t="s">
        <v>232</v>
      </c>
      <c r="O349" s="64"/>
      <c r="P349" s="64"/>
      <c r="Q349" s="98"/>
      <c r="S349" s="48"/>
    </row>
    <row r="350" spans="2:19" ht="30" hidden="1" customHeight="1" thickBot="1">
      <c r="B350" s="48"/>
      <c r="C350" s="67"/>
      <c r="D350" s="491"/>
      <c r="E350" s="492"/>
      <c r="F350" s="478"/>
      <c r="G350" s="423"/>
      <c r="H350" s="423" t="s">
        <v>230</v>
      </c>
      <c r="I350" s="388"/>
      <c r="J350" s="388"/>
      <c r="K350" s="46"/>
      <c r="L350" s="23" t="s">
        <v>232</v>
      </c>
      <c r="M350" s="40"/>
      <c r="N350" s="23" t="s">
        <v>232</v>
      </c>
      <c r="O350" s="64"/>
      <c r="P350" s="64"/>
      <c r="Q350" s="98"/>
      <c r="S350" s="48"/>
    </row>
    <row r="351" spans="2:19" ht="30" hidden="1" customHeight="1" thickTop="1" thickBot="1">
      <c r="B351" s="48"/>
      <c r="C351" s="67"/>
      <c r="D351" s="489" t="s">
        <v>193</v>
      </c>
      <c r="E351" s="494" t="s">
        <v>191</v>
      </c>
      <c r="F351" s="440" t="s">
        <v>126</v>
      </c>
      <c r="G351" s="366" t="s">
        <v>136</v>
      </c>
      <c r="H351" s="366" t="s">
        <v>132</v>
      </c>
      <c r="I351" s="29"/>
      <c r="J351" s="29" t="s">
        <v>119</v>
      </c>
      <c r="K351" s="45"/>
      <c r="L351" s="110"/>
      <c r="M351" s="21" t="s">
        <v>232</v>
      </c>
      <c r="N351" s="22" t="s">
        <v>232</v>
      </c>
      <c r="O351" s="64"/>
      <c r="P351" s="64"/>
      <c r="Q351" s="98"/>
      <c r="S351" s="48"/>
    </row>
    <row r="352" spans="2:19" ht="30" hidden="1" customHeight="1" thickBot="1">
      <c r="B352" s="48"/>
      <c r="C352" s="67"/>
      <c r="D352" s="481"/>
      <c r="E352" s="482"/>
      <c r="F352" s="362"/>
      <c r="G352" s="365"/>
      <c r="H352" s="365"/>
      <c r="I352" s="30"/>
      <c r="J352" s="35" t="s">
        <v>134</v>
      </c>
      <c r="K352" s="16"/>
      <c r="L352" s="109"/>
      <c r="M352" s="21" t="s">
        <v>232</v>
      </c>
      <c r="N352" s="21" t="s">
        <v>232</v>
      </c>
      <c r="O352" s="64"/>
      <c r="P352" s="64"/>
      <c r="Q352" s="98"/>
      <c r="S352" s="48"/>
    </row>
    <row r="353" spans="2:19" ht="30" hidden="1" customHeight="1" thickBot="1">
      <c r="B353" s="48"/>
      <c r="C353" s="67"/>
      <c r="D353" s="481"/>
      <c r="E353" s="482"/>
      <c r="F353" s="362"/>
      <c r="G353" s="365"/>
      <c r="H353" s="25" t="s">
        <v>133</v>
      </c>
      <c r="I353" s="30"/>
      <c r="J353" s="35" t="s">
        <v>135</v>
      </c>
      <c r="K353" s="16"/>
      <c r="L353" s="109"/>
      <c r="M353" s="21" t="s">
        <v>232</v>
      </c>
      <c r="N353" s="21" t="s">
        <v>232</v>
      </c>
      <c r="O353" s="64"/>
      <c r="P353" s="64"/>
      <c r="Q353" s="98"/>
      <c r="S353" s="48"/>
    </row>
    <row r="354" spans="2:19" ht="30" hidden="1" customHeight="1" thickBot="1">
      <c r="B354" s="48"/>
      <c r="C354" s="67"/>
      <c r="D354" s="481"/>
      <c r="E354" s="482"/>
      <c r="F354" s="362"/>
      <c r="G354" s="365" t="s">
        <v>188</v>
      </c>
      <c r="H354" s="463" t="s">
        <v>189</v>
      </c>
      <c r="I354" s="36"/>
      <c r="J354" s="35" t="s">
        <v>137</v>
      </c>
      <c r="K354" s="16"/>
      <c r="L354" s="109"/>
      <c r="M354" s="21" t="s">
        <v>232</v>
      </c>
      <c r="N354" s="21" t="s">
        <v>232</v>
      </c>
      <c r="O354" s="64"/>
      <c r="P354" s="64"/>
      <c r="Q354" s="98"/>
      <c r="S354" s="48"/>
    </row>
    <row r="355" spans="2:19" ht="30" hidden="1" customHeight="1" thickBot="1">
      <c r="B355" s="48"/>
      <c r="C355" s="67"/>
      <c r="D355" s="481"/>
      <c r="E355" s="482"/>
      <c r="F355" s="362"/>
      <c r="G355" s="365"/>
      <c r="H355" s="463"/>
      <c r="I355" s="36"/>
      <c r="J355" s="30" t="s">
        <v>234</v>
      </c>
      <c r="K355" s="16"/>
      <c r="L355" s="109"/>
      <c r="M355" s="21" t="s">
        <v>232</v>
      </c>
      <c r="N355" s="21" t="s">
        <v>232</v>
      </c>
      <c r="O355" s="64"/>
      <c r="P355" s="64"/>
      <c r="Q355" s="98"/>
      <c r="S355" s="48"/>
    </row>
    <row r="356" spans="2:19" ht="30" hidden="1" customHeight="1" thickBot="1">
      <c r="B356" s="48"/>
      <c r="C356" s="67"/>
      <c r="D356" s="481"/>
      <c r="E356" s="482"/>
      <c r="F356" s="441"/>
      <c r="G356" s="423"/>
      <c r="H356" s="34" t="s">
        <v>190</v>
      </c>
      <c r="I356" s="37"/>
      <c r="J356" s="38" t="s">
        <v>138</v>
      </c>
      <c r="K356" s="46"/>
      <c r="L356" s="111"/>
      <c r="M356" s="23" t="s">
        <v>232</v>
      </c>
      <c r="N356" s="23" t="s">
        <v>232</v>
      </c>
      <c r="O356" s="64"/>
      <c r="P356" s="64"/>
      <c r="Q356" s="98"/>
      <c r="S356" s="48"/>
    </row>
    <row r="357" spans="2:19" ht="30" hidden="1" customHeight="1" thickTop="1" thickBot="1">
      <c r="B357" s="48"/>
      <c r="C357" s="67"/>
      <c r="D357" s="481"/>
      <c r="E357" s="482"/>
      <c r="F357" s="489" t="s">
        <v>144</v>
      </c>
      <c r="G357" s="366" t="s">
        <v>100</v>
      </c>
      <c r="H357" s="366" t="s">
        <v>181</v>
      </c>
      <c r="I357" s="367"/>
      <c r="J357" s="367"/>
      <c r="K357" s="45"/>
      <c r="L357" s="110"/>
      <c r="M357" s="22" t="s">
        <v>232</v>
      </c>
      <c r="N357" s="22" t="s">
        <v>232</v>
      </c>
      <c r="O357" s="64"/>
      <c r="P357" s="64"/>
      <c r="Q357" s="98"/>
      <c r="S357" s="48"/>
    </row>
    <row r="358" spans="2:19" ht="30" hidden="1" customHeight="1" thickBot="1">
      <c r="B358" s="48"/>
      <c r="C358" s="67"/>
      <c r="D358" s="481"/>
      <c r="E358" s="482"/>
      <c r="F358" s="481"/>
      <c r="G358" s="365"/>
      <c r="H358" s="365" t="s">
        <v>139</v>
      </c>
      <c r="I358" s="361"/>
      <c r="J358" s="361"/>
      <c r="K358" s="16"/>
      <c r="L358" s="109"/>
      <c r="M358" s="21" t="s">
        <v>232</v>
      </c>
      <c r="N358" s="21" t="s">
        <v>232</v>
      </c>
      <c r="O358" s="64"/>
      <c r="P358" s="64"/>
      <c r="Q358" s="98"/>
      <c r="S358" s="48"/>
    </row>
    <row r="359" spans="2:19" ht="30" hidden="1" customHeight="1" thickBot="1">
      <c r="B359" s="48"/>
      <c r="C359" s="67"/>
      <c r="D359" s="481"/>
      <c r="E359" s="482"/>
      <c r="F359" s="481"/>
      <c r="G359" s="331" t="s">
        <v>130</v>
      </c>
      <c r="H359" s="361" t="s">
        <v>182</v>
      </c>
      <c r="I359" s="380"/>
      <c r="J359" s="378"/>
      <c r="K359" s="16"/>
      <c r="L359" s="109"/>
      <c r="M359" s="21" t="s">
        <v>232</v>
      </c>
      <c r="N359" s="21" t="s">
        <v>232</v>
      </c>
      <c r="O359" s="64"/>
      <c r="P359" s="64"/>
      <c r="Q359" s="98"/>
      <c r="S359" s="48"/>
    </row>
    <row r="360" spans="2:19" ht="30" hidden="1" customHeight="1" thickBot="1">
      <c r="B360" s="48"/>
      <c r="C360" s="67"/>
      <c r="D360" s="481"/>
      <c r="E360" s="482"/>
      <c r="F360" s="481"/>
      <c r="G360" s="366"/>
      <c r="H360" s="35" t="s">
        <v>140</v>
      </c>
      <c r="I360" s="35"/>
      <c r="J360" s="35" t="s">
        <v>141</v>
      </c>
      <c r="K360" s="16"/>
      <c r="L360" s="109"/>
      <c r="M360" s="21" t="s">
        <v>232</v>
      </c>
      <c r="N360" s="21" t="s">
        <v>232</v>
      </c>
      <c r="O360" s="64"/>
      <c r="P360" s="64"/>
      <c r="Q360" s="98"/>
      <c r="S360" s="48"/>
    </row>
    <row r="361" spans="2:19" ht="30" hidden="1" customHeight="1" thickBot="1">
      <c r="B361" s="48"/>
      <c r="C361" s="67"/>
      <c r="D361" s="481"/>
      <c r="E361" s="482"/>
      <c r="F361" s="481"/>
      <c r="G361" s="25" t="s">
        <v>239</v>
      </c>
      <c r="H361" s="361" t="s">
        <v>238</v>
      </c>
      <c r="I361" s="380"/>
      <c r="J361" s="378"/>
      <c r="K361" s="16"/>
      <c r="L361" s="109"/>
      <c r="M361" s="21" t="s">
        <v>232</v>
      </c>
      <c r="N361" s="21" t="s">
        <v>232</v>
      </c>
      <c r="O361" s="64"/>
      <c r="P361" s="64"/>
      <c r="Q361" s="98"/>
      <c r="S361" s="48"/>
    </row>
    <row r="362" spans="2:19" ht="30" hidden="1" customHeight="1" thickBot="1">
      <c r="B362" s="48"/>
      <c r="C362" s="67"/>
      <c r="D362" s="481"/>
      <c r="E362" s="482"/>
      <c r="F362" s="481"/>
      <c r="G362" s="25" t="s">
        <v>240</v>
      </c>
      <c r="H362" s="523">
        <v>0.4</v>
      </c>
      <c r="I362" s="524"/>
      <c r="J362" s="378"/>
      <c r="K362" s="16"/>
      <c r="L362" s="109"/>
      <c r="M362" s="21" t="s">
        <v>232</v>
      </c>
      <c r="N362" s="21" t="s">
        <v>232</v>
      </c>
      <c r="O362" s="64"/>
      <c r="P362" s="64"/>
      <c r="Q362" s="98"/>
      <c r="S362" s="48"/>
    </row>
    <row r="363" spans="2:19" ht="30" hidden="1" customHeight="1" thickBot="1">
      <c r="B363" s="48"/>
      <c r="C363" s="67"/>
      <c r="D363" s="481"/>
      <c r="E363" s="482"/>
      <c r="F363" s="481"/>
      <c r="G363" s="365" t="s">
        <v>145</v>
      </c>
      <c r="H363" s="365" t="s">
        <v>146</v>
      </c>
      <c r="I363" s="361"/>
      <c r="J363" s="361"/>
      <c r="K363" s="16"/>
      <c r="L363" s="109"/>
      <c r="M363" s="21" t="s">
        <v>232</v>
      </c>
      <c r="N363" s="21" t="s">
        <v>232</v>
      </c>
      <c r="O363" s="64"/>
      <c r="P363" s="64"/>
      <c r="Q363" s="98"/>
      <c r="S363" s="48"/>
    </row>
    <row r="364" spans="2:19" ht="30" hidden="1" customHeight="1" thickBot="1">
      <c r="B364" s="48"/>
      <c r="C364" s="67"/>
      <c r="D364" s="481"/>
      <c r="E364" s="482"/>
      <c r="F364" s="481"/>
      <c r="G364" s="365"/>
      <c r="H364" s="365" t="s">
        <v>147</v>
      </c>
      <c r="I364" s="361"/>
      <c r="J364" s="361"/>
      <c r="K364" s="16"/>
      <c r="L364" s="109"/>
      <c r="M364" s="21" t="s">
        <v>232</v>
      </c>
      <c r="N364" s="21" t="s">
        <v>232</v>
      </c>
      <c r="O364" s="64"/>
      <c r="P364" s="64"/>
      <c r="Q364" s="98"/>
      <c r="S364" s="48"/>
    </row>
    <row r="365" spans="2:19" ht="30" hidden="1" customHeight="1" thickBot="1">
      <c r="B365" s="48"/>
      <c r="C365" s="67"/>
      <c r="D365" s="481"/>
      <c r="E365" s="482"/>
      <c r="F365" s="493"/>
      <c r="G365" s="423"/>
      <c r="H365" s="495" t="s">
        <v>148</v>
      </c>
      <c r="I365" s="496"/>
      <c r="J365" s="496"/>
      <c r="K365" s="46"/>
      <c r="L365" s="111"/>
      <c r="M365" s="23" t="s">
        <v>232</v>
      </c>
      <c r="N365" s="23" t="s">
        <v>232</v>
      </c>
      <c r="O365" s="64"/>
      <c r="P365" s="64"/>
      <c r="Q365" s="98"/>
      <c r="S365" s="48"/>
    </row>
    <row r="366" spans="2:19" ht="30" hidden="1" customHeight="1" thickTop="1" thickBot="1">
      <c r="B366" s="48"/>
      <c r="C366" s="67"/>
      <c r="D366" s="481"/>
      <c r="E366" s="482"/>
      <c r="F366" s="440" t="s">
        <v>131</v>
      </c>
      <c r="G366" s="366" t="s">
        <v>142</v>
      </c>
      <c r="H366" s="366"/>
      <c r="I366" s="367"/>
      <c r="J366" s="367"/>
      <c r="K366" s="45"/>
      <c r="L366" s="110"/>
      <c r="M366" s="22" t="s">
        <v>232</v>
      </c>
      <c r="N366" s="22" t="s">
        <v>232</v>
      </c>
      <c r="O366" s="64"/>
      <c r="P366" s="64"/>
      <c r="Q366" s="98"/>
      <c r="S366" s="48"/>
    </row>
    <row r="367" spans="2:19" ht="30" hidden="1" customHeight="1" thickBot="1">
      <c r="B367" s="48"/>
      <c r="C367" s="67"/>
      <c r="D367" s="481"/>
      <c r="E367" s="482"/>
      <c r="F367" s="362"/>
      <c r="G367" s="365" t="s">
        <v>143</v>
      </c>
      <c r="H367" s="365"/>
      <c r="I367" s="361"/>
      <c r="J367" s="361"/>
      <c r="K367" s="20"/>
      <c r="L367" s="109"/>
      <c r="M367" s="21" t="s">
        <v>232</v>
      </c>
      <c r="N367" s="21" t="s">
        <v>232</v>
      </c>
      <c r="O367" s="64"/>
      <c r="P367" s="64"/>
      <c r="Q367" s="98"/>
      <c r="S367" s="48"/>
    </row>
    <row r="368" spans="2:19" ht="9.9499999999999993" customHeight="1" thickTop="1"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311"/>
      <c r="S368" s="48"/>
    </row>
    <row r="369" spans="2:19" hidden="1"/>
    <row r="370" spans="2:19" ht="15" hidden="1" customHeight="1">
      <c r="C370" s="418"/>
      <c r="D370" s="418"/>
      <c r="E370" s="418"/>
      <c r="F370" s="418"/>
      <c r="G370" s="418"/>
      <c r="H370" s="418"/>
      <c r="I370" s="418"/>
      <c r="J370" s="418"/>
      <c r="K370" s="418"/>
      <c r="L370" s="418"/>
      <c r="M370" s="418"/>
      <c r="N370" s="418"/>
      <c r="O370" s="418"/>
      <c r="P370" s="418"/>
      <c r="Q370" s="418"/>
      <c r="R370" s="418"/>
      <c r="S370" s="418"/>
    </row>
    <row r="371" spans="2:19" ht="15" hidden="1" customHeight="1">
      <c r="C371" s="418"/>
      <c r="D371" s="418"/>
      <c r="E371" s="418"/>
      <c r="F371" s="418"/>
      <c r="G371" s="418"/>
      <c r="H371" s="418"/>
      <c r="I371" s="418"/>
      <c r="J371" s="418"/>
      <c r="K371" s="418"/>
      <c r="L371" s="418"/>
      <c r="M371" s="418"/>
      <c r="N371" s="418"/>
      <c r="O371" s="418"/>
      <c r="P371" s="418"/>
      <c r="Q371" s="418"/>
      <c r="R371" s="418"/>
      <c r="S371" s="418"/>
    </row>
    <row r="372" spans="2:19" ht="15" hidden="1" customHeight="1">
      <c r="C372" s="418"/>
      <c r="D372" s="418"/>
      <c r="E372" s="418"/>
      <c r="F372" s="418"/>
      <c r="G372" s="418"/>
      <c r="H372" s="418"/>
      <c r="I372" s="418"/>
      <c r="J372" s="418"/>
      <c r="K372" s="418"/>
      <c r="L372" s="418"/>
      <c r="M372" s="418"/>
      <c r="N372" s="418"/>
      <c r="O372" s="418"/>
      <c r="P372" s="418"/>
      <c r="Q372" s="418"/>
      <c r="R372" s="418"/>
      <c r="S372" s="418"/>
    </row>
    <row r="373" spans="2:19" ht="33.75" hidden="1">
      <c r="C373" s="418"/>
      <c r="D373" s="418"/>
      <c r="E373" s="418"/>
      <c r="F373" s="418"/>
      <c r="G373" s="418"/>
      <c r="H373" s="418"/>
      <c r="I373" s="418"/>
      <c r="J373" s="418"/>
      <c r="K373" s="418"/>
      <c r="L373" s="418"/>
      <c r="M373" s="418"/>
      <c r="N373" s="418"/>
      <c r="O373" s="99"/>
      <c r="P373" s="99"/>
      <c r="Q373" s="78"/>
      <c r="R373" s="305"/>
    </row>
    <row r="374" spans="2:19" ht="33.75" hidden="1">
      <c r="C374" s="418"/>
      <c r="D374" s="418"/>
      <c r="E374" s="418"/>
      <c r="F374" s="418"/>
      <c r="G374" s="418"/>
      <c r="H374" s="418"/>
      <c r="I374" s="418"/>
      <c r="J374" s="418"/>
      <c r="K374" s="418"/>
      <c r="L374" s="418"/>
      <c r="M374" s="418"/>
      <c r="N374" s="418"/>
      <c r="O374" s="99"/>
      <c r="P374" s="99"/>
      <c r="Q374" s="78"/>
      <c r="R374" s="305"/>
    </row>
    <row r="375" spans="2:19" ht="9.9499999999999993" hidden="1" customHeight="1" thickBot="1">
      <c r="B375" s="77"/>
      <c r="C375" s="497"/>
      <c r="D375" s="497"/>
      <c r="E375" s="497"/>
      <c r="F375" s="497"/>
      <c r="G375" s="497"/>
      <c r="H375" s="497"/>
      <c r="I375" s="497"/>
      <c r="J375" s="497"/>
      <c r="K375" s="497"/>
      <c r="L375" s="497"/>
      <c r="M375" s="497"/>
      <c r="N375" s="497"/>
      <c r="O375" s="497"/>
      <c r="P375" s="497"/>
      <c r="Q375" s="497"/>
      <c r="R375" s="497"/>
      <c r="S375" s="497"/>
    </row>
    <row r="376" spans="2:19">
      <c r="O376" s="104"/>
      <c r="P376" s="104"/>
    </row>
    <row r="377" spans="2:19" ht="27" thickBot="1">
      <c r="O377" s="104"/>
      <c r="P377" s="104"/>
    </row>
    <row r="378" spans="2:19" ht="50.1" customHeight="1" thickTop="1" thickBot="1">
      <c r="H378" s="240"/>
      <c r="J378" s="234" t="s">
        <v>347</v>
      </c>
      <c r="L378" s="235" t="s">
        <v>314</v>
      </c>
      <c r="M378" s="236"/>
      <c r="N378" s="236"/>
      <c r="O378" s="237" t="s">
        <v>314</v>
      </c>
      <c r="P378" s="238" t="s">
        <v>314</v>
      </c>
      <c r="Q378" s="239" t="s">
        <v>314</v>
      </c>
      <c r="R378"/>
    </row>
    <row r="379" spans="2:19" ht="27" thickTop="1">
      <c r="O379" s="104"/>
      <c r="P379" s="104"/>
    </row>
    <row r="380" spans="2:19" ht="27" thickBot="1">
      <c r="O380" s="104"/>
      <c r="P380" s="104"/>
    </row>
    <row r="381" spans="2:19" ht="48" thickTop="1" thickBot="1">
      <c r="J381" s="234" t="s">
        <v>419</v>
      </c>
      <c r="L381" s="317"/>
      <c r="M381" s="236"/>
      <c r="N381" s="236"/>
      <c r="O381" s="318"/>
      <c r="P381" s="319"/>
      <c r="Q381" s="320"/>
    </row>
    <row r="382" spans="2:19" ht="27" thickTop="1">
      <c r="O382" s="104"/>
      <c r="P382" s="104"/>
    </row>
    <row r="383" spans="2:19">
      <c r="O383" s="104"/>
      <c r="P383" s="104"/>
    </row>
    <row r="384" spans="2:19">
      <c r="O384" s="104"/>
      <c r="P384" s="104"/>
    </row>
    <row r="385" spans="15:16">
      <c r="O385" s="104"/>
      <c r="P385" s="104"/>
    </row>
    <row r="386" spans="15:16">
      <c r="O386" s="104"/>
      <c r="P386" s="104"/>
    </row>
    <row r="387" spans="15:16">
      <c r="O387" s="104"/>
      <c r="P387" s="104"/>
    </row>
    <row r="388" spans="15:16">
      <c r="O388" s="104"/>
      <c r="P388" s="104"/>
    </row>
    <row r="389" spans="15:16">
      <c r="O389" s="104"/>
      <c r="P389" s="104"/>
    </row>
    <row r="390" spans="15:16">
      <c r="O390" s="104"/>
      <c r="P390" s="104"/>
    </row>
    <row r="391" spans="15:16">
      <c r="O391" s="104"/>
      <c r="P391" s="104"/>
    </row>
    <row r="392" spans="15:16">
      <c r="O392" s="104"/>
      <c r="P392" s="104"/>
    </row>
  </sheetData>
  <mergeCells count="435">
    <mergeCell ref="R51:R56"/>
    <mergeCell ref="R187:R192"/>
    <mergeCell ref="R223:R228"/>
    <mergeCell ref="R6:R8"/>
    <mergeCell ref="I102:J102"/>
    <mergeCell ref="I103:J103"/>
    <mergeCell ref="I104:J104"/>
    <mergeCell ref="I105:J105"/>
    <mergeCell ref="I106:J106"/>
    <mergeCell ref="I107:J107"/>
    <mergeCell ref="I108:J108"/>
    <mergeCell ref="L6:Q6"/>
    <mergeCell ref="H97:I97"/>
    <mergeCell ref="H99:I99"/>
    <mergeCell ref="H16:I18"/>
    <mergeCell ref="H19:I19"/>
    <mergeCell ref="H20:I21"/>
    <mergeCell ref="L56:Q56"/>
    <mergeCell ref="D51:K51"/>
    <mergeCell ref="D56:K56"/>
    <mergeCell ref="I220:J220"/>
    <mergeCell ref="H197:J197"/>
    <mergeCell ref="G196:G197"/>
    <mergeCell ref="G198:G200"/>
    <mergeCell ref="H198:I198"/>
    <mergeCell ref="H199:I200"/>
    <mergeCell ref="H204:J204"/>
    <mergeCell ref="G194:G195"/>
    <mergeCell ref="I218:J218"/>
    <mergeCell ref="I219:J219"/>
    <mergeCell ref="H207:I207"/>
    <mergeCell ref="H208:I209"/>
    <mergeCell ref="H210:I212"/>
    <mergeCell ref="G210:G213"/>
    <mergeCell ref="H122:H124"/>
    <mergeCell ref="I124:J124"/>
    <mergeCell ref="G58:G63"/>
    <mergeCell ref="AH183:AH185"/>
    <mergeCell ref="AH178:AH180"/>
    <mergeCell ref="K146:K147"/>
    <mergeCell ref="H142:H143"/>
    <mergeCell ref="H144:H147"/>
    <mergeCell ref="G154:G155"/>
    <mergeCell ref="G139:G140"/>
    <mergeCell ref="H154:J154"/>
    <mergeCell ref="I172:J172"/>
    <mergeCell ref="H117:I118"/>
    <mergeCell ref="H102:H104"/>
    <mergeCell ref="H105:H107"/>
    <mergeCell ref="G64:G66"/>
    <mergeCell ref="H98:I98"/>
    <mergeCell ref="H113:J113"/>
    <mergeCell ref="H115:J115"/>
    <mergeCell ref="H74:H76"/>
    <mergeCell ref="H79:J79"/>
    <mergeCell ref="F84:J84"/>
    <mergeCell ref="F83:J83"/>
    <mergeCell ref="G96:G97"/>
    <mergeCell ref="F96:F108"/>
    <mergeCell ref="I25:J25"/>
    <mergeCell ref="Y16:CL17"/>
    <mergeCell ref="I173:J173"/>
    <mergeCell ref="G215:G217"/>
    <mergeCell ref="I215:J215"/>
    <mergeCell ref="I216:J216"/>
    <mergeCell ref="I217:J217"/>
    <mergeCell ref="H126:H127"/>
    <mergeCell ref="G122:G127"/>
    <mergeCell ref="H135:J135"/>
    <mergeCell ref="I122:J122"/>
    <mergeCell ref="I123:J123"/>
    <mergeCell ref="I127:J127"/>
    <mergeCell ref="H150:H152"/>
    <mergeCell ref="I148:J148"/>
    <mergeCell ref="I149:J149"/>
    <mergeCell ref="I152:J152"/>
    <mergeCell ref="I151:J151"/>
    <mergeCell ref="I150:J150"/>
    <mergeCell ref="G137:G138"/>
    <mergeCell ref="K139:K140"/>
    <mergeCell ref="H119:I119"/>
    <mergeCell ref="H120:I120"/>
    <mergeCell ref="G98:G99"/>
    <mergeCell ref="F77:F81"/>
    <mergeCell ref="H91:I91"/>
    <mergeCell ref="H101:I101"/>
    <mergeCell ref="H112:J112"/>
    <mergeCell ref="D55:K55"/>
    <mergeCell ref="D52:K52"/>
    <mergeCell ref="D53:K53"/>
    <mergeCell ref="D54:K54"/>
    <mergeCell ref="F58:F66"/>
    <mergeCell ref="G67:G73"/>
    <mergeCell ref="F67:F76"/>
    <mergeCell ref="G77:J77"/>
    <mergeCell ref="G78:J78"/>
    <mergeCell ref="G74:G76"/>
    <mergeCell ref="H96:I96"/>
    <mergeCell ref="G79:G81"/>
    <mergeCell ref="H70:H71"/>
    <mergeCell ref="H72:H73"/>
    <mergeCell ref="H59:J59"/>
    <mergeCell ref="H60:J60"/>
    <mergeCell ref="H61:J61"/>
    <mergeCell ref="H62:J62"/>
    <mergeCell ref="H86:H89"/>
    <mergeCell ref="L52:Q52"/>
    <mergeCell ref="L54:Q54"/>
    <mergeCell ref="F40:F45"/>
    <mergeCell ref="C3:Q4"/>
    <mergeCell ref="O7:O8"/>
    <mergeCell ref="L7:L8"/>
    <mergeCell ref="P7:P8"/>
    <mergeCell ref="Q7:Q8"/>
    <mergeCell ref="H23:H25"/>
    <mergeCell ref="G16:G21"/>
    <mergeCell ref="F9:F21"/>
    <mergeCell ref="H12:J12"/>
    <mergeCell ref="H13:J13"/>
    <mergeCell ref="H14:J14"/>
    <mergeCell ref="H15:J15"/>
    <mergeCell ref="G9:G11"/>
    <mergeCell ref="G12:G15"/>
    <mergeCell ref="H29:J29"/>
    <mergeCell ref="H30:J30"/>
    <mergeCell ref="H31:J31"/>
    <mergeCell ref="H32:J32"/>
    <mergeCell ref="H33:J33"/>
    <mergeCell ref="H36:J36"/>
    <mergeCell ref="F23:F38"/>
    <mergeCell ref="J86:J89"/>
    <mergeCell ref="J92:J94"/>
    <mergeCell ref="H92:H94"/>
    <mergeCell ref="H58:J58"/>
    <mergeCell ref="H68:H69"/>
    <mergeCell ref="H63:J63"/>
    <mergeCell ref="H64:J64"/>
    <mergeCell ref="H65:J65"/>
    <mergeCell ref="H66:J66"/>
    <mergeCell ref="H37:J37"/>
    <mergeCell ref="H38:J38"/>
    <mergeCell ref="G23:G28"/>
    <mergeCell ref="G29:G31"/>
    <mergeCell ref="I23:J23"/>
    <mergeCell ref="G34:G35"/>
    <mergeCell ref="H34:I34"/>
    <mergeCell ref="H35:I35"/>
    <mergeCell ref="J34:J35"/>
    <mergeCell ref="C373:N374"/>
    <mergeCell ref="C375:S375"/>
    <mergeCell ref="C194:C228"/>
    <mergeCell ref="D193:E193"/>
    <mergeCell ref="F86:G94"/>
    <mergeCell ref="H90:J90"/>
    <mergeCell ref="H164:J164"/>
    <mergeCell ref="H137:J137"/>
    <mergeCell ref="H215:H216"/>
    <mergeCell ref="F110:F127"/>
    <mergeCell ref="G359:G360"/>
    <mergeCell ref="H361:J361"/>
    <mergeCell ref="H362:J362"/>
    <mergeCell ref="H359:J359"/>
    <mergeCell ref="G100:G101"/>
    <mergeCell ref="G116:G120"/>
    <mergeCell ref="G112:G115"/>
    <mergeCell ref="H100:I100"/>
    <mergeCell ref="F134:F152"/>
    <mergeCell ref="F204:F213"/>
    <mergeCell ref="I142:J142"/>
    <mergeCell ref="I143:J143"/>
    <mergeCell ref="H138:J138"/>
    <mergeCell ref="K346:K348"/>
    <mergeCell ref="C5:S5"/>
    <mergeCell ref="K6:K8"/>
    <mergeCell ref="H260:J260"/>
    <mergeCell ref="H261:J261"/>
    <mergeCell ref="H259:J259"/>
    <mergeCell ref="C6:J8"/>
    <mergeCell ref="H358:J358"/>
    <mergeCell ref="G339:J339"/>
    <mergeCell ref="G340:J340"/>
    <mergeCell ref="G341:J341"/>
    <mergeCell ref="G342:J342"/>
    <mergeCell ref="G343:J343"/>
    <mergeCell ref="G344:J344"/>
    <mergeCell ref="G337:J337"/>
    <mergeCell ref="G284:J284"/>
    <mergeCell ref="H290:H291"/>
    <mergeCell ref="H292:H293"/>
    <mergeCell ref="H294:H296"/>
    <mergeCell ref="G309:G311"/>
    <mergeCell ref="H309:J309"/>
    <mergeCell ref="G294:G296"/>
    <mergeCell ref="G285:J285"/>
    <mergeCell ref="D9:E47"/>
    <mergeCell ref="H9:I11"/>
    <mergeCell ref="H346:J346"/>
    <mergeCell ref="H347:J347"/>
    <mergeCell ref="H349:J349"/>
    <mergeCell ref="H350:J350"/>
    <mergeCell ref="H357:J357"/>
    <mergeCell ref="H363:J363"/>
    <mergeCell ref="H364:J364"/>
    <mergeCell ref="G346:G347"/>
    <mergeCell ref="G349:G350"/>
    <mergeCell ref="G348:J348"/>
    <mergeCell ref="D351:D367"/>
    <mergeCell ref="D313:E350"/>
    <mergeCell ref="F357:F365"/>
    <mergeCell ref="G357:G358"/>
    <mergeCell ref="G363:G365"/>
    <mergeCell ref="F366:F367"/>
    <mergeCell ref="E351:E367"/>
    <mergeCell ref="G367:J367"/>
    <mergeCell ref="F351:F356"/>
    <mergeCell ref="G351:G353"/>
    <mergeCell ref="H351:H352"/>
    <mergeCell ref="G354:G356"/>
    <mergeCell ref="H354:H355"/>
    <mergeCell ref="F332:F335"/>
    <mergeCell ref="F336:F338"/>
    <mergeCell ref="G335:J335"/>
    <mergeCell ref="G334:J334"/>
    <mergeCell ref="H365:J365"/>
    <mergeCell ref="G366:J366"/>
    <mergeCell ref="G345:J345"/>
    <mergeCell ref="H314:H315"/>
    <mergeCell ref="G316:J316"/>
    <mergeCell ref="G317:J317"/>
    <mergeCell ref="G318:J318"/>
    <mergeCell ref="G328:J328"/>
    <mergeCell ref="H329:J329"/>
    <mergeCell ref="H330:J330"/>
    <mergeCell ref="H332:J332"/>
    <mergeCell ref="H313:J313"/>
    <mergeCell ref="G336:J336"/>
    <mergeCell ref="G323:J323"/>
    <mergeCell ref="H331:J331"/>
    <mergeCell ref="H333:J333"/>
    <mergeCell ref="G319:J319"/>
    <mergeCell ref="G320:J320"/>
    <mergeCell ref="G321:J321"/>
    <mergeCell ref="G322:J322"/>
    <mergeCell ref="L267:Q267"/>
    <mergeCell ref="L272:Q272"/>
    <mergeCell ref="L274:Q274"/>
    <mergeCell ref="F339:F345"/>
    <mergeCell ref="F346:F350"/>
    <mergeCell ref="D228:K228"/>
    <mergeCell ref="H155:J155"/>
    <mergeCell ref="H160:J160"/>
    <mergeCell ref="F319:F328"/>
    <mergeCell ref="F329:F331"/>
    <mergeCell ref="G329:G330"/>
    <mergeCell ref="G324:J324"/>
    <mergeCell ref="G325:J325"/>
    <mergeCell ref="G326:J326"/>
    <mergeCell ref="D278:E311"/>
    <mergeCell ref="H288:H289"/>
    <mergeCell ref="G278:J278"/>
    <mergeCell ref="F307:F311"/>
    <mergeCell ref="G307:J307"/>
    <mergeCell ref="G308:J308"/>
    <mergeCell ref="H298:J298"/>
    <mergeCell ref="I248:J248"/>
    <mergeCell ref="G338:J338"/>
    <mergeCell ref="G327:J327"/>
    <mergeCell ref="J184:J186"/>
    <mergeCell ref="K176:K177"/>
    <mergeCell ref="G142:G152"/>
    <mergeCell ref="G286:J286"/>
    <mergeCell ref="H172:H174"/>
    <mergeCell ref="G230:I231"/>
    <mergeCell ref="H205:J205"/>
    <mergeCell ref="H206:J206"/>
    <mergeCell ref="G207:G209"/>
    <mergeCell ref="G204:G206"/>
    <mergeCell ref="I250:J250"/>
    <mergeCell ref="G234:G240"/>
    <mergeCell ref="H234:I235"/>
    <mergeCell ref="H236:I237"/>
    <mergeCell ref="H263:J263"/>
    <mergeCell ref="I144:I145"/>
    <mergeCell ref="H157:J157"/>
    <mergeCell ref="H262:J262"/>
    <mergeCell ref="G242:G243"/>
    <mergeCell ref="H194:J194"/>
    <mergeCell ref="G156:G159"/>
    <mergeCell ref="H159:J159"/>
    <mergeCell ref="I146:I147"/>
    <mergeCell ref="H221:J221"/>
    <mergeCell ref="F258:G259"/>
    <mergeCell ref="H258:J258"/>
    <mergeCell ref="L228:Q228"/>
    <mergeCell ref="D223:K223"/>
    <mergeCell ref="D187:K187"/>
    <mergeCell ref="D192:K192"/>
    <mergeCell ref="H195:J195"/>
    <mergeCell ref="H196:J196"/>
    <mergeCell ref="H201:J201"/>
    <mergeCell ref="H202:J202"/>
    <mergeCell ref="F201:F202"/>
    <mergeCell ref="D194:E222"/>
    <mergeCell ref="D230:E263"/>
    <mergeCell ref="D191:K191"/>
    <mergeCell ref="D188:K188"/>
    <mergeCell ref="D189:K189"/>
    <mergeCell ref="D190:K190"/>
    <mergeCell ref="L188:Q188"/>
    <mergeCell ref="L190:Q190"/>
    <mergeCell ref="L192:Q192"/>
    <mergeCell ref="H222:J222"/>
    <mergeCell ref="G220:G222"/>
    <mergeCell ref="L224:Q224"/>
    <mergeCell ref="L226:Q226"/>
    <mergeCell ref="F285:F286"/>
    <mergeCell ref="F313:F318"/>
    <mergeCell ref="G313:G315"/>
    <mergeCell ref="H213:I213"/>
    <mergeCell ref="F278:F282"/>
    <mergeCell ref="F287:F306"/>
    <mergeCell ref="F215:F222"/>
    <mergeCell ref="G297:G300"/>
    <mergeCell ref="H297:J297"/>
    <mergeCell ref="H299:J299"/>
    <mergeCell ref="H300:J300"/>
    <mergeCell ref="G301:G306"/>
    <mergeCell ref="G280:G282"/>
    <mergeCell ref="G232:I232"/>
    <mergeCell ref="D264:K264"/>
    <mergeCell ref="D227:K227"/>
    <mergeCell ref="D224:K224"/>
    <mergeCell ref="D225:K225"/>
    <mergeCell ref="D226:K226"/>
    <mergeCell ref="C275:K275"/>
    <mergeCell ref="C272:K272"/>
    <mergeCell ref="C273:K273"/>
    <mergeCell ref="C274:K274"/>
    <mergeCell ref="F230:F240"/>
    <mergeCell ref="C370:S372"/>
    <mergeCell ref="K110:K111"/>
    <mergeCell ref="K279:K282"/>
    <mergeCell ref="K314:K315"/>
    <mergeCell ref="K334:K335"/>
    <mergeCell ref="H243:J243"/>
    <mergeCell ref="H244:J244"/>
    <mergeCell ref="H279:J279"/>
    <mergeCell ref="H245:J245"/>
    <mergeCell ref="G244:G245"/>
    <mergeCell ref="H242:J242"/>
    <mergeCell ref="H280:J280"/>
    <mergeCell ref="H281:J281"/>
    <mergeCell ref="H282:J282"/>
    <mergeCell ref="G283:J283"/>
    <mergeCell ref="F194:F200"/>
    <mergeCell ref="G131:J131"/>
    <mergeCell ref="G132:J132"/>
    <mergeCell ref="C86:C192"/>
    <mergeCell ref="G287:G293"/>
    <mergeCell ref="H301:H306"/>
    <mergeCell ref="F260:G263"/>
    <mergeCell ref="I165:J170"/>
    <mergeCell ref="F283:F284"/>
    <mergeCell ref="C9:C84"/>
    <mergeCell ref="F130:F132"/>
    <mergeCell ref="G130:J130"/>
    <mergeCell ref="K91:K94"/>
    <mergeCell ref="G102:G108"/>
    <mergeCell ref="I24:J24"/>
    <mergeCell ref="I28:J28"/>
    <mergeCell ref="I26:J26"/>
    <mergeCell ref="I27:J27"/>
    <mergeCell ref="H26:H28"/>
    <mergeCell ref="G50:J50"/>
    <mergeCell ref="F49:F50"/>
    <mergeCell ref="G47:J47"/>
    <mergeCell ref="G32:G33"/>
    <mergeCell ref="G36:G38"/>
    <mergeCell ref="G49:J49"/>
    <mergeCell ref="G40:I40"/>
    <mergeCell ref="G41:I41"/>
    <mergeCell ref="G42:I42"/>
    <mergeCell ref="G43:I43"/>
    <mergeCell ref="G44:G45"/>
    <mergeCell ref="H44:I44"/>
    <mergeCell ref="H45:I45"/>
    <mergeCell ref="J40:J45"/>
    <mergeCell ref="K122:K125"/>
    <mergeCell ref="H176:H186"/>
    <mergeCell ref="G172:G186"/>
    <mergeCell ref="F154:F186"/>
    <mergeCell ref="D86:E186"/>
    <mergeCell ref="H116:I116"/>
    <mergeCell ref="G110:G111"/>
    <mergeCell ref="H156:J156"/>
    <mergeCell ref="H134:J134"/>
    <mergeCell ref="G135:G136"/>
    <mergeCell ref="H139:J139"/>
    <mergeCell ref="H136:J136"/>
    <mergeCell ref="H140:J140"/>
    <mergeCell ref="I175:J175"/>
    <mergeCell ref="G160:G163"/>
    <mergeCell ref="H161:I163"/>
    <mergeCell ref="H125:J125"/>
    <mergeCell ref="I111:J111"/>
    <mergeCell ref="I110:J110"/>
    <mergeCell ref="I126:J126"/>
    <mergeCell ref="G164:G170"/>
    <mergeCell ref="H158:J158"/>
    <mergeCell ref="I174:J174"/>
    <mergeCell ref="H114:J114"/>
    <mergeCell ref="C230:C269"/>
    <mergeCell ref="C271:K271"/>
    <mergeCell ref="C276:K276"/>
    <mergeCell ref="L276:Q276"/>
    <mergeCell ref="D269:K269"/>
    <mergeCell ref="L269:Q269"/>
    <mergeCell ref="H238:H240"/>
    <mergeCell ref="I238:I239"/>
    <mergeCell ref="H246:J246"/>
    <mergeCell ref="G248:G256"/>
    <mergeCell ref="H248:H249"/>
    <mergeCell ref="H250:H251"/>
    <mergeCell ref="H254:H256"/>
    <mergeCell ref="I254:J254"/>
    <mergeCell ref="I255:J255"/>
    <mergeCell ref="I256:J256"/>
    <mergeCell ref="I252:J252"/>
    <mergeCell ref="I253:J253"/>
    <mergeCell ref="F242:F256"/>
    <mergeCell ref="D268:K268"/>
    <mergeCell ref="D265:K265"/>
    <mergeCell ref="D266:K266"/>
    <mergeCell ref="D267:K267"/>
    <mergeCell ref="L265:Q265"/>
  </mergeCells>
  <dataValidations count="1">
    <dataValidation type="list" allowBlank="1" showInputMessage="1" showErrorMessage="1" sqref="L9:O9 L258:Q263 L248:Q256 L242:Q246 L234:Q240 L230:Q232 L215:Q222 L204:Q213 L194:Q200 L172:Q186 L154:Q170 L142:Q152 L134:Q140 L130:Q132 L122:Q126 L110:Q120 L96:Q108 L86:Q94 L49:Q50 L47:Q47 L23:Q38 L10:Q21 Q9 L40:Q40" xr:uid="{9278E571-AEDE-4B38-988F-BB783DD37DFF}">
      <formula1>$W$9</formula1>
    </dataValidation>
  </dataValidations>
  <printOptions horizontalCentered="1" verticalCentered="1"/>
  <pageMargins left="0.25" right="0.25" top="0.75" bottom="0.75" header="0.3" footer="0.3"/>
  <pageSetup paperSize="120" scale="38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C640F247-832F-4994-BB32-DBAEA4058899}">
            <x14:iconSet iconSet="5Quarters" showValue="0" custom="1">
              <x14:cfvo type="percent">
                <xm:f>0</xm:f>
              </x14:cfvo>
              <x14:cfvo type="percent">
                <xm:f>0</xm:f>
              </x14:cfvo>
              <x14:cfvo type="percent">
                <xm:f>0</xm:f>
              </x14:cfvo>
              <x14:cfvo type="percent">
                <xm:f>0</xm:f>
              </x14:cfvo>
              <x14:cfvo type="num">
                <xm:f>0</xm:f>
              </x14:cfvo>
              <x14:cfIcon iconSet="NoIcons" iconId="0"/>
              <x14:cfIcon iconSet="NoIcons" iconId="0"/>
              <x14:cfIcon iconSet="NoIcons" iconId="0"/>
              <x14:cfIcon iconSet="NoIcons" iconId="0"/>
              <x14:cfIcon iconSet="4RedToBlack" iconId="0"/>
            </x14:iconSet>
          </x14:cfRule>
          <xm:sqref>L9 O9 Q9</xm:sqref>
        </x14:conditionalFormatting>
        <x14:conditionalFormatting xmlns:xm="http://schemas.microsoft.com/office/excel/2006/main">
          <x14:cfRule type="iconSet" priority="1" id="{F1143301-C42F-420A-9C23-8B5D05630929}">
            <x14:iconSet iconSet="5Quarters" showValue="0" custom="1">
              <x14:cfvo type="percent">
                <xm:f>0</xm:f>
              </x14:cfvo>
              <x14:cfvo type="percent">
                <xm:f>0</xm:f>
              </x14:cfvo>
              <x14:cfvo type="percent">
                <xm:f>0</xm:f>
              </x14:cfvo>
              <x14:cfvo type="percent">
                <xm:f>0</xm:f>
              </x14:cfvo>
              <x14:cfvo type="num">
                <xm:f>0</xm:f>
              </x14:cfvo>
              <x14:cfIcon iconSet="NoIcons" iconId="0"/>
              <x14:cfIcon iconSet="NoIcons" iconId="0"/>
              <x14:cfIcon iconSet="NoIcons" iconId="0"/>
              <x14:cfIcon iconSet="NoIcons" iconId="0"/>
              <x14:cfIcon iconSet="4RedToBlack" iconId="0"/>
            </x14:iconSet>
          </x14:cfRule>
          <xm:sqref>L10:Q21 L23:Q38 L47:Q47 L49:Q50 L86:Q94 L96:Q108 L110:Q120 L122:Q126 L130:Q132 L134:Q140 L142:Q152 L154:Q170 L172:Q186 L194:Q200 L204:Q213 L215:Q222 L230:Q232 L234:Q240 L242:Q246 L248:Q256 L258:Q263 L40:Q40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ورقة1</vt:lpstr>
      <vt:lpstr>ورقة1!Print_Area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 omar</dc:creator>
  <cp:lastModifiedBy>Omar Atef</cp:lastModifiedBy>
  <cp:lastPrinted>2023-10-29T23:29:51Z</cp:lastPrinted>
  <dcterms:created xsi:type="dcterms:W3CDTF">2015-06-05T18:17:20Z</dcterms:created>
  <dcterms:modified xsi:type="dcterms:W3CDTF">2023-12-25T19:17:35Z</dcterms:modified>
</cp:coreProperties>
</file>