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900\Datasets\"/>
    </mc:Choice>
  </mc:AlternateContent>
  <xr:revisionPtr revIDLastSave="0" documentId="13_ncr:1_{B16CA5E8-E748-49D2-8BEB-24092B0CE187}" xr6:coauthVersionLast="47" xr6:coauthVersionMax="47" xr10:uidLastSave="{00000000-0000-0000-0000-000000000000}"/>
  <bookViews>
    <workbookView xWindow="-108" yWindow="-108" windowWidth="23256" windowHeight="12576" xr2:uid="{B9277E04-13DB-445F-A195-F4425461C926}"/>
  </bookViews>
  <sheets>
    <sheet name="Sheet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4" l="1"/>
  <c r="I17" i="4"/>
  <c r="I16" i="4"/>
  <c r="G16" i="4"/>
  <c r="G17" i="4" s="1"/>
  <c r="C11" i="4"/>
  <c r="H11" i="4" s="1"/>
  <c r="C10" i="4"/>
  <c r="D10" i="4" s="1"/>
  <c r="E10" i="4" s="1"/>
  <c r="C9" i="4"/>
  <c r="H9" i="4" s="1"/>
  <c r="C8" i="4"/>
  <c r="D8" i="4" s="1"/>
  <c r="E8" i="4" s="1"/>
  <c r="C7" i="4"/>
  <c r="D7" i="4" s="1"/>
  <c r="E7" i="4" s="1"/>
  <c r="C6" i="4"/>
  <c r="H6" i="4" s="1"/>
  <c r="C5" i="4"/>
  <c r="H5" i="4" s="1"/>
  <c r="C4" i="4"/>
  <c r="H4" i="4" s="1"/>
  <c r="N3" i="4"/>
  <c r="C3" i="4"/>
  <c r="H3" i="4" s="1"/>
  <c r="N2" i="4"/>
  <c r="C2" i="4"/>
  <c r="H2" i="4" s="1"/>
  <c r="D2" i="4" l="1"/>
  <c r="E2" i="4" s="1"/>
  <c r="F7" i="4"/>
  <c r="G7" i="4"/>
  <c r="F11" i="4"/>
  <c r="D4" i="4"/>
  <c r="E4" i="4" s="1"/>
  <c r="H7" i="4"/>
  <c r="G11" i="4"/>
  <c r="F2" i="4"/>
  <c r="F5" i="4"/>
  <c r="F8" i="4"/>
  <c r="F3" i="4"/>
  <c r="G10" i="4"/>
  <c r="F4" i="4"/>
  <c r="D6" i="4"/>
  <c r="E6" i="4" s="1"/>
  <c r="H10" i="4"/>
  <c r="N4" i="4"/>
  <c r="D3" i="4"/>
  <c r="E3" i="4" s="1"/>
  <c r="F6" i="4"/>
  <c r="G8" i="4"/>
  <c r="D11" i="4"/>
  <c r="E11" i="4" s="1"/>
  <c r="D5" i="4"/>
  <c r="E5" i="4" s="1"/>
  <c r="H8" i="4"/>
  <c r="N5" i="4"/>
  <c r="F10" i="4"/>
  <c r="G2" i="4"/>
  <c r="G3" i="4"/>
  <c r="G4" i="4"/>
  <c r="G5" i="4"/>
  <c r="G6" i="4"/>
  <c r="D9" i="4"/>
  <c r="E9" i="4" s="1"/>
  <c r="F9" i="4"/>
  <c r="G9" i="4"/>
  <c r="K5" i="4" l="1"/>
  <c r="K2" i="4"/>
  <c r="K4" i="4"/>
  <c r="K3" i="4"/>
  <c r="M9" i="4" l="1"/>
  <c r="M10" i="4"/>
  <c r="K10" i="4"/>
  <c r="K8" i="4"/>
  <c r="K9" i="4"/>
  <c r="N10" i="4" l="1"/>
  <c r="K11" i="4"/>
  <c r="N9" i="4"/>
</calcChain>
</file>

<file path=xl/sharedStrings.xml><?xml version="1.0" encoding="utf-8"?>
<sst xmlns="http://schemas.openxmlformats.org/spreadsheetml/2006/main" count="20" uniqueCount="17">
  <si>
    <t>Pred_Class</t>
  </si>
  <si>
    <t>Correct Predictions</t>
  </si>
  <si>
    <t>True Positives</t>
  </si>
  <si>
    <t>True Negatives</t>
  </si>
  <si>
    <t>False Positives</t>
  </si>
  <si>
    <t>False Negatives</t>
  </si>
  <si>
    <t>True negatives</t>
  </si>
  <si>
    <t xml:space="preserve">Accuracy = </t>
  </si>
  <si>
    <t>Precision=</t>
  </si>
  <si>
    <t>Actual Positives</t>
  </si>
  <si>
    <t>Actual Negatives</t>
  </si>
  <si>
    <t>Predicted Positives</t>
  </si>
  <si>
    <t>Predicted Negatives</t>
  </si>
  <si>
    <t xml:space="preserve">Recall = </t>
  </si>
  <si>
    <t xml:space="preserve">F1 Score = </t>
  </si>
  <si>
    <t xml:space="preserve">Actual </t>
  </si>
  <si>
    <t xml:space="preserve">Predicted Probabilities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</si>
</sst>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8ABF-ECA4-4B61-AB5F-E6A65AC0307B}">
  <dimension ref="A1:N19"/>
  <sheetViews>
    <sheetView tabSelected="1" workbookViewId="0">
      <selection activeCell="H20" sqref="H20"/>
    </sheetView>
  </sheetViews>
  <sheetFormatPr defaultRowHeight="14.4" x14ac:dyDescent="0.3"/>
  <cols>
    <col min="2" max="2" width="19.5546875" customWidth="1"/>
    <col min="3" max="3" width="11.5546875" customWidth="1"/>
    <col min="4" max="4" width="17.109375" customWidth="1"/>
    <col min="5" max="5" width="14.6640625" customWidth="1"/>
    <col min="6" max="6" width="13.21875" customWidth="1"/>
    <col min="7" max="7" width="16.109375" customWidth="1"/>
    <col min="8" max="8" width="13.5546875" customWidth="1"/>
    <col min="10" max="10" width="16.5546875" customWidth="1"/>
    <col min="11" max="11" width="16.44140625" customWidth="1"/>
    <col min="12" max="12" width="11.88671875" customWidth="1"/>
    <col min="13" max="13" width="16.77734375" customWidth="1"/>
  </cols>
  <sheetData>
    <row r="1" spans="1:14" x14ac:dyDescent="0.3">
      <c r="A1" t="s">
        <v>15</v>
      </c>
      <c r="B1" t="s">
        <v>16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14" x14ac:dyDescent="0.3">
      <c r="A2">
        <v>1</v>
      </c>
      <c r="B2">
        <v>0.30584008324295825</v>
      </c>
      <c r="C2">
        <f>IF(B2&gt;0.5,1,0)</f>
        <v>0</v>
      </c>
      <c r="D2">
        <f>IF(A2=C2,1,0)</f>
        <v>0</v>
      </c>
      <c r="E2">
        <f>IF(AND(D2=1,A2=1),1,0)</f>
        <v>0</v>
      </c>
      <c r="F2">
        <f>IF(AND(C2=0,A2=0),1,0)</f>
        <v>0</v>
      </c>
      <c r="G2">
        <f>IF(AND(C2=1,A2=0),1,0)</f>
        <v>0</v>
      </c>
      <c r="H2">
        <f>IF(AND(C2=0,A2=1),1,0)</f>
        <v>1</v>
      </c>
      <c r="J2" t="s">
        <v>2</v>
      </c>
      <c r="K2">
        <f>SUM(E2:E11)</f>
        <v>4</v>
      </c>
      <c r="M2" t="s">
        <v>9</v>
      </c>
      <c r="N2">
        <f>COUNTIF(A2:A401,"=1")</f>
        <v>5</v>
      </c>
    </row>
    <row r="3" spans="1:14" x14ac:dyDescent="0.3">
      <c r="A3">
        <v>1</v>
      </c>
      <c r="B3">
        <v>0.99517768885897806</v>
      </c>
      <c r="C3">
        <f t="shared" ref="C3:C66" si="0">IF(B3&gt;0.5,1,0)</f>
        <v>1</v>
      </c>
      <c r="D3">
        <f t="shared" ref="D3:D66" si="1">IF(A3=C3,1,0)</f>
        <v>1</v>
      </c>
      <c r="E3">
        <f t="shared" ref="E3:E66" si="2">IF(AND(D3=1,A3=1),1,0)</f>
        <v>1</v>
      </c>
      <c r="F3">
        <f t="shared" ref="F3:F66" si="3">IF(AND(C3=0,A3=0),1,0)</f>
        <v>0</v>
      </c>
      <c r="G3">
        <f t="shared" ref="G3:G66" si="4">IF(AND(C3=1,A3=0),1,0)</f>
        <v>0</v>
      </c>
      <c r="H3">
        <f t="shared" ref="H3:H66" si="5">IF(AND(C3=0,A3=1),1,0)</f>
        <v>0</v>
      </c>
      <c r="J3" t="s">
        <v>6</v>
      </c>
      <c r="K3">
        <f>SUM(F2:F11)</f>
        <v>3</v>
      </c>
      <c r="M3" t="s">
        <v>10</v>
      </c>
      <c r="N3">
        <f>COUNTIF(A2:A401,"=0")</f>
        <v>5</v>
      </c>
    </row>
    <row r="4" spans="1:14" x14ac:dyDescent="0.3">
      <c r="A4">
        <v>0</v>
      </c>
      <c r="B4">
        <v>0.17608681875493926</v>
      </c>
      <c r="C4">
        <f t="shared" si="0"/>
        <v>0</v>
      </c>
      <c r="D4">
        <f t="shared" si="1"/>
        <v>1</v>
      </c>
      <c r="E4">
        <f t="shared" si="2"/>
        <v>0</v>
      </c>
      <c r="F4">
        <f t="shared" si="3"/>
        <v>1</v>
      </c>
      <c r="G4">
        <f t="shared" si="4"/>
        <v>0</v>
      </c>
      <c r="H4">
        <f t="shared" si="5"/>
        <v>0</v>
      </c>
      <c r="J4" t="s">
        <v>4</v>
      </c>
      <c r="K4">
        <f>SUM(G2:G11)</f>
        <v>2</v>
      </c>
      <c r="M4" t="s">
        <v>11</v>
      </c>
      <c r="N4">
        <f>COUNTIF(C2:C401,"=1")</f>
        <v>6</v>
      </c>
    </row>
    <row r="5" spans="1:14" x14ac:dyDescent="0.3">
      <c r="A5">
        <v>0</v>
      </c>
      <c r="B5">
        <v>0.56599569039142683</v>
      </c>
      <c r="C5">
        <f t="shared" si="0"/>
        <v>1</v>
      </c>
      <c r="D5">
        <f t="shared" si="1"/>
        <v>0</v>
      </c>
      <c r="E5">
        <f t="shared" si="2"/>
        <v>0</v>
      </c>
      <c r="F5">
        <f t="shared" si="3"/>
        <v>0</v>
      </c>
      <c r="G5">
        <f t="shared" si="4"/>
        <v>1</v>
      </c>
      <c r="H5">
        <f t="shared" si="5"/>
        <v>0</v>
      </c>
      <c r="J5" t="s">
        <v>5</v>
      </c>
      <c r="K5">
        <f>SUM(H2:H11)</f>
        <v>1</v>
      </c>
      <c r="M5" t="s">
        <v>12</v>
      </c>
      <c r="N5">
        <f>COUNTIF(C2:C401,"=0")</f>
        <v>4</v>
      </c>
    </row>
    <row r="6" spans="1:14" x14ac:dyDescent="0.3">
      <c r="A6">
        <v>1</v>
      </c>
      <c r="B6">
        <v>0.94254599475448264</v>
      </c>
      <c r="C6">
        <f t="shared" si="0"/>
        <v>1</v>
      </c>
      <c r="D6">
        <f t="shared" si="1"/>
        <v>1</v>
      </c>
      <c r="E6">
        <f t="shared" si="2"/>
        <v>1</v>
      </c>
      <c r="F6">
        <f t="shared" si="3"/>
        <v>0</v>
      </c>
      <c r="G6">
        <f t="shared" si="4"/>
        <v>0</v>
      </c>
      <c r="H6">
        <f t="shared" si="5"/>
        <v>0</v>
      </c>
    </row>
    <row r="7" spans="1:14" x14ac:dyDescent="0.3">
      <c r="A7">
        <v>0</v>
      </c>
      <c r="B7">
        <v>0.17608681875493926</v>
      </c>
      <c r="C7">
        <f t="shared" si="0"/>
        <v>0</v>
      </c>
      <c r="D7">
        <f t="shared" si="1"/>
        <v>1</v>
      </c>
      <c r="E7">
        <f t="shared" si="2"/>
        <v>0</v>
      </c>
      <c r="F7">
        <f t="shared" si="3"/>
        <v>1</v>
      </c>
      <c r="G7">
        <f t="shared" si="4"/>
        <v>0</v>
      </c>
      <c r="H7">
        <f t="shared" si="5"/>
        <v>0</v>
      </c>
    </row>
    <row r="8" spans="1:14" x14ac:dyDescent="0.3">
      <c r="A8">
        <v>1</v>
      </c>
      <c r="B8">
        <v>0.79424469975106715</v>
      </c>
      <c r="C8">
        <f t="shared" si="0"/>
        <v>1</v>
      </c>
      <c r="D8">
        <f t="shared" si="1"/>
        <v>1</v>
      </c>
      <c r="E8">
        <f t="shared" si="2"/>
        <v>1</v>
      </c>
      <c r="F8">
        <f t="shared" si="3"/>
        <v>0</v>
      </c>
      <c r="G8">
        <f t="shared" si="4"/>
        <v>0</v>
      </c>
      <c r="H8">
        <f t="shared" si="5"/>
        <v>0</v>
      </c>
      <c r="J8" t="s">
        <v>7</v>
      </c>
      <c r="K8">
        <f>(K2+K3)/SUM(K2:K5)</f>
        <v>0.7</v>
      </c>
    </row>
    <row r="9" spans="1:14" x14ac:dyDescent="0.3">
      <c r="A9">
        <v>0</v>
      </c>
      <c r="B9">
        <v>0.88836538937834841</v>
      </c>
      <c r="C9">
        <f t="shared" si="0"/>
        <v>1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1</v>
      </c>
      <c r="H9">
        <f t="shared" si="5"/>
        <v>0</v>
      </c>
      <c r="J9" t="s">
        <v>8</v>
      </c>
      <c r="K9">
        <f>K2/(K2+K4)</f>
        <v>0.66666666666666663</v>
      </c>
      <c r="M9">
        <f>K3/(K3+K5)</f>
        <v>0.75</v>
      </c>
      <c r="N9">
        <f>(N4*K9+M9*N5)/400</f>
        <v>1.7500000000000002E-2</v>
      </c>
    </row>
    <row r="10" spans="1:14" x14ac:dyDescent="0.3">
      <c r="A10">
        <v>1</v>
      </c>
      <c r="B10">
        <v>0.56599569039142683</v>
      </c>
      <c r="C10">
        <f t="shared" si="0"/>
        <v>1</v>
      </c>
      <c r="D10">
        <f t="shared" si="1"/>
        <v>1</v>
      </c>
      <c r="E10">
        <f t="shared" si="2"/>
        <v>1</v>
      </c>
      <c r="F10">
        <f t="shared" si="3"/>
        <v>0</v>
      </c>
      <c r="G10">
        <f t="shared" si="4"/>
        <v>0</v>
      </c>
      <c r="H10">
        <f t="shared" si="5"/>
        <v>0</v>
      </c>
      <c r="J10" t="s">
        <v>13</v>
      </c>
      <c r="K10">
        <f>K2/(K2+K5)</f>
        <v>0.8</v>
      </c>
      <c r="M10">
        <f>K3/(K3+K4)</f>
        <v>0.6</v>
      </c>
      <c r="N10">
        <f>AVERAGE(K10,M10)</f>
        <v>0.7</v>
      </c>
    </row>
    <row r="11" spans="1:14" x14ac:dyDescent="0.3">
      <c r="A11">
        <v>0</v>
      </c>
      <c r="B11">
        <v>0.47597052567189968</v>
      </c>
      <c r="C11">
        <f t="shared" si="0"/>
        <v>0</v>
      </c>
      <c r="D11">
        <f t="shared" si="1"/>
        <v>1</v>
      </c>
      <c r="E11">
        <f t="shared" si="2"/>
        <v>0</v>
      </c>
      <c r="F11">
        <f t="shared" si="3"/>
        <v>1</v>
      </c>
      <c r="G11">
        <f t="shared" si="4"/>
        <v>0</v>
      </c>
      <c r="H11">
        <f t="shared" si="5"/>
        <v>0</v>
      </c>
      <c r="J11" t="s">
        <v>14</v>
      </c>
      <c r="K11">
        <f>2*K9*K10/(K9+K10)</f>
        <v>0.72727272727272718</v>
      </c>
    </row>
    <row r="15" spans="1:14" x14ac:dyDescent="0.3">
      <c r="L15" s="2"/>
      <c r="M15" s="2"/>
    </row>
    <row r="16" spans="1:14" x14ac:dyDescent="0.3">
      <c r="G16">
        <f>-15.2866+48*0.361724</f>
        <v>2.0761520000000004</v>
      </c>
      <c r="I16">
        <f>2/12</f>
        <v>0.16666666666666666</v>
      </c>
      <c r="L16" s="1"/>
      <c r="M16" s="1"/>
    </row>
    <row r="17" spans="7:11" x14ac:dyDescent="0.3">
      <c r="G17">
        <f>1/(1+EXP(-G16))</f>
        <v>0.88856358002017943</v>
      </c>
      <c r="I17">
        <f>2/22</f>
        <v>9.0909090909090912E-2</v>
      </c>
      <c r="J17" s="2"/>
      <c r="K17" s="1"/>
    </row>
    <row r="18" spans="7:11" x14ac:dyDescent="0.3">
      <c r="J18" s="2"/>
      <c r="K18" s="1"/>
    </row>
    <row r="19" spans="7:11" x14ac:dyDescent="0.3">
      <c r="H19">
        <f>90/120</f>
        <v>0.75</v>
      </c>
    </row>
  </sheetData>
  <mergeCells count="2">
    <mergeCell ref="L15:M15"/>
    <mergeCell ref="J17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victory</dc:creator>
  <cp:lastModifiedBy>Dr Hazem</cp:lastModifiedBy>
  <dcterms:created xsi:type="dcterms:W3CDTF">2021-10-05T08:12:31Z</dcterms:created>
  <dcterms:modified xsi:type="dcterms:W3CDTF">2021-12-26T19:11:43Z</dcterms:modified>
</cp:coreProperties>
</file>