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tumli\workspace\ch.bfh.btx8081.w2015.schwarz\Documents\Task 10\"/>
    </mc:Choice>
  </mc:AlternateContent>
  <bookViews>
    <workbookView xWindow="0" yWindow="2445" windowWidth="16785" windowHeight="4605" activeTab="2"/>
  </bookViews>
  <sheets>
    <sheet name="ProjectTeam" sheetId="3" r:id="rId1"/>
    <sheet name="Product Backlog" sheetId="1" r:id="rId2"/>
    <sheet name="Sprint Backlog" sheetId="2" r:id="rId3"/>
    <sheet name="Sprint Work Time" sheetId="6" r:id="rId4"/>
    <sheet name="BurndownChart" sheetId="5" r:id="rId5"/>
  </sheets>
  <calcPr calcId="162913"/>
</workbook>
</file>

<file path=xl/calcChain.xml><?xml version="1.0" encoding="utf-8"?>
<calcChain xmlns="http://schemas.openxmlformats.org/spreadsheetml/2006/main">
  <c r="G14" i="5" l="1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E6" i="5"/>
  <c r="E7" i="5" s="1"/>
  <c r="E8" i="5" s="1"/>
  <c r="E9" i="5" s="1"/>
  <c r="E10" i="5" s="1"/>
  <c r="E11" i="5" s="1"/>
  <c r="E12" i="5" s="1"/>
  <c r="E13" i="5" s="1"/>
  <c r="E14" i="5" s="1"/>
  <c r="G5" i="5"/>
  <c r="E8" i="6"/>
  <c r="E7" i="6"/>
  <c r="E6" i="6"/>
  <c r="E5" i="6"/>
  <c r="E4" i="6"/>
  <c r="E3" i="6"/>
  <c r="E2" i="6"/>
  <c r="K20" i="2"/>
  <c r="K19" i="2"/>
  <c r="K18" i="2"/>
  <c r="K17" i="2"/>
  <c r="K16" i="2"/>
  <c r="K15" i="2"/>
  <c r="K14" i="2"/>
</calcChain>
</file>

<file path=xl/sharedStrings.xml><?xml version="1.0" encoding="utf-8"?>
<sst xmlns="http://schemas.openxmlformats.org/spreadsheetml/2006/main" count="221" uniqueCount="127">
  <si>
    <t>ID</t>
  </si>
  <si>
    <t>Name</t>
  </si>
  <si>
    <t>Description</t>
  </si>
  <si>
    <t xml:space="preserve">Priority </t>
  </si>
  <si>
    <t>Status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</si>
  <si>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</si>
  <si>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</si>
  <si>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</si>
  <si>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</si>
  <si>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</si>
  <si>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</si>
  <si>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</si>
  <si>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</si>
  <si>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</si>
  <si>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Reviewer</t>
  </si>
  <si>
    <t>GitHub Alias</t>
  </si>
  <si>
    <t>Marwin Philips</t>
  </si>
  <si>
    <t>MarwinPhilips</t>
  </si>
  <si>
    <t>Mete Turna</t>
  </si>
  <si>
    <t>turnm1</t>
  </si>
  <si>
    <t>Amin Ghodrati</t>
  </si>
  <si>
    <t>ghodm1</t>
  </si>
  <si>
    <t>Jonas Mosimann</t>
  </si>
  <si>
    <t>QuanTumli</t>
  </si>
  <si>
    <t>Michel Murbach</t>
  </si>
  <si>
    <t>murbm1</t>
  </si>
  <si>
    <t>Carole Kaiser</t>
  </si>
  <si>
    <t>kaisc3</t>
  </si>
  <si>
    <t>Login</t>
  </si>
  <si>
    <t>Medikamente erfassen</t>
  </si>
  <si>
    <t>Medikament editieren</t>
  </si>
  <si>
    <t>Medikament absetzen</t>
  </si>
  <si>
    <t>Medikament einnehmen</t>
  </si>
  <si>
    <t>Erinnerung an Medikament</t>
  </si>
  <si>
    <t>Medikamente richten</t>
  </si>
  <si>
    <t>Medikamentenübersicht betrachten</t>
  </si>
  <si>
    <t>Medikamenteninformationen aufrufen</t>
  </si>
  <si>
    <t>Reservemedikament erfassen</t>
  </si>
  <si>
    <t>Medikamentenänderungen verfolgen</t>
  </si>
  <si>
    <t>Anna can login, logout, change the password and register.</t>
  </si>
  <si>
    <t>Anna adds a new medicament to her medication list.</t>
  </si>
  <si>
    <t>Anna edits an existing medicament of her medication list</t>
  </si>
  <si>
    <t>Anna stops an existing medicament of her medication list</t>
  </si>
  <si>
    <t>Anna applied her medicament.</t>
  </si>
  <si>
    <t>Anna gets alarmed to take her medicament</t>
  </si>
  <si>
    <t>Anna prepares her medicament for the Week</t>
  </si>
  <si>
    <t>Anna wants to get more information about a medicament</t>
  </si>
  <si>
    <t>Anna adds a new reserve medicament to her medication list</t>
  </si>
  <si>
    <t>Anna sees all her medicaments in an overwview</t>
  </si>
  <si>
    <t>Anna tracks her medication changes.</t>
  </si>
  <si>
    <t>Medication Data Model</t>
  </si>
  <si>
    <t>Database, JPA Classes</t>
  </si>
  <si>
    <t>Navigation</t>
  </si>
  <si>
    <t>Medication overview</t>
  </si>
  <si>
    <t>UI, Controller, Modell</t>
  </si>
  <si>
    <t>Implement the Design as planned</t>
  </si>
  <si>
    <t>Data model for medication records needs to be created based on our developed class diagram. Create some simple example data</t>
  </si>
  <si>
    <t>Create top Navigation and View Controller, which can be used on every page</t>
  </si>
  <si>
    <t>Marwin</t>
  </si>
  <si>
    <t>Mete</t>
  </si>
  <si>
    <t>Amin</t>
  </si>
  <si>
    <t>Carole</t>
  </si>
  <si>
    <t>Michel</t>
  </si>
  <si>
    <t>Jonas</t>
  </si>
  <si>
    <t>done</t>
  </si>
  <si>
    <t>Medication entry View</t>
  </si>
  <si>
    <t>Create the planned Views for the entry of a new Medicament</t>
  </si>
  <si>
    <t>Optimize the medication dose schema to enter a new Medicament</t>
  </si>
  <si>
    <t>Modell, Database</t>
  </si>
  <si>
    <t>Validate and save an entered medicament</t>
  </si>
  <si>
    <t>Navigate to the new View and Back</t>
  </si>
  <si>
    <t>Controller, Modell</t>
  </si>
  <si>
    <t>Medication validation</t>
  </si>
  <si>
    <t>Navigate to the new view over the Medicationoverview-List</t>
  </si>
  <si>
    <t>Medication edit View</t>
  </si>
  <si>
    <t>Create the planned Editing view to edit an existing medicament by using 2,3.
Do not implement history yet.</t>
  </si>
  <si>
    <t>Stop a Medication</t>
  </si>
  <si>
    <t>Stop an existing Medication over the Medicationoverview-List</t>
  </si>
  <si>
    <t>GUI Optimization</t>
  </si>
  <si>
    <t>UI</t>
  </si>
  <si>
    <t>Create a nice SCSS file to beautify our GUI</t>
  </si>
  <si>
    <t>Burndown chart</t>
  </si>
  <si>
    <t>Burned down</t>
  </si>
  <si>
    <t>Balance</t>
  </si>
  <si>
    <t>Weekly Completed</t>
  </si>
  <si>
    <t>Date</t>
  </si>
  <si>
    <t>Week</t>
  </si>
  <si>
    <t>Planned</t>
  </si>
  <si>
    <t>Actual</t>
  </si>
  <si>
    <t>Grafik</t>
  </si>
  <si>
    <t>KW 48</t>
  </si>
  <si>
    <t>KW 49</t>
  </si>
  <si>
    <t>KW 52</t>
  </si>
  <si>
    <t xml:space="preserve"> KW 50</t>
  </si>
  <si>
    <t>KW 51</t>
  </si>
  <si>
    <t>KW 53</t>
  </si>
  <si>
    <t>KW 01</t>
  </si>
  <si>
    <t>KW 02</t>
  </si>
  <si>
    <t>KW 03</t>
  </si>
  <si>
    <t>Start</t>
  </si>
  <si>
    <t>Schluss Präsi</t>
  </si>
  <si>
    <t>Sprint1</t>
  </si>
  <si>
    <t>Sprint2</t>
  </si>
  <si>
    <t>Sprint3</t>
  </si>
  <si>
    <t>Create for the logical classes unit test's for testing</t>
  </si>
  <si>
    <t>Test</t>
  </si>
  <si>
    <t>OK</t>
  </si>
  <si>
    <t>not used</t>
  </si>
  <si>
    <t>sprint 3</t>
  </si>
  <si>
    <t>All</t>
  </si>
  <si>
    <t>Medication Feedback View</t>
  </si>
  <si>
    <t>Medication Feedback Model</t>
  </si>
  <si>
    <t>Implement the functionality of Feedback View</t>
  </si>
  <si>
    <t>Create a Feedback View</t>
  </si>
  <si>
    <t>4.1.1</t>
  </si>
  <si>
    <t>3.1.1</t>
  </si>
  <si>
    <t>Junit Test's</t>
  </si>
  <si>
    <t xml:space="preserve">Validate and save an entered medicament </t>
  </si>
  <si>
    <t>2.3.1</t>
  </si>
  <si>
    <t>Clean the Code</t>
  </si>
  <si>
    <t>Code cleaning, comments, review</t>
  </si>
  <si>
    <t>UI, Controller, Modell, Database</t>
  </si>
  <si>
    <t>functionality of the save button</t>
  </si>
  <si>
    <t>functionality of the delet button (save)</t>
  </si>
  <si>
    <t>Sprint ID</t>
  </si>
  <si>
    <t>Programmer:</t>
  </si>
  <si>
    <t xml:space="preserve">Marwin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</si>
</sst>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9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2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vertical="top" wrapText="1"/>
    </xf>
    <xf numFmtId="0" fontId="1" fillId="8" borderId="0" xfId="0" applyFont="1" applyFill="1"/>
    <xf numFmtId="1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/>
    <xf numFmtId="0" fontId="8" fillId="9" borderId="0" xfId="0" applyFont="1" applyFill="1"/>
    <xf numFmtId="0" fontId="8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6"/>
          <c:y val="0.1475413772769843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1"/>
          <c:order val="2"/>
          <c:tx>
            <c:v>Weekly Completed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BurndownChart!$G$6:$G$14</c:f>
              <c:numCache>
                <c:formatCode>General</c:formatCode>
                <c:ptCount val="9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1344"/>
        <c:axId val="109011712"/>
      </c:barChart>
      <c:lineChart>
        <c:grouping val="standard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BurndownChart!$F$5:$F$14</c:f>
              <c:numCache>
                <c:formatCode>General</c:formatCode>
                <c:ptCount val="10"/>
                <c:pt idx="0">
                  <c:v>261</c:v>
                </c:pt>
                <c:pt idx="1">
                  <c:v>225</c:v>
                </c:pt>
                <c:pt idx="2">
                  <c:v>200</c:v>
                </c:pt>
                <c:pt idx="3">
                  <c:v>171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8-4E58-90C1-91993B39FDE3}"/>
            </c:ext>
          </c:extLst>
        </c:ser>
        <c:ser>
          <c:idx val="0"/>
          <c:order val="1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BurndownChart!$E$5:$E$14</c:f>
              <c:numCache>
                <c:formatCode>General</c:formatCode>
                <c:ptCount val="10"/>
                <c:pt idx="0">
                  <c:v>261</c:v>
                </c:pt>
                <c:pt idx="1">
                  <c:v>228.37</c:v>
                </c:pt>
                <c:pt idx="2">
                  <c:v>195.74</c:v>
                </c:pt>
                <c:pt idx="3">
                  <c:v>163.11000000000001</c:v>
                </c:pt>
                <c:pt idx="4">
                  <c:v>130.48000000000002</c:v>
                </c:pt>
                <c:pt idx="5">
                  <c:v>130.48000000000002</c:v>
                </c:pt>
                <c:pt idx="6">
                  <c:v>97.850000000000023</c:v>
                </c:pt>
                <c:pt idx="7">
                  <c:v>65.220000000000027</c:v>
                </c:pt>
                <c:pt idx="8">
                  <c:v>32.590000000000025</c:v>
                </c:pt>
                <c:pt idx="9">
                  <c:v>-3.9999999999977831E-2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1344"/>
        <c:axId val="109011712"/>
      </c:lineChart>
      <c:catAx>
        <c:axId val="1090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11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011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 alignWithMargins="0"/>
    <c:pageMargins b="0.98425196899999989" l="0.78740157499999996" r="0.78740157499999996" t="0.98425196899999989" header="0.51180555555555562" footer="0.51180555555555562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7620</xdr:colOff>
      <xdr:row>3</xdr:row>
      <xdr:rowOff>7620</xdr:rowOff>
    </xdr:from>
    <xdr:to>
      <xdr:col>15</xdr:col>
      <xdr:colOff>784860</xdr:colOff>
      <xdr:row>19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elle1" displayName="Tabelle1" ref="A1:H18" totalsRowShown="0" headerRowDxfId="0">
  <autoFilter ref="A1:H18"/>
  <tableColumns count="8">
    <tableColumn id="1" name="ID"/>
    <tableColumn id="2" name="Story Name"/>
    <tableColumn id="3" name="Description"/>
    <tableColumn id="4" name="Priority "/>
    <tableColumn id="5" name="Effort Plan Original"/>
    <tableColumn id="6" name="Effort Plan Updated"/>
    <tableColumn id="7" name="Effort Actual"/>
    <tableColumn id="8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ColWidth="8.8554687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15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t="s">
        <v>19</v>
      </c>
    </row>
    <row r="4" spans="1:2" x14ac:dyDescent="0.25">
      <c r="A4" t="s">
        <v>20</v>
      </c>
      <c r="B4" t="s">
        <v>21</v>
      </c>
    </row>
    <row r="5" spans="1:2" x14ac:dyDescent="0.25">
      <c r="A5" t="s">
        <v>22</v>
      </c>
      <c r="B5" t="s">
        <v>23</v>
      </c>
    </row>
    <row r="6" spans="1:2" x14ac:dyDescent="0.25">
      <c r="A6" t="s">
        <v>24</v>
      </c>
      <c r="B6" t="s">
        <v>25</v>
      </c>
    </row>
    <row r="7" spans="1:2" x14ac:dyDescent="0.25">
      <c r="A7" t="s">
        <v>26</v>
      </c>
      <c r="B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15" workbookViewId="0">
      <selection activeCell="C14" sqref="C14"/>
    </sheetView>
  </sheetViews>
  <sheetFormatPr baseColWidth="10" defaultColWidth="8.85546875" defaultRowHeight="15" x14ac:dyDescent="0.25"/>
  <cols>
    <col min="1" max="1" width="4.7109375" customWidth="1"/>
    <col min="2" max="2" width="33.5703125" customWidth="1"/>
    <col min="3" max="3" width="38.42578125" customWidth="1"/>
    <col min="4" max="4" width="9.42578125" customWidth="1"/>
    <col min="5" max="5" width="18.7109375" customWidth="1"/>
    <col min="6" max="6" width="19.5703125" customWidth="1"/>
    <col min="7" max="7" width="15.28515625" customWidth="1"/>
    <col min="8" max="8" width="14.42578125" customWidth="1"/>
  </cols>
  <sheetData>
    <row r="1" spans="1:8" s="3" customFormat="1" x14ac:dyDescent="0.25">
      <c r="A1" s="3" t="s">
        <v>0</v>
      </c>
      <c r="B1" s="3" t="s">
        <v>7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10</v>
      </c>
      <c r="H1" s="3" t="s">
        <v>4</v>
      </c>
    </row>
    <row r="2" spans="1:8" x14ac:dyDescent="0.25">
      <c r="A2" s="1">
        <v>1</v>
      </c>
      <c r="B2" t="s">
        <v>35</v>
      </c>
      <c r="C2" t="s">
        <v>48</v>
      </c>
      <c r="E2">
        <v>36</v>
      </c>
      <c r="H2" t="s">
        <v>106</v>
      </c>
    </row>
    <row r="3" spans="1:8" s="1" customFormat="1" x14ac:dyDescent="0.25">
      <c r="A3">
        <v>2</v>
      </c>
      <c r="B3" t="s">
        <v>29</v>
      </c>
      <c r="C3" t="s">
        <v>40</v>
      </c>
      <c r="D3"/>
      <c r="E3">
        <v>50</v>
      </c>
      <c r="H3" s="1" t="s">
        <v>106</v>
      </c>
    </row>
    <row r="4" spans="1:8" x14ac:dyDescent="0.25">
      <c r="A4" s="1">
        <v>3</v>
      </c>
      <c r="B4" t="s">
        <v>30</v>
      </c>
      <c r="C4" t="s">
        <v>41</v>
      </c>
      <c r="E4">
        <v>40</v>
      </c>
      <c r="H4" t="s">
        <v>106</v>
      </c>
    </row>
    <row r="5" spans="1:8" x14ac:dyDescent="0.25">
      <c r="A5">
        <v>4</v>
      </c>
      <c r="B5" t="s">
        <v>31</v>
      </c>
      <c r="C5" t="s">
        <v>42</v>
      </c>
      <c r="E5">
        <v>10</v>
      </c>
      <c r="H5" t="s">
        <v>106</v>
      </c>
    </row>
    <row r="6" spans="1:8" x14ac:dyDescent="0.25">
      <c r="A6" s="1">
        <v>5</v>
      </c>
      <c r="B6" t="s">
        <v>32</v>
      </c>
      <c r="C6" t="s">
        <v>43</v>
      </c>
      <c r="E6">
        <v>20</v>
      </c>
      <c r="H6" t="s">
        <v>108</v>
      </c>
    </row>
    <row r="7" spans="1:8" x14ac:dyDescent="0.25">
      <c r="A7">
        <v>6</v>
      </c>
      <c r="B7" t="s">
        <v>33</v>
      </c>
      <c r="C7" t="s">
        <v>44</v>
      </c>
      <c r="E7">
        <v>20</v>
      </c>
      <c r="H7" t="s">
        <v>108</v>
      </c>
    </row>
    <row r="8" spans="1:8" x14ac:dyDescent="0.25">
      <c r="A8" s="1">
        <v>7</v>
      </c>
      <c r="B8" t="s">
        <v>34</v>
      </c>
      <c r="C8" t="s">
        <v>45</v>
      </c>
      <c r="E8">
        <v>15</v>
      </c>
      <c r="H8" t="s">
        <v>107</v>
      </c>
    </row>
    <row r="9" spans="1:8" x14ac:dyDescent="0.25">
      <c r="A9">
        <v>8</v>
      </c>
      <c r="B9" t="s">
        <v>36</v>
      </c>
      <c r="C9" t="s">
        <v>46</v>
      </c>
      <c r="E9">
        <v>10</v>
      </c>
      <c r="H9" t="s">
        <v>108</v>
      </c>
    </row>
    <row r="10" spans="1:8" x14ac:dyDescent="0.25">
      <c r="A10" s="1">
        <v>9</v>
      </c>
      <c r="B10" t="s">
        <v>37</v>
      </c>
      <c r="C10" t="s">
        <v>47</v>
      </c>
      <c r="E10">
        <v>10</v>
      </c>
      <c r="H10" t="s">
        <v>106</v>
      </c>
    </row>
    <row r="11" spans="1:8" x14ac:dyDescent="0.25">
      <c r="A11">
        <v>10</v>
      </c>
      <c r="B11" t="s">
        <v>38</v>
      </c>
      <c r="C11" t="s">
        <v>49</v>
      </c>
      <c r="E11">
        <v>30</v>
      </c>
      <c r="H11" t="s">
        <v>108</v>
      </c>
    </row>
    <row r="12" spans="1:8" ht="30" x14ac:dyDescent="0.25">
      <c r="A12" s="1">
        <v>11</v>
      </c>
      <c r="B12" s="1" t="s">
        <v>28</v>
      </c>
      <c r="C12" s="2" t="s">
        <v>39</v>
      </c>
      <c r="D12" s="1"/>
      <c r="E12" s="1">
        <v>20</v>
      </c>
      <c r="H12" t="s">
        <v>108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C1" workbookViewId="0">
      <selection activeCell="H18" sqref="H18"/>
    </sheetView>
  </sheetViews>
  <sheetFormatPr baseColWidth="10" defaultColWidth="8.85546875" defaultRowHeight="15" x14ac:dyDescent="0.25"/>
  <cols>
    <col min="1" max="1" width="4.7109375" customWidth="1"/>
    <col min="2" max="2" width="6.28515625" customWidth="1"/>
    <col min="3" max="3" width="26.85546875" customWidth="1"/>
    <col min="4" max="4" width="85.42578125" customWidth="1"/>
    <col min="5" max="5" width="18.71093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8</v>
      </c>
      <c r="C1" s="4" t="s">
        <v>1</v>
      </c>
      <c r="D1" s="4" t="s">
        <v>2</v>
      </c>
      <c r="E1" s="4" t="s">
        <v>9</v>
      </c>
      <c r="F1" s="4" t="s">
        <v>6</v>
      </c>
      <c r="G1" s="4" t="s">
        <v>14</v>
      </c>
      <c r="H1" s="4" t="s">
        <v>3</v>
      </c>
      <c r="I1" s="4" t="s">
        <v>12</v>
      </c>
      <c r="J1" s="4" t="s">
        <v>13</v>
      </c>
      <c r="K1" s="4" t="s">
        <v>10</v>
      </c>
      <c r="L1" s="4" t="s">
        <v>4</v>
      </c>
    </row>
    <row r="2" spans="1:12" ht="32.450000000000003" customHeight="1" x14ac:dyDescent="0.25">
      <c r="A2">
        <v>1.1000000000000001</v>
      </c>
      <c r="B2">
        <v>1</v>
      </c>
      <c r="C2" t="s">
        <v>50</v>
      </c>
      <c r="D2" s="2" t="s">
        <v>56</v>
      </c>
      <c r="E2" t="s">
        <v>51</v>
      </c>
      <c r="F2" t="s">
        <v>58</v>
      </c>
      <c r="G2" t="s">
        <v>59</v>
      </c>
      <c r="I2">
        <v>12</v>
      </c>
      <c r="K2">
        <v>12</v>
      </c>
      <c r="L2" t="s">
        <v>64</v>
      </c>
    </row>
    <row r="3" spans="1:12" x14ac:dyDescent="0.25">
      <c r="A3">
        <v>1.2</v>
      </c>
      <c r="B3">
        <v>1</v>
      </c>
      <c r="C3" t="s">
        <v>52</v>
      </c>
      <c r="D3" t="s">
        <v>57</v>
      </c>
      <c r="E3" t="s">
        <v>11</v>
      </c>
      <c r="F3" t="s">
        <v>62</v>
      </c>
      <c r="G3" t="s">
        <v>63</v>
      </c>
      <c r="I3">
        <v>12</v>
      </c>
      <c r="K3">
        <v>12</v>
      </c>
      <c r="L3" t="s">
        <v>64</v>
      </c>
    </row>
    <row r="4" spans="1:12" x14ac:dyDescent="0.25">
      <c r="A4">
        <v>1.3</v>
      </c>
      <c r="B4">
        <v>1</v>
      </c>
      <c r="C4" t="s">
        <v>53</v>
      </c>
      <c r="D4" t="s">
        <v>55</v>
      </c>
      <c r="E4" t="s">
        <v>54</v>
      </c>
      <c r="F4" t="s">
        <v>60</v>
      </c>
      <c r="G4" t="s">
        <v>61</v>
      </c>
      <c r="I4">
        <v>12</v>
      </c>
      <c r="K4">
        <v>12</v>
      </c>
      <c r="L4" t="s">
        <v>64</v>
      </c>
    </row>
    <row r="5" spans="1:12" ht="14.45" customHeight="1" x14ac:dyDescent="0.25">
      <c r="A5">
        <v>2.1</v>
      </c>
      <c r="B5">
        <v>2</v>
      </c>
      <c r="C5" t="s">
        <v>65</v>
      </c>
      <c r="D5" t="s">
        <v>66</v>
      </c>
      <c r="E5" t="s">
        <v>11</v>
      </c>
      <c r="F5" t="s">
        <v>59</v>
      </c>
      <c r="G5" t="s">
        <v>60</v>
      </c>
      <c r="I5">
        <v>20</v>
      </c>
      <c r="K5">
        <v>23</v>
      </c>
      <c r="L5" t="s">
        <v>64</v>
      </c>
    </row>
    <row r="6" spans="1:12" x14ac:dyDescent="0.25">
      <c r="A6">
        <v>2.2000000000000002</v>
      </c>
      <c r="B6">
        <v>2</v>
      </c>
      <c r="C6" t="s">
        <v>50</v>
      </c>
      <c r="D6" t="s">
        <v>67</v>
      </c>
      <c r="E6" t="s">
        <v>68</v>
      </c>
      <c r="F6" t="s">
        <v>58</v>
      </c>
      <c r="G6" t="s">
        <v>62</v>
      </c>
      <c r="I6">
        <v>10</v>
      </c>
      <c r="K6">
        <v>16</v>
      </c>
      <c r="L6" t="s">
        <v>64</v>
      </c>
    </row>
    <row r="7" spans="1:12" x14ac:dyDescent="0.25">
      <c r="A7">
        <v>2.2999999999999998</v>
      </c>
      <c r="B7">
        <v>2</v>
      </c>
      <c r="C7" t="s">
        <v>72</v>
      </c>
      <c r="D7" t="s">
        <v>69</v>
      </c>
      <c r="E7" t="s">
        <v>71</v>
      </c>
      <c r="F7" t="s">
        <v>63</v>
      </c>
      <c r="G7" t="s">
        <v>58</v>
      </c>
      <c r="I7">
        <v>15</v>
      </c>
      <c r="K7">
        <v>13</v>
      </c>
      <c r="L7" t="s">
        <v>5</v>
      </c>
    </row>
    <row r="8" spans="1:12" x14ac:dyDescent="0.25">
      <c r="A8">
        <v>2.4</v>
      </c>
      <c r="B8">
        <v>2</v>
      </c>
      <c r="C8" t="s">
        <v>52</v>
      </c>
      <c r="D8" t="s">
        <v>70</v>
      </c>
      <c r="E8" t="s">
        <v>11</v>
      </c>
      <c r="F8" t="s">
        <v>61</v>
      </c>
      <c r="G8" t="s">
        <v>63</v>
      </c>
      <c r="I8">
        <v>4</v>
      </c>
      <c r="K8">
        <v>1</v>
      </c>
      <c r="L8" t="s">
        <v>64</v>
      </c>
    </row>
    <row r="9" spans="1:12" ht="33" customHeight="1" x14ac:dyDescent="0.25">
      <c r="A9">
        <v>3.1</v>
      </c>
      <c r="B9">
        <v>2</v>
      </c>
      <c r="C9" t="s">
        <v>74</v>
      </c>
      <c r="D9" s="5" t="s">
        <v>75</v>
      </c>
      <c r="E9" t="s">
        <v>11</v>
      </c>
      <c r="F9" t="s">
        <v>60</v>
      </c>
      <c r="G9" t="s">
        <v>59</v>
      </c>
      <c r="I9">
        <v>10</v>
      </c>
      <c r="K9">
        <v>9</v>
      </c>
      <c r="L9" t="s">
        <v>5</v>
      </c>
    </row>
    <row r="10" spans="1:12" x14ac:dyDescent="0.25">
      <c r="A10">
        <v>3.2</v>
      </c>
      <c r="B10">
        <v>2</v>
      </c>
      <c r="C10" t="s">
        <v>52</v>
      </c>
      <c r="D10" t="s">
        <v>73</v>
      </c>
      <c r="E10" t="s">
        <v>11</v>
      </c>
      <c r="F10" t="s">
        <v>61</v>
      </c>
      <c r="G10" t="s">
        <v>63</v>
      </c>
      <c r="I10">
        <v>5</v>
      </c>
      <c r="K10">
        <v>1</v>
      </c>
      <c r="L10" t="s">
        <v>64</v>
      </c>
    </row>
    <row r="11" spans="1:12" x14ac:dyDescent="0.25">
      <c r="A11">
        <v>4.0999999999999996</v>
      </c>
      <c r="B11">
        <v>2</v>
      </c>
      <c r="C11" t="s">
        <v>76</v>
      </c>
      <c r="D11" t="s">
        <v>77</v>
      </c>
      <c r="E11" t="s">
        <v>54</v>
      </c>
      <c r="F11" t="s">
        <v>62</v>
      </c>
      <c r="G11" t="s">
        <v>58</v>
      </c>
      <c r="I11">
        <v>10</v>
      </c>
      <c r="K11">
        <v>11</v>
      </c>
      <c r="L11" t="s">
        <v>64</v>
      </c>
    </row>
    <row r="12" spans="1:12" x14ac:dyDescent="0.25">
      <c r="A12">
        <v>1.4</v>
      </c>
      <c r="B12">
        <v>2</v>
      </c>
      <c r="C12" t="s">
        <v>78</v>
      </c>
      <c r="D12" t="s">
        <v>80</v>
      </c>
      <c r="E12" t="s">
        <v>79</v>
      </c>
      <c r="F12" t="s">
        <v>61</v>
      </c>
      <c r="G12" t="s">
        <v>60</v>
      </c>
      <c r="I12">
        <v>10</v>
      </c>
      <c r="K12">
        <v>15</v>
      </c>
      <c r="L12" t="s">
        <v>64</v>
      </c>
    </row>
    <row r="14" spans="1:12" x14ac:dyDescent="0.25">
      <c r="A14" s="21" t="s">
        <v>118</v>
      </c>
      <c r="B14" s="22">
        <v>3</v>
      </c>
      <c r="C14" t="s">
        <v>72</v>
      </c>
      <c r="D14" t="s">
        <v>117</v>
      </c>
      <c r="E14" t="s">
        <v>11</v>
      </c>
      <c r="F14" t="s">
        <v>61</v>
      </c>
      <c r="G14" t="s">
        <v>59</v>
      </c>
      <c r="I14">
        <v>10</v>
      </c>
      <c r="K14">
        <f>'Sprint Work Time'!E2</f>
        <v>0</v>
      </c>
      <c r="L14" t="s">
        <v>5</v>
      </c>
    </row>
    <row r="15" spans="1:12" x14ac:dyDescent="0.25">
      <c r="A15" s="21" t="s">
        <v>115</v>
      </c>
      <c r="B15" s="22">
        <v>3</v>
      </c>
      <c r="C15" t="s">
        <v>74</v>
      </c>
      <c r="D15" t="s">
        <v>122</v>
      </c>
      <c r="E15" t="s">
        <v>11</v>
      </c>
      <c r="F15" t="s">
        <v>58</v>
      </c>
      <c r="G15" t="s">
        <v>63</v>
      </c>
      <c r="I15">
        <v>5</v>
      </c>
      <c r="K15">
        <f>'Sprint Work Time'!E3</f>
        <v>0</v>
      </c>
      <c r="L15" t="s">
        <v>5</v>
      </c>
    </row>
    <row r="16" spans="1:12" x14ac:dyDescent="0.25">
      <c r="A16" s="23" t="s">
        <v>114</v>
      </c>
      <c r="B16" s="22">
        <v>3</v>
      </c>
      <c r="C16" t="s">
        <v>76</v>
      </c>
      <c r="D16" t="s">
        <v>123</v>
      </c>
      <c r="E16" t="s">
        <v>54</v>
      </c>
      <c r="F16" t="s">
        <v>58</v>
      </c>
      <c r="G16" t="s">
        <v>63</v>
      </c>
      <c r="I16">
        <v>5</v>
      </c>
      <c r="K16">
        <f>'Sprint Work Time'!E4</f>
        <v>0</v>
      </c>
      <c r="L16" t="s">
        <v>5</v>
      </c>
    </row>
    <row r="17" spans="1:12" x14ac:dyDescent="0.25">
      <c r="A17" s="22">
        <v>6.1</v>
      </c>
      <c r="B17" s="22">
        <v>3</v>
      </c>
      <c r="C17" t="s">
        <v>116</v>
      </c>
      <c r="D17" t="s">
        <v>104</v>
      </c>
      <c r="E17" t="s">
        <v>105</v>
      </c>
      <c r="F17" t="s">
        <v>109</v>
      </c>
      <c r="G17" t="s">
        <v>109</v>
      </c>
      <c r="I17">
        <v>15</v>
      </c>
      <c r="K17">
        <f>'Sprint Work Time'!E5</f>
        <v>0</v>
      </c>
      <c r="L17" t="s">
        <v>5</v>
      </c>
    </row>
    <row r="18" spans="1:12" x14ac:dyDescent="0.25">
      <c r="A18" s="22">
        <v>6.2</v>
      </c>
      <c r="B18" s="22">
        <v>3</v>
      </c>
      <c r="C18" t="s">
        <v>119</v>
      </c>
      <c r="D18" t="s">
        <v>120</v>
      </c>
      <c r="E18" t="s">
        <v>121</v>
      </c>
      <c r="F18" t="s">
        <v>109</v>
      </c>
      <c r="G18" t="s">
        <v>109</v>
      </c>
      <c r="I18">
        <v>15</v>
      </c>
      <c r="K18">
        <f>'Sprint Work Time'!E6</f>
        <v>0</v>
      </c>
      <c r="L18" t="s">
        <v>5</v>
      </c>
    </row>
    <row r="19" spans="1:12" x14ac:dyDescent="0.25">
      <c r="A19" s="30">
        <v>7.1</v>
      </c>
      <c r="B19" s="30">
        <v>3</v>
      </c>
      <c r="C19" s="28" t="s">
        <v>111</v>
      </c>
      <c r="D19" s="28" t="s">
        <v>112</v>
      </c>
      <c r="E19" s="28" t="s">
        <v>54</v>
      </c>
      <c r="F19" s="28"/>
      <c r="G19" s="28"/>
      <c r="H19" s="28"/>
      <c r="I19" s="28">
        <v>20</v>
      </c>
      <c r="J19" s="28"/>
      <c r="K19">
        <f>'Sprint Work Time'!E7</f>
        <v>0</v>
      </c>
      <c r="L19" s="28" t="s">
        <v>5</v>
      </c>
    </row>
    <row r="20" spans="1:12" x14ac:dyDescent="0.25">
      <c r="A20" s="30">
        <v>7.2</v>
      </c>
      <c r="B20" s="30">
        <v>3</v>
      </c>
      <c r="C20" s="28" t="s">
        <v>110</v>
      </c>
      <c r="D20" s="28" t="s">
        <v>113</v>
      </c>
      <c r="E20" s="28" t="s">
        <v>54</v>
      </c>
      <c r="F20" s="28"/>
      <c r="G20" s="28"/>
      <c r="H20" s="28"/>
      <c r="I20" s="28">
        <v>20</v>
      </c>
      <c r="J20" s="28"/>
      <c r="K20">
        <f>'Sprint Work Time'!E8</f>
        <v>0</v>
      </c>
      <c r="L20" s="2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2" sqref="C12"/>
    </sheetView>
  </sheetViews>
  <sheetFormatPr baseColWidth="10" defaultRowHeight="15" x14ac:dyDescent="0.25"/>
  <cols>
    <col min="3" max="3" width="27.85546875" customWidth="1"/>
    <col min="6" max="6" width="13.5703125" customWidth="1"/>
  </cols>
  <sheetData>
    <row r="1" spans="1:12" ht="30" x14ac:dyDescent="0.25">
      <c r="A1" s="17" t="s">
        <v>124</v>
      </c>
      <c r="B1" s="17" t="s">
        <v>8</v>
      </c>
      <c r="C1" s="17" t="s">
        <v>1</v>
      </c>
      <c r="D1" s="16" t="s">
        <v>12</v>
      </c>
      <c r="E1" s="16" t="s">
        <v>10</v>
      </c>
      <c r="F1" s="24" t="s">
        <v>125</v>
      </c>
      <c r="G1" s="26" t="s">
        <v>126</v>
      </c>
      <c r="H1" s="26" t="s">
        <v>63</v>
      </c>
      <c r="I1" s="26" t="s">
        <v>59</v>
      </c>
      <c r="J1" s="26" t="s">
        <v>61</v>
      </c>
      <c r="K1" s="26" t="s">
        <v>60</v>
      </c>
      <c r="L1" s="26" t="s">
        <v>62</v>
      </c>
    </row>
    <row r="2" spans="1:12" x14ac:dyDescent="0.25">
      <c r="A2" s="18" t="s">
        <v>118</v>
      </c>
      <c r="B2" s="19">
        <v>3</v>
      </c>
      <c r="C2" t="s">
        <v>72</v>
      </c>
      <c r="D2" s="19">
        <v>10</v>
      </c>
      <c r="E2" s="19">
        <f>SUM(G2:L2)</f>
        <v>0</v>
      </c>
      <c r="F2" s="25"/>
      <c r="G2" s="19"/>
      <c r="H2" s="19"/>
      <c r="I2" s="19"/>
      <c r="J2" s="19"/>
      <c r="K2" s="19"/>
      <c r="L2" s="19"/>
    </row>
    <row r="3" spans="1:12" x14ac:dyDescent="0.25">
      <c r="A3" s="18" t="s">
        <v>115</v>
      </c>
      <c r="B3" s="19">
        <v>3</v>
      </c>
      <c r="C3" t="s">
        <v>74</v>
      </c>
      <c r="D3" s="19">
        <v>5</v>
      </c>
      <c r="E3" s="19">
        <f t="shared" ref="E3:E8" si="0">SUM(G3:L3)</f>
        <v>0</v>
      </c>
      <c r="F3" s="25"/>
      <c r="G3" s="19"/>
      <c r="H3" s="19"/>
      <c r="I3" s="19"/>
      <c r="J3" s="19"/>
      <c r="K3" s="19"/>
      <c r="L3" s="19"/>
    </row>
    <row r="4" spans="1:12" x14ac:dyDescent="0.25">
      <c r="A4" s="20" t="s">
        <v>114</v>
      </c>
      <c r="B4" s="19">
        <v>3</v>
      </c>
      <c r="C4" t="s">
        <v>76</v>
      </c>
      <c r="D4" s="19">
        <v>5</v>
      </c>
      <c r="E4" s="19">
        <f t="shared" si="0"/>
        <v>0</v>
      </c>
      <c r="F4" s="25"/>
      <c r="G4" s="19"/>
      <c r="H4" s="19"/>
      <c r="I4" s="19"/>
      <c r="J4" s="19"/>
      <c r="K4" s="19"/>
      <c r="L4" s="19"/>
    </row>
    <row r="5" spans="1:12" x14ac:dyDescent="0.25">
      <c r="A5" s="19">
        <v>6.1</v>
      </c>
      <c r="B5" s="19">
        <v>3</v>
      </c>
      <c r="C5" t="s">
        <v>116</v>
      </c>
      <c r="D5" s="19">
        <v>15</v>
      </c>
      <c r="E5" s="19">
        <f t="shared" si="0"/>
        <v>0</v>
      </c>
      <c r="F5" s="25"/>
      <c r="G5" s="19"/>
      <c r="H5" s="19"/>
      <c r="I5" s="19"/>
      <c r="J5" s="19"/>
      <c r="K5" s="19"/>
      <c r="L5" s="19"/>
    </row>
    <row r="6" spans="1:12" x14ac:dyDescent="0.25">
      <c r="A6" s="19">
        <v>6.2</v>
      </c>
      <c r="B6" s="19">
        <v>3</v>
      </c>
      <c r="C6" t="s">
        <v>119</v>
      </c>
      <c r="D6" s="19">
        <v>15</v>
      </c>
      <c r="E6" s="19">
        <f t="shared" si="0"/>
        <v>0</v>
      </c>
      <c r="F6" s="25"/>
      <c r="G6" s="19"/>
      <c r="H6" s="19"/>
      <c r="I6" s="19"/>
      <c r="J6" s="19"/>
      <c r="K6" s="19"/>
      <c r="L6" s="19"/>
    </row>
    <row r="7" spans="1:12" x14ac:dyDescent="0.25">
      <c r="A7" s="27">
        <v>7.1</v>
      </c>
      <c r="B7" s="27">
        <v>3</v>
      </c>
      <c r="C7" s="28" t="s">
        <v>111</v>
      </c>
      <c r="D7" s="27">
        <v>20</v>
      </c>
      <c r="E7" s="27">
        <f t="shared" si="0"/>
        <v>0</v>
      </c>
      <c r="F7" s="29"/>
      <c r="G7" s="27"/>
      <c r="H7" s="27"/>
      <c r="I7" s="27"/>
      <c r="J7" s="27"/>
      <c r="K7" s="27"/>
      <c r="L7" s="27"/>
    </row>
    <row r="8" spans="1:12" x14ac:dyDescent="0.25">
      <c r="A8" s="27">
        <v>7.2</v>
      </c>
      <c r="B8" s="27">
        <v>3</v>
      </c>
      <c r="C8" s="28" t="s">
        <v>110</v>
      </c>
      <c r="D8" s="27">
        <v>20</v>
      </c>
      <c r="E8" s="27">
        <f t="shared" si="0"/>
        <v>0</v>
      </c>
      <c r="F8" s="29"/>
      <c r="G8" s="27"/>
      <c r="H8" s="27"/>
      <c r="I8" s="27"/>
      <c r="J8" s="27"/>
      <c r="K8" s="27"/>
      <c r="L8" s="27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9" sqref="F9"/>
    </sheetView>
  </sheetViews>
  <sheetFormatPr baseColWidth="10" defaultRowHeight="15" x14ac:dyDescent="0.25"/>
  <cols>
    <col min="7" max="7" width="19.85546875" bestFit="1" customWidth="1"/>
    <col min="8" max="8" width="11.7109375" customWidth="1"/>
    <col min="9" max="9" width="13.42578125" customWidth="1"/>
  </cols>
  <sheetData>
    <row r="1" spans="1:16" ht="31.5" x14ac:dyDescent="0.25">
      <c r="A1" s="31" t="s">
        <v>81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3" spans="1:16" x14ac:dyDescent="0.25">
      <c r="A3" s="6"/>
      <c r="B3" s="7"/>
      <c r="C3" s="33" t="s">
        <v>82</v>
      </c>
      <c r="D3" s="33"/>
      <c r="E3" s="34" t="s">
        <v>83</v>
      </c>
      <c r="F3" s="34"/>
      <c r="G3" s="34" t="s">
        <v>84</v>
      </c>
      <c r="J3" s="35" t="s">
        <v>89</v>
      </c>
      <c r="K3" s="35"/>
      <c r="L3" s="35"/>
      <c r="M3" s="35"/>
      <c r="N3" s="35"/>
      <c r="O3" s="35"/>
      <c r="P3" s="35"/>
    </row>
    <row r="4" spans="1:16" x14ac:dyDescent="0.25">
      <c r="A4" s="8" t="s">
        <v>85</v>
      </c>
      <c r="B4" s="7" t="s">
        <v>86</v>
      </c>
      <c r="C4" s="7" t="s">
        <v>87</v>
      </c>
      <c r="D4" s="7" t="s">
        <v>88</v>
      </c>
      <c r="E4" s="7" t="s">
        <v>87</v>
      </c>
      <c r="F4" s="7" t="s">
        <v>88</v>
      </c>
      <c r="G4" s="34"/>
    </row>
    <row r="5" spans="1:16" x14ac:dyDescent="0.25">
      <c r="A5" s="9">
        <v>0</v>
      </c>
      <c r="B5" s="9">
        <v>0</v>
      </c>
      <c r="C5" s="9">
        <v>0</v>
      </c>
      <c r="D5" s="9">
        <v>0</v>
      </c>
      <c r="E5" s="9">
        <v>261</v>
      </c>
      <c r="F5" s="9">
        <v>261</v>
      </c>
      <c r="G5" s="9">
        <f>IF(D5="",NA(),D5)</f>
        <v>0</v>
      </c>
    </row>
    <row r="6" spans="1:16" x14ac:dyDescent="0.25">
      <c r="A6" s="9" t="s">
        <v>90</v>
      </c>
      <c r="B6" s="9">
        <v>1</v>
      </c>
      <c r="C6" s="9">
        <v>32.630000000000003</v>
      </c>
      <c r="D6" s="9">
        <v>36</v>
      </c>
      <c r="E6" s="9">
        <f>E5-C6</f>
        <v>228.37</v>
      </c>
      <c r="F6" s="9">
        <f>IF(D6="",NA(),$F$5-SUM($D$6:D6))</f>
        <v>225</v>
      </c>
      <c r="G6" s="9">
        <f t="shared" ref="G6:G14" si="0">IF(D6="",NA(),D6)</f>
        <v>36</v>
      </c>
      <c r="H6" t="s">
        <v>99</v>
      </c>
      <c r="I6" s="15" t="s">
        <v>101</v>
      </c>
    </row>
    <row r="7" spans="1:16" x14ac:dyDescent="0.25">
      <c r="A7" s="9" t="s">
        <v>91</v>
      </c>
      <c r="B7" s="9">
        <v>2</v>
      </c>
      <c r="C7" s="9">
        <v>32.630000000000003</v>
      </c>
      <c r="D7" s="9">
        <v>25</v>
      </c>
      <c r="E7" s="9">
        <f t="shared" ref="E7:E14" si="1">E6-C7</f>
        <v>195.74</v>
      </c>
      <c r="F7" s="9">
        <f>IF(D7="",NA(),$F$5-SUM($D$6:D7))</f>
        <v>200</v>
      </c>
      <c r="G7" s="9">
        <f t="shared" si="0"/>
        <v>25</v>
      </c>
      <c r="I7" s="13"/>
    </row>
    <row r="8" spans="1:16" x14ac:dyDescent="0.25">
      <c r="A8" s="9" t="s">
        <v>93</v>
      </c>
      <c r="B8" s="9">
        <v>3</v>
      </c>
      <c r="C8" s="9">
        <v>32.630000000000003</v>
      </c>
      <c r="D8" s="9">
        <v>29</v>
      </c>
      <c r="E8" s="9">
        <f t="shared" si="1"/>
        <v>163.11000000000001</v>
      </c>
      <c r="F8" s="9">
        <f>IF(D8="",NA(),$F$5-SUM($D$6:D8))</f>
        <v>171</v>
      </c>
      <c r="G8" s="9">
        <f t="shared" si="0"/>
        <v>29</v>
      </c>
      <c r="I8" s="13" t="s">
        <v>102</v>
      </c>
    </row>
    <row r="9" spans="1:16" x14ac:dyDescent="0.25">
      <c r="A9" s="9" t="s">
        <v>94</v>
      </c>
      <c r="B9" s="9">
        <v>4</v>
      </c>
      <c r="C9" s="9">
        <v>32.630000000000003</v>
      </c>
      <c r="D9" s="9">
        <v>35</v>
      </c>
      <c r="E9" s="9">
        <f t="shared" si="1"/>
        <v>130.48000000000002</v>
      </c>
      <c r="F9" s="9">
        <f>IF(D9="",NA(),$F$5-SUM($D$6:D9))</f>
        <v>136</v>
      </c>
      <c r="G9" s="9">
        <f t="shared" si="0"/>
        <v>35</v>
      </c>
      <c r="I9" s="13"/>
    </row>
    <row r="10" spans="1:16" x14ac:dyDescent="0.25">
      <c r="A10" s="9" t="s">
        <v>92</v>
      </c>
      <c r="B10" s="9">
        <v>5</v>
      </c>
      <c r="C10" s="9">
        <v>0</v>
      </c>
      <c r="D10" s="9">
        <v>0</v>
      </c>
      <c r="E10" s="9">
        <f t="shared" si="1"/>
        <v>130.48000000000002</v>
      </c>
      <c r="F10" s="9">
        <f>IF(D10="",NA(),$F$5-SUM($D$6:D10))</f>
        <v>136</v>
      </c>
      <c r="G10" s="9">
        <f t="shared" si="0"/>
        <v>0</v>
      </c>
      <c r="J10" s="12"/>
    </row>
    <row r="11" spans="1:16" x14ac:dyDescent="0.25">
      <c r="A11" s="9" t="s">
        <v>95</v>
      </c>
      <c r="B11" s="9">
        <v>6</v>
      </c>
      <c r="C11" s="9">
        <v>32.630000000000003</v>
      </c>
      <c r="D11" s="9">
        <v>0</v>
      </c>
      <c r="E11" s="9">
        <f t="shared" si="1"/>
        <v>97.850000000000023</v>
      </c>
      <c r="F11" s="9">
        <f>IF(D11="",NA(),$F$5-SUM($D$6:D11))</f>
        <v>136</v>
      </c>
      <c r="G11" s="9">
        <f t="shared" si="0"/>
        <v>0</v>
      </c>
      <c r="I11" s="14"/>
      <c r="J11" s="12"/>
    </row>
    <row r="12" spans="1:16" x14ac:dyDescent="0.25">
      <c r="A12" s="9" t="s">
        <v>96</v>
      </c>
      <c r="B12" s="9">
        <v>7</v>
      </c>
      <c r="C12" s="9">
        <v>32.630000000000003</v>
      </c>
      <c r="D12" s="9">
        <v>0</v>
      </c>
      <c r="E12" s="9">
        <f t="shared" si="1"/>
        <v>65.220000000000027</v>
      </c>
      <c r="F12" s="9">
        <f>IF(D12="",NA(),$F$5-SUM($D$6:D12))</f>
        <v>136</v>
      </c>
      <c r="G12" s="9">
        <f t="shared" si="0"/>
        <v>0</v>
      </c>
      <c r="I12" s="14" t="s">
        <v>103</v>
      </c>
      <c r="J12" s="12"/>
    </row>
    <row r="13" spans="1:16" x14ac:dyDescent="0.25">
      <c r="A13" s="9" t="s">
        <v>97</v>
      </c>
      <c r="B13" s="9">
        <v>8</v>
      </c>
      <c r="C13" s="9">
        <v>32.630000000000003</v>
      </c>
      <c r="D13" s="9">
        <v>0</v>
      </c>
      <c r="E13" s="9">
        <f t="shared" si="1"/>
        <v>32.590000000000025</v>
      </c>
      <c r="F13" s="9">
        <f>IF(D13="",NA(),$F$5-SUM($D$6:D13))</f>
        <v>136</v>
      </c>
      <c r="G13" s="9">
        <f t="shared" si="0"/>
        <v>0</v>
      </c>
      <c r="I13" s="14"/>
      <c r="J13" s="12"/>
    </row>
    <row r="14" spans="1:16" x14ac:dyDescent="0.25">
      <c r="A14" s="9" t="s">
        <v>98</v>
      </c>
      <c r="B14" s="9">
        <v>9</v>
      </c>
      <c r="C14" s="9">
        <v>32.630000000000003</v>
      </c>
      <c r="D14" s="9">
        <v>0</v>
      </c>
      <c r="E14" s="9">
        <f t="shared" si="1"/>
        <v>-3.9999999999977831E-2</v>
      </c>
      <c r="F14" s="9">
        <f>IF(D14="",NA(),$F$5-SUM($D$6:D14))</f>
        <v>136</v>
      </c>
      <c r="G14" s="9">
        <f t="shared" si="0"/>
        <v>0</v>
      </c>
      <c r="H14" t="s">
        <v>100</v>
      </c>
      <c r="I14" s="14"/>
      <c r="J14" s="12"/>
    </row>
    <row r="20" spans="1:1" x14ac:dyDescent="0.25">
      <c r="A20" s="10"/>
    </row>
    <row r="21" spans="1:1" x14ac:dyDescent="0.25">
      <c r="A21" s="11"/>
    </row>
  </sheetData>
  <mergeCells count="5">
    <mergeCell ref="A1:K1"/>
    <mergeCell ref="C3:D3"/>
    <mergeCell ref="E3:F3"/>
    <mergeCell ref="G3:G4"/>
    <mergeCell ref="J3:P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Sprint Work Time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Jonas Mosimann</cp:lastModifiedBy>
  <dcterms:created xsi:type="dcterms:W3CDTF">2012-11-08T11:09:41Z</dcterms:created>
  <dcterms:modified xsi:type="dcterms:W3CDTF">2016-01-14T12:17:26Z</dcterms:modified>
</cp:coreProperties>
</file>