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D9CDF8E-5096-4AC4-AB75-400A73D3430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1950" sheetId="1" r:id="rId1"/>
    <sheet name="1960" sheetId="3" r:id="rId2"/>
    <sheet name="1970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" i="3" l="1" a="1"/>
  <c r="L30" i="3" s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H3" i="1"/>
  <c r="H4" i="1" s="1"/>
  <c r="H2" i="1"/>
  <c r="K36" i="1" s="1"/>
  <c r="I4" i="5"/>
  <c r="I5" i="5" s="1"/>
  <c r="I3" i="5"/>
  <c r="G3" i="3"/>
  <c r="G4" i="3" s="1"/>
  <c r="G2" i="3"/>
  <c r="J8" i="3" l="1"/>
  <c r="K8" i="3" s="1"/>
  <c r="L8" i="3" s="1" a="1"/>
  <c r="L8" i="3" s="1"/>
  <c r="J17" i="3"/>
  <c r="K17" i="3" s="1"/>
  <c r="J27" i="3"/>
  <c r="K27" i="3" s="1"/>
  <c r="J15" i="3"/>
  <c r="K15" i="3" s="1"/>
  <c r="J30" i="3"/>
  <c r="K30" i="3" s="1"/>
  <c r="J26" i="3"/>
  <c r="K26" i="3" s="1"/>
  <c r="J14" i="3"/>
  <c r="K14" i="3" s="1"/>
  <c r="J39" i="3"/>
  <c r="K39" i="3" s="1"/>
  <c r="J24" i="3"/>
  <c r="K24" i="3" s="1"/>
  <c r="J38" i="3"/>
  <c r="K38" i="3" s="1"/>
  <c r="J12" i="3"/>
  <c r="K12" i="3" s="1"/>
  <c r="J23" i="3"/>
  <c r="K23" i="3" s="1"/>
  <c r="J11" i="3"/>
  <c r="K11" i="3" s="1"/>
  <c r="J35" i="3"/>
  <c r="K35" i="3" s="1"/>
  <c r="J21" i="3"/>
  <c r="K21" i="3" s="1"/>
  <c r="J9" i="3"/>
  <c r="K9" i="3" s="1"/>
  <c r="J34" i="3"/>
  <c r="K34" i="3" s="1"/>
  <c r="J20" i="3"/>
  <c r="K20" i="3" s="1"/>
  <c r="J18" i="3"/>
  <c r="K18" i="3" s="1"/>
  <c r="J25" i="3"/>
  <c r="K25" i="3" s="1"/>
  <c r="J13" i="3"/>
  <c r="K13" i="3" s="1"/>
  <c r="J37" i="3"/>
  <c r="K37" i="3" s="1"/>
  <c r="J36" i="3"/>
  <c r="K36" i="3" s="1"/>
  <c r="J22" i="3"/>
  <c r="K22" i="3" s="1"/>
  <c r="J10" i="3"/>
  <c r="K10" i="3" s="1"/>
  <c r="J33" i="3"/>
  <c r="K33" i="3" s="1"/>
  <c r="J19" i="3"/>
  <c r="K19" i="3" s="1"/>
  <c r="J32" i="3"/>
  <c r="K32" i="3" s="1"/>
  <c r="J31" i="3"/>
  <c r="K31" i="3" s="1"/>
  <c r="J16" i="3"/>
  <c r="K16" i="3" s="1"/>
  <c r="K12" i="1"/>
  <c r="K33" i="1"/>
  <c r="K18" i="1"/>
  <c r="L18" i="1" s="1"/>
  <c r="K14" i="1"/>
  <c r="K31" i="1"/>
  <c r="K11" i="1"/>
  <c r="K7" i="1"/>
  <c r="L7" i="1" s="1"/>
  <c r="K10" i="1"/>
  <c r="K21" i="1"/>
  <c r="L21" i="1" s="1"/>
  <c r="K9" i="1"/>
  <c r="L9" i="1" s="1"/>
  <c r="K30" i="1"/>
  <c r="K27" i="1"/>
  <c r="K34" i="1"/>
  <c r="K32" i="1"/>
  <c r="K20" i="1"/>
  <c r="L20" i="1" s="1"/>
  <c r="K8" i="1"/>
  <c r="K29" i="1"/>
  <c r="K40" i="1"/>
  <c r="K39" i="1"/>
  <c r="K35" i="1"/>
  <c r="K13" i="1"/>
  <c r="K19" i="1"/>
  <c r="K26" i="1"/>
  <c r="K28" i="1"/>
  <c r="K17" i="1"/>
  <c r="K37" i="1"/>
  <c r="K38" i="1"/>
  <c r="K16" i="1"/>
  <c r="K15" i="1"/>
  <c r="L10" i="5"/>
  <c r="M10" i="5" s="1"/>
  <c r="L19" i="5"/>
  <c r="M19" i="5" s="1"/>
  <c r="L41" i="5"/>
  <c r="M41" i="5" s="1"/>
  <c r="L39" i="5"/>
  <c r="M39" i="5" s="1"/>
  <c r="L20" i="5"/>
  <c r="M20" i="5" s="1"/>
  <c r="L40" i="5"/>
  <c r="M40" i="5" s="1"/>
  <c r="L38" i="5"/>
  <c r="M38" i="5" s="1"/>
  <c r="L21" i="5"/>
  <c r="M21" i="5" s="1"/>
  <c r="L15" i="5"/>
  <c r="M15" i="5" s="1"/>
  <c r="L37" i="5"/>
  <c r="M37" i="5" s="1"/>
  <c r="L33" i="5"/>
  <c r="M33" i="5" s="1"/>
  <c r="N33" i="5" s="1" a="1"/>
  <c r="N33" i="5" s="1"/>
  <c r="L29" i="5"/>
  <c r="M29" i="5" s="1"/>
  <c r="L26" i="5"/>
  <c r="M26" i="5" s="1"/>
  <c r="L36" i="5"/>
  <c r="M36" i="5" s="1"/>
  <c r="L25" i="5"/>
  <c r="M25" i="5" s="1"/>
  <c r="L13" i="5"/>
  <c r="M13" i="5" s="1"/>
  <c r="L35" i="5"/>
  <c r="M35" i="5" s="1"/>
  <c r="L18" i="5"/>
  <c r="M18" i="5" s="1"/>
  <c r="L28" i="5"/>
  <c r="M28" i="5" s="1"/>
  <c r="L27" i="5"/>
  <c r="M27" i="5" s="1"/>
  <c r="L14" i="5"/>
  <c r="M14" i="5" s="1"/>
  <c r="L24" i="5"/>
  <c r="M24" i="5" s="1"/>
  <c r="L12" i="5"/>
  <c r="M12" i="5" s="1"/>
  <c r="L34" i="5"/>
  <c r="M34" i="5" s="1"/>
  <c r="L42" i="5"/>
  <c r="M42" i="5" s="1"/>
  <c r="L17" i="5"/>
  <c r="M17" i="5" s="1"/>
  <c r="L16" i="5"/>
  <c r="M16" i="5" s="1"/>
  <c r="L23" i="5"/>
  <c r="M23" i="5" s="1"/>
  <c r="L11" i="5"/>
  <c r="M11" i="5" s="1"/>
  <c r="L22" i="5"/>
  <c r="M22" i="5" s="1"/>
  <c r="L11" i="1"/>
  <c r="L10" i="1"/>
  <c r="L8" i="1"/>
  <c r="L12" i="1"/>
  <c r="L19" i="1"/>
  <c r="L17" i="1"/>
  <c r="L13" i="1"/>
  <c r="L16" i="1"/>
  <c r="L15" i="1"/>
  <c r="L14" i="1"/>
  <c r="M26" i="1" l="1" a="1"/>
  <c r="M26" i="1" s="1"/>
  <c r="N10" i="5" a="1"/>
  <c r="N10" i="5" s="1"/>
  <c r="M7" i="1" a="1"/>
  <c r="M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<sst xmlns="http://schemas.openxmlformats.org/spreadsheetml/2006/main" count="172" uniqueCount="60">
  <si>
    <t>state</t>
  </si>
  <si>
    <t>year</t>
  </si>
  <si>
    <t>ratio</t>
  </si>
  <si>
    <t>Alabama</t>
  </si>
  <si>
    <t>min</t>
  </si>
  <si>
    <t>Arizona</t>
  </si>
  <si>
    <t>max</t>
  </si>
  <si>
    <t>Arkansas</t>
  </si>
  <si>
    <t>bins</t>
  </si>
  <si>
    <t>California</t>
  </si>
  <si>
    <t>interval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</si>
  <si>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</si>
  <si>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</si>
  <si>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</si>
  <si>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</si>
  <si>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</si>
  <si>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</si>
  <si>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</si>
  <si>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</si>
  <si>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</si>
  <si>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</si>
  <si>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</si>
  <si>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</si>
  <si>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</si>
  <si>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</si>
  <si>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</si>
  <si>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</si>
  <si>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</si>
  <si>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</si>
  <si>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</si>
  <si>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</si>
  <si>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</si>
  <si>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</si>
  <si>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</si>
  <si>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</si>
  <si>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</si>
  <si>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</si>
  <si>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</si>
  <si>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</si>
  <si>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</si>
  <si>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</si>
  <si>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</si>
  <si>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</si>
  <si>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</si>
  <si>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</si>
  <si>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</si>
  <si>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</si>
  <si>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</si>
  <si>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</si>
  <si>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</si>
  <si>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</si>
  <si>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</si>
  <si>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</si>
  <si>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</si>
  <si>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</si>
  <si>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</si>
  <si>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Hawaii</t>
  </si>
  <si>
    <t>Alaska</t>
  </si>
  <si>
    <t>bind</t>
  </si>
  <si>
    <t>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</si>
</sst>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Meales Cases Across States</a:t>
            </a:r>
            <a:r>
              <a:rPr lang="pl-PL" sz="1400" b="0" i="0" u="none" strike="noStrike" baseline="0">
                <a:effectLst/>
              </a:rPr>
              <a:t> in 1950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'1950'!$L$7:$L$21</c:f>
              <c:numCache>
                <c:formatCode>General</c:formatCode>
                <c:ptCount val="15"/>
                <c:pt idx="0">
                  <c:v>70.488997211499992</c:v>
                </c:pt>
                <c:pt idx="1">
                  <c:v>113.53045035299999</c:v>
                </c:pt>
                <c:pt idx="2">
                  <c:v>156.57190349449999</c:v>
                </c:pt>
                <c:pt idx="3">
                  <c:v>199.61335663599999</c:v>
                </c:pt>
                <c:pt idx="4">
                  <c:v>242.65480977749999</c:v>
                </c:pt>
                <c:pt idx="5">
                  <c:v>285.69626291899999</c:v>
                </c:pt>
                <c:pt idx="6">
                  <c:v>328.73771606049996</c:v>
                </c:pt>
                <c:pt idx="7">
                  <c:v>371.77916920199999</c:v>
                </c:pt>
                <c:pt idx="8">
                  <c:v>414.82062234350002</c:v>
                </c:pt>
                <c:pt idx="9">
                  <c:v>457.86207548499999</c:v>
                </c:pt>
                <c:pt idx="10">
                  <c:v>500.90352862649996</c:v>
                </c:pt>
                <c:pt idx="11">
                  <c:v>543.94498176800005</c:v>
                </c:pt>
                <c:pt idx="12">
                  <c:v>586.98643490950008</c:v>
                </c:pt>
                <c:pt idx="13">
                  <c:v>630.02788805099999</c:v>
                </c:pt>
                <c:pt idx="14">
                  <c:v>673.06934119250002</c:v>
                </c:pt>
              </c:numCache>
            </c:numRef>
          </c:cat>
          <c:val>
            <c:numRef>
              <c:f>'1950'!$M$7:$M$21</c:f>
              <c:numCache>
                <c:formatCode>General</c:formatCode>
                <c:ptCount val="15"/>
                <c:pt idx="0">
                  <c:v>11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D-4B87-ADD6-48E32EF1F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4021072"/>
        <c:axId val="1414023152"/>
      </c:barChart>
      <c:catAx>
        <c:axId val="141402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Cases per 100,000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23152"/>
        <c:crosses val="autoZero"/>
        <c:auto val="1"/>
        <c:lblAlgn val="ctr"/>
        <c:lblOffset val="100"/>
        <c:noMultiLvlLbl val="0"/>
      </c:catAx>
      <c:valAx>
        <c:axId val="14140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States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2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Meales Cases Across States</a:t>
            </a:r>
            <a:r>
              <a:rPr lang="pl-PL" sz="1800" b="0" i="0" baseline="0">
                <a:effectLst/>
              </a:rPr>
              <a:t> in 1950 with square-root-transformation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8464566929134"/>
          <c:y val="0.19486111111111112"/>
          <c:w val="0.87958573928258965"/>
          <c:h val="0.579074074074074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'1950'!$L$26:$L$39</c:f>
              <c:numCache>
                <c:formatCode>General</c:formatCode>
                <c:ptCount val="14"/>
                <c:pt idx="0">
                  <c:v>70.488997211499992</c:v>
                </c:pt>
                <c:pt idx="1">
                  <c:v>113.53045035299999</c:v>
                </c:pt>
                <c:pt idx="2">
                  <c:v>156.57190349449999</c:v>
                </c:pt>
                <c:pt idx="3">
                  <c:v>199.61335663599999</c:v>
                </c:pt>
                <c:pt idx="4">
                  <c:v>242.65480977749999</c:v>
                </c:pt>
                <c:pt idx="5">
                  <c:v>285.69626291899999</c:v>
                </c:pt>
                <c:pt idx="6">
                  <c:v>328.73771606049996</c:v>
                </c:pt>
                <c:pt idx="7">
                  <c:v>371.77916920199999</c:v>
                </c:pt>
                <c:pt idx="8">
                  <c:v>414.82062234350002</c:v>
                </c:pt>
                <c:pt idx="9">
                  <c:v>457.86207548499999</c:v>
                </c:pt>
                <c:pt idx="10">
                  <c:v>500.90352862649996</c:v>
                </c:pt>
                <c:pt idx="11">
                  <c:v>543.94498176800005</c:v>
                </c:pt>
                <c:pt idx="12">
                  <c:v>586.98643490950008</c:v>
                </c:pt>
                <c:pt idx="13">
                  <c:v>673.06934119250002</c:v>
                </c:pt>
              </c:numCache>
            </c:numRef>
          </c:cat>
          <c:val>
            <c:numRef>
              <c:f>'1950'!$M$26:$M$39</c:f>
              <c:numCache>
                <c:formatCode>General</c:formatCode>
                <c:ptCount val="14"/>
                <c:pt idx="0">
                  <c:v>3.3166247903553998</c:v>
                </c:pt>
                <c:pt idx="1">
                  <c:v>3</c:v>
                </c:pt>
                <c:pt idx="2">
                  <c:v>2.2360679774997898</c:v>
                </c:pt>
                <c:pt idx="3">
                  <c:v>2.8284271247461903</c:v>
                </c:pt>
                <c:pt idx="4">
                  <c:v>2</c:v>
                </c:pt>
                <c:pt idx="5">
                  <c:v>1.4142135623730951</c:v>
                </c:pt>
                <c:pt idx="6">
                  <c:v>2</c:v>
                </c:pt>
                <c:pt idx="7">
                  <c:v>0</c:v>
                </c:pt>
                <c:pt idx="8">
                  <c:v>1.4142135623730951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1.4142135623730951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7-4C81-9355-A10D75D0B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476944"/>
        <c:axId val="154479024"/>
      </c:barChart>
      <c:catAx>
        <c:axId val="15447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79024"/>
        <c:crosses val="autoZero"/>
        <c:auto val="1"/>
        <c:lblAlgn val="ctr"/>
        <c:lblOffset val="100"/>
        <c:noMultiLvlLbl val="0"/>
      </c:catAx>
      <c:valAx>
        <c:axId val="15447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7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Meales Cases Across States</a:t>
            </a:r>
            <a:r>
              <a:rPr lang="pl-PL" sz="1800" b="0" i="0" baseline="0">
                <a:effectLst/>
              </a:rPr>
              <a:t> in 1960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'1960'!$K$8:$K$27</c:f>
              <c:numCache>
                <c:formatCode>General</c:formatCode>
                <c:ptCount val="20"/>
                <c:pt idx="0">
                  <c:v>54.647567410812499</c:v>
                </c:pt>
                <c:pt idx="1">
                  <c:v>109.295134821625</c:v>
                </c:pt>
                <c:pt idx="2">
                  <c:v>163.94270223243751</c:v>
                </c:pt>
                <c:pt idx="3">
                  <c:v>218.59026964325</c:v>
                </c:pt>
                <c:pt idx="4">
                  <c:v>273.23783705406248</c:v>
                </c:pt>
                <c:pt idx="5">
                  <c:v>327.88540446487502</c:v>
                </c:pt>
                <c:pt idx="6">
                  <c:v>382.53297187568751</c:v>
                </c:pt>
                <c:pt idx="7">
                  <c:v>437.18053928649999</c:v>
                </c:pt>
                <c:pt idx="8">
                  <c:v>491.82810669731248</c:v>
                </c:pt>
                <c:pt idx="9">
                  <c:v>546.47567410812496</c:v>
                </c:pt>
                <c:pt idx="10">
                  <c:v>601.12324151893745</c:v>
                </c:pt>
                <c:pt idx="11">
                  <c:v>655.77080892975005</c:v>
                </c:pt>
                <c:pt idx="12">
                  <c:v>710.41837634056253</c:v>
                </c:pt>
                <c:pt idx="13">
                  <c:v>765.06594375137502</c:v>
                </c:pt>
                <c:pt idx="14">
                  <c:v>819.7135111621875</c:v>
                </c:pt>
                <c:pt idx="15">
                  <c:v>874.36107857299999</c:v>
                </c:pt>
                <c:pt idx="16">
                  <c:v>929.00864598381247</c:v>
                </c:pt>
                <c:pt idx="17">
                  <c:v>983.65621339462496</c:v>
                </c:pt>
                <c:pt idx="18">
                  <c:v>1038.3037808054376</c:v>
                </c:pt>
                <c:pt idx="19">
                  <c:v>1092.9513482162499</c:v>
                </c:pt>
              </c:numCache>
            </c:numRef>
          </c:cat>
          <c:val>
            <c:numRef>
              <c:f>'1960'!$L$8:$L$27</c:f>
              <c:numCache>
                <c:formatCode>General</c:formatCode>
                <c:ptCount val="20"/>
                <c:pt idx="0">
                  <c:v>10</c:v>
                </c:pt>
                <c:pt idx="1">
                  <c:v>7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D-445E-AF1E-2E748BF2F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302447"/>
        <c:axId val="806301615"/>
      </c:barChart>
      <c:catAx>
        <c:axId val="8063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01615"/>
        <c:crosses val="autoZero"/>
        <c:auto val="1"/>
        <c:lblAlgn val="ctr"/>
        <c:lblOffset val="100"/>
        <c:noMultiLvlLbl val="0"/>
      </c:catAx>
      <c:valAx>
        <c:axId val="80630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0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Meales Cases Across States</a:t>
            </a:r>
            <a:r>
              <a:rPr lang="pl-PL" sz="1800" b="0" i="0" baseline="0">
                <a:effectLst/>
              </a:rPr>
              <a:t> in 1960 with square-root-transformation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'1960'!$K$30:$K$39</c:f>
              <c:numCache>
                <c:formatCode>General</c:formatCode>
                <c:ptCount val="10"/>
                <c:pt idx="0">
                  <c:v>54.647567410812499</c:v>
                </c:pt>
                <c:pt idx="1">
                  <c:v>10.454431348553827</c:v>
                </c:pt>
                <c:pt idx="2">
                  <c:v>12.804011177456754</c:v>
                </c:pt>
                <c:pt idx="3">
                  <c:v>14.784798600023269</c:v>
                </c:pt>
                <c:pt idx="4">
                  <c:v>16.529907351647875</c:v>
                </c:pt>
                <c:pt idx="5">
                  <c:v>18.107606259936045</c:v>
                </c:pt>
                <c:pt idx="6">
                  <c:v>19.558450139918744</c:v>
                </c:pt>
                <c:pt idx="7">
                  <c:v>20.908862697107654</c:v>
                </c:pt>
                <c:pt idx="8">
                  <c:v>22.177197900034901</c:v>
                </c:pt>
                <c:pt idx="9">
                  <c:v>23.376819161471154</c:v>
                </c:pt>
              </c:numCache>
            </c:numRef>
          </c:cat>
          <c:val>
            <c:numRef>
              <c:f>'1960'!$L$30:$L$39</c:f>
              <c:numCache>
                <c:formatCode>General</c:formatCode>
                <c:ptCount val="10"/>
                <c:pt idx="0">
                  <c:v>1.7320508075688772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1.4142135623730951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2-46B4-9264-29C74BB9F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504480"/>
        <c:axId val="2031488256"/>
      </c:barChart>
      <c:catAx>
        <c:axId val="203150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88256"/>
        <c:crosses val="autoZero"/>
        <c:auto val="1"/>
        <c:lblAlgn val="ctr"/>
        <c:lblOffset val="100"/>
        <c:noMultiLvlLbl val="0"/>
      </c:catAx>
      <c:valAx>
        <c:axId val="20314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0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Meales Cases Across States</a:t>
            </a:r>
            <a:r>
              <a:rPr lang="pl-PL" sz="1800" b="0" i="0" baseline="0">
                <a:effectLst/>
              </a:rPr>
              <a:t> in 1970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893294148090647"/>
          <c:y val="3.36346111564692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'1970'!$M$10:$M$29</c:f>
              <c:numCache>
                <c:formatCode>General</c:formatCode>
                <c:ptCount val="20"/>
                <c:pt idx="0">
                  <c:v>4.0910799005076788</c:v>
                </c:pt>
                <c:pt idx="1">
                  <c:v>7.789966624087211</c:v>
                </c:pt>
                <c:pt idx="2">
                  <c:v>11.488853347666744</c:v>
                </c:pt>
                <c:pt idx="3">
                  <c:v>15.187740071246276</c:v>
                </c:pt>
                <c:pt idx="4">
                  <c:v>18.886626794825808</c:v>
                </c:pt>
                <c:pt idx="5">
                  <c:v>22.585513518405342</c:v>
                </c:pt>
                <c:pt idx="6">
                  <c:v>26.284400241984873</c:v>
                </c:pt>
                <c:pt idx="7">
                  <c:v>29.983286965564407</c:v>
                </c:pt>
                <c:pt idx="8">
                  <c:v>33.682173689143937</c:v>
                </c:pt>
                <c:pt idx="9">
                  <c:v>37.381060412723471</c:v>
                </c:pt>
                <c:pt idx="10">
                  <c:v>41.079947136303005</c:v>
                </c:pt>
                <c:pt idx="11">
                  <c:v>44.778833859882539</c:v>
                </c:pt>
                <c:pt idx="12">
                  <c:v>48.477720583462073</c:v>
                </c:pt>
                <c:pt idx="13">
                  <c:v>52.1766073070416</c:v>
                </c:pt>
                <c:pt idx="14">
                  <c:v>55.875494030621134</c:v>
                </c:pt>
                <c:pt idx="15">
                  <c:v>59.574380754200668</c:v>
                </c:pt>
                <c:pt idx="16">
                  <c:v>63.273267477780202</c:v>
                </c:pt>
                <c:pt idx="17">
                  <c:v>66.972154201359729</c:v>
                </c:pt>
                <c:pt idx="18">
                  <c:v>70.671040924939263</c:v>
                </c:pt>
                <c:pt idx="19">
                  <c:v>74.369927648518797</c:v>
                </c:pt>
              </c:numCache>
            </c:numRef>
          </c:cat>
          <c:val>
            <c:numRef>
              <c:f>'1970'!$N$10:$N$29</c:f>
              <c:numCache>
                <c:formatCode>General</c:formatCode>
                <c:ptCount val="20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5-4344-A9F4-696521EB1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306495"/>
        <c:axId val="115042863"/>
      </c:barChart>
      <c:catAx>
        <c:axId val="206030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Cases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42863"/>
        <c:crosses val="autoZero"/>
        <c:auto val="1"/>
        <c:lblAlgn val="ctr"/>
        <c:lblOffset val="100"/>
        <c:noMultiLvlLbl val="0"/>
      </c:catAx>
      <c:valAx>
        <c:axId val="1150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Number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0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Meales Cases Across States</a:t>
            </a:r>
            <a:r>
              <a:rPr lang="pl-PL" sz="1800" b="0" i="0" baseline="0">
                <a:effectLst/>
              </a:rPr>
              <a:t> in 1970 with square-root-transformation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'1970'!$M$33:$M$42</c:f>
              <c:numCache>
                <c:formatCode>General</c:formatCode>
                <c:ptCount val="10"/>
                <c:pt idx="0">
                  <c:v>4.0910799005076788</c:v>
                </c:pt>
                <c:pt idx="1">
                  <c:v>7.789966624087211</c:v>
                </c:pt>
                <c:pt idx="2">
                  <c:v>11.488853347666744</c:v>
                </c:pt>
                <c:pt idx="3">
                  <c:v>15.187740071246276</c:v>
                </c:pt>
                <c:pt idx="4">
                  <c:v>18.886626794825808</c:v>
                </c:pt>
                <c:pt idx="5">
                  <c:v>22.585513518405342</c:v>
                </c:pt>
                <c:pt idx="6">
                  <c:v>26.284400241984873</c:v>
                </c:pt>
                <c:pt idx="7">
                  <c:v>29.983286965564407</c:v>
                </c:pt>
                <c:pt idx="8">
                  <c:v>33.682173689143937</c:v>
                </c:pt>
                <c:pt idx="9">
                  <c:v>37.381060412723471</c:v>
                </c:pt>
              </c:numCache>
            </c:numRef>
          </c:cat>
          <c:val>
            <c:numRef>
              <c:f>'1970'!$N$33:$N$42</c:f>
              <c:numCache>
                <c:formatCode>General</c:formatCode>
                <c:ptCount val="10"/>
                <c:pt idx="0">
                  <c:v>2.8284271247461903</c:v>
                </c:pt>
                <c:pt idx="1">
                  <c:v>1.7320508075688772</c:v>
                </c:pt>
                <c:pt idx="2">
                  <c:v>2.2360679774997898</c:v>
                </c:pt>
                <c:pt idx="3">
                  <c:v>2</c:v>
                </c:pt>
                <c:pt idx="4">
                  <c:v>2.2360679774997898</c:v>
                </c:pt>
                <c:pt idx="5">
                  <c:v>2.4494897427831779</c:v>
                </c:pt>
                <c:pt idx="6">
                  <c:v>1.7320508075688772</c:v>
                </c:pt>
                <c:pt idx="7">
                  <c:v>1.4142135623730951</c:v>
                </c:pt>
                <c:pt idx="8">
                  <c:v>2</c:v>
                </c:pt>
                <c:pt idx="9">
                  <c:v>1.4142135623730951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4-4A98-B785-E82C6731B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525888"/>
        <c:axId val="1710526720"/>
      </c:barChart>
      <c:catAx>
        <c:axId val="171052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526720"/>
        <c:crosses val="autoZero"/>
        <c:auto val="1"/>
        <c:lblAlgn val="ctr"/>
        <c:lblOffset val="100"/>
        <c:noMultiLvlLbl val="0"/>
      </c:catAx>
      <c:valAx>
        <c:axId val="17105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baseline="0">
                    <a:effectLst/>
                  </a:rPr>
                  <a:t>Number of States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52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434340</xdr:colOff>
      <xdr:row>2</xdr:row>
      <xdr:rowOff>104775</xdr:rowOff>
    </xdr:from>
    <xdr:to>
      <xdr:col>25</xdr:col>
      <xdr:colOff>285750</xdr:colOff>
      <xdr:row>20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CE49831-F043-450A-AF44-B73DE9F69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504824</xdr:colOff>
      <xdr:row>22</xdr:row>
      <xdr:rowOff>4761</xdr:rowOff>
    </xdr:from>
    <xdr:to>
      <xdr:col>26</xdr:col>
      <xdr:colOff>66675</xdr:colOff>
      <xdr:row>41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931957A-04CB-4D13-AA26-74264FA61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371475</xdr:colOff>
      <xdr:row>8</xdr:row>
      <xdr:rowOff>185737</xdr:rowOff>
    </xdr:from>
    <xdr:to>
      <xdr:col>23</xdr:col>
      <xdr:colOff>600075</xdr:colOff>
      <xdr:row>29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5B35A-7B3A-44B5-B720-9E0456197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371474</xdr:colOff>
      <xdr:row>30</xdr:row>
      <xdr:rowOff>4761</xdr:rowOff>
    </xdr:from>
    <xdr:to>
      <xdr:col>23</xdr:col>
      <xdr:colOff>600075</xdr:colOff>
      <xdr:row>47</xdr:row>
      <xdr:rowOff>28574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D51FE52-FB41-4F14-A6DE-893079E16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430530</xdr:colOff>
      <xdr:row>5</xdr:row>
      <xdr:rowOff>124776</xdr:rowOff>
    </xdr:from>
    <xdr:to>
      <xdr:col>25</xdr:col>
      <xdr:colOff>361950</xdr:colOff>
      <xdr:row>26</xdr:row>
      <xdr:rowOff>85724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F11A8D2-3415-4195-927C-7CCB52685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380999</xdr:colOff>
      <xdr:row>29</xdr:row>
      <xdr:rowOff>109536</xdr:rowOff>
    </xdr:from>
    <xdr:to>
      <xdr:col>25</xdr:col>
      <xdr:colOff>466724</xdr:colOff>
      <xdr:row>46</xdr:row>
      <xdr:rowOff>95249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7B13C87-3221-45BF-AE60-0E9AAA567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opLeftCell="A7" workbookViewId="0">
      <selection activeCell="AA23" sqref="AA23"/>
    </sheetView>
  </sheetViews>
  <sheetFormatPr defaultRowHeight="15" x14ac:dyDescent="0.25"/>
  <cols>
    <col min="8" max="8" width="9.5703125" bestFit="1" customWidth="1"/>
    <col min="12" max="12" width="9.85546875" bestFit="1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3</v>
      </c>
      <c r="B2">
        <v>1950</v>
      </c>
      <c r="C2">
        <v>50.820725320000001</v>
      </c>
      <c r="G2" t="s">
        <v>4</v>
      </c>
      <c r="H2">
        <f>MIN(C2:C50)</f>
        <v>27.447544069999999</v>
      </c>
    </row>
    <row r="3" spans="1:13" x14ac:dyDescent="0.25">
      <c r="A3" t="s">
        <v>5</v>
      </c>
      <c r="B3">
        <v>1950</v>
      </c>
      <c r="C3">
        <v>318.70883570000001</v>
      </c>
      <c r="G3" t="s">
        <v>6</v>
      </c>
      <c r="H3">
        <f>MAX(C2:C50)</f>
        <v>888.27660690000005</v>
      </c>
    </row>
    <row r="4" spans="1:13" x14ac:dyDescent="0.25">
      <c r="A4" t="s">
        <v>7</v>
      </c>
      <c r="B4">
        <v>1950</v>
      </c>
      <c r="C4">
        <v>91.070436360000002</v>
      </c>
      <c r="G4" t="s">
        <v>8</v>
      </c>
      <c r="H4">
        <f>H3-H2</f>
        <v>860.82906283</v>
      </c>
    </row>
    <row r="5" spans="1:13" x14ac:dyDescent="0.25">
      <c r="A5" t="s">
        <v>9</v>
      </c>
      <c r="B5">
        <v>1950</v>
      </c>
      <c r="C5">
        <v>139.12420520000001</v>
      </c>
      <c r="G5" t="s">
        <v>10</v>
      </c>
      <c r="H5">
        <v>20</v>
      </c>
    </row>
    <row r="6" spans="1:13" x14ac:dyDescent="0.25">
      <c r="A6" t="s">
        <v>11</v>
      </c>
      <c r="B6">
        <v>1950</v>
      </c>
      <c r="C6">
        <v>395.36966949999999</v>
      </c>
    </row>
    <row r="7" spans="1:13" x14ac:dyDescent="0.25">
      <c r="A7" t="s">
        <v>12</v>
      </c>
      <c r="B7">
        <v>1950</v>
      </c>
      <c r="C7">
        <v>198.27826709999999</v>
      </c>
      <c r="J7">
        <v>1</v>
      </c>
      <c r="K7">
        <f>$H$2+($H$4/$H$5)*J7</f>
        <v>70.488997211499992</v>
      </c>
      <c r="L7">
        <f>IF(J7&lt;=$H$5,K7,0)</f>
        <v>70.488997211499992</v>
      </c>
      <c r="M7" cm="1">
        <f t="array" ref="M7:M22">FREQUENCY(C2:C50,L7:L21)</f>
        <v>11</v>
      </c>
    </row>
    <row r="8" spans="1:13" x14ac:dyDescent="0.25">
      <c r="A8" t="s">
        <v>13</v>
      </c>
      <c r="B8">
        <v>1950</v>
      </c>
      <c r="C8">
        <v>196.48836</v>
      </c>
      <c r="J8">
        <v>2</v>
      </c>
      <c r="K8">
        <f t="shared" ref="K8:K21" si="0">$H$2+($H$4/$H$5)*J8</f>
        <v>113.53045035299999</v>
      </c>
      <c r="L8">
        <f t="shared" ref="L8:L21" si="1">IF(J8&lt;=$H$5,K8,0)</f>
        <v>113.53045035299999</v>
      </c>
      <c r="M8">
        <v>9</v>
      </c>
    </row>
    <row r="9" spans="1:13" x14ac:dyDescent="0.25">
      <c r="A9" t="s">
        <v>14</v>
      </c>
      <c r="B9">
        <v>1950</v>
      </c>
      <c r="C9">
        <v>214.5409124</v>
      </c>
      <c r="J9">
        <v>3</v>
      </c>
      <c r="K9">
        <f t="shared" si="0"/>
        <v>156.57190349449999</v>
      </c>
      <c r="L9">
        <f t="shared" si="1"/>
        <v>156.57190349449999</v>
      </c>
      <c r="M9">
        <v>5</v>
      </c>
    </row>
    <row r="10" spans="1:13" x14ac:dyDescent="0.25">
      <c r="A10" t="s">
        <v>15</v>
      </c>
      <c r="B10">
        <v>1950</v>
      </c>
      <c r="C10">
        <v>84.581090860000003</v>
      </c>
      <c r="J10">
        <v>4</v>
      </c>
      <c r="K10">
        <f t="shared" si="0"/>
        <v>199.61335663599999</v>
      </c>
      <c r="L10">
        <f t="shared" si="1"/>
        <v>199.61335663599999</v>
      </c>
      <c r="M10">
        <v>8</v>
      </c>
    </row>
    <row r="11" spans="1:13" x14ac:dyDescent="0.25">
      <c r="A11" t="s">
        <v>16</v>
      </c>
      <c r="B11">
        <v>1950</v>
      </c>
      <c r="C11">
        <v>62.678214859999997</v>
      </c>
      <c r="J11">
        <v>5</v>
      </c>
      <c r="K11">
        <f t="shared" si="0"/>
        <v>242.65480977749999</v>
      </c>
      <c r="L11">
        <f t="shared" si="1"/>
        <v>242.65480977749999</v>
      </c>
      <c r="M11">
        <v>4</v>
      </c>
    </row>
    <row r="12" spans="1:13" x14ac:dyDescent="0.25">
      <c r="A12" t="s">
        <v>17</v>
      </c>
      <c r="B12">
        <v>1950</v>
      </c>
      <c r="C12">
        <v>324.81818170000003</v>
      </c>
      <c r="J12">
        <v>6</v>
      </c>
      <c r="K12">
        <f t="shared" si="0"/>
        <v>285.69626291899999</v>
      </c>
      <c r="L12">
        <f t="shared" si="1"/>
        <v>285.69626291899999</v>
      </c>
      <c r="M12">
        <v>2</v>
      </c>
    </row>
    <row r="13" spans="1:13" x14ac:dyDescent="0.25">
      <c r="A13" t="s">
        <v>18</v>
      </c>
      <c r="B13">
        <v>1950</v>
      </c>
      <c r="C13">
        <v>200.9486493</v>
      </c>
      <c r="J13">
        <v>7</v>
      </c>
      <c r="K13">
        <f t="shared" si="0"/>
        <v>328.73771606049996</v>
      </c>
      <c r="L13">
        <f t="shared" si="1"/>
        <v>328.73771606049996</v>
      </c>
      <c r="M13">
        <v>4</v>
      </c>
    </row>
    <row r="14" spans="1:13" x14ac:dyDescent="0.25">
      <c r="A14" t="s">
        <v>19</v>
      </c>
      <c r="B14">
        <v>1950</v>
      </c>
      <c r="C14">
        <v>170.83419749999999</v>
      </c>
      <c r="J14">
        <v>8</v>
      </c>
      <c r="K14">
        <f t="shared" si="0"/>
        <v>371.77916920199999</v>
      </c>
      <c r="L14">
        <f t="shared" si="1"/>
        <v>371.77916920199999</v>
      </c>
      <c r="M14">
        <v>0</v>
      </c>
    </row>
    <row r="15" spans="1:13" x14ac:dyDescent="0.25">
      <c r="A15" t="s">
        <v>20</v>
      </c>
      <c r="B15">
        <v>1950</v>
      </c>
      <c r="C15">
        <v>400.06516420000003</v>
      </c>
      <c r="J15">
        <v>9</v>
      </c>
      <c r="K15">
        <f t="shared" si="0"/>
        <v>414.82062234350002</v>
      </c>
      <c r="L15">
        <f t="shared" si="1"/>
        <v>414.82062234350002</v>
      </c>
      <c r="M15">
        <v>2</v>
      </c>
    </row>
    <row r="16" spans="1:13" x14ac:dyDescent="0.25">
      <c r="A16" t="s">
        <v>21</v>
      </c>
      <c r="B16">
        <v>1950</v>
      </c>
      <c r="C16">
        <v>93.686082870000007</v>
      </c>
      <c r="J16">
        <v>10</v>
      </c>
      <c r="K16">
        <f t="shared" si="0"/>
        <v>457.86207548499999</v>
      </c>
      <c r="L16">
        <f t="shared" si="1"/>
        <v>457.86207548499999</v>
      </c>
      <c r="M16">
        <v>0</v>
      </c>
    </row>
    <row r="17" spans="1:13" x14ac:dyDescent="0.25">
      <c r="A17" t="s">
        <v>22</v>
      </c>
      <c r="B17">
        <v>1950</v>
      </c>
      <c r="C17">
        <v>162.1499005</v>
      </c>
      <c r="J17">
        <v>11</v>
      </c>
      <c r="K17">
        <f t="shared" si="0"/>
        <v>500.90352862649996</v>
      </c>
      <c r="L17">
        <f t="shared" si="1"/>
        <v>500.90352862649996</v>
      </c>
      <c r="M17">
        <v>0</v>
      </c>
    </row>
    <row r="18" spans="1:13" x14ac:dyDescent="0.25">
      <c r="A18" t="s">
        <v>23</v>
      </c>
      <c r="B18">
        <v>1950</v>
      </c>
      <c r="C18">
        <v>28.693698860000001</v>
      </c>
      <c r="J18">
        <v>12</v>
      </c>
      <c r="K18">
        <f t="shared" si="0"/>
        <v>543.94498176800005</v>
      </c>
      <c r="L18">
        <f t="shared" si="1"/>
        <v>543.94498176800005</v>
      </c>
      <c r="M18">
        <v>0</v>
      </c>
    </row>
    <row r="19" spans="1:13" x14ac:dyDescent="0.25">
      <c r="A19" t="s">
        <v>24</v>
      </c>
      <c r="B19">
        <v>1950</v>
      </c>
      <c r="C19">
        <v>106.4814713</v>
      </c>
      <c r="J19">
        <v>13</v>
      </c>
      <c r="K19">
        <f t="shared" si="0"/>
        <v>586.98643490950008</v>
      </c>
      <c r="L19">
        <f t="shared" si="1"/>
        <v>586.98643490950008</v>
      </c>
      <c r="M19">
        <v>2</v>
      </c>
    </row>
    <row r="20" spans="1:13" x14ac:dyDescent="0.25">
      <c r="A20" t="s">
        <v>25</v>
      </c>
      <c r="B20">
        <v>1950</v>
      </c>
      <c r="C20">
        <v>62.057165150000003</v>
      </c>
      <c r="J20">
        <v>14</v>
      </c>
      <c r="K20">
        <f t="shared" si="0"/>
        <v>630.02788805099999</v>
      </c>
      <c r="L20">
        <f t="shared" si="1"/>
        <v>630.02788805099999</v>
      </c>
      <c r="M20">
        <v>1</v>
      </c>
    </row>
    <row r="21" spans="1:13" x14ac:dyDescent="0.25">
      <c r="A21" t="s">
        <v>26</v>
      </c>
      <c r="B21">
        <v>1950</v>
      </c>
      <c r="C21">
        <v>264.4699493</v>
      </c>
      <c r="J21">
        <v>15</v>
      </c>
      <c r="K21">
        <f t="shared" si="0"/>
        <v>673.06934119250002</v>
      </c>
      <c r="L21">
        <f t="shared" si="1"/>
        <v>673.06934119250002</v>
      </c>
      <c r="M21">
        <v>0</v>
      </c>
    </row>
    <row r="22" spans="1:13" x14ac:dyDescent="0.25">
      <c r="A22" t="s">
        <v>27</v>
      </c>
      <c r="B22">
        <v>1950</v>
      </c>
      <c r="C22">
        <v>578.47384850000003</v>
      </c>
      <c r="M22">
        <v>1</v>
      </c>
    </row>
    <row r="23" spans="1:13" x14ac:dyDescent="0.25">
      <c r="A23" t="s">
        <v>28</v>
      </c>
      <c r="B23">
        <v>1950</v>
      </c>
      <c r="C23">
        <v>125.76769090000001</v>
      </c>
    </row>
    <row r="24" spans="1:13" x14ac:dyDescent="0.25">
      <c r="A24" t="s">
        <v>29</v>
      </c>
      <c r="B24">
        <v>1950</v>
      </c>
      <c r="C24">
        <v>99.361424999999997</v>
      </c>
    </row>
    <row r="25" spans="1:13" x14ac:dyDescent="0.25">
      <c r="A25" t="s">
        <v>30</v>
      </c>
      <c r="B25">
        <v>1950</v>
      </c>
      <c r="C25">
        <v>58.184624540000002</v>
      </c>
    </row>
    <row r="26" spans="1:13" x14ac:dyDescent="0.25">
      <c r="A26" t="s">
        <v>31</v>
      </c>
      <c r="B26">
        <v>1950</v>
      </c>
      <c r="C26">
        <v>301.17220279999998</v>
      </c>
      <c r="J26">
        <v>1</v>
      </c>
      <c r="K26">
        <f>$H$2+($H$4/$H$5)*J26</f>
        <v>70.488997211499992</v>
      </c>
      <c r="L26">
        <f>IF(J26&lt;=$H$5,K26,0)</f>
        <v>70.488997211499992</v>
      </c>
      <c r="M26" cm="1">
        <f t="array" ref="M26:M40">SQRT(FREQUENCY(C2:C50,L26:L39))</f>
        <v>3.3166247903553998</v>
      </c>
    </row>
    <row r="27" spans="1:13" x14ac:dyDescent="0.25">
      <c r="A27" t="s">
        <v>32</v>
      </c>
      <c r="B27">
        <v>1950</v>
      </c>
      <c r="C27">
        <v>275.59203630000002</v>
      </c>
      <c r="J27">
        <v>2</v>
      </c>
      <c r="K27">
        <f t="shared" ref="K27:K40" si="2">$H$2+($H$4/$H$5)*J27</f>
        <v>113.53045035299999</v>
      </c>
      <c r="L27">
        <f t="shared" ref="L27:L40" si="3">IF(J27&lt;=$H$5,K27,0)</f>
        <v>113.53045035299999</v>
      </c>
      <c r="M27">
        <v>3</v>
      </c>
    </row>
    <row r="28" spans="1:13" x14ac:dyDescent="0.25">
      <c r="A28" t="s">
        <v>33</v>
      </c>
      <c r="B28">
        <v>1950</v>
      </c>
      <c r="C28">
        <v>68.71435443</v>
      </c>
      <c r="J28">
        <v>3</v>
      </c>
      <c r="K28">
        <f t="shared" si="2"/>
        <v>156.57190349449999</v>
      </c>
      <c r="L28">
        <f t="shared" si="3"/>
        <v>156.57190349449999</v>
      </c>
      <c r="M28">
        <v>2.2360679774997898</v>
      </c>
    </row>
    <row r="29" spans="1:13" x14ac:dyDescent="0.25">
      <c r="A29" t="s">
        <v>34</v>
      </c>
      <c r="B29">
        <v>1950</v>
      </c>
      <c r="C29">
        <v>34.31837702</v>
      </c>
      <c r="J29">
        <v>4</v>
      </c>
      <c r="K29">
        <f t="shared" si="2"/>
        <v>199.61335663599999</v>
      </c>
      <c r="L29">
        <f t="shared" si="3"/>
        <v>199.61335663599999</v>
      </c>
      <c r="M29">
        <v>2.8284271247461903</v>
      </c>
    </row>
    <row r="30" spans="1:13" x14ac:dyDescent="0.25">
      <c r="A30" t="s">
        <v>35</v>
      </c>
      <c r="B30">
        <v>1950</v>
      </c>
      <c r="C30">
        <v>606.22555360000001</v>
      </c>
      <c r="J30">
        <v>5</v>
      </c>
      <c r="K30">
        <f t="shared" si="2"/>
        <v>242.65480977749999</v>
      </c>
      <c r="L30">
        <f t="shared" si="3"/>
        <v>242.65480977749999</v>
      </c>
      <c r="M30">
        <v>2</v>
      </c>
    </row>
    <row r="31" spans="1:13" x14ac:dyDescent="0.25">
      <c r="A31" t="s">
        <v>36</v>
      </c>
      <c r="B31">
        <v>1950</v>
      </c>
      <c r="C31">
        <v>137.55400499999999</v>
      </c>
      <c r="J31">
        <v>6</v>
      </c>
      <c r="K31">
        <f t="shared" si="2"/>
        <v>285.69626291899999</v>
      </c>
      <c r="L31">
        <f t="shared" si="3"/>
        <v>285.69626291899999</v>
      </c>
      <c r="M31">
        <v>1.4142135623730951</v>
      </c>
    </row>
    <row r="32" spans="1:13" x14ac:dyDescent="0.25">
      <c r="A32" t="s">
        <v>37</v>
      </c>
      <c r="B32">
        <v>1950</v>
      </c>
      <c r="C32">
        <v>201.77756299999999</v>
      </c>
      <c r="J32">
        <v>7</v>
      </c>
      <c r="K32">
        <f t="shared" si="2"/>
        <v>328.73771606049996</v>
      </c>
      <c r="L32">
        <f t="shared" si="3"/>
        <v>328.73771606049996</v>
      </c>
      <c r="M32">
        <v>2</v>
      </c>
    </row>
    <row r="33" spans="1:13" x14ac:dyDescent="0.25">
      <c r="A33" t="s">
        <v>38</v>
      </c>
      <c r="B33">
        <v>1950</v>
      </c>
      <c r="C33">
        <v>119.0567339</v>
      </c>
      <c r="J33">
        <v>8</v>
      </c>
      <c r="K33">
        <f t="shared" si="2"/>
        <v>371.77916920199999</v>
      </c>
      <c r="L33">
        <f t="shared" si="3"/>
        <v>371.77916920199999</v>
      </c>
      <c r="M33">
        <v>0</v>
      </c>
    </row>
    <row r="34" spans="1:13" x14ac:dyDescent="0.25">
      <c r="A34" t="s">
        <v>39</v>
      </c>
      <c r="B34">
        <v>1950</v>
      </c>
      <c r="C34">
        <v>63.585718069999999</v>
      </c>
      <c r="J34">
        <v>9</v>
      </c>
      <c r="K34">
        <f t="shared" si="2"/>
        <v>414.82062234350002</v>
      </c>
      <c r="L34">
        <f t="shared" si="3"/>
        <v>414.82062234350002</v>
      </c>
      <c r="M34">
        <v>1.4142135623730951</v>
      </c>
    </row>
    <row r="35" spans="1:13" x14ac:dyDescent="0.25">
      <c r="A35" t="s">
        <v>40</v>
      </c>
      <c r="B35">
        <v>1950</v>
      </c>
      <c r="C35">
        <v>162.4714486</v>
      </c>
      <c r="J35">
        <v>10</v>
      </c>
      <c r="K35">
        <f t="shared" si="2"/>
        <v>457.86207548499999</v>
      </c>
      <c r="L35">
        <f t="shared" si="3"/>
        <v>457.86207548499999</v>
      </c>
      <c r="M35">
        <v>0</v>
      </c>
    </row>
    <row r="36" spans="1:13" x14ac:dyDescent="0.25">
      <c r="A36" t="s">
        <v>41</v>
      </c>
      <c r="B36">
        <v>1950</v>
      </c>
      <c r="C36">
        <v>27.447544069999999</v>
      </c>
      <c r="J36">
        <v>11</v>
      </c>
      <c r="K36">
        <f t="shared" si="2"/>
        <v>500.90352862649996</v>
      </c>
      <c r="L36">
        <f t="shared" si="3"/>
        <v>500.90352862649996</v>
      </c>
      <c r="M36">
        <v>0</v>
      </c>
    </row>
    <row r="37" spans="1:13" x14ac:dyDescent="0.25">
      <c r="A37" t="s">
        <v>42</v>
      </c>
      <c r="B37">
        <v>1950</v>
      </c>
      <c r="C37">
        <v>49.758732590000001</v>
      </c>
      <c r="J37">
        <v>12</v>
      </c>
      <c r="K37">
        <f t="shared" si="2"/>
        <v>543.94498176800005</v>
      </c>
      <c r="L37">
        <f t="shared" si="3"/>
        <v>543.94498176800005</v>
      </c>
      <c r="M37">
        <v>0</v>
      </c>
    </row>
    <row r="38" spans="1:13" x14ac:dyDescent="0.25">
      <c r="A38" t="s">
        <v>43</v>
      </c>
      <c r="B38">
        <v>1950</v>
      </c>
      <c r="C38">
        <v>165.57420590000001</v>
      </c>
      <c r="J38">
        <v>13</v>
      </c>
      <c r="K38">
        <f t="shared" si="2"/>
        <v>586.98643490950008</v>
      </c>
      <c r="L38">
        <f t="shared" si="3"/>
        <v>586.98643490950008</v>
      </c>
      <c r="M38">
        <v>1.4142135623730951</v>
      </c>
    </row>
    <row r="39" spans="1:13" x14ac:dyDescent="0.25">
      <c r="A39" t="s">
        <v>44</v>
      </c>
      <c r="B39">
        <v>1950</v>
      </c>
      <c r="C39">
        <v>30.433289219999999</v>
      </c>
      <c r="J39">
        <v>15</v>
      </c>
      <c r="K39">
        <f t="shared" si="2"/>
        <v>673.06934119250002</v>
      </c>
      <c r="L39">
        <f t="shared" si="3"/>
        <v>673.06934119250002</v>
      </c>
      <c r="M39">
        <v>1</v>
      </c>
    </row>
    <row r="40" spans="1:13" x14ac:dyDescent="0.25">
      <c r="A40" t="s">
        <v>45</v>
      </c>
      <c r="B40">
        <v>1950</v>
      </c>
      <c r="C40">
        <v>90.457041880000006</v>
      </c>
      <c r="J40">
        <v>16</v>
      </c>
      <c r="K40">
        <f t="shared" si="2"/>
        <v>716.11079433400005</v>
      </c>
      <c r="L40">
        <f t="shared" si="3"/>
        <v>716.11079433400005</v>
      </c>
      <c r="M40">
        <v>1</v>
      </c>
    </row>
    <row r="41" spans="1:13" x14ac:dyDescent="0.25">
      <c r="A41" t="s">
        <v>46</v>
      </c>
      <c r="B41">
        <v>1950</v>
      </c>
      <c r="C41">
        <v>102.95063879999999</v>
      </c>
    </row>
    <row r="42" spans="1:13" x14ac:dyDescent="0.25">
      <c r="A42" t="s">
        <v>47</v>
      </c>
      <c r="B42">
        <v>1950</v>
      </c>
      <c r="C42">
        <v>104.8692506</v>
      </c>
    </row>
    <row r="43" spans="1:13" x14ac:dyDescent="0.25">
      <c r="A43" t="s">
        <v>48</v>
      </c>
      <c r="B43">
        <v>1950</v>
      </c>
      <c r="C43">
        <v>177.1191336</v>
      </c>
    </row>
    <row r="44" spans="1:13" x14ac:dyDescent="0.25">
      <c r="A44" t="s">
        <v>49</v>
      </c>
      <c r="B44">
        <v>1950</v>
      </c>
      <c r="C44">
        <v>888.27660690000005</v>
      </c>
    </row>
    <row r="45" spans="1:13" x14ac:dyDescent="0.25">
      <c r="A45" t="s">
        <v>50</v>
      </c>
      <c r="B45">
        <v>1950</v>
      </c>
      <c r="C45">
        <v>158.04228760000001</v>
      </c>
    </row>
    <row r="46" spans="1:13" x14ac:dyDescent="0.25">
      <c r="A46" t="s">
        <v>51</v>
      </c>
      <c r="B46">
        <v>1950</v>
      </c>
      <c r="C46">
        <v>85.335133249999998</v>
      </c>
    </row>
    <row r="47" spans="1:13" x14ac:dyDescent="0.25">
      <c r="A47" t="s">
        <v>52</v>
      </c>
      <c r="B47">
        <v>1950</v>
      </c>
      <c r="C47">
        <v>143.08755540000001</v>
      </c>
    </row>
    <row r="48" spans="1:13" x14ac:dyDescent="0.25">
      <c r="A48" t="s">
        <v>53</v>
      </c>
      <c r="B48">
        <v>1950</v>
      </c>
      <c r="C48">
        <v>293.23597690000003</v>
      </c>
    </row>
    <row r="49" spans="1:3" x14ac:dyDescent="0.25">
      <c r="A49" t="s">
        <v>54</v>
      </c>
      <c r="B49">
        <v>1950</v>
      </c>
      <c r="C49">
        <v>547.25839440000004</v>
      </c>
    </row>
    <row r="50" spans="1:3" x14ac:dyDescent="0.25">
      <c r="A50" t="s">
        <v>55</v>
      </c>
      <c r="B50">
        <v>1950</v>
      </c>
      <c r="C50">
        <v>209.6176285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92D3-6AAB-49DF-96AD-A066C24F5C7C}">
  <dimension ref="A1:L52"/>
  <sheetViews>
    <sheetView topLeftCell="A30" workbookViewId="0">
      <selection activeCell="L31" sqref="L31"/>
    </sheetView>
  </sheetViews>
  <sheetFormatPr defaultRowHeight="15" x14ac:dyDescent="0.25"/>
  <cols>
    <col min="7" max="7" width="9.1406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>
        <v>1960</v>
      </c>
      <c r="C2">
        <v>63.518982226929602</v>
      </c>
      <c r="F2" t="s">
        <v>4</v>
      </c>
      <c r="G2">
        <f>MIN(C2:C52)</f>
        <v>0</v>
      </c>
    </row>
    <row r="3" spans="1:12" x14ac:dyDescent="0.25">
      <c r="A3" t="s">
        <v>57</v>
      </c>
      <c r="B3">
        <v>1960</v>
      </c>
      <c r="C3">
        <v>643.77207992324202</v>
      </c>
      <c r="F3" t="s">
        <v>6</v>
      </c>
      <c r="G3">
        <f>MAX(C2:C52)</f>
        <v>1092.9513482162499</v>
      </c>
    </row>
    <row r="4" spans="1:12" x14ac:dyDescent="0.25">
      <c r="A4" t="s">
        <v>5</v>
      </c>
      <c r="B4">
        <v>1960</v>
      </c>
      <c r="C4">
        <v>330.60428011589897</v>
      </c>
      <c r="F4" t="s">
        <v>58</v>
      </c>
      <c r="G4">
        <f>G3-G2</f>
        <v>1092.9513482162499</v>
      </c>
    </row>
    <row r="5" spans="1:12" x14ac:dyDescent="0.25">
      <c r="A5" t="s">
        <v>7</v>
      </c>
      <c r="B5">
        <v>1960</v>
      </c>
      <c r="C5">
        <v>89.348094803031103</v>
      </c>
      <c r="F5" t="s">
        <v>59</v>
      </c>
      <c r="G5">
        <v>20</v>
      </c>
    </row>
    <row r="6" spans="1:12" x14ac:dyDescent="0.25">
      <c r="A6" t="s">
        <v>9</v>
      </c>
      <c r="B6">
        <v>1960</v>
      </c>
      <c r="C6">
        <v>141.38647051981999</v>
      </c>
    </row>
    <row r="7" spans="1:12" x14ac:dyDescent="0.25">
      <c r="A7" t="s">
        <v>11</v>
      </c>
      <c r="B7">
        <v>1960</v>
      </c>
      <c r="C7">
        <v>388.039091261024</v>
      </c>
    </row>
    <row r="8" spans="1:12" x14ac:dyDescent="0.25">
      <c r="A8" t="s">
        <v>12</v>
      </c>
      <c r="B8">
        <v>1960</v>
      </c>
      <c r="C8">
        <v>436.13331156019501</v>
      </c>
      <c r="I8">
        <v>1</v>
      </c>
      <c r="J8">
        <f>$G$2+($G$4/$G$5)*I8</f>
        <v>54.647567410812499</v>
      </c>
      <c r="K8">
        <f>IF(I8&lt;=$G$5,J8,0)</f>
        <v>54.647567410812499</v>
      </c>
      <c r="L8" cm="1">
        <f t="array" ref="L8:L28">FREQUENCY(C2:C52,K8:K27)</f>
        <v>10</v>
      </c>
    </row>
    <row r="9" spans="1:12" x14ac:dyDescent="0.25">
      <c r="A9" t="s">
        <v>13</v>
      </c>
      <c r="B9">
        <v>1960</v>
      </c>
      <c r="C9">
        <v>214.20953097971699</v>
      </c>
      <c r="I9">
        <v>2</v>
      </c>
      <c r="J9">
        <f t="shared" ref="J9:J27" si="0">$G$2+($G$4/$G$5)*I9</f>
        <v>109.295134821625</v>
      </c>
      <c r="K9">
        <f t="shared" ref="K9:K27" si="1">IF(I9&lt;=$G$5,J9,0)</f>
        <v>109.295134821625</v>
      </c>
      <c r="L9">
        <v>7</v>
      </c>
    </row>
    <row r="10" spans="1:12" x14ac:dyDescent="0.25">
      <c r="A10" t="s">
        <v>14</v>
      </c>
      <c r="B10">
        <v>1960</v>
      </c>
      <c r="C10">
        <v>158.38608506249</v>
      </c>
      <c r="I10">
        <v>3</v>
      </c>
      <c r="J10">
        <f t="shared" si="0"/>
        <v>163.94270223243751</v>
      </c>
      <c r="K10">
        <f t="shared" si="1"/>
        <v>163.94270223243751</v>
      </c>
      <c r="L10">
        <v>3</v>
      </c>
    </row>
    <row r="11" spans="1:12" x14ac:dyDescent="0.25">
      <c r="A11" t="s">
        <v>15</v>
      </c>
      <c r="B11">
        <v>1960</v>
      </c>
      <c r="C11">
        <v>75.188425465913696</v>
      </c>
      <c r="I11">
        <v>4</v>
      </c>
      <c r="J11">
        <f t="shared" si="0"/>
        <v>218.59026964325</v>
      </c>
      <c r="K11">
        <f t="shared" si="1"/>
        <v>218.59026964325</v>
      </c>
      <c r="L11">
        <v>7</v>
      </c>
    </row>
    <row r="12" spans="1:12" x14ac:dyDescent="0.25">
      <c r="A12" t="s">
        <v>16</v>
      </c>
      <c r="B12">
        <v>1960</v>
      </c>
      <c r="C12">
        <v>5.5032618872992796</v>
      </c>
      <c r="I12">
        <v>5</v>
      </c>
      <c r="J12">
        <f t="shared" si="0"/>
        <v>273.23783705406248</v>
      </c>
      <c r="K12">
        <f t="shared" si="1"/>
        <v>273.23783705406248</v>
      </c>
      <c r="L12">
        <v>4</v>
      </c>
    </row>
    <row r="13" spans="1:12" x14ac:dyDescent="0.25">
      <c r="A13" t="s">
        <v>56</v>
      </c>
      <c r="B13">
        <v>1960</v>
      </c>
      <c r="C13">
        <v>841.06123532646802</v>
      </c>
      <c r="I13">
        <v>6</v>
      </c>
      <c r="J13">
        <f t="shared" si="0"/>
        <v>327.88540446487502</v>
      </c>
      <c r="K13">
        <f t="shared" si="1"/>
        <v>327.88540446487502</v>
      </c>
      <c r="L13">
        <v>2</v>
      </c>
    </row>
    <row r="14" spans="1:12" x14ac:dyDescent="0.25">
      <c r="A14" t="s">
        <v>17</v>
      </c>
      <c r="B14">
        <v>1960</v>
      </c>
      <c r="C14">
        <v>424.31627524951602</v>
      </c>
      <c r="I14">
        <v>7</v>
      </c>
      <c r="J14">
        <f t="shared" si="0"/>
        <v>382.53297187568751</v>
      </c>
      <c r="K14">
        <f t="shared" si="1"/>
        <v>382.53297187568751</v>
      </c>
      <c r="L14">
        <v>2</v>
      </c>
    </row>
    <row r="15" spans="1:12" x14ac:dyDescent="0.25">
      <c r="A15" t="s">
        <v>18</v>
      </c>
      <c r="B15">
        <v>1960</v>
      </c>
      <c r="C15">
        <v>224.736086866211</v>
      </c>
      <c r="I15">
        <v>8</v>
      </c>
      <c r="J15">
        <f t="shared" si="0"/>
        <v>437.18053928649999</v>
      </c>
      <c r="K15">
        <f t="shared" si="1"/>
        <v>437.18053928649999</v>
      </c>
      <c r="L15">
        <v>6</v>
      </c>
    </row>
    <row r="16" spans="1:12" x14ac:dyDescent="0.25">
      <c r="A16" t="s">
        <v>19</v>
      </c>
      <c r="B16">
        <v>1960</v>
      </c>
      <c r="C16">
        <v>223.63548466937601</v>
      </c>
      <c r="I16">
        <v>9</v>
      </c>
      <c r="J16">
        <f t="shared" si="0"/>
        <v>491.82810669731248</v>
      </c>
      <c r="K16">
        <f t="shared" si="1"/>
        <v>491.82810669731248</v>
      </c>
      <c r="L16">
        <v>2</v>
      </c>
    </row>
    <row r="17" spans="1:12" x14ac:dyDescent="0.25">
      <c r="A17" t="s">
        <v>20</v>
      </c>
      <c r="B17">
        <v>1960</v>
      </c>
      <c r="C17">
        <v>63.970129865891103</v>
      </c>
      <c r="I17">
        <v>10</v>
      </c>
      <c r="J17">
        <f t="shared" si="0"/>
        <v>546.47567410812496</v>
      </c>
      <c r="K17">
        <f t="shared" si="1"/>
        <v>546.47567410812496</v>
      </c>
      <c r="L17">
        <v>2</v>
      </c>
    </row>
    <row r="18" spans="1:12" x14ac:dyDescent="0.25">
      <c r="A18" t="s">
        <v>21</v>
      </c>
      <c r="B18">
        <v>1960</v>
      </c>
      <c r="C18">
        <v>0</v>
      </c>
      <c r="I18">
        <v>11</v>
      </c>
      <c r="J18">
        <f t="shared" si="0"/>
        <v>601.12324151893745</v>
      </c>
      <c r="K18">
        <f t="shared" si="1"/>
        <v>601.12324151893745</v>
      </c>
      <c r="L18">
        <v>1</v>
      </c>
    </row>
    <row r="19" spans="1:12" x14ac:dyDescent="0.25">
      <c r="A19" t="s">
        <v>22</v>
      </c>
      <c r="B19">
        <v>1960</v>
      </c>
      <c r="C19">
        <v>353.30641349555401</v>
      </c>
      <c r="I19">
        <v>12</v>
      </c>
      <c r="J19">
        <f t="shared" si="0"/>
        <v>655.77080892975005</v>
      </c>
      <c r="K19">
        <f t="shared" si="1"/>
        <v>655.77080892975005</v>
      </c>
      <c r="L19">
        <v>2</v>
      </c>
    </row>
    <row r="20" spans="1:12" x14ac:dyDescent="0.25">
      <c r="A20" t="s">
        <v>23</v>
      </c>
      <c r="B20">
        <v>1960</v>
      </c>
      <c r="C20">
        <v>7.4915060444786601</v>
      </c>
      <c r="I20">
        <v>13</v>
      </c>
      <c r="J20">
        <f t="shared" si="0"/>
        <v>710.41837634056253</v>
      </c>
      <c r="K20">
        <f t="shared" si="1"/>
        <v>710.41837634056253</v>
      </c>
      <c r="L20">
        <v>0</v>
      </c>
    </row>
    <row r="21" spans="1:12" x14ac:dyDescent="0.25">
      <c r="A21" t="s">
        <v>24</v>
      </c>
      <c r="B21">
        <v>1960</v>
      </c>
      <c r="C21">
        <v>415.46945365818402</v>
      </c>
      <c r="I21">
        <v>14</v>
      </c>
      <c r="J21">
        <f t="shared" si="0"/>
        <v>765.06594375137502</v>
      </c>
      <c r="K21">
        <f t="shared" si="1"/>
        <v>765.06594375137502</v>
      </c>
      <c r="L21">
        <v>0</v>
      </c>
    </row>
    <row r="22" spans="1:12" x14ac:dyDescent="0.25">
      <c r="A22" t="s">
        <v>25</v>
      </c>
      <c r="B22">
        <v>1960</v>
      </c>
      <c r="C22">
        <v>104.847664502954</v>
      </c>
      <c r="I22">
        <v>15</v>
      </c>
      <c r="J22">
        <f t="shared" si="0"/>
        <v>819.7135111621875</v>
      </c>
      <c r="K22">
        <f t="shared" si="1"/>
        <v>819.7135111621875</v>
      </c>
      <c r="L22">
        <v>0</v>
      </c>
    </row>
    <row r="23" spans="1:12" x14ac:dyDescent="0.25">
      <c r="A23" t="s">
        <v>26</v>
      </c>
      <c r="B23">
        <v>1960</v>
      </c>
      <c r="C23">
        <v>421.53386818651597</v>
      </c>
      <c r="I23">
        <v>16</v>
      </c>
      <c r="J23">
        <f t="shared" si="0"/>
        <v>874.36107857299999</v>
      </c>
      <c r="K23">
        <f t="shared" si="1"/>
        <v>874.36107857299999</v>
      </c>
      <c r="L23">
        <v>1</v>
      </c>
    </row>
    <row r="24" spans="1:12" x14ac:dyDescent="0.25">
      <c r="A24" t="s">
        <v>27</v>
      </c>
      <c r="B24">
        <v>1960</v>
      </c>
      <c r="C24">
        <v>452.23217013409101</v>
      </c>
      <c r="I24">
        <v>17</v>
      </c>
      <c r="J24">
        <f t="shared" si="0"/>
        <v>929.00864598381247</v>
      </c>
      <c r="K24">
        <f t="shared" si="1"/>
        <v>929.00864598381247</v>
      </c>
      <c r="L24">
        <v>1</v>
      </c>
    </row>
    <row r="25" spans="1:12" x14ac:dyDescent="0.25">
      <c r="A25" t="s">
        <v>28</v>
      </c>
      <c r="B25">
        <v>1960</v>
      </c>
      <c r="C25">
        <v>126.68928814973199</v>
      </c>
      <c r="I25">
        <v>18</v>
      </c>
      <c r="J25">
        <f t="shared" si="0"/>
        <v>983.65621339462496</v>
      </c>
      <c r="K25">
        <f t="shared" si="1"/>
        <v>983.65621339462496</v>
      </c>
      <c r="L25">
        <v>0</v>
      </c>
    </row>
    <row r="26" spans="1:12" x14ac:dyDescent="0.25">
      <c r="A26" t="s">
        <v>29</v>
      </c>
      <c r="B26">
        <v>1960</v>
      </c>
      <c r="C26">
        <v>76.441332310442704</v>
      </c>
      <c r="I26">
        <v>19</v>
      </c>
      <c r="J26">
        <f t="shared" si="0"/>
        <v>1038.3037808054376</v>
      </c>
      <c r="K26">
        <f t="shared" si="1"/>
        <v>1038.3037808054376</v>
      </c>
      <c r="L26">
        <v>0</v>
      </c>
    </row>
    <row r="27" spans="1:12" x14ac:dyDescent="0.25">
      <c r="A27" t="s">
        <v>30</v>
      </c>
      <c r="B27">
        <v>1960</v>
      </c>
      <c r="C27">
        <v>17.385011804909102</v>
      </c>
      <c r="I27">
        <v>20</v>
      </c>
      <c r="J27">
        <f t="shared" si="0"/>
        <v>1092.9513482162499</v>
      </c>
      <c r="K27">
        <f t="shared" si="1"/>
        <v>1092.9513482162499</v>
      </c>
      <c r="L27">
        <v>1</v>
      </c>
    </row>
    <row r="28" spans="1:12" x14ac:dyDescent="0.25">
      <c r="A28" t="s">
        <v>31</v>
      </c>
      <c r="B28">
        <v>1960</v>
      </c>
      <c r="C28">
        <v>315.96091687945602</v>
      </c>
      <c r="L28">
        <v>0</v>
      </c>
    </row>
    <row r="29" spans="1:12" x14ac:dyDescent="0.25">
      <c r="A29" t="s">
        <v>32</v>
      </c>
      <c r="B29">
        <v>1960</v>
      </c>
      <c r="C29">
        <v>14.8795816711895</v>
      </c>
    </row>
    <row r="30" spans="1:12" x14ac:dyDescent="0.25">
      <c r="A30" t="s">
        <v>33</v>
      </c>
      <c r="B30">
        <v>1960</v>
      </c>
      <c r="C30">
        <v>268.15947952523499</v>
      </c>
      <c r="I30">
        <v>1</v>
      </c>
      <c r="J30">
        <f>$G$2+($G$4/$G$5)*I30</f>
        <v>54.647567410812499</v>
      </c>
      <c r="K30">
        <f>IF(I30&lt;=$G$5,J30,0)</f>
        <v>54.647567410812499</v>
      </c>
      <c r="L30" cm="1">
        <f t="array" ref="L30:L40">SQRT(FREQUENCY(C2:C52,K30:K39))</f>
        <v>1.7320508075688772</v>
      </c>
    </row>
    <row r="31" spans="1:12" x14ac:dyDescent="0.25">
      <c r="A31" t="s">
        <v>34</v>
      </c>
      <c r="B31">
        <v>1960</v>
      </c>
      <c r="C31">
        <v>187.009511946365</v>
      </c>
      <c r="I31">
        <v>2</v>
      </c>
      <c r="J31">
        <f t="shared" ref="J31:J39" si="2">$G$2+($G$4/$G$5)*I31</f>
        <v>109.295134821625</v>
      </c>
      <c r="K31">
        <f t="shared" ref="K31:K39" si="3">IF(I31&lt;=$G$5,SQRT(J31),0)</f>
        <v>10.454431348553827</v>
      </c>
      <c r="L31">
        <v>2</v>
      </c>
    </row>
    <row r="32" spans="1:12" x14ac:dyDescent="0.25">
      <c r="A32" t="s">
        <v>35</v>
      </c>
      <c r="B32">
        <v>1960</v>
      </c>
      <c r="C32">
        <v>176.320823790932</v>
      </c>
      <c r="I32">
        <v>3</v>
      </c>
      <c r="J32">
        <f t="shared" si="2"/>
        <v>163.94270223243751</v>
      </c>
      <c r="K32">
        <f t="shared" si="3"/>
        <v>12.804011177456754</v>
      </c>
      <c r="L32">
        <v>0</v>
      </c>
    </row>
    <row r="33" spans="1:12" x14ac:dyDescent="0.25">
      <c r="A33" t="s">
        <v>36</v>
      </c>
      <c r="B33">
        <v>1960</v>
      </c>
      <c r="C33">
        <v>6.8347453216168201</v>
      </c>
      <c r="I33">
        <v>4</v>
      </c>
      <c r="J33">
        <f t="shared" si="2"/>
        <v>218.59026964325</v>
      </c>
      <c r="K33">
        <f t="shared" si="3"/>
        <v>14.784798600023269</v>
      </c>
      <c r="L33">
        <v>0</v>
      </c>
    </row>
    <row r="34" spans="1:12" x14ac:dyDescent="0.25">
      <c r="A34" t="s">
        <v>37</v>
      </c>
      <c r="B34">
        <v>1960</v>
      </c>
      <c r="C34">
        <v>278.17992094530001</v>
      </c>
      <c r="I34">
        <v>5</v>
      </c>
      <c r="J34">
        <f t="shared" si="2"/>
        <v>273.23783705406248</v>
      </c>
      <c r="K34">
        <f t="shared" si="3"/>
        <v>16.529907351647875</v>
      </c>
      <c r="L34">
        <v>1</v>
      </c>
    </row>
    <row r="35" spans="1:12" x14ac:dyDescent="0.25">
      <c r="A35" t="s">
        <v>38</v>
      </c>
      <c r="B35">
        <v>1960</v>
      </c>
      <c r="C35">
        <v>27.193982645454302</v>
      </c>
      <c r="I35">
        <v>6</v>
      </c>
      <c r="J35">
        <f t="shared" si="2"/>
        <v>327.88540446487502</v>
      </c>
      <c r="K35">
        <f t="shared" si="3"/>
        <v>18.107606259936045</v>
      </c>
      <c r="L35">
        <v>1.4142135623730951</v>
      </c>
    </row>
    <row r="36" spans="1:12" x14ac:dyDescent="0.25">
      <c r="A36" t="s">
        <v>39</v>
      </c>
      <c r="B36">
        <v>1960</v>
      </c>
      <c r="C36">
        <v>391.49587474661797</v>
      </c>
      <c r="I36">
        <v>7</v>
      </c>
      <c r="J36">
        <f t="shared" si="2"/>
        <v>382.53297187568751</v>
      </c>
      <c r="K36">
        <f t="shared" si="3"/>
        <v>19.558450139918744</v>
      </c>
      <c r="L36">
        <v>0</v>
      </c>
    </row>
    <row r="37" spans="1:12" x14ac:dyDescent="0.25">
      <c r="A37" t="s">
        <v>40</v>
      </c>
      <c r="B37">
        <v>1960</v>
      </c>
      <c r="C37">
        <v>191.67769547467501</v>
      </c>
      <c r="I37">
        <v>8</v>
      </c>
      <c r="J37">
        <f t="shared" si="2"/>
        <v>437.18053928649999</v>
      </c>
      <c r="K37">
        <f t="shared" si="3"/>
        <v>20.908862697107654</v>
      </c>
      <c r="L37">
        <v>0</v>
      </c>
    </row>
    <row r="38" spans="1:12" x14ac:dyDescent="0.25">
      <c r="A38" t="s">
        <v>41</v>
      </c>
      <c r="B38">
        <v>1960</v>
      </c>
      <c r="C38">
        <v>51.8837049088513</v>
      </c>
      <c r="I38">
        <v>9</v>
      </c>
      <c r="J38">
        <f t="shared" si="2"/>
        <v>491.82810669731248</v>
      </c>
      <c r="K38">
        <f t="shared" si="3"/>
        <v>22.177197900034901</v>
      </c>
      <c r="L38">
        <v>0</v>
      </c>
    </row>
    <row r="39" spans="1:12" x14ac:dyDescent="0.25">
      <c r="A39" t="s">
        <v>42</v>
      </c>
      <c r="B39">
        <v>1960</v>
      </c>
      <c r="C39">
        <v>626.11417396068305</v>
      </c>
      <c r="I39">
        <v>10</v>
      </c>
      <c r="J39">
        <f t="shared" si="2"/>
        <v>546.47567410812496</v>
      </c>
      <c r="K39">
        <f t="shared" si="3"/>
        <v>23.376819161471154</v>
      </c>
      <c r="L39">
        <v>0</v>
      </c>
    </row>
    <row r="40" spans="1:12" x14ac:dyDescent="0.25">
      <c r="A40" t="s">
        <v>43</v>
      </c>
      <c r="B40">
        <v>1960</v>
      </c>
      <c r="C40">
        <v>59.782500185964402</v>
      </c>
      <c r="L40">
        <v>6.4031242374328485</v>
      </c>
    </row>
    <row r="41" spans="1:12" x14ac:dyDescent="0.25">
      <c r="A41" t="s">
        <v>44</v>
      </c>
      <c r="B41">
        <v>1960</v>
      </c>
      <c r="C41">
        <v>226.64656167392599</v>
      </c>
    </row>
    <row r="42" spans="1:12" x14ac:dyDescent="0.25">
      <c r="A42" t="s">
        <v>45</v>
      </c>
      <c r="B42">
        <v>1960</v>
      </c>
      <c r="C42">
        <v>53.890843341333003</v>
      </c>
    </row>
    <row r="43" spans="1:12" x14ac:dyDescent="0.25">
      <c r="A43" t="s">
        <v>46</v>
      </c>
      <c r="B43">
        <v>1960</v>
      </c>
      <c r="C43">
        <v>17.633729798358299</v>
      </c>
    </row>
    <row r="44" spans="1:12" x14ac:dyDescent="0.25">
      <c r="A44" t="s">
        <v>47</v>
      </c>
      <c r="B44">
        <v>1960</v>
      </c>
      <c r="C44">
        <v>537.07659102422099</v>
      </c>
    </row>
    <row r="45" spans="1:12" x14ac:dyDescent="0.25">
      <c r="A45" t="s">
        <v>48</v>
      </c>
      <c r="B45">
        <v>1960</v>
      </c>
      <c r="C45">
        <v>518.57692920367401</v>
      </c>
    </row>
    <row r="46" spans="1:12" x14ac:dyDescent="0.25">
      <c r="A46" t="s">
        <v>49</v>
      </c>
      <c r="B46">
        <v>1960</v>
      </c>
      <c r="C46">
        <v>557.58471279222294</v>
      </c>
    </row>
    <row r="47" spans="1:12" x14ac:dyDescent="0.25">
      <c r="A47" t="s">
        <v>50</v>
      </c>
      <c r="B47">
        <v>1960</v>
      </c>
      <c r="C47">
        <v>891.29760106288802</v>
      </c>
    </row>
    <row r="48" spans="1:12" x14ac:dyDescent="0.25">
      <c r="A48" t="s">
        <v>51</v>
      </c>
      <c r="B48">
        <v>1960</v>
      </c>
      <c r="C48">
        <v>186.44051133503299</v>
      </c>
    </row>
    <row r="49" spans="1:3" x14ac:dyDescent="0.25">
      <c r="A49" t="s">
        <v>52</v>
      </c>
      <c r="B49">
        <v>1960</v>
      </c>
      <c r="C49">
        <v>456.43264052398399</v>
      </c>
    </row>
    <row r="50" spans="1:3" x14ac:dyDescent="0.25">
      <c r="A50" t="s">
        <v>53</v>
      </c>
      <c r="B50">
        <v>1960</v>
      </c>
      <c r="C50">
        <v>189.63449670800301</v>
      </c>
    </row>
    <row r="51" spans="1:3" x14ac:dyDescent="0.25">
      <c r="A51" t="s">
        <v>54</v>
      </c>
      <c r="B51">
        <v>1960</v>
      </c>
      <c r="C51">
        <v>1092.9513482162499</v>
      </c>
    </row>
    <row r="52" spans="1:3" x14ac:dyDescent="0.25">
      <c r="A52" t="s">
        <v>55</v>
      </c>
      <c r="B52">
        <v>1960</v>
      </c>
      <c r="C52">
        <v>210.26097810740799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E2C7-A5BB-48D3-9DBC-376766A8A5DD}">
  <dimension ref="A1:N52"/>
  <sheetViews>
    <sheetView tabSelected="1" topLeftCell="A4" zoomScale="85" zoomScaleNormal="85" workbookViewId="0">
      <selection activeCell="I7" sqref="I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3</v>
      </c>
      <c r="B2">
        <v>1970</v>
      </c>
      <c r="C2">
        <v>14.1398568303202</v>
      </c>
    </row>
    <row r="3" spans="1:14" x14ac:dyDescent="0.25">
      <c r="A3" t="s">
        <v>57</v>
      </c>
      <c r="B3">
        <v>1970</v>
      </c>
      <c r="C3">
        <v>35.288399438048799</v>
      </c>
      <c r="H3" t="s">
        <v>4</v>
      </c>
      <c r="I3">
        <f>MIN(C2:C52)</f>
        <v>0.39219317692814598</v>
      </c>
    </row>
    <row r="4" spans="1:14" x14ac:dyDescent="0.25">
      <c r="A4" t="s">
        <v>5</v>
      </c>
      <c r="B4">
        <v>1970</v>
      </c>
      <c r="C4">
        <v>56.8072731379524</v>
      </c>
      <c r="H4" t="s">
        <v>6</v>
      </c>
      <c r="I4">
        <f>MAX(C2:C52)</f>
        <v>74.369927648518797</v>
      </c>
    </row>
    <row r="5" spans="1:14" x14ac:dyDescent="0.25">
      <c r="A5" t="s">
        <v>7</v>
      </c>
      <c r="B5">
        <v>1970</v>
      </c>
      <c r="C5">
        <v>1.7158054276645001</v>
      </c>
      <c r="H5" t="s">
        <v>58</v>
      </c>
      <c r="I5">
        <f>I4-I3</f>
        <v>73.977734471590651</v>
      </c>
    </row>
    <row r="6" spans="1:14" x14ac:dyDescent="0.25">
      <c r="A6" t="s">
        <v>9</v>
      </c>
      <c r="B6">
        <v>1970</v>
      </c>
      <c r="C6">
        <v>9.7678890945151693</v>
      </c>
      <c r="H6" t="s">
        <v>59</v>
      </c>
      <c r="I6">
        <v>20</v>
      </c>
    </row>
    <row r="7" spans="1:14" x14ac:dyDescent="0.25">
      <c r="A7" t="s">
        <v>11</v>
      </c>
      <c r="B7">
        <v>1970</v>
      </c>
      <c r="C7">
        <v>10.873214244454299</v>
      </c>
    </row>
    <row r="8" spans="1:14" x14ac:dyDescent="0.25">
      <c r="A8" t="s">
        <v>12</v>
      </c>
      <c r="B8">
        <v>1970</v>
      </c>
      <c r="C8">
        <v>3.82622474650436</v>
      </c>
    </row>
    <row r="9" spans="1:14" x14ac:dyDescent="0.25">
      <c r="A9" t="s">
        <v>13</v>
      </c>
      <c r="B9">
        <v>1970</v>
      </c>
      <c r="C9">
        <v>48.895829988469302</v>
      </c>
    </row>
    <row r="10" spans="1:14" x14ac:dyDescent="0.25">
      <c r="A10" t="s">
        <v>14</v>
      </c>
      <c r="B10">
        <v>1970</v>
      </c>
      <c r="C10">
        <v>45.604155926557397</v>
      </c>
      <c r="K10">
        <v>1</v>
      </c>
      <c r="L10">
        <f>$I$3+($I$5/$I$6)*K10</f>
        <v>4.0910799005076788</v>
      </c>
      <c r="M10">
        <f>IF(K9&lt;=$I$6,L10,0)</f>
        <v>4.0910799005076788</v>
      </c>
      <c r="N10" cm="1">
        <f t="array" ref="N10:N30">FREQUENCY(C2:C52,M10:M29)</f>
        <v>8</v>
      </c>
    </row>
    <row r="11" spans="1:14" x14ac:dyDescent="0.25">
      <c r="A11" t="s">
        <v>15</v>
      </c>
      <c r="B11">
        <v>1970</v>
      </c>
      <c r="C11">
        <v>21.2830419225848</v>
      </c>
      <c r="K11">
        <v>2</v>
      </c>
      <c r="L11">
        <f t="shared" ref="L11:L29" si="0">$I$3+($I$5/$I$6)*K11</f>
        <v>7.789966624087211</v>
      </c>
      <c r="M11">
        <f t="shared" ref="M11:M29" si="1">IF(K10&lt;=$I$6,L11,0)</f>
        <v>7.789966624087211</v>
      </c>
      <c r="N11">
        <v>3</v>
      </c>
    </row>
    <row r="12" spans="1:14" x14ac:dyDescent="0.25">
      <c r="A12" t="s">
        <v>16</v>
      </c>
      <c r="B12">
        <v>1970</v>
      </c>
      <c r="C12">
        <v>0.39219317692814598</v>
      </c>
      <c r="K12">
        <v>3</v>
      </c>
      <c r="L12">
        <f t="shared" si="0"/>
        <v>11.488853347666744</v>
      </c>
      <c r="M12">
        <f t="shared" si="1"/>
        <v>11.488853347666744</v>
      </c>
      <c r="N12">
        <v>5</v>
      </c>
    </row>
    <row r="13" spans="1:14" x14ac:dyDescent="0.25">
      <c r="A13" t="s">
        <v>56</v>
      </c>
      <c r="B13">
        <v>1970</v>
      </c>
      <c r="C13">
        <v>24.981751611127802</v>
      </c>
      <c r="K13">
        <v>4</v>
      </c>
      <c r="L13">
        <f t="shared" si="0"/>
        <v>15.187740071246276</v>
      </c>
      <c r="M13">
        <f t="shared" si="1"/>
        <v>15.187740071246276</v>
      </c>
      <c r="N13">
        <v>4</v>
      </c>
    </row>
    <row r="14" spans="1:14" x14ac:dyDescent="0.25">
      <c r="A14" t="s">
        <v>17</v>
      </c>
      <c r="B14">
        <v>1970</v>
      </c>
      <c r="C14">
        <v>13.753092691634601</v>
      </c>
      <c r="K14">
        <v>5</v>
      </c>
      <c r="L14">
        <f t="shared" si="0"/>
        <v>18.886626794825808</v>
      </c>
      <c r="M14">
        <f t="shared" si="1"/>
        <v>18.886626794825808</v>
      </c>
      <c r="N14">
        <v>5</v>
      </c>
    </row>
    <row r="15" spans="1:14" x14ac:dyDescent="0.25">
      <c r="A15" t="s">
        <v>18</v>
      </c>
      <c r="B15">
        <v>1970</v>
      </c>
      <c r="C15">
        <v>29.629360365723301</v>
      </c>
      <c r="K15">
        <v>6</v>
      </c>
      <c r="L15">
        <f t="shared" si="0"/>
        <v>22.585513518405342</v>
      </c>
      <c r="M15">
        <f t="shared" si="1"/>
        <v>22.585513518405342</v>
      </c>
      <c r="N15">
        <v>6</v>
      </c>
    </row>
    <row r="16" spans="1:14" x14ac:dyDescent="0.25">
      <c r="A16" t="s">
        <v>19</v>
      </c>
      <c r="B16">
        <v>1970</v>
      </c>
      <c r="C16">
        <v>5.5259586238553098</v>
      </c>
      <c r="K16">
        <v>7</v>
      </c>
      <c r="L16">
        <f t="shared" si="0"/>
        <v>26.284400241984873</v>
      </c>
      <c r="M16">
        <f t="shared" si="1"/>
        <v>26.284400241984873</v>
      </c>
      <c r="N16">
        <v>3</v>
      </c>
    </row>
    <row r="17" spans="1:14" x14ac:dyDescent="0.25">
      <c r="A17" t="s">
        <v>20</v>
      </c>
      <c r="B17">
        <v>1970</v>
      </c>
      <c r="C17">
        <v>31.653009372689699</v>
      </c>
      <c r="K17">
        <v>8</v>
      </c>
      <c r="L17">
        <f t="shared" si="0"/>
        <v>29.983286965564407</v>
      </c>
      <c r="M17">
        <f t="shared" si="1"/>
        <v>29.983286965564407</v>
      </c>
      <c r="N17">
        <v>2</v>
      </c>
    </row>
    <row r="18" spans="1:14" x14ac:dyDescent="0.25">
      <c r="A18" t="s">
        <v>21</v>
      </c>
      <c r="B18">
        <v>1970</v>
      </c>
      <c r="C18">
        <v>3.3829228275181098</v>
      </c>
      <c r="K18">
        <v>9</v>
      </c>
      <c r="L18">
        <f t="shared" si="0"/>
        <v>33.682173689143937</v>
      </c>
      <c r="M18">
        <f t="shared" si="1"/>
        <v>33.682173689143937</v>
      </c>
      <c r="N18">
        <v>4</v>
      </c>
    </row>
    <row r="19" spans="1:14" x14ac:dyDescent="0.25">
      <c r="A19" t="s">
        <v>22</v>
      </c>
      <c r="B19">
        <v>1970</v>
      </c>
      <c r="C19">
        <v>33.2431728775476</v>
      </c>
      <c r="K19">
        <v>10</v>
      </c>
      <c r="L19">
        <f t="shared" si="0"/>
        <v>37.381060412723471</v>
      </c>
      <c r="M19">
        <f t="shared" si="1"/>
        <v>37.381060412723471</v>
      </c>
      <c r="N19">
        <v>2</v>
      </c>
    </row>
    <row r="20" spans="1:14" x14ac:dyDescent="0.25">
      <c r="A20" t="s">
        <v>23</v>
      </c>
      <c r="B20">
        <v>1970</v>
      </c>
      <c r="C20">
        <v>8.4859662989048399</v>
      </c>
      <c r="K20">
        <v>11</v>
      </c>
      <c r="L20">
        <f t="shared" si="0"/>
        <v>41.079947136303005</v>
      </c>
      <c r="M20">
        <f t="shared" si="1"/>
        <v>41.079947136303005</v>
      </c>
      <c r="N20">
        <v>1</v>
      </c>
    </row>
    <row r="21" spans="1:14" x14ac:dyDescent="0.25">
      <c r="A21" t="s">
        <v>24</v>
      </c>
      <c r="B21">
        <v>1970</v>
      </c>
      <c r="C21">
        <v>42.437462703417502</v>
      </c>
      <c r="K21">
        <v>12</v>
      </c>
      <c r="L21">
        <f t="shared" si="0"/>
        <v>44.778833859882539</v>
      </c>
      <c r="M21">
        <f t="shared" si="1"/>
        <v>44.778833859882539</v>
      </c>
      <c r="N21">
        <v>1</v>
      </c>
    </row>
    <row r="22" spans="1:14" x14ac:dyDescent="0.25">
      <c r="A22" t="s">
        <v>25</v>
      </c>
      <c r="B22">
        <v>1970</v>
      </c>
      <c r="C22">
        <v>35.488485490639697</v>
      </c>
      <c r="K22">
        <v>13</v>
      </c>
      <c r="L22">
        <f t="shared" si="0"/>
        <v>48.477720583462073</v>
      </c>
      <c r="M22">
        <f t="shared" si="1"/>
        <v>48.477720583462073</v>
      </c>
      <c r="N22">
        <v>1</v>
      </c>
    </row>
    <row r="23" spans="1:14" x14ac:dyDescent="0.25">
      <c r="A23" t="s">
        <v>26</v>
      </c>
      <c r="B23">
        <v>1970</v>
      </c>
      <c r="C23">
        <v>15.907417074898399</v>
      </c>
      <c r="K23">
        <v>14</v>
      </c>
      <c r="L23">
        <f t="shared" si="0"/>
        <v>52.1766073070416</v>
      </c>
      <c r="M23">
        <f t="shared" si="1"/>
        <v>52.1766073070416</v>
      </c>
      <c r="N23">
        <v>2</v>
      </c>
    </row>
    <row r="24" spans="1:14" x14ac:dyDescent="0.25">
      <c r="A24" t="s">
        <v>27</v>
      </c>
      <c r="B24">
        <v>1970</v>
      </c>
      <c r="C24">
        <v>20.495582970886002</v>
      </c>
      <c r="K24">
        <v>15</v>
      </c>
      <c r="L24">
        <f t="shared" si="0"/>
        <v>55.875494030621134</v>
      </c>
      <c r="M24">
        <f t="shared" si="1"/>
        <v>55.875494030621134</v>
      </c>
      <c r="N24">
        <v>2</v>
      </c>
    </row>
    <row r="25" spans="1:14" x14ac:dyDescent="0.25">
      <c r="A25" t="s">
        <v>28</v>
      </c>
      <c r="B25">
        <v>1970</v>
      </c>
      <c r="C25">
        <v>1.2877890527943501</v>
      </c>
      <c r="K25">
        <v>16</v>
      </c>
      <c r="L25">
        <f t="shared" si="0"/>
        <v>59.574380754200668</v>
      </c>
      <c r="M25">
        <f t="shared" si="1"/>
        <v>59.574380754200668</v>
      </c>
      <c r="N25">
        <v>1</v>
      </c>
    </row>
    <row r="26" spans="1:14" x14ac:dyDescent="0.25">
      <c r="A26" t="s">
        <v>29</v>
      </c>
      <c r="B26">
        <v>1970</v>
      </c>
      <c r="C26">
        <v>6.2248749612073002</v>
      </c>
      <c r="K26">
        <v>17</v>
      </c>
      <c r="L26">
        <f t="shared" si="0"/>
        <v>63.273267477780202</v>
      </c>
      <c r="M26">
        <f t="shared" si="1"/>
        <v>63.273267477780202</v>
      </c>
      <c r="N26">
        <v>0</v>
      </c>
    </row>
    <row r="27" spans="1:14" x14ac:dyDescent="0.25">
      <c r="A27" t="s">
        <v>30</v>
      </c>
      <c r="B27">
        <v>1970</v>
      </c>
      <c r="C27">
        <v>16.6577533074407</v>
      </c>
      <c r="K27">
        <v>18</v>
      </c>
      <c r="L27">
        <f t="shared" si="0"/>
        <v>66.972154201359729</v>
      </c>
      <c r="M27">
        <f t="shared" si="1"/>
        <v>66.972154201359729</v>
      </c>
      <c r="N27">
        <v>0</v>
      </c>
    </row>
    <row r="28" spans="1:14" x14ac:dyDescent="0.25">
      <c r="A28" t="s">
        <v>31</v>
      </c>
      <c r="B28">
        <v>1970</v>
      </c>
      <c r="C28">
        <v>16.4168379154072</v>
      </c>
      <c r="K28">
        <v>19</v>
      </c>
      <c r="L28">
        <f t="shared" si="0"/>
        <v>70.671040924939263</v>
      </c>
      <c r="M28">
        <f t="shared" si="1"/>
        <v>70.671040924939263</v>
      </c>
      <c r="N28">
        <v>0</v>
      </c>
    </row>
    <row r="29" spans="1:14" x14ac:dyDescent="0.25">
      <c r="A29" t="s">
        <v>32</v>
      </c>
      <c r="B29">
        <v>1970</v>
      </c>
      <c r="C29">
        <v>53.050469398911801</v>
      </c>
      <c r="K29">
        <v>20</v>
      </c>
      <c r="L29">
        <f t="shared" si="0"/>
        <v>74.369927648518797</v>
      </c>
      <c r="M29">
        <f t="shared" si="1"/>
        <v>74.369927648518797</v>
      </c>
      <c r="N29">
        <v>1</v>
      </c>
    </row>
    <row r="30" spans="1:14" x14ac:dyDescent="0.25">
      <c r="A30" t="s">
        <v>33</v>
      </c>
      <c r="B30">
        <v>1970</v>
      </c>
      <c r="C30">
        <v>4.2967806882215003</v>
      </c>
      <c r="N30">
        <v>0</v>
      </c>
    </row>
    <row r="31" spans="1:14" x14ac:dyDescent="0.25">
      <c r="A31" t="s">
        <v>34</v>
      </c>
      <c r="B31">
        <v>1970</v>
      </c>
      <c r="C31">
        <v>8.6758368454657209</v>
      </c>
    </row>
    <row r="32" spans="1:14" x14ac:dyDescent="0.25">
      <c r="A32" t="s">
        <v>35</v>
      </c>
      <c r="B32">
        <v>1970</v>
      </c>
      <c r="C32">
        <v>23.855480985088999</v>
      </c>
    </row>
    <row r="33" spans="1:14" x14ac:dyDescent="0.25">
      <c r="A33" t="s">
        <v>36</v>
      </c>
      <c r="B33">
        <v>1970</v>
      </c>
      <c r="C33">
        <v>29.7244094488188</v>
      </c>
      <c r="K33">
        <v>1</v>
      </c>
      <c r="L33">
        <f>$I$3+($I$5/$I$6)*K33</f>
        <v>4.0910799005076788</v>
      </c>
      <c r="M33">
        <f>IF(K9&lt;=$I$6,L33,0)</f>
        <v>4.0910799005076788</v>
      </c>
      <c r="N33" cm="1">
        <f t="array" ref="N33:N43">SQRT(FREQUENCY(C2:C52,M33:M42))</f>
        <v>2.8284271247461903</v>
      </c>
    </row>
    <row r="34" spans="1:14" x14ac:dyDescent="0.25">
      <c r="A34" t="s">
        <v>37</v>
      </c>
      <c r="B34">
        <v>1970</v>
      </c>
      <c r="C34">
        <v>8.5979209152486806</v>
      </c>
      <c r="K34">
        <v>2</v>
      </c>
      <c r="L34">
        <f t="shared" ref="L34:L42" si="2">$I$3+($I$5/$I$6)*K34</f>
        <v>7.789966624087211</v>
      </c>
      <c r="M34">
        <f t="shared" ref="M34:M42" si="3">IF(K10&lt;=$I$6,L34,0)</f>
        <v>7.789966624087211</v>
      </c>
      <c r="N34">
        <v>1.7320508075688772</v>
      </c>
    </row>
    <row r="35" spans="1:14" x14ac:dyDescent="0.25">
      <c r="A35" t="s">
        <v>38</v>
      </c>
      <c r="B35">
        <v>1970</v>
      </c>
      <c r="C35">
        <v>19.932865793175498</v>
      </c>
      <c r="K35">
        <v>3</v>
      </c>
      <c r="L35">
        <f t="shared" si="2"/>
        <v>11.488853347666744</v>
      </c>
      <c r="M35">
        <f t="shared" si="3"/>
        <v>11.488853347666744</v>
      </c>
      <c r="N35">
        <v>2.2360679774997898</v>
      </c>
    </row>
    <row r="36" spans="1:14" x14ac:dyDescent="0.25">
      <c r="A36" t="s">
        <v>39</v>
      </c>
      <c r="B36">
        <v>1970</v>
      </c>
      <c r="C36">
        <v>51.961842848609699</v>
      </c>
      <c r="K36">
        <v>4</v>
      </c>
      <c r="L36">
        <f t="shared" si="2"/>
        <v>15.187740071246276</v>
      </c>
      <c r="M36">
        <f t="shared" si="3"/>
        <v>15.187740071246276</v>
      </c>
      <c r="N36">
        <v>2</v>
      </c>
    </row>
    <row r="37" spans="1:14" x14ac:dyDescent="0.25">
      <c r="A37" t="s">
        <v>40</v>
      </c>
      <c r="B37">
        <v>1970</v>
      </c>
      <c r="C37">
        <v>37.964640875056801</v>
      </c>
      <c r="K37">
        <v>5</v>
      </c>
      <c r="L37">
        <f t="shared" si="2"/>
        <v>18.886626794825808</v>
      </c>
      <c r="M37">
        <f t="shared" si="3"/>
        <v>18.886626794825808</v>
      </c>
      <c r="N37">
        <v>2.2360679774997898</v>
      </c>
    </row>
    <row r="38" spans="1:14" x14ac:dyDescent="0.25">
      <c r="A38" t="s">
        <v>41</v>
      </c>
      <c r="B38">
        <v>1970</v>
      </c>
      <c r="C38">
        <v>31.337562992604401</v>
      </c>
      <c r="K38">
        <v>6</v>
      </c>
      <c r="L38">
        <f t="shared" si="2"/>
        <v>22.585513518405342</v>
      </c>
      <c r="M38">
        <f t="shared" si="3"/>
        <v>22.585513518405342</v>
      </c>
      <c r="N38">
        <v>2.4494897427831779</v>
      </c>
    </row>
    <row r="39" spans="1:14" x14ac:dyDescent="0.25">
      <c r="A39" t="s">
        <v>42</v>
      </c>
      <c r="B39">
        <v>1970</v>
      </c>
      <c r="C39">
        <v>21.755917729160299</v>
      </c>
      <c r="K39">
        <v>7</v>
      </c>
      <c r="L39">
        <f t="shared" si="2"/>
        <v>26.284400241984873</v>
      </c>
      <c r="M39">
        <f t="shared" si="3"/>
        <v>26.284400241984873</v>
      </c>
      <c r="N39">
        <v>1.7320508075688772</v>
      </c>
    </row>
    <row r="40" spans="1:14" x14ac:dyDescent="0.25">
      <c r="A40" t="s">
        <v>43</v>
      </c>
      <c r="B40">
        <v>1970</v>
      </c>
      <c r="C40">
        <v>17.7888433766955</v>
      </c>
      <c r="K40">
        <v>8</v>
      </c>
      <c r="L40">
        <f t="shared" si="2"/>
        <v>29.983286965564407</v>
      </c>
      <c r="M40">
        <f t="shared" si="3"/>
        <v>29.983286965564407</v>
      </c>
      <c r="N40">
        <v>1.4142135623730951</v>
      </c>
    </row>
    <row r="41" spans="1:14" x14ac:dyDescent="0.25">
      <c r="A41" t="s">
        <v>44</v>
      </c>
      <c r="B41">
        <v>1970</v>
      </c>
      <c r="C41">
        <v>11.6190023502072</v>
      </c>
      <c r="K41">
        <v>9</v>
      </c>
      <c r="L41">
        <f t="shared" si="2"/>
        <v>33.682173689143937</v>
      </c>
      <c r="M41">
        <f t="shared" si="3"/>
        <v>33.682173689143937</v>
      </c>
      <c r="N41">
        <v>2</v>
      </c>
    </row>
    <row r="42" spans="1:14" x14ac:dyDescent="0.25">
      <c r="A42" t="s">
        <v>45</v>
      </c>
      <c r="B42">
        <v>1970</v>
      </c>
      <c r="C42">
        <v>24.628297991597002</v>
      </c>
      <c r="K42">
        <v>10</v>
      </c>
      <c r="L42">
        <f t="shared" si="2"/>
        <v>37.381060412723471</v>
      </c>
      <c r="M42">
        <f t="shared" si="3"/>
        <v>37.381060412723471</v>
      </c>
      <c r="N42">
        <v>1.4142135623730951</v>
      </c>
    </row>
    <row r="43" spans="1:14" x14ac:dyDescent="0.25">
      <c r="A43" t="s">
        <v>46</v>
      </c>
      <c r="B43">
        <v>1970</v>
      </c>
      <c r="C43">
        <v>15.9277062450132</v>
      </c>
      <c r="N43">
        <v>3</v>
      </c>
    </row>
    <row r="44" spans="1:14" x14ac:dyDescent="0.25">
      <c r="A44" t="s">
        <v>47</v>
      </c>
      <c r="B44">
        <v>1970</v>
      </c>
      <c r="C44">
        <v>13.9154830647806</v>
      </c>
    </row>
    <row r="45" spans="1:14" x14ac:dyDescent="0.25">
      <c r="A45" t="s">
        <v>48</v>
      </c>
      <c r="B45">
        <v>1970</v>
      </c>
      <c r="C45">
        <v>74.369927648518797</v>
      </c>
    </row>
    <row r="46" spans="1:14" x14ac:dyDescent="0.25">
      <c r="A46" t="s">
        <v>49</v>
      </c>
      <c r="B46">
        <v>1970</v>
      </c>
      <c r="C46">
        <v>3.6817704217892802</v>
      </c>
    </row>
    <row r="47" spans="1:14" x14ac:dyDescent="0.25">
      <c r="A47" t="s">
        <v>50</v>
      </c>
      <c r="B47">
        <v>1970</v>
      </c>
      <c r="C47">
        <v>2.0255215718047399</v>
      </c>
    </row>
    <row r="48" spans="1:14" x14ac:dyDescent="0.25">
      <c r="A48" t="s">
        <v>51</v>
      </c>
      <c r="B48">
        <v>1970</v>
      </c>
      <c r="C48">
        <v>53.049439237740202</v>
      </c>
    </row>
    <row r="49" spans="1:3" x14ac:dyDescent="0.25">
      <c r="A49" t="s">
        <v>52</v>
      </c>
      <c r="B49">
        <v>1970</v>
      </c>
      <c r="C49">
        <v>19.887544442648601</v>
      </c>
    </row>
    <row r="50" spans="1:3" x14ac:dyDescent="0.25">
      <c r="A50" t="s">
        <v>53</v>
      </c>
      <c r="B50">
        <v>1970</v>
      </c>
      <c r="C50">
        <v>20.0087488110847</v>
      </c>
    </row>
    <row r="51" spans="1:3" x14ac:dyDescent="0.25">
      <c r="A51" t="s">
        <v>54</v>
      </c>
      <c r="B51">
        <v>1970</v>
      </c>
      <c r="C51">
        <v>31.328299527517601</v>
      </c>
    </row>
    <row r="52" spans="1:3" x14ac:dyDescent="0.25">
      <c r="A52" t="s">
        <v>55</v>
      </c>
      <c r="B52">
        <v>1970</v>
      </c>
      <c r="C52">
        <v>3.30910666153253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1950</vt:lpstr>
      <vt:lpstr>1960</vt:lpstr>
      <vt:lpstr>1970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Gryglewska</cp:lastModifiedBy>
  <dcterms:created xsi:type="dcterms:W3CDTF">2022-03-20T22:27:36Z</dcterms:created>
  <dcterms:modified xsi:type="dcterms:W3CDTF">2022-03-21T16:21:44Z</dcterms:modified>
</cp:coreProperties>
</file>