
<file path=[Content_Types].xml><?xml version="1.0" encoding="utf-8"?>
<Types xmlns="http://schemas.openxmlformats.org/package/2006/content-types">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2.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workbookPr defaultThemeVersion="166925"/>
  <mc:AlternateContent xmlns:mc="http://schemas.openxmlformats.org/markup-compatibility/2006">
    <mc:Choice Requires="x15">
      <x15ac:absPath xmlns:x15ac="http://schemas.microsoft.com/office/spreadsheetml/2010/11/ac" url="C:\Users\Maryam Daniyal\Documents\Old Data\Projects\Project_05\"/>
    </mc:Choice>
  </mc:AlternateContent>
  <xr:revisionPtr revIDLastSave="0" documentId="13_ncr:1_{B8F0D771-42B4-4CC2-8D88-CE94A7FBA141}" xr6:coauthVersionLast="47" xr6:coauthVersionMax="47" xr10:uidLastSave="{00000000-0000-0000-0000-000000000000}"/>
  <bookViews>
    <workbookView xWindow="-108" yWindow="-108" windowWidth="23256" windowHeight="12456" firstSheet="3" activeTab="5" xr2:uid="{202088D2-D3A6-450D-BE49-3DAF004EF3A0}"/>
  </bookViews>
  <sheets>
    <sheet name="Sheet1" sheetId="3" state="hidden" r:id="rId1"/>
    <sheet name="Sheet2" sheetId="4" state="hidden" r:id="rId2"/>
    <sheet name="Sheet5" sheetId="7" state="hidden" r:id="rId3"/>
    <sheet name="Analysis_01" sheetId="1" r:id="rId4"/>
    <sheet name="Analysis_01 (2)" sheetId="5" r:id="rId5"/>
    <sheet name="Time Series Dashboard" sheetId="2" r:id="rId6"/>
  </sheets>
  <definedNames>
    <definedName name="ExternalData_1" localSheetId="0" hidden="1">Sheet1!$A$3:$M$1003</definedName>
    <definedName name="ExternalData_1" localSheetId="1" hidden="1">Sheet2!$A$3:$M$1003</definedName>
    <definedName name="ExternalData_1" localSheetId="2" hidden="1">Sheet5!$A$3:$M$561</definedName>
    <definedName name="LookTable" localSheetId="4">'Analysis_01 (2)'!#REF!</definedName>
    <definedName name="LookTable">Analysis_01!$O$6:$U$11</definedName>
    <definedName name="Slicer_EnglishCountryRegionName">#N/A</definedName>
    <definedName name="Slicer_Month_Name">#N/A</definedName>
    <definedName name="Slicer_Year">#N/A</definedName>
  </definedNames>
  <calcPr calcId="191029"/>
  <pivotCaches>
    <pivotCache cacheId="603" r:id="rId7"/>
    <pivotCache cacheId="1330" r:id="rId8"/>
    <pivotCache cacheId="1333" r:id="rId9"/>
    <pivotCache cacheId="1336" r:id="rId10"/>
    <pivotCache cacheId="1339" r:id="rId11"/>
    <pivotCache cacheId="1342" r:id="rId12"/>
    <pivotCache cacheId="1345" r:id="rId13"/>
    <pivotCache cacheId="1348" r:id="rId14"/>
  </pivotCaches>
  <extLst>
    <ext xmlns:x14="http://schemas.microsoft.com/office/spreadsheetml/2009/9/main" uri="{876F7934-8845-4945-9796-88D515C7AA90}">
      <x14:pivotCaches>
        <pivotCache cacheId="586" r:id="rId15"/>
        <pivotCache cacheId="599" r:id="rId16"/>
        <pivotCache cacheId="688" r:id="rId17"/>
      </x14:pivotCaches>
    </ext>
    <ext xmlns:x14="http://schemas.microsoft.com/office/spreadsheetml/2009/9/main" uri="{BBE1A952-AA13-448e-AADC-164F8A28A991}">
      <x14:slicerCaches>
        <x14:slicerCache r:id="rId18"/>
        <x14:slicerCache r:id="rId19"/>
        <x14:slicerCache r:id="rId2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FactInternetSales_953d0618-5bef-4893-8754-807710495f89" name="FactInternetSales" connection="Query - FactInternetSales"/>
          <x15:modelTable id="DimSalesTerritory_be40fd29-67ec-4cf7-9e9b-4c9017acb946" name="DimSalesTerritory" connection="Query - DimSalesTerritory"/>
          <x15:modelTable id="DimProduct_b742e71a-f026-4c2a-be22-b865590f232f" name="DimProduct" connection="Query - DimProduct"/>
          <x15:modelTable id="DimGeography_0d60b1a8-91de-4b41-940a-86b74f7fabb9" name="DimGeography" connection="Query - DimGeography"/>
          <x15:modelTable id="DimDate_7e40753f-9b6b-4b5f-97f2-444d16702ca4" name="DimDate" connection="Query - DimDate"/>
          <x15:modelTable id="DimCustomer_ec29c3f5-de64-446f-9e21-93d42f43ef35" name="DimCustomer" connection="Query - DimCustomer"/>
          <x15:modelTable id="All Measures_e6100b08-aa61-41df-9b78-ff93f2f8873c" name="All Measures" connection="Query - All Measures"/>
        </x15:modelTables>
        <x15:modelRelationships>
          <x15:modelRelationship fromTable="FactInternetSales" fromColumn="SalesTerritoryKey" toTable="DimSalesTerritory" toColumn="SalesTerritoryKey"/>
          <x15:modelRelationship fromTable="FactInternetSales" fromColumn="ProductKey" toTable="DimProduct" toColumn="ProductKey"/>
          <x15:modelRelationship fromTable="FactInternetSales" fromColumn="CustomerKey" toTable="DimCustomer" toColumn="CustomerKey"/>
          <x15:modelRelationship fromTable="FactInternetSales" fromColumn="OrderDate" toTable="DimDate" toColumn="Date"/>
          <x15:modelRelationship fromTable="DimCustomer" fromColumn="GeographyKey" toTable="DimGeography" toColumn="GeographyKey"/>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21" i="1" l="1"/>
  <c r="AD7" i="5"/>
  <c r="AD6" i="5"/>
  <c r="T7" i="5"/>
  <c r="T8" i="5"/>
  <c r="T9" i="5"/>
  <c r="T10" i="5"/>
  <c r="T11" i="5"/>
  <c r="T12" i="5"/>
  <c r="T6" i="5"/>
  <c r="S6" i="5"/>
  <c r="S7" i="5"/>
  <c r="S8" i="5"/>
  <c r="S9" i="5"/>
  <c r="S10" i="5"/>
  <c r="S11" i="5"/>
  <c r="S12" i="5"/>
  <c r="T5" i="5"/>
  <c r="S5" i="5"/>
  <c r="F12" i="5"/>
  <c r="AB11" i="5" l="1"/>
  <c r="AB12" i="5" s="1"/>
  <c r="W8" i="5"/>
  <c r="W7" i="5"/>
  <c r="W6" i="5"/>
  <c r="U6" i="5" l="1" a="1"/>
  <c r="U6" i="5" s="1"/>
  <c r="U7" i="5" a="1"/>
  <c r="U7" i="5" s="1"/>
  <c r="U9" i="5" a="1"/>
  <c r="U9" i="5" s="1"/>
  <c r="U11" i="5" a="1"/>
  <c r="U11" i="5" s="1"/>
  <c r="U8" i="5" a="1"/>
  <c r="U8" i="5" s="1"/>
  <c r="U10" i="5" a="1"/>
  <c r="U10" i="5" s="1"/>
  <c r="U12" i="5" a="1"/>
  <c r="U12" i="5" s="1"/>
  <c r="G7" i="5"/>
  <c r="H7" i="5" s="1"/>
  <c r="G8" i="5"/>
  <c r="H8" i="5" s="1"/>
  <c r="G6" i="5"/>
  <c r="X45" i="1"/>
  <c r="X39" i="1"/>
  <c r="X33" i="1"/>
  <c r="X27" i="1"/>
  <c r="X21" i="1"/>
  <c r="X15" i="1"/>
  <c r="Y7" i="1"/>
  <c r="X14" i="1" s="1"/>
  <c r="Y14" i="1" s="1"/>
  <c r="E28" i="1"/>
  <c r="D23" i="1" a="1"/>
  <c r="D23" i="1" s="1"/>
  <c r="D24" i="1" a="1"/>
  <c r="D24" i="1" s="1"/>
  <c r="D25" i="1" a="1"/>
  <c r="D25" i="1" s="1"/>
  <c r="D22" i="1" a="1"/>
  <c r="D22" i="1" s="1"/>
  <c r="D21" i="1" a="1"/>
  <c r="D21" i="1" s="1"/>
  <c r="C22" i="1"/>
  <c r="C23" i="1"/>
  <c r="C24" i="1"/>
  <c r="C25" i="1"/>
  <c r="C21" i="1"/>
  <c r="G11" i="5" l="1"/>
  <c r="U13" i="5"/>
  <c r="H6" i="5"/>
  <c r="X26" i="1"/>
  <c r="Y26" i="1" s="1"/>
  <c r="X32" i="1"/>
  <c r="Y32" i="1" s="1"/>
  <c r="X44" i="1"/>
  <c r="Y44" i="1" s="1"/>
  <c r="X20" i="1"/>
  <c r="Y20" i="1" s="1"/>
  <c r="Y45" i="1"/>
  <c r="Y27" i="1"/>
  <c r="Y33" i="1"/>
  <c r="Y39" i="1"/>
  <c r="X38" i="1"/>
  <c r="Y38" i="1" s="1"/>
  <c r="Y21" i="1"/>
  <c r="Y15" i="1"/>
  <c r="E22" i="1"/>
  <c r="F22" i="1" s="1"/>
  <c r="E23" i="1"/>
  <c r="F23" i="1" s="1"/>
  <c r="E24" i="1"/>
  <c r="F24" i="1" s="1"/>
  <c r="E25" i="1"/>
  <c r="F25" i="1" s="1"/>
  <c r="Z45" i="1" l="1"/>
  <c r="Z44" i="1"/>
  <c r="Z38" i="1"/>
  <c r="Z39" i="1"/>
  <c r="Z33" i="1"/>
  <c r="Z32" i="1"/>
  <c r="Z21" i="1"/>
  <c r="Z20" i="1"/>
  <c r="Z15" i="1"/>
  <c r="Z14" i="1"/>
  <c r="Z27" i="1"/>
  <c r="Z26" i="1"/>
  <c r="C28" i="1"/>
  <c r="C29" i="1" s="1"/>
  <c r="Z35" i="1" l="1"/>
  <c r="Z47" i="1"/>
  <c r="Z23" i="1"/>
  <c r="Z17" i="1"/>
  <c r="Z41" i="1"/>
  <c r="Z29"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3621B0C-4409-42D5-AC3C-F3A3280BC044}" keepAlive="1" name="ModelConnection_ExternalData_1" description="Data Model" type="5" refreshedVersion="8" minRefreshableVersion="5" saveData="1">
    <dbPr connection="Data Model Connection" command="DRILLTHROUGH MAXROWS 1000 SELECT FROM [Model] WHERE (([Measures].[Sum of Total Profit],[DimDate].[Year].&amp;[2008])) RETURN [$FactInternetSales].[ProductKey],[$FactInternetSales].[OrderDateKey],[$FactInternetSales].[DueDateKey],[$FactInternetSales].[ShipDateKey],[$FactInternetSales].[CustomerKey],[$FactInternetSales].[SalesTerritoryKey],[$FactInternetSales].[OrderQuantity],[$FactInternetSales].[UnitPrice],[$FactInternetSales].[Cost],[$FactInternetSales].[OrderDate],[$FactInternetSales].[Total Revenue],[$FactInternetSales].[COGS],[$FactInternetSales].[Total Profit]" commandType="4"/>
    <extLst>
      <ext xmlns:x15="http://schemas.microsoft.com/office/spreadsheetml/2010/11/main" uri="{DE250136-89BD-433C-8126-D09CA5730AF9}">
        <x15:connection id="" model="1"/>
      </ext>
    </extLst>
  </connection>
  <connection id="2" xr16:uid="{9F5262A0-45AF-4B31-9F78-E80CA57A225C}" keepAlive="1" name="ModelConnection_ExternalData_11" description="Data Model" type="5" refreshedVersion="8" minRefreshableVersion="5" saveData="1">
    <dbPr connection="Data Model Connection" command="DRILLTHROUGH MAXROWS 1000 SELECT FROM [Model] WHERE (([Measures].[Sum of Total Profit],[DimDate].[Year].&amp;[2007])) RETURN [$FactInternetSales].[ProductKey],[$FactInternetSales].[OrderDateKey],[$FactInternetSales].[DueDateKey],[$FactInternetSales].[ShipDateKey],[$FactInternetSales].[CustomerKey],[$FactInternetSales].[SalesTerritoryKey],[$FactInternetSales].[OrderQuantity],[$FactInternetSales].[UnitPrice],[$FactInternetSales].[Cost],[$FactInternetSales].[OrderDate],[$FactInternetSales].[Total Revenue],[$FactInternetSales].[COGS],[$FactInternetSales].[Total Profit]" commandType="4"/>
    <extLst>
      <ext xmlns:x15="http://schemas.microsoft.com/office/spreadsheetml/2010/11/main" uri="{DE250136-89BD-433C-8126-D09CA5730AF9}">
        <x15:connection id="" model="1"/>
      </ext>
    </extLst>
  </connection>
  <connection id="3" xr16:uid="{57FD91C2-58B4-4FA6-8D0B-99833097CA78}" keepAlive="1" name="ModelConnection_ExternalData_12" description="Data Model" type="5" refreshedVersion="8" minRefreshableVersion="5" saveData="1">
    <dbPr connection="Data Model Connection" command="DRILLTHROUGH MAXROWS 1000 SELECT FROM [Model] WHERE (([DimDate].[Year].&amp;[2006],[Measures].[Sum of Total Profit],[DimDate].[Quarter].&amp;[Qtr-1])) RETURN [$FactInternetSales].[ProductKey],[$FactInternetSales].[OrderDateKey],[$FactInternetSales].[DueDateKey],[$FactInternetSales].[ShipDateKey],[$FactInternetSales].[CustomerKey],[$FactInternetSales].[SalesTerritoryKey],[$FactInternetSales].[OrderQuantity],[$FactInternetSales].[UnitPrice],[$FactInternetSales].[Cost],[$FactInternetSales].[OrderDate],[$FactInternetSales].[Total Revenue],[$FactInternetSales].[COGS],[$FactInternetSales].[Total Profit]" commandType="4"/>
    <extLst>
      <ext xmlns:x15="http://schemas.microsoft.com/office/spreadsheetml/2010/11/main" uri="{DE250136-89BD-433C-8126-D09CA5730AF9}">
        <x15:connection id="" model="1"/>
      </ext>
    </extLst>
  </connection>
  <connection id="4" xr16:uid="{BCD16782-A732-4725-82E8-A38470640BEE}" name="Query - All Measures" description="Connection to the 'All Measures' query in the workbook." type="100" refreshedVersion="8" minRefreshableVersion="5">
    <extLst>
      <ext xmlns:x15="http://schemas.microsoft.com/office/spreadsheetml/2010/11/main" uri="{DE250136-89BD-433C-8126-D09CA5730AF9}">
        <x15:connection id="1ca3f3a4-2704-4334-8156-3dca80888e95">
          <x15:oledbPr connection="Provider=Microsoft.Mashup.OleDb.1;Data Source=$Workbook$;Location=&quot;All Measures&quot;;Extended Properties=&quot;&quot;">
            <x15:dbTables>
              <x15:dbTable name="All Measures"/>
            </x15:dbTables>
          </x15:oledbPr>
        </x15:connection>
      </ext>
    </extLst>
  </connection>
  <connection id="5" xr16:uid="{4CD999BD-AC46-4A91-8CDC-1FEF9280189C}" name="Query - DimCustomer" description="Connection to the 'DimCustomer' query in the workbook." type="100" refreshedVersion="8" minRefreshableVersion="5">
    <extLst>
      <ext xmlns:x15="http://schemas.microsoft.com/office/spreadsheetml/2010/11/main" uri="{DE250136-89BD-433C-8126-D09CA5730AF9}">
        <x15:connection id="7f4deb7b-8c5c-403a-903d-2063b432535a">
          <x15:oledbPr connection="Provider=Microsoft.Mashup.OleDb.1;Data Source=$Workbook$;Location=DimCustomer;Extended Properties=&quot;&quot;">
            <x15:dbTables>
              <x15:dbTable name="DimCustomer"/>
            </x15:dbTables>
          </x15:oledbPr>
        </x15:connection>
      </ext>
    </extLst>
  </connection>
  <connection id="6" xr16:uid="{B51BC93E-A392-4C71-A7C2-D72727381081}" name="Query - DimDate" description="Connection to the 'DimDate' query in the workbook." type="100" refreshedVersion="8" minRefreshableVersion="5">
    <extLst>
      <ext xmlns:x15="http://schemas.microsoft.com/office/spreadsheetml/2010/11/main" uri="{DE250136-89BD-433C-8126-D09CA5730AF9}">
        <x15:connection id="c7c479de-b22f-4f84-812f-b9542a9338ee"/>
      </ext>
    </extLst>
  </connection>
  <connection id="7" xr16:uid="{39D39584-A8FF-4217-B12F-ED32B78946C9}" name="Query - DimGeography" description="Connection to the 'DimGeography' query in the workbook." type="100" refreshedVersion="8" minRefreshableVersion="5">
    <extLst>
      <ext xmlns:x15="http://schemas.microsoft.com/office/spreadsheetml/2010/11/main" uri="{DE250136-89BD-433C-8126-D09CA5730AF9}">
        <x15:connection id="31122a4c-c546-4afe-917f-37da579731f6">
          <x15:oledbPr connection="Provider=Microsoft.Mashup.OleDb.1;Data Source=$Workbook$;Location=DimGeography;Extended Properties=&quot;&quot;">
            <x15:dbTables>
              <x15:dbTable name="DimGeography"/>
            </x15:dbTables>
          </x15:oledbPr>
        </x15:connection>
      </ext>
    </extLst>
  </connection>
  <connection id="8" xr16:uid="{DE371219-3BF0-4187-A4C2-B80FA0D6EA6B}" name="Query - DimProduct" description="Connection to the 'DimProduct' query in the workbook." type="100" refreshedVersion="8" minRefreshableVersion="5">
    <extLst>
      <ext xmlns:x15="http://schemas.microsoft.com/office/spreadsheetml/2010/11/main" uri="{DE250136-89BD-433C-8126-D09CA5730AF9}">
        <x15:connection id="2cedefde-2983-4a45-8dea-babeeeb65efc">
          <x15:oledbPr connection="Provider=Microsoft.Mashup.OleDb.1;Data Source=$Workbook$;Location=DimProduct;Extended Properties=&quot;&quot;">
            <x15:dbTables>
              <x15:dbTable name="DimProduct"/>
            </x15:dbTables>
          </x15:oledbPr>
        </x15:connection>
      </ext>
    </extLst>
  </connection>
  <connection id="9" xr16:uid="{E7650F21-6729-44D5-A629-E58489AB96F3}" name="Query - DimSalesTerritory" description="Connection to the 'DimSalesTerritory' query in the workbook." type="100" refreshedVersion="8" minRefreshableVersion="5">
    <extLst>
      <ext xmlns:x15="http://schemas.microsoft.com/office/spreadsheetml/2010/11/main" uri="{DE250136-89BD-433C-8126-D09CA5730AF9}">
        <x15:connection id="17de3062-08a9-4110-b61e-ae5e41385014">
          <x15:oledbPr connection="Provider=Microsoft.Mashup.OleDb.1;Data Source=$Workbook$;Location=DimSalesTerritory;Extended Properties=&quot;&quot;">
            <x15:dbTables>
              <x15:dbTable name="DimSalesTerritory"/>
            </x15:dbTables>
          </x15:oledbPr>
        </x15:connection>
      </ext>
    </extLst>
  </connection>
  <connection id="10" xr16:uid="{FB20EE35-3901-436D-A10F-B2F8B25505F6}" name="Query - FactInternetSales" description="Connection to the 'FactInternetSales' query in the workbook." type="100" refreshedVersion="8" minRefreshableVersion="5">
    <extLst>
      <ext xmlns:x15="http://schemas.microsoft.com/office/spreadsheetml/2010/11/main" uri="{DE250136-89BD-433C-8126-D09CA5730AF9}">
        <x15:connection id="3233d874-3c2f-4d85-8932-bfeb93a92d8a">
          <x15:oledbPr connection="Provider=Microsoft.Mashup.OleDb.1;Data Source=$Workbook$;Location=FactInternetSales;Extended Properties=&quot;&quot;">
            <x15:dbTables>
              <x15:dbTable name="FactInternetSales"/>
            </x15:dbTables>
          </x15:oledbPr>
        </x15:connection>
      </ext>
    </extLst>
  </connection>
  <connection id="11" xr16:uid="{5D26E712-C8AC-466C-BA5C-CD0F387460C4}"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<sst xmlns="http://schemas.openxmlformats.org/spreadsheetml/2006/main" count="150" uniqueCount="77">
  <si>
    <t xml:space="preserve"> </t>
  </si>
  <si>
    <t>#Transaction</t>
  </si>
  <si>
    <t>All Products</t>
  </si>
  <si>
    <t>Sold Products</t>
  </si>
  <si>
    <t>Unsold Products</t>
  </si>
  <si>
    <t>% Profit Margin</t>
  </si>
  <si>
    <t xml:space="preserve"> COGS</t>
  </si>
  <si>
    <t xml:space="preserve"> Total Revenue</t>
  </si>
  <si>
    <t xml:space="preserve"> Total Profit</t>
  </si>
  <si>
    <t xml:space="preserve"> OrderQuantity</t>
  </si>
  <si>
    <t>Grand Total</t>
  </si>
  <si>
    <t>Year</t>
  </si>
  <si>
    <t>Option Button</t>
  </si>
  <si>
    <t>Above Average</t>
  </si>
  <si>
    <t>Total</t>
  </si>
  <si>
    <t>Percentage</t>
  </si>
  <si>
    <t>Caption</t>
  </si>
  <si>
    <t xml:space="preserve">  Profit</t>
  </si>
  <si>
    <t xml:space="preserve"> Revenue</t>
  </si>
  <si>
    <t>FactInternetSales[ProductKey]</t>
  </si>
  <si>
    <t>FactInternetSales[OrderDateKey]</t>
  </si>
  <si>
    <t>FactInternetSales[DueDateKey]</t>
  </si>
  <si>
    <t>FactInternetSales[ShipDateKey]</t>
  </si>
  <si>
    <t>FactInternetSales[CustomerKey]</t>
  </si>
  <si>
    <t>FactInternetSales[SalesTerritoryKey]</t>
  </si>
  <si>
    <t>FactInternetSales[OrderQuantity]</t>
  </si>
  <si>
    <t>FactInternetSales[UnitPrice]</t>
  </si>
  <si>
    <t>FactInternetSales[Cost]</t>
  </si>
  <si>
    <t>FactInternetSales[OrderDate]</t>
  </si>
  <si>
    <t>FactInternetSales[Total Revenue]</t>
  </si>
  <si>
    <t>FactInternetSales[COGS]</t>
  </si>
  <si>
    <t>FactInternetSales[Total Profit]</t>
  </si>
  <si>
    <t>Data returned for   Profit, 2008 (First 1000 rows).</t>
  </si>
  <si>
    <t>Data returned for   Profit, 2007 (First 1000 rows).</t>
  </si>
  <si>
    <t>Row Labels</t>
  </si>
  <si>
    <t>Check Selected Year</t>
  </si>
  <si>
    <t>Selected Yr</t>
  </si>
  <si>
    <t>Prev Yr</t>
  </si>
  <si>
    <t>Profits</t>
  </si>
  <si>
    <t>YoY Change</t>
  </si>
  <si>
    <t>Total Profit</t>
  </si>
  <si>
    <t>Total Revenue</t>
  </si>
  <si>
    <t>Total COGS</t>
  </si>
  <si>
    <t>Total Qty</t>
  </si>
  <si>
    <t>Qty</t>
  </si>
  <si>
    <t>Transactions</t>
  </si>
  <si>
    <t>Revenue</t>
  </si>
  <si>
    <t>% Margin</t>
  </si>
  <si>
    <t>Apr</t>
  </si>
  <si>
    <t>Feb</t>
  </si>
  <si>
    <t>Jan</t>
  </si>
  <si>
    <t>Jul</t>
  </si>
  <si>
    <t>Jun</t>
  </si>
  <si>
    <t>Mar</t>
  </si>
  <si>
    <t>May</t>
  </si>
  <si>
    <t>Month Name</t>
  </si>
  <si>
    <t>Day Name</t>
  </si>
  <si>
    <t>Fri</t>
  </si>
  <si>
    <t>Mon</t>
  </si>
  <si>
    <t>Sat</t>
  </si>
  <si>
    <t>Sun</t>
  </si>
  <si>
    <t>Thu</t>
  </si>
  <si>
    <t>Tue</t>
  </si>
  <si>
    <t>Wed</t>
  </si>
  <si>
    <t>Highlight</t>
  </si>
  <si>
    <t>Quarter</t>
  </si>
  <si>
    <t>Qtr-1</t>
  </si>
  <si>
    <t>Qtr-2</t>
  </si>
  <si>
    <t>Qtr-3</t>
  </si>
  <si>
    <t>Qtr-4</t>
  </si>
  <si>
    <t>Sum of Total Profit</t>
  </si>
  <si>
    <t>Data returned for Sum of Total Profit, Qtr-1, 2006 (First 1000 rows).</t>
  </si>
  <si>
    <t>Weekday</t>
  </si>
  <si>
    <t>Weekend</t>
  </si>
  <si>
    <t>Week Type</t>
  </si>
  <si>
    <t>%</t>
  </si>
  <si>
    <t>Top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</si>
</sst>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0.0%;\-0.0%;0.0%"/>
    <numFmt numFmtId="165" formatCode="[&lt;999999]0.00,&quot; K&quot;;[&lt;999999999]0.00,,&quot; M&quot;;0.00&quot; B&quot;"/>
    <numFmt numFmtId="166" formatCode="[&lt;999999]&quot;$&quot;0.00,&quot; K&quot;;[&lt;999999999]&quot;$&quot;0.00,,&quot; M&quot;;&quot;$&quot;0.00&quot; B&quot;"/>
    <numFmt numFmtId="167" formatCode="0.0%"/>
    <numFmt numFmtId="170" formatCode="\+0.00%;\-0.00%;0.00%"/>
  </numFmts>
  <fonts count="5" x14ac:knownFonts="1">
    <font>
      <sz val="11"/>
      <color theme="1"/>
      <name val="Calibri"/>
      <family val="2"/>
      <scheme val="minor"/>
    </font>
    <font>
      <b/>
      <sz val="11"/>
      <color theme="1"/>
      <name val="Calibri"/>
      <family val="2"/>
      <scheme val="minor"/>
    </font>
    <font>
      <sz val="8"/>
      <color rgb="FF000000"/>
      <name val="Segoe UI"/>
      <family val="2"/>
    </font>
    <font>
      <b/>
      <sz val="11"/>
      <color theme="0"/>
      <name val="Calibri"/>
      <family val="2"/>
      <scheme val="minor"/>
    </font>
    <font>
      <sz val="11"/>
      <color theme="1" tint="0.249977111117893"/>
      <name val="Calibri"/>
      <family val="2"/>
      <scheme val="minor"/>
    </font>
  </fonts>
  <fills count="5">
    <fill>
      <patternFill patternType="none"/>
    </fill>
    <fill>
      <patternFill patternType="gray125"/>
    </fill>
    <fill>
      <patternFill patternType="solid">
        <fgColor theme="5" tint="0.39997558519241921"/>
        <bgColor indexed="64"/>
      </patternFill>
    </fill>
    <fill>
      <patternFill patternType="solid">
        <fgColor theme="1" tint="0.34998626667073579"/>
        <bgColor indexed="64"/>
      </patternFill>
    </fill>
    <fill>
      <patternFill patternType="solid">
        <fgColor theme="1" tint="0.249977111117893"/>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theme="1" tint="0.34998626667073579"/>
      </left>
      <right style="thin">
        <color theme="1" tint="0.34998626667073579"/>
      </right>
      <top style="thin">
        <color theme="1" tint="0.34998626667073579"/>
      </top>
      <bottom style="thin">
        <color theme="1" tint="0.34998626667073579"/>
      </bottom>
      <diagonal/>
    </border>
  </borders>
  <cellStyleXfs count="1">
    <xf numFmtId="0" fontId="0" fillId="0" borderId="0"/>
  </cellStyleXfs>
  <cellXfs count="23">
    <xf numFmtId="0" fontId="0" fillId="0" borderId="0" xfId="0"/>
    <xf numFmtId="0" fontId="1" fillId="2" borderId="0" xfId="0" applyFont="1" applyFill="1"/>
    <xf numFmtId="0" fontId="0" fillId="0" borderId="1" xfId="0" applyBorder="1"/>
    <xf numFmtId="165" fontId="0" fillId="0" borderId="1" xfId="0" applyNumberFormat="1" applyBorder="1"/>
    <xf numFmtId="166" fontId="0" fillId="0" borderId="1" xfId="0" applyNumberFormat="1" applyBorder="1"/>
    <xf numFmtId="164" fontId="0" fillId="0" borderId="1" xfId="0" applyNumberFormat="1" applyBorder="1"/>
    <xf numFmtId="3" fontId="0" fillId="0" borderId="1" xfId="0" applyNumberFormat="1" applyBorder="1"/>
    <xf numFmtId="0" fontId="0" fillId="0" borderId="1" xfId="0" pivotButton="1" applyBorder="1"/>
    <xf numFmtId="167" fontId="0" fillId="0" borderId="0" xfId="0" applyNumberFormat="1"/>
    <xf numFmtId="0" fontId="0" fillId="3" borderId="0" xfId="0" applyFill="1"/>
    <xf numFmtId="166" fontId="0" fillId="0" borderId="0" xfId="0" applyNumberFormat="1"/>
    <xf numFmtId="14" fontId="0" fillId="0" borderId="0" xfId="0" applyNumberFormat="1"/>
    <xf numFmtId="0" fontId="1" fillId="0" borderId="0" xfId="0" applyFont="1"/>
    <xf numFmtId="0" fontId="0" fillId="0" borderId="1" xfId="0" applyBorder="1" applyAlignment="1">
      <alignment horizontal="left"/>
    </xf>
    <xf numFmtId="0" fontId="3" fillId="3" borderId="2" xfId="0" applyFont="1" applyFill="1" applyBorder="1"/>
    <xf numFmtId="0" fontId="4" fillId="0" borderId="2" xfId="0" applyFont="1" applyBorder="1"/>
    <xf numFmtId="10" fontId="4" fillId="0" borderId="2" xfId="0" applyNumberFormat="1" applyFont="1" applyBorder="1"/>
    <xf numFmtId="0" fontId="3" fillId="4" borderId="2" xfId="0" applyFont="1" applyFill="1" applyBorder="1"/>
    <xf numFmtId="170" fontId="3" fillId="4" borderId="2" xfId="0" applyNumberFormat="1" applyFont="1" applyFill="1" applyBorder="1"/>
    <xf numFmtId="10" fontId="0" fillId="0" borderId="1" xfId="0" applyNumberFormat="1" applyBorder="1"/>
    <xf numFmtId="9" fontId="0" fillId="0" borderId="1" xfId="0" applyNumberFormat="1" applyBorder="1"/>
    <xf numFmtId="0" fontId="0" fillId="0" borderId="0" xfId="0" applyBorder="1"/>
    <xf numFmtId="167" fontId="0" fillId="0" borderId="0" xfId="0" applyNumberFormat="1" applyBorder="1"/>
  </cellXfs>
  <cellStyles count="1">
    <cellStyle name="Normal" xfId="0" builtinId="0"/>
  </cellStyles>
  <dxfs count="56">
    <dxf>
      <numFmt numFmtId="166" formatCode="[&lt;999999]&quot;$&quot;0.00,&quot; 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3" formatCode="0%"/>
    </dxf>
    <dxf>
      <numFmt numFmtId="166" formatCode="[&lt;999999]&quot;$&quot;0.00,&quot; 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quot;$&quot;0.00,&quot; 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quot;$&quot;0.00,&quot; 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quot; K&quot;;[&lt;999999999]0.00,,&quot; M&quot;;0.00&quot; B&quot;"/>
    </dxf>
    <dxf>
      <numFmt numFmtId="165" formatCode="[&lt;999999]0.00,&quot; K&quot;;[&lt;999999999]0.00,,&quot; M&quot;;0.00&quot; B&quot;"/>
    </dxf>
    <dxf>
      <numFmt numFmtId="166" formatCode="[&lt;999999]&quot;$&quot;0.00,&quot; 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9" formatCode="m/d/yyyy"/>
    </dxf>
    <dxf>
      <fill>
        <patternFill>
          <bgColor theme="0" tint="-4.9989318521683403E-2"/>
        </patternFill>
      </fill>
    </dxf>
    <dxf>
      <fill>
        <patternFill>
          <bgColor theme="0" tint="-4.9989318521683403E-2"/>
        </patternFill>
      </fill>
      <border diagonalUp="0" diagonalDown="0">
        <left/>
        <right/>
        <top/>
        <bottom/>
        <vertical/>
        <horizontal/>
      </border>
    </dxf>
    <dxf>
      <fill>
        <patternFill>
          <bgColor theme="0" tint="-4.9989318521683403E-2"/>
        </patternFill>
      </fill>
      <border diagonalUp="0" diagonalDown="0">
        <left/>
        <right/>
        <top/>
        <bottom/>
        <vertical/>
        <horizontal/>
      </border>
    </dxf>
    <dxf>
      <fill>
        <patternFill>
          <bgColor theme="0" tint="-4.9989318521683403E-2"/>
        </patternFill>
      </fill>
      <border diagonalUp="0" diagonalDown="0">
        <left/>
        <right/>
        <top/>
        <bottom/>
        <vertical/>
        <horizontal/>
      </border>
    </dxf>
    <dxf>
      <fill>
        <patternFill>
          <bgColor theme="2"/>
        </patternFill>
      </fill>
      <border diagonalUp="0" diagonalDown="0">
        <left/>
        <right/>
        <top/>
        <bottom/>
        <vertical/>
        <horizontal/>
      </border>
    </dxf>
    <dxf>
      <numFmt numFmtId="165" formatCode="[&lt;999999]0.00,&quot; K&quot;;[&lt;999999999]0.00,,&quot; M&quot;;0.00&quot; B&quot;"/>
    </dxf>
    <dxf>
      <numFmt numFmtId="165" formatCode="[&lt;999999]0.00,&quot; K&quot;;[&lt;999999999]0.00,,&quot; M&quot;;0.00&quot; B&quot;"/>
    </dxf>
    <dxf>
      <numFmt numFmtId="166" formatCode="[&lt;999999]&quot;$&quot;0.00,&quot; 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9" formatCode="m/d/yyyy"/>
    </dxf>
    <dxf>
      <numFmt numFmtId="19" formatCode="m/d/yyyy"/>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quot;$&quot;0.00,&quot; K&quot;;[&lt;999999999]&quot;$&quot;0.00,,&quot; M&quot;;&quot;$&quot;0.00&quot; B&quot;"/>
    </dxf>
    <dxf>
      <font>
        <b/>
        <color theme="1"/>
      </font>
      <border>
        <bottom style="thin">
          <color theme="4"/>
        </bottom>
        <vertical/>
        <horizontal/>
      </border>
    </dxf>
    <dxf>
      <font>
        <color theme="1"/>
      </font>
      <fill>
        <patternFill>
          <bgColor theme="0" tint="-4.9989318521683403E-2"/>
        </patternFill>
      </fill>
      <border diagonalUp="0" diagonalDown="0">
        <left/>
        <right/>
        <top/>
        <bottom/>
        <vertical/>
        <horizontal/>
      </border>
    </dxf>
    <dxf>
      <font>
        <b/>
        <color theme="1"/>
      </font>
      <border>
        <bottom style="thin">
          <color theme="4"/>
        </bottom>
        <vertical/>
        <horizontal/>
      </border>
    </dxf>
    <dxf>
      <font>
        <color theme="1"/>
      </font>
      <fill>
        <patternFill>
          <bgColor theme="0" tint="-4.9989318521683403E-2"/>
        </patternFill>
      </fill>
      <border>
        <left style="thin">
          <color theme="4"/>
        </left>
        <right style="thin">
          <color theme="4"/>
        </right>
        <top style="thin">
          <color theme="4"/>
        </top>
        <bottom style="thin">
          <color theme="4"/>
        </bottom>
        <vertical/>
        <horizontal/>
      </border>
    </dxf>
    <dxf>
      <font>
        <b/>
        <color theme="1"/>
      </font>
      <border>
        <bottom style="thin">
          <color theme="4"/>
        </bottom>
        <vertical/>
        <horizontal/>
      </border>
    </dxf>
    <dxf>
      <font>
        <color theme="1"/>
      </font>
      <border>
        <left style="thin">
          <color theme="4"/>
        </left>
        <right style="thin">
          <color theme="4"/>
        </right>
        <top style="thin">
          <color theme="4"/>
        </top>
        <bottom style="thin">
          <color theme="4"/>
        </bottom>
        <vertical/>
        <horizontal/>
      </border>
    </dxf>
  </dxfs>
  <tableStyles count="9" defaultTableStyle="TableStyleMedium2" defaultPivotStyle="PivotStyleLight16">
    <tableStyle name="Slicer Style 1" pivot="0" table="0" count="1" xr9:uid="{EDCB3970-27E0-4F44-804C-6E3182298982}">
      <tableStyleElement type="wholeTable" dxfId="34"/>
    </tableStyle>
    <tableStyle name="Slicer Style 2" pivot="0" table="0" count="1" xr9:uid="{25CE1453-DFEC-4B88-899C-1A3B7EF6A7EC}"/>
    <tableStyle name="Slicer Style 3" pivot="0" table="0" count="2" xr9:uid="{01A78B21-50AE-4D67-BF8E-62820B3E0EE6}">
      <tableStyleElement type="wholeTable" dxfId="33"/>
    </tableStyle>
    <tableStyle name="Slicer Style 4" pivot="0" table="0" count="2" xr9:uid="{4B0E6C7B-6330-4BF8-994D-16D4BD4053CC}">
      <tableStyleElement type="wholeTable" dxfId="32"/>
    </tableStyle>
    <tableStyle name="Slicer Style 5" pivot="0" table="0" count="2" xr9:uid="{23F8B51D-FB6B-4374-927F-C6285DC54D9C}">
      <tableStyleElement type="wholeTable" dxfId="31"/>
    </tableStyle>
    <tableStyle name="Slicer Style 6" pivot="0" table="0" count="3" xr9:uid="{7B08A0D8-B261-4F7F-8B66-3331E3E04FD5}">
      <tableStyleElement type="wholeTable" dxfId="30"/>
    </tableStyle>
    <tableStyle name="SlicerStyleLight1 2" pivot="0" table="0" count="10" xr9:uid="{1976B494-D93A-44F1-93CF-C1D9FEDF86DA}">
      <tableStyleElement type="wholeTable" dxfId="55"/>
      <tableStyleElement type="headerRow" dxfId="54"/>
    </tableStyle>
    <tableStyle name="SlicerStyleLight1 2 2" pivot="0" table="0" count="10" xr9:uid="{706F68F0-DE98-416B-81A1-316B1226DD12}">
      <tableStyleElement type="wholeTable" dxfId="53"/>
      <tableStyleElement type="headerRow" dxfId="52"/>
    </tableStyle>
    <tableStyle name="SlicerStyleLight1 2 2 2" pivot="0" table="0" count="10" xr9:uid="{337036BA-51CD-4777-822D-8BC76A617E84}">
      <tableStyleElement type="wholeTable" dxfId="51"/>
      <tableStyleElement type="headerRow" dxfId="50"/>
    </tableStyle>
  </tableStyles>
  <colors>
    <mruColors>
      <color rgb="FFD991A2"/>
      <color rgb="FFFFD1DC"/>
      <color rgb="FFBD3C19"/>
      <color rgb="FFCA420C"/>
    </mruColors>
  </colors>
  <extLst>
    <ext xmlns:x14="http://schemas.microsoft.com/office/spreadsheetml/2009/9/main" uri="{46F421CA-312F-682f-3DD2-61675219B42D}">
      <x14:dxfs count="30">
        <dxf>
          <fill>
            <patternFill>
              <bgColor rgb="FFD991A2"/>
            </patternFill>
          </fill>
          <border>
            <left style="thin">
              <color auto="1"/>
            </left>
            <right style="thin">
              <color auto="1"/>
            </right>
            <top style="thin">
              <color auto="1"/>
            </top>
            <bottom style="thin">
              <color auto="1"/>
            </bottom>
          </border>
        </dxf>
        <dxf>
          <fill>
            <patternFill>
              <bgColor theme="0" tint="-4.9989318521683403E-2"/>
            </patternFill>
          </fill>
          <border>
            <left style="thin">
              <color auto="1"/>
            </left>
            <right style="thin">
              <color auto="1"/>
            </right>
            <top style="thin">
              <color auto="1"/>
            </top>
            <bottom style="thin">
              <color auto="1"/>
            </bottom>
          </border>
        </dxf>
        <dxf>
          <fill>
            <patternFill>
              <bgColor rgb="FFD991A2"/>
            </patternFill>
          </fill>
          <border>
            <left style="thin">
              <color auto="1"/>
            </left>
            <right style="thin">
              <color auto="1"/>
            </right>
            <top style="thin">
              <color auto="1"/>
            </top>
            <bottom style="thin">
              <color auto="1"/>
            </bottom>
          </border>
        </dxf>
        <dxf>
          <fill>
            <patternFill>
              <bgColor rgb="FFD991A2"/>
            </patternFill>
          </fill>
        </dxf>
        <dxf>
          <fill>
            <patternFill>
              <bgColor rgb="FFD991A2"/>
            </patternFill>
          </fill>
          <border diagonalUp="0" diagonalDown="0">
            <left/>
            <right/>
            <top/>
            <bottom/>
            <vertical/>
            <horizontal/>
          </border>
        </dxf>
        <dxf>
          <fill>
            <patternFill>
              <bgColor rgb="FFD991A2"/>
            </patternFill>
          </fill>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rgb="FFBD3C19"/>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rgb="FFBD3C19"/>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rgb="FFBD3C19"/>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 Style 1"/>
        <x14:slicerStyle name="Slicer Style 2">
          <x14:slicerStyleElements>
            <x14:slicerStyleElement type="selectedItemWithData" dxfId="5"/>
          </x14:slicerStyleElements>
        </x14:slicerStyle>
        <x14:slicerStyle name="Slicer Style 3">
          <x14:slicerStyleElements>
            <x14:slicerStyleElement type="selectedItemWithData" dxfId="4"/>
          </x14:slicerStyleElements>
        </x14:slicerStyle>
        <x14:slicerStyle name="Slicer Style 4">
          <x14:slicerStyleElements>
            <x14:slicerStyleElement type="selectedItemWithData" dxfId="3"/>
          </x14:slicerStyleElements>
        </x14:slicerStyle>
        <x14:slicerStyle name="Slicer Style 5">
          <x14:slicerStyleElements>
            <x14:slicerStyleElement type="selectedItemWithData" dxfId="2"/>
          </x14:slicerStyleElements>
        </x14:slicerStyle>
        <x14:slicerStyle name="Slicer Style 6">
          <x14:slicerStyleElements>
            <x14:slicerStyleElement type="unselectedItemWithData" dxfId="1"/>
            <x14:slicerStyleElement type="selectedItemWithData" dxfId="0"/>
          </x14:slicerStyleElements>
        </x14:slicerStyle>
        <x14:slicerStyle name="SlicerStyleLight1 2">
          <x14:slicerStyleElements>
            <x14:slicerStyleElement type="unselectedItemWithData" dxfId="29"/>
            <x14:slicerStyleElement type="unselectedItemWithNoData" dxfId="28"/>
            <x14:slicerStyleElement type="selectedItemWithData" dxfId="27"/>
            <x14:slicerStyleElement type="selectedItemWithNoData" dxfId="26"/>
            <x14:slicerStyleElement type="hoveredUnselectedItemWithData" dxfId="25"/>
            <x14:slicerStyleElement type="hoveredSelectedItemWithData" dxfId="24"/>
            <x14:slicerStyleElement type="hoveredUnselectedItemWithNoData" dxfId="23"/>
            <x14:slicerStyleElement type="hoveredSelectedItemWithNoData" dxfId="22"/>
          </x14:slicerStyleElements>
        </x14:slicerStyle>
        <x14:slicerStyle name="SlicerStyleLight1 2 2">
          <x14:slicerStyleElements>
            <x14:slicerStyleElement type="unselectedItemWithData" dxfId="21"/>
            <x14:slicerStyleElement type="unselectedItemWithNoData" dxfId="20"/>
            <x14:slicerStyleElement type="selectedItemWithData" dxfId="19"/>
            <x14:slicerStyleElement type="selectedItemWithNoData" dxfId="18"/>
            <x14:slicerStyleElement type="hoveredUnselectedItemWithData" dxfId="17"/>
            <x14:slicerStyleElement type="hoveredSelectedItemWithData" dxfId="16"/>
            <x14:slicerStyleElement type="hoveredUnselectedItemWithNoData" dxfId="15"/>
            <x14:slicerStyleElement type="hoveredSelectedItemWithNoData" dxfId="14"/>
          </x14:slicerStyleElements>
        </x14:slicerStyle>
        <x14:slicerStyle name="SlicerStyleLight1 2 2 2">
          <x14:slicerStyleElements>
            <x14:slicerStyleElement type="unselectedItemWithData" dxfId="13"/>
            <x14:slicerStyleElement type="unselectedItemWithNoData" dxfId="12"/>
            <x14:slicerStyleElement type="selectedItemWithData" dxfId="11"/>
            <x14:slicerStyleElement type="selectedItemWithNoData" dxfId="10"/>
            <x14:slicerStyleElement type="hoveredUnselectedItemWithData" dxfId="9"/>
            <x14:slicerStyleElement type="hoveredSelectedItemWithData" dxfId="8"/>
            <x14:slicerStyleElement type="hoveredUnselectedItemWithNoData" dxfId="7"/>
            <x14:slicerStyleElement type="hoveredSelectedItemWithNoData" dxfId="6"/>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7.xml"/><Relationship Id="rId18" Type="http://schemas.microsoft.com/office/2007/relationships/slicerCache" Target="slicerCaches/slicerCache1.xml"/><Relationship Id="rId26" Type="http://schemas.openxmlformats.org/officeDocument/2006/relationships/powerPivotData" Target="model/item.data"/><Relationship Id="rId39" Type="http://schemas.openxmlformats.org/officeDocument/2006/relationships/customXml" Target="../customXml/item12.xml"/><Relationship Id="rId21" Type="http://schemas.openxmlformats.org/officeDocument/2006/relationships/theme" Target="theme/theme1.xml"/><Relationship Id="rId34" Type="http://schemas.openxmlformats.org/officeDocument/2006/relationships/customXml" Target="../customXml/item7.xml"/><Relationship Id="rId42" Type="http://schemas.openxmlformats.org/officeDocument/2006/relationships/customXml" Target="../customXml/item15.xml"/><Relationship Id="rId47" Type="http://schemas.openxmlformats.org/officeDocument/2006/relationships/customXml" Target="../customXml/item20.xml"/><Relationship Id="rId50" Type="http://schemas.openxmlformats.org/officeDocument/2006/relationships/customXml" Target="../customXml/item23.xml"/><Relationship Id="rId55" Type="http://schemas.openxmlformats.org/officeDocument/2006/relationships/customXml" Target="../customXml/item28.xml"/><Relationship Id="rId7" Type="http://schemas.openxmlformats.org/officeDocument/2006/relationships/pivotCacheDefinition" Target="pivotCache/pivotCacheDefinition1.xml"/><Relationship Id="rId2" Type="http://schemas.openxmlformats.org/officeDocument/2006/relationships/worksheet" Target="worksheets/sheet2.xml"/><Relationship Id="rId16" Type="http://schemas.openxmlformats.org/officeDocument/2006/relationships/pivotCacheDefinition" Target="pivotCache/pivotCacheDefinition10.xml"/><Relationship Id="rId29" Type="http://schemas.openxmlformats.org/officeDocument/2006/relationships/customXml" Target="../customXml/item2.xml"/><Relationship Id="rId11" Type="http://schemas.openxmlformats.org/officeDocument/2006/relationships/pivotCacheDefinition" Target="pivotCache/pivotCacheDefinition5.xml"/><Relationship Id="rId24" Type="http://schemas.openxmlformats.org/officeDocument/2006/relationships/sharedStrings" Target="sharedStrings.xml"/><Relationship Id="rId32" Type="http://schemas.openxmlformats.org/officeDocument/2006/relationships/customXml" Target="../customXml/item5.xml"/><Relationship Id="rId37" Type="http://schemas.openxmlformats.org/officeDocument/2006/relationships/customXml" Target="../customXml/item10.xml"/><Relationship Id="rId40" Type="http://schemas.openxmlformats.org/officeDocument/2006/relationships/customXml" Target="../customXml/item13.xml"/><Relationship Id="rId45" Type="http://schemas.openxmlformats.org/officeDocument/2006/relationships/customXml" Target="../customXml/item18.xml"/><Relationship Id="rId53" Type="http://schemas.openxmlformats.org/officeDocument/2006/relationships/customXml" Target="../customXml/item26.xml"/><Relationship Id="rId58" Type="http://schemas.openxmlformats.org/officeDocument/2006/relationships/customXml" Target="../customXml/item31.xml"/><Relationship Id="rId5" Type="http://schemas.openxmlformats.org/officeDocument/2006/relationships/worksheet" Target="worksheets/sheet5.xml"/><Relationship Id="rId61" Type="http://schemas.openxmlformats.org/officeDocument/2006/relationships/customXml" Target="../customXml/item34.xml"/><Relationship Id="rId19" Type="http://schemas.microsoft.com/office/2007/relationships/slicerCache" Target="slicerCaches/slicerCache2.xml"/><Relationship Id="rId14" Type="http://schemas.openxmlformats.org/officeDocument/2006/relationships/pivotCacheDefinition" Target="pivotCache/pivotCacheDefinition8.xml"/><Relationship Id="rId22" Type="http://schemas.openxmlformats.org/officeDocument/2006/relationships/connections" Target="connections.xml"/><Relationship Id="rId27" Type="http://schemas.openxmlformats.org/officeDocument/2006/relationships/calcChain" Target="calcChain.xml"/><Relationship Id="rId30" Type="http://schemas.openxmlformats.org/officeDocument/2006/relationships/customXml" Target="../customXml/item3.xml"/><Relationship Id="rId35" Type="http://schemas.openxmlformats.org/officeDocument/2006/relationships/customXml" Target="../customXml/item8.xml"/><Relationship Id="rId43" Type="http://schemas.openxmlformats.org/officeDocument/2006/relationships/customXml" Target="../customXml/item16.xml"/><Relationship Id="rId48" Type="http://schemas.openxmlformats.org/officeDocument/2006/relationships/customXml" Target="../customXml/item21.xml"/><Relationship Id="rId56" Type="http://schemas.openxmlformats.org/officeDocument/2006/relationships/customXml" Target="../customXml/item29.xml"/><Relationship Id="rId8" Type="http://schemas.openxmlformats.org/officeDocument/2006/relationships/pivotCacheDefinition" Target="pivotCache/pivotCacheDefinition2.xml"/><Relationship Id="rId51" Type="http://schemas.openxmlformats.org/officeDocument/2006/relationships/customXml" Target="../customXml/item24.xml"/><Relationship Id="rId3" Type="http://schemas.openxmlformats.org/officeDocument/2006/relationships/worksheet" Target="worksheets/sheet3.xml"/><Relationship Id="rId12" Type="http://schemas.openxmlformats.org/officeDocument/2006/relationships/pivotCacheDefinition" Target="pivotCache/pivotCacheDefinition6.xml"/><Relationship Id="rId17" Type="http://schemas.openxmlformats.org/officeDocument/2006/relationships/pivotCacheDefinition" Target="pivotCache/pivotCacheDefinition11.xml"/><Relationship Id="rId25" Type="http://schemas.openxmlformats.org/officeDocument/2006/relationships/sheetMetadata" Target="metadata.xml"/><Relationship Id="rId33" Type="http://schemas.openxmlformats.org/officeDocument/2006/relationships/customXml" Target="../customXml/item6.xml"/><Relationship Id="rId38" Type="http://schemas.openxmlformats.org/officeDocument/2006/relationships/customXml" Target="../customXml/item11.xml"/><Relationship Id="rId46" Type="http://schemas.openxmlformats.org/officeDocument/2006/relationships/customXml" Target="../customXml/item19.xml"/><Relationship Id="rId59" Type="http://schemas.openxmlformats.org/officeDocument/2006/relationships/customXml" Target="../customXml/item32.xml"/><Relationship Id="rId20" Type="http://schemas.microsoft.com/office/2007/relationships/slicerCache" Target="slicerCaches/slicerCache3.xml"/><Relationship Id="rId41" Type="http://schemas.openxmlformats.org/officeDocument/2006/relationships/customXml" Target="../customXml/item14.xml"/><Relationship Id="rId54" Type="http://schemas.openxmlformats.org/officeDocument/2006/relationships/customXml" Target="../customXml/item27.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9.xml"/><Relationship Id="rId23" Type="http://schemas.openxmlformats.org/officeDocument/2006/relationships/styles" Target="styles.xml"/><Relationship Id="rId28" Type="http://schemas.openxmlformats.org/officeDocument/2006/relationships/customXml" Target="../customXml/item1.xml"/><Relationship Id="rId36" Type="http://schemas.openxmlformats.org/officeDocument/2006/relationships/customXml" Target="../customXml/item9.xml"/><Relationship Id="rId49" Type="http://schemas.openxmlformats.org/officeDocument/2006/relationships/customXml" Target="../customXml/item22.xml"/><Relationship Id="rId57" Type="http://schemas.openxmlformats.org/officeDocument/2006/relationships/customXml" Target="../customXml/item30.xml"/><Relationship Id="rId10" Type="http://schemas.openxmlformats.org/officeDocument/2006/relationships/pivotCacheDefinition" Target="pivotCache/pivotCacheDefinition4.xml"/><Relationship Id="rId31" Type="http://schemas.openxmlformats.org/officeDocument/2006/relationships/customXml" Target="../customXml/item4.xml"/><Relationship Id="rId44" Type="http://schemas.openxmlformats.org/officeDocument/2006/relationships/customXml" Target="../customXml/item17.xml"/><Relationship Id="rId52" Type="http://schemas.openxmlformats.org/officeDocument/2006/relationships/customXml" Target="../customXml/item25.xml"/><Relationship Id="rId60" Type="http://schemas.openxmlformats.org/officeDocument/2006/relationships/customXml" Target="../customXml/item33.xml"/><Relationship Id="rId4" Type="http://schemas.openxmlformats.org/officeDocument/2006/relationships/worksheet" Target="worksheets/sheet4.xml"/><Relationship Id="rId9" Type="http://schemas.openxmlformats.org/officeDocument/2006/relationships/pivotCacheDefinition" Target="pivotCache/pivotCacheDefinition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Analysis_01!$C$21</c:f>
              <c:strCache>
                <c:ptCount val="1"/>
                <c:pt idx="0">
                  <c:v>Year</c:v>
                </c:pt>
              </c:strCache>
            </c:strRef>
          </c:tx>
          <c:spPr>
            <a:solidFill>
              <a:schemeClr val="accent1"/>
            </a:solidFill>
            <a:ln>
              <a:noFill/>
            </a:ln>
            <a:effectLst/>
          </c:spPr>
          <c:invertIfNegative val="0"/>
          <c:val>
            <c:numRef>
              <c:f>Analysis_01!$C$22:$C$25</c:f>
              <c:numCache>
                <c:formatCode>General</c:formatCode>
                <c:ptCount val="4"/>
                <c:pt idx="0">
                  <c:v>2005</c:v>
                </c:pt>
                <c:pt idx="1">
                  <c:v>2006</c:v>
                </c:pt>
                <c:pt idx="2">
                  <c:v>2007</c:v>
                </c:pt>
                <c:pt idx="3">
                  <c:v>2008</c:v>
                </c:pt>
              </c:numCache>
            </c:numRef>
          </c:val>
          <c:extLst>
            <c:ext xmlns:c16="http://schemas.microsoft.com/office/drawing/2014/chart" uri="{C3380CC4-5D6E-409C-BE32-E72D297353CC}">
              <c16:uniqueId val="{00000000-8843-4E83-BC38-DAF812B5DA00}"/>
            </c:ext>
          </c:extLst>
        </c:ser>
        <c:ser>
          <c:idx val="1"/>
          <c:order val="1"/>
          <c:tx>
            <c:strRef>
              <c:f>Analysis_01!$D$21</c:f>
              <c:strCache>
                <c:ptCount val="1"/>
                <c:pt idx="0">
                  <c:v>#Transaction</c:v>
                </c:pt>
              </c:strCache>
            </c:strRef>
          </c:tx>
          <c:spPr>
            <a:solidFill>
              <a:schemeClr val="accent2"/>
            </a:solidFill>
            <a:ln>
              <a:noFill/>
            </a:ln>
            <a:effectLst/>
          </c:spPr>
          <c:invertIfNegative val="0"/>
          <c:val>
            <c:numRef>
              <c:f>Analysis_01!$D$22:$D$25</c:f>
              <c:numCache>
                <c:formatCode>[&lt;999999]0.00," K";[&lt;999999999]0.00,," M";0.00" B"</c:formatCode>
                <c:ptCount val="4"/>
                <c:pt idx="0">
                  <c:v>1013</c:v>
                </c:pt>
                <c:pt idx="1">
                  <c:v>2677</c:v>
                </c:pt>
                <c:pt idx="2">
                  <c:v>24443</c:v>
                </c:pt>
                <c:pt idx="3">
                  <c:v>32265</c:v>
                </c:pt>
              </c:numCache>
            </c:numRef>
          </c:val>
          <c:extLst>
            <c:ext xmlns:c16="http://schemas.microsoft.com/office/drawing/2014/chart" uri="{C3380CC4-5D6E-409C-BE32-E72D297353CC}">
              <c16:uniqueId val="{00000001-8843-4E83-BC38-DAF812B5DA00}"/>
            </c:ext>
          </c:extLst>
        </c:ser>
        <c:dLbls>
          <c:showLegendKey val="0"/>
          <c:showVal val="0"/>
          <c:showCatName val="0"/>
          <c:showSerName val="0"/>
          <c:showPercent val="0"/>
          <c:showBubbleSize val="0"/>
        </c:dLbls>
        <c:gapWidth val="219"/>
        <c:overlap val="-27"/>
        <c:axId val="84569951"/>
        <c:axId val="84572351"/>
      </c:barChart>
      <c:catAx>
        <c:axId val="845699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4572351"/>
        <c:crosses val="autoZero"/>
        <c:auto val="1"/>
        <c:lblAlgn val="ctr"/>
        <c:lblOffset val="100"/>
        <c:noMultiLvlLbl val="0"/>
      </c:catAx>
      <c:valAx>
        <c:axId val="84572351"/>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8456995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[Project_05_01.xlsm]Analysis_01 (2)!PivotTable1</c:name>
    <c:fmtId val="22"/>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'Analysis_01 (2)'!$D$5</c:f>
              <c:strCache>
                <c:ptCount val="1"/>
                <c:pt idx="0">
                  <c:v>Total</c:v>
                </c:pt>
              </c:strCache>
            </c:strRef>
          </c:tx>
          <c:spPr>
            <a:ln w="28575" cap="rnd">
              <a:solidFill>
                <a:schemeClr val="accent1"/>
              </a:solidFill>
              <a:round/>
            </a:ln>
            <a:effectLst/>
          </c:spPr>
          <c:marker>
            <c:symbol val="none"/>
          </c:marker>
          <c:cat>
            <c:strRef>
              <c:f>'Analysis_01 (2)'!$C$6:$C$12</c:f>
              <c:strCache>
                <c:ptCount val="7"/>
                <c:pt idx="0">
                  <c:v>Jan</c:v>
                </c:pt>
                <c:pt idx="1">
                  <c:v>Feb</c:v>
                </c:pt>
                <c:pt idx="2">
                  <c:v>Mar</c:v>
                </c:pt>
                <c:pt idx="3">
                  <c:v>Apr</c:v>
                </c:pt>
                <c:pt idx="4">
                  <c:v>May</c:v>
                </c:pt>
                <c:pt idx="5">
                  <c:v>Jun</c:v>
                </c:pt>
                <c:pt idx="6">
                  <c:v>Jul</c:v>
                </c:pt>
              </c:strCache>
            </c:strRef>
          </c:cat>
          <c:val>
            <c:numRef>
              <c:f>'Analysis_01 (2)'!$D$6:$D$12</c:f>
              <c:numCache>
                <c:formatCode>[&lt;999999]"$"0.00," K";[&lt;999999999]"$"0.00,," M";"$"0.00" B"</c:formatCode>
                <c:ptCount val="7"/>
                <c:pt idx="0">
                  <c:v>5767055.735800012</c:v>
                </c:pt>
                <c:pt idx="1">
                  <c:v>6347589.4002000038</c:v>
                </c:pt>
                <c:pt idx="2">
                  <c:v>6321911.1677999934</c:v>
                </c:pt>
                <c:pt idx="3">
                  <c:v>6899665.643599987</c:v>
                </c:pt>
                <c:pt idx="4">
                  <c:v>8252983.0976000046</c:v>
                </c:pt>
                <c:pt idx="5">
                  <c:v>8276331.7860000152</c:v>
                </c:pt>
                <c:pt idx="6">
                  <c:v>296527.16470000002</c:v>
                </c:pt>
              </c:numCache>
            </c:numRef>
          </c:val>
          <c:smooth val="0"/>
          <c:extLst>
            <c:ext xmlns:c16="http://schemas.microsoft.com/office/drawing/2014/chart" uri="{C3380CC4-5D6E-409C-BE32-E72D297353CC}">
              <c16:uniqueId val="{00000000-B41B-4A94-92CF-2D3E2F359A27}"/>
            </c:ext>
          </c:extLst>
        </c:ser>
        <c:dLbls>
          <c:showLegendKey val="0"/>
          <c:showVal val="0"/>
          <c:showCatName val="0"/>
          <c:showSerName val="0"/>
          <c:showPercent val="0"/>
          <c:showBubbleSize val="0"/>
        </c:dLbls>
        <c:smooth val="0"/>
        <c:axId val="1223535696"/>
        <c:axId val="1223540016"/>
      </c:lineChart>
      <c:catAx>
        <c:axId val="12235356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3540016"/>
        <c:crosses val="autoZero"/>
        <c:auto val="1"/>
        <c:lblAlgn val="ctr"/>
        <c:lblOffset val="100"/>
        <c:noMultiLvlLbl val="0"/>
      </c:catAx>
      <c:valAx>
        <c:axId val="1223540016"/>
        <c:scaling>
          <c:orientation val="minMax"/>
        </c:scaling>
        <c:delete val="1"/>
        <c:axPos val="l"/>
        <c:numFmt formatCode="[&lt;999999]&quot;$&quot;0.00,&quot; K&quot;;[&lt;999999999]&quot;$&quot;0.00,,&quot; M&quot;;&quot;$&quot;0.00&quot; B&quot;" sourceLinked="1"/>
        <c:majorTickMark val="none"/>
        <c:minorTickMark val="none"/>
        <c:tickLblPos val="nextTo"/>
        <c:crossAx val="122353569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0381791483113071E-2"/>
          <c:y val="0.27356412537984992"/>
          <c:w val="0.9192364170337739"/>
          <c:h val="0.56445276429998481"/>
        </c:manualLayout>
      </c:layout>
      <c:barChart>
        <c:barDir val="col"/>
        <c:grouping val="clustered"/>
        <c:varyColors val="0"/>
        <c:ser>
          <c:idx val="0"/>
          <c:order val="0"/>
          <c:tx>
            <c:strRef>
              <c:f>Analysis_01!$C$21</c:f>
              <c:strCache>
                <c:ptCount val="1"/>
                <c:pt idx="0">
                  <c:v>Year</c:v>
                </c:pt>
              </c:strCache>
            </c:strRef>
          </c:tx>
          <c:spPr>
            <a:solidFill>
              <a:schemeClr val="accent1"/>
            </a:solidFill>
            <a:ln>
              <a:noFill/>
            </a:ln>
            <a:effectLst/>
          </c:spPr>
          <c:invertIfNegative val="0"/>
          <c:cat>
            <c:numRef>
              <c:f>Analysis_01!$C$22:$C$25</c:f>
              <c:numCache>
                <c:formatCode>General</c:formatCode>
                <c:ptCount val="4"/>
                <c:pt idx="0">
                  <c:v>2005</c:v>
                </c:pt>
                <c:pt idx="1">
                  <c:v>2006</c:v>
                </c:pt>
                <c:pt idx="2">
                  <c:v>2007</c:v>
                </c:pt>
                <c:pt idx="3">
                  <c:v>2008</c:v>
                </c:pt>
              </c:numCache>
            </c:numRef>
          </c:cat>
          <c:val>
            <c:numRef>
              <c:f>Analysis_01!$C$22:$C$25</c:f>
              <c:numCache>
                <c:formatCode>General</c:formatCode>
                <c:ptCount val="4"/>
                <c:pt idx="0">
                  <c:v>2005</c:v>
                </c:pt>
                <c:pt idx="1">
                  <c:v>2006</c:v>
                </c:pt>
                <c:pt idx="2">
                  <c:v>2007</c:v>
                </c:pt>
                <c:pt idx="3">
                  <c:v>2008</c:v>
                </c:pt>
              </c:numCache>
            </c:numRef>
          </c:val>
          <c:extLst>
            <c:ext xmlns:c16="http://schemas.microsoft.com/office/drawing/2014/chart" uri="{C3380CC4-5D6E-409C-BE32-E72D297353CC}">
              <c16:uniqueId val="{00000000-05C5-411E-BB3D-C068935573BA}"/>
            </c:ext>
          </c:extLst>
        </c:ser>
        <c:ser>
          <c:idx val="1"/>
          <c:order val="1"/>
          <c:tx>
            <c:strRef>
              <c:f>Analysis_01!$D$21</c:f>
              <c:strCache>
                <c:ptCount val="1"/>
                <c:pt idx="0">
                  <c:v>#Transaction</c:v>
                </c:pt>
              </c:strCache>
            </c:strRef>
          </c:tx>
          <c:spPr>
            <a:solidFill>
              <a:schemeClr val="bg2">
                <a:lumMod val="90000"/>
              </a:schemeClr>
            </a:solidFill>
            <a:ln>
              <a:noFill/>
            </a:ln>
            <a:effectLst/>
          </c:spPr>
          <c:invertIfNegative val="0"/>
          <c:dPt>
            <c:idx val="0"/>
            <c:invertIfNegative val="0"/>
            <c:bubble3D val="0"/>
            <c:spPr>
              <a:solidFill>
                <a:schemeClr val="bg2">
                  <a:lumMod val="90000"/>
                </a:schemeClr>
              </a:solidFill>
              <a:ln cmpd="sng">
                <a:solidFill>
                  <a:schemeClr val="bg2">
                    <a:lumMod val="90000"/>
                    <a:alpha val="0"/>
                  </a:schemeClr>
                </a:solidFill>
              </a:ln>
              <a:effectLst/>
            </c:spPr>
            <c:extLst>
              <c:ext xmlns:c16="http://schemas.microsoft.com/office/drawing/2014/chart" uri="{C3380CC4-5D6E-409C-BE32-E72D297353CC}">
                <c16:uniqueId val="{00000001-27E0-4923-9653-10D7AA7F5C3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Analysis_01!$C$22:$C$25</c:f>
              <c:numCache>
                <c:formatCode>General</c:formatCode>
                <c:ptCount val="4"/>
                <c:pt idx="0">
                  <c:v>2005</c:v>
                </c:pt>
                <c:pt idx="1">
                  <c:v>2006</c:v>
                </c:pt>
                <c:pt idx="2">
                  <c:v>2007</c:v>
                </c:pt>
                <c:pt idx="3">
                  <c:v>2008</c:v>
                </c:pt>
              </c:numCache>
            </c:numRef>
          </c:cat>
          <c:val>
            <c:numRef>
              <c:f>Analysis_01!$D$22:$D$25</c:f>
              <c:numCache>
                <c:formatCode>[&lt;999999]0.00," K";[&lt;999999999]0.00,," M";0.00" B"</c:formatCode>
                <c:ptCount val="4"/>
                <c:pt idx="0">
                  <c:v>1013</c:v>
                </c:pt>
                <c:pt idx="1">
                  <c:v>2677</c:v>
                </c:pt>
                <c:pt idx="2">
                  <c:v>24443</c:v>
                </c:pt>
                <c:pt idx="3">
                  <c:v>32265</c:v>
                </c:pt>
              </c:numCache>
            </c:numRef>
          </c:val>
          <c:extLst>
            <c:ext xmlns:c16="http://schemas.microsoft.com/office/drawing/2014/chart" uri="{C3380CC4-5D6E-409C-BE32-E72D297353CC}">
              <c16:uniqueId val="{00000001-05C5-411E-BB3D-C068935573BA}"/>
            </c:ext>
          </c:extLst>
        </c:ser>
        <c:ser>
          <c:idx val="3"/>
          <c:order val="2"/>
          <c:tx>
            <c:strRef>
              <c:f>Analysis_01!$F$21</c:f>
              <c:strCache>
                <c:ptCount val="1"/>
                <c:pt idx="0">
                  <c:v>Above Average</c:v>
                </c:pt>
              </c:strCache>
            </c:strRef>
          </c:tx>
          <c:spPr>
            <a:solidFill>
              <a:srgbClr val="D991A2"/>
            </a:solidFill>
            <a:ln>
              <a:noFill/>
            </a:ln>
            <a:effectLst/>
          </c:spPr>
          <c:invertIfNegative val="0"/>
          <c:cat>
            <c:numRef>
              <c:f>Analysis_01!$C$22:$C$25</c:f>
              <c:numCache>
                <c:formatCode>General</c:formatCode>
                <c:ptCount val="4"/>
                <c:pt idx="0">
                  <c:v>2005</c:v>
                </c:pt>
                <c:pt idx="1">
                  <c:v>2006</c:v>
                </c:pt>
                <c:pt idx="2">
                  <c:v>2007</c:v>
                </c:pt>
                <c:pt idx="3">
                  <c:v>2008</c:v>
                </c:pt>
              </c:numCache>
            </c:numRef>
          </c:cat>
          <c:val>
            <c:numRef>
              <c:f>Analysis_01!$F$22:$F$25</c:f>
              <c:numCache>
                <c:formatCode>General</c:formatCode>
                <c:ptCount val="4"/>
                <c:pt idx="0">
                  <c:v>0</c:v>
                </c:pt>
                <c:pt idx="1">
                  <c:v>0</c:v>
                </c:pt>
                <c:pt idx="2">
                  <c:v>24443</c:v>
                </c:pt>
                <c:pt idx="3">
                  <c:v>32265</c:v>
                </c:pt>
              </c:numCache>
            </c:numRef>
          </c:val>
          <c:extLst>
            <c:ext xmlns:c16="http://schemas.microsoft.com/office/drawing/2014/chart" uri="{C3380CC4-5D6E-409C-BE32-E72D297353CC}">
              <c16:uniqueId val="{00000005-05C5-411E-BB3D-C068935573BA}"/>
            </c:ext>
          </c:extLst>
        </c:ser>
        <c:dLbls>
          <c:showLegendKey val="0"/>
          <c:showVal val="0"/>
          <c:showCatName val="0"/>
          <c:showSerName val="0"/>
          <c:showPercent val="0"/>
          <c:showBubbleSize val="0"/>
        </c:dLbls>
        <c:gapWidth val="219"/>
        <c:overlap val="100"/>
        <c:axId val="84569951"/>
        <c:axId val="84572351"/>
      </c:barChart>
      <c:catAx>
        <c:axId val="845699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4572351"/>
        <c:crosses val="autoZero"/>
        <c:auto val="1"/>
        <c:lblAlgn val="ctr"/>
        <c:lblOffset val="100"/>
        <c:noMultiLvlLbl val="0"/>
      </c:catAx>
      <c:valAx>
        <c:axId val="84572351"/>
        <c:scaling>
          <c:orientation val="minMax"/>
        </c:scaling>
        <c:delete val="1"/>
        <c:axPos val="l"/>
        <c:majorGridlines>
          <c:spPr>
            <a:ln w="9525" cap="flat" cmpd="sng" algn="ctr">
              <a:noFill/>
              <a:round/>
            </a:ln>
            <a:effectLst/>
          </c:spPr>
        </c:majorGridlines>
        <c:numFmt formatCode="General" sourceLinked="1"/>
        <c:majorTickMark val="none"/>
        <c:minorTickMark val="none"/>
        <c:tickLblPos val="nextTo"/>
        <c:crossAx val="8456995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[Project_05_01.xlsm]Analysis_01 (2)!PivotTable1</c:name>
    <c:fmtId val="25"/>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D991A2"/>
            </a:solidFill>
            <a:round/>
          </a:ln>
          <a:effectLst/>
        </c:spPr>
        <c:marker>
          <c:symbol val="none"/>
        </c:marker>
        <c:dLbl>
          <c:idx val="0"/>
          <c:numFmt formatCode="[&lt;999999]#.#&quot; K&quot;;[&lt;999999999]#.#,,&quot; M&quot;;#.#&quot; 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'Analysis_01 (2)'!$D$5</c:f>
              <c:strCache>
                <c:ptCount val="1"/>
                <c:pt idx="0">
                  <c:v>Total</c:v>
                </c:pt>
              </c:strCache>
            </c:strRef>
          </c:tx>
          <c:spPr>
            <a:ln w="28575" cap="rnd">
              <a:solidFill>
                <a:srgbClr val="D991A2"/>
              </a:solidFill>
              <a:round/>
            </a:ln>
            <a:effectLst/>
          </c:spPr>
          <c:marker>
            <c:symbol val="none"/>
          </c:marker>
          <c:dLbls>
            <c:numFmt formatCode="[&lt;999999]#.#&quot; K&quot;;[&lt;999999999]#.#,,&quot; M&quot;;#.#&quot; 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'Analysis_01 (2)'!$C$6:$C$12</c:f>
              <c:strCache>
                <c:ptCount val="7"/>
                <c:pt idx="0">
                  <c:v>Jan</c:v>
                </c:pt>
                <c:pt idx="1">
                  <c:v>Feb</c:v>
                </c:pt>
                <c:pt idx="2">
                  <c:v>Mar</c:v>
                </c:pt>
                <c:pt idx="3">
                  <c:v>Apr</c:v>
                </c:pt>
                <c:pt idx="4">
                  <c:v>May</c:v>
                </c:pt>
                <c:pt idx="5">
                  <c:v>Jun</c:v>
                </c:pt>
                <c:pt idx="6">
                  <c:v>Jul</c:v>
                </c:pt>
              </c:strCache>
            </c:strRef>
          </c:cat>
          <c:val>
            <c:numRef>
              <c:f>'Analysis_01 (2)'!$D$6:$D$12</c:f>
              <c:numCache>
                <c:formatCode>[&lt;999999]"$"0.00," K";[&lt;999999999]"$"0.00,," M";"$"0.00" B"</c:formatCode>
                <c:ptCount val="7"/>
                <c:pt idx="0">
                  <c:v>5767055.735800012</c:v>
                </c:pt>
                <c:pt idx="1">
                  <c:v>6347589.4002000038</c:v>
                </c:pt>
                <c:pt idx="2">
                  <c:v>6321911.1677999934</c:v>
                </c:pt>
                <c:pt idx="3">
                  <c:v>6899665.643599987</c:v>
                </c:pt>
                <c:pt idx="4">
                  <c:v>8252983.0976000046</c:v>
                </c:pt>
                <c:pt idx="5">
                  <c:v>8276331.7860000152</c:v>
                </c:pt>
                <c:pt idx="6">
                  <c:v>296527.16470000002</c:v>
                </c:pt>
              </c:numCache>
            </c:numRef>
          </c:val>
          <c:smooth val="1"/>
          <c:extLst>
            <c:ext xmlns:c16="http://schemas.microsoft.com/office/drawing/2014/chart" uri="{C3380CC4-5D6E-409C-BE32-E72D297353CC}">
              <c16:uniqueId val="{00000000-3D39-4480-B87F-DDE4EFD058A2}"/>
            </c:ext>
          </c:extLst>
        </c:ser>
        <c:dLbls>
          <c:dLblPos val="t"/>
          <c:showLegendKey val="0"/>
          <c:showVal val="1"/>
          <c:showCatName val="0"/>
          <c:showSerName val="0"/>
          <c:showPercent val="0"/>
          <c:showBubbleSize val="0"/>
        </c:dLbls>
        <c:smooth val="0"/>
        <c:axId val="1223535696"/>
        <c:axId val="1223540016"/>
      </c:lineChart>
      <c:catAx>
        <c:axId val="12235356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3540016"/>
        <c:crosses val="autoZero"/>
        <c:auto val="1"/>
        <c:lblAlgn val="ctr"/>
        <c:lblOffset val="100"/>
        <c:noMultiLvlLbl val="0"/>
      </c:catAx>
      <c:valAx>
        <c:axId val="1223540016"/>
        <c:scaling>
          <c:orientation val="minMax"/>
        </c:scaling>
        <c:delete val="1"/>
        <c:axPos val="l"/>
        <c:numFmt formatCode="[&lt;999999]&quot;$&quot;0.00,&quot; K&quot;;[&lt;999999999]&quot;$&quot;0.00,,&quot; M&quot;;&quot;$&quot;0.00&quot; B&quot;" sourceLinked="1"/>
        <c:majorTickMark val="none"/>
        <c:minorTickMark val="none"/>
        <c:tickLblPos val="nextTo"/>
        <c:crossAx val="122353569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'Analysis_01 (2)'!$T$5</c:f>
              <c:strCache>
                <c:ptCount val="1"/>
                <c:pt idx="0">
                  <c:v> Total Profit</c:v>
                </c:pt>
              </c:strCache>
            </c:strRef>
          </c:tx>
          <c:spPr>
            <a:solidFill>
              <a:schemeClr val="bg1">
                <a:lumMod val="8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'Analysis_01 (2)'!$S$6:$S$12</c:f>
              <c:strCache>
                <c:ptCount val="7"/>
                <c:pt idx="0">
                  <c:v>Sun</c:v>
                </c:pt>
                <c:pt idx="1">
                  <c:v>Mon</c:v>
                </c:pt>
                <c:pt idx="2">
                  <c:v>Tue</c:v>
                </c:pt>
                <c:pt idx="3">
                  <c:v>Wed</c:v>
                </c:pt>
                <c:pt idx="4">
                  <c:v>Thu</c:v>
                </c:pt>
                <c:pt idx="5">
                  <c:v>Fri</c:v>
                </c:pt>
                <c:pt idx="6">
                  <c:v>Sat</c:v>
                </c:pt>
              </c:strCache>
            </c:strRef>
          </c:cat>
          <c:val>
            <c:numRef>
              <c:f>'Analysis_01 (2)'!$T$6:$T$12</c:f>
              <c:numCache>
                <c:formatCode>[&lt;999999]"$"0.00," K";[&lt;999999999]"$"0.00,," M";"$"0.00" B"</c:formatCode>
                <c:ptCount val="7"/>
                <c:pt idx="0">
                  <c:v>5885986.6232999908</c:v>
                </c:pt>
                <c:pt idx="1">
                  <c:v>5761848.1430000057</c:v>
                </c:pt>
                <c:pt idx="2">
                  <c:v>5769437.8296999875</c:v>
                </c:pt>
                <c:pt idx="3">
                  <c:v>6425170.873100006</c:v>
                </c:pt>
                <c:pt idx="4">
                  <c:v>6287422.5863000052</c:v>
                </c:pt>
                <c:pt idx="5">
                  <c:v>5923529.8820000095</c:v>
                </c:pt>
                <c:pt idx="6">
                  <c:v>6108668.0583000043</c:v>
                </c:pt>
              </c:numCache>
            </c:numRef>
          </c:val>
          <c:extLst>
            <c:ext xmlns:c16="http://schemas.microsoft.com/office/drawing/2014/chart" uri="{C3380CC4-5D6E-409C-BE32-E72D297353CC}">
              <c16:uniqueId val="{00000000-53CD-4F73-B221-0079E5F31E5E}"/>
            </c:ext>
          </c:extLst>
        </c:ser>
        <c:ser>
          <c:idx val="1"/>
          <c:order val="1"/>
          <c:tx>
            <c:strRef>
              <c:f>'Analysis_01 (2)'!$U$5</c:f>
              <c:strCache>
                <c:ptCount val="1"/>
                <c:pt idx="0">
                  <c:v>Highlight</c:v>
                </c:pt>
              </c:strCache>
            </c:strRef>
          </c:tx>
          <c:spPr>
            <a:solidFill>
              <a:srgbClr val="D991A2"/>
            </a:solidFill>
            <a:ln>
              <a:noFill/>
            </a:ln>
            <a:effectLst/>
          </c:spPr>
          <c:invertIfNegative val="0"/>
          <c:val>
            <c:numRef>
              <c:f>'Analysis_01 (2)'!$U$6:$U$12</c:f>
              <c:numCache>
                <c:formatCode>General</c:formatCode>
                <c:ptCount val="7"/>
                <c:pt idx="0">
                  <c:v>0</c:v>
                </c:pt>
                <c:pt idx="1">
                  <c:v>0</c:v>
                </c:pt>
                <c:pt idx="2">
                  <c:v>0</c:v>
                </c:pt>
                <c:pt idx="3">
                  <c:v>6425170.873100006</c:v>
                </c:pt>
                <c:pt idx="4">
                  <c:v>6287422.5863000052</c:v>
                </c:pt>
                <c:pt idx="5">
                  <c:v>0</c:v>
                </c:pt>
                <c:pt idx="6">
                  <c:v>6108668.0583000043</c:v>
                </c:pt>
              </c:numCache>
            </c:numRef>
          </c:val>
          <c:extLst>
            <c:ext xmlns:c16="http://schemas.microsoft.com/office/drawing/2014/chart" uri="{C3380CC4-5D6E-409C-BE32-E72D297353CC}">
              <c16:uniqueId val="{00000001-53CD-4F73-B221-0079E5F31E5E}"/>
            </c:ext>
          </c:extLst>
        </c:ser>
        <c:dLbls>
          <c:showLegendKey val="0"/>
          <c:showVal val="0"/>
          <c:showCatName val="0"/>
          <c:showSerName val="0"/>
          <c:showPercent val="0"/>
          <c:showBubbleSize val="0"/>
        </c:dLbls>
        <c:gapWidth val="219"/>
        <c:overlap val="100"/>
        <c:axId val="2078017616"/>
        <c:axId val="2078022416"/>
      </c:barChart>
      <c:catAx>
        <c:axId val="20780176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78022416"/>
        <c:crosses val="autoZero"/>
        <c:auto val="1"/>
        <c:lblAlgn val="ctr"/>
        <c:lblOffset val="100"/>
        <c:noMultiLvlLbl val="0"/>
      </c:catAx>
      <c:valAx>
        <c:axId val="2078022416"/>
        <c:scaling>
          <c:orientation val="minMax"/>
        </c:scaling>
        <c:delete val="1"/>
        <c:axPos val="l"/>
        <c:numFmt formatCode="[&lt;999999]&quot;$&quot;0.00,&quot; K&quot;;[&lt;999999999]&quot;$&quot;0.00,,&quot; M&quot;;&quot;$&quot;0.00&quot; B&quot;" sourceLinked="1"/>
        <c:majorTickMark val="none"/>
        <c:minorTickMark val="none"/>
        <c:tickLblPos val="nextTo"/>
        <c:crossAx val="2078017616"/>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[Project_05_01.xlsm]Analysis_01 (2)!PivotTable11</c:name>
    <c:fmtId val="35"/>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D991A2"/>
          </a:solidFill>
          <a:ln w="19050">
            <a:solidFill>
              <a:schemeClr val="lt1"/>
            </a:solidFill>
          </a:ln>
          <a:effectLst/>
        </c:spPr>
      </c:pivotFmt>
      <c:pivotFmt>
        <c:idx val="2"/>
        <c:spPr>
          <a:solidFill>
            <a:schemeClr val="bg1">
              <a:lumMod val="75000"/>
            </a:schemeClr>
          </a:solidFill>
          <a:ln w="19050">
            <a:solidFill>
              <a:schemeClr val="lt1"/>
            </a:solidFill>
          </a:ln>
          <a:effectLst/>
        </c:spPr>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D991A2"/>
          </a:solidFill>
          <a:ln w="19050">
            <a:solidFill>
              <a:schemeClr val="lt1"/>
            </a:solidFill>
          </a:ln>
          <a:effectLst/>
        </c:spPr>
      </c:pivotFmt>
      <c:pivotFmt>
        <c:idx val="5"/>
        <c:spPr>
          <a:solidFill>
            <a:schemeClr val="bg1">
              <a:lumMod val="75000"/>
            </a:schemeClr>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D991A2"/>
          </a:solidFill>
          <a:ln w="19050">
            <a:solidFill>
              <a:schemeClr val="lt1"/>
            </a:solidFill>
          </a:ln>
          <a:effectLst/>
        </c:spPr>
      </c:pivotFmt>
      <c:pivotFmt>
        <c:idx val="8"/>
        <c:spPr>
          <a:solidFill>
            <a:schemeClr val="bg1">
              <a:lumMod val="75000"/>
            </a:schemeClr>
          </a:solidFill>
          <a:ln w="19050">
            <a:solidFill>
              <a:schemeClr val="lt1"/>
            </a:solidFill>
          </a:ln>
          <a:effectLst/>
        </c:spPr>
        <c:dLbl>
          <c:idx val="0"/>
          <c:layout>
            <c:manualLayout>
              <c:x val="-3.8181823648077838E-2"/>
              <c:y val="0.1353304201636587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s>
    <c:plotArea>
      <c:layout/>
      <c:pieChart>
        <c:varyColors val="1"/>
        <c:ser>
          <c:idx val="0"/>
          <c:order val="0"/>
          <c:tx>
            <c:strRef>
              <c:f>'Analysis_01 (2)'!$AC$5</c:f>
              <c:strCache>
                <c:ptCount val="1"/>
                <c:pt idx="0">
                  <c:v>Total</c:v>
                </c:pt>
              </c:strCache>
            </c:strRef>
          </c:tx>
          <c:dPt>
            <c:idx val="0"/>
            <c:bubble3D val="0"/>
            <c:spPr>
              <a:solidFill>
                <a:srgbClr val="D991A2"/>
              </a:solidFill>
              <a:ln w="19050">
                <a:solidFill>
                  <a:schemeClr val="lt1"/>
                </a:solidFill>
              </a:ln>
              <a:effectLst/>
            </c:spPr>
            <c:extLst>
              <c:ext xmlns:c16="http://schemas.microsoft.com/office/drawing/2014/chart" uri="{C3380CC4-5D6E-409C-BE32-E72D297353CC}">
                <c16:uniqueId val="{00000001-ED08-40BF-A23F-F876E1DB74E4}"/>
              </c:ext>
            </c:extLst>
          </c:dPt>
          <c:dPt>
            <c:idx val="1"/>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03-ED08-40BF-A23F-F876E1DB74E4}"/>
              </c:ext>
            </c:extLst>
          </c:dPt>
          <c:dLbls>
            <c:dLbl>
              <c:idx val="1"/>
              <c:layout>
                <c:manualLayout>
                  <c:x val="-3.8181823648077838E-2"/>
                  <c:y val="0.13533042016365879"/>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ED08-40BF-A23F-F876E1DB74E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'Analysis_01 (2)'!$AB$6:$AB$7</c:f>
              <c:strCache>
                <c:ptCount val="2"/>
                <c:pt idx="0">
                  <c:v>Weekday</c:v>
                </c:pt>
                <c:pt idx="1">
                  <c:v>Weekend</c:v>
                </c:pt>
              </c:strCache>
            </c:strRef>
          </c:cat>
          <c:val>
            <c:numRef>
              <c:f>'Analysis_01 (2)'!$AC$6:$AC$7</c:f>
              <c:numCache>
                <c:formatCode>[&lt;999999]"$"0.00," K";[&lt;999999999]"$"0.00,," M";"$"0.00" B"</c:formatCode>
                <c:ptCount val="2"/>
                <c:pt idx="0">
                  <c:v>30167409.314100407</c:v>
                </c:pt>
                <c:pt idx="1">
                  <c:v>11994654.681600034</c:v>
                </c:pt>
              </c:numCache>
            </c:numRef>
          </c:val>
          <c:extLst>
            <c:ext xmlns:c16="http://schemas.microsoft.com/office/drawing/2014/chart" uri="{C3380CC4-5D6E-409C-BE32-E72D297353CC}">
              <c16:uniqueId val="{00000004-ED08-40BF-A23F-F876E1DB74E4}"/>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b"/>
      <c:layout>
        <c:manualLayout>
          <c:xMode val="edge"/>
          <c:yMode val="edge"/>
          <c:x val="0.32065493854034227"/>
          <c:y val="0.79034374147415254"/>
          <c:w val="0.4518279889621295"/>
          <c:h val="8.872636102024923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firstButton="1" fmlaLink="Analysis_01!$D$11"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Radio" checked="Checked" lockText="1" noThreeD="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8</xdr:col>
      <xdr:colOff>0</xdr:colOff>
      <xdr:row>16</xdr:row>
      <xdr:rowOff>114300</xdr:rowOff>
    </xdr:from>
    <xdr:to>
      <xdr:col>11</xdr:col>
      <xdr:colOff>609600</xdr:colOff>
      <xdr:row>28</xdr:row>
      <xdr:rowOff>125730</xdr:rowOff>
    </xdr:to>
    <xdr:graphicFrame macro="">
      <xdr:nvGraphicFramePr>
        <xdr:cNvPr id="2" name="Chart 1">
          <a:extLst>
            <a:ext uri="{FF2B5EF4-FFF2-40B4-BE49-F238E27FC236}">
              <a16:creationId xmlns:a16="http://schemas.microsoft.com/office/drawing/2014/main" id="{FBBDF3CF-8C15-524D-8FD6-65DFE28C9DF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7</xdr:col>
      <xdr:colOff>929640</xdr:colOff>
      <xdr:row>7</xdr:row>
      <xdr:rowOff>15241</xdr:rowOff>
    </xdr:from>
    <xdr:to>
      <xdr:col>10</xdr:col>
      <xdr:colOff>205740</xdr:colOff>
      <xdr:row>15</xdr:row>
      <xdr:rowOff>22861</xdr:rowOff>
    </xdr:to>
    <mc:AlternateContent xmlns:mc="http://schemas.openxmlformats.org/markup-compatibility/2006" xmlns:a14="http://schemas.microsoft.com/office/drawing/2010/main">
      <mc:Choice Requires="a14">
        <xdr:graphicFrame macro="">
          <xdr:nvGraphicFramePr>
            <xdr:cNvPr id="3" name="Year">
              <a:extLst>
                <a:ext uri="{FF2B5EF4-FFF2-40B4-BE49-F238E27FC236}">
                  <a16:creationId xmlns:a16="http://schemas.microsoft.com/office/drawing/2014/main" id="{C461D46A-ED26-E50C-FFDE-997F8A3C1D3F}"/>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6256020" y="1295401"/>
              <a:ext cx="1828800" cy="14706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4</xdr:col>
      <xdr:colOff>640080</xdr:colOff>
      <xdr:row>15</xdr:row>
      <xdr:rowOff>57150</xdr:rowOff>
    </xdr:from>
    <xdr:to>
      <xdr:col>10</xdr:col>
      <xdr:colOff>106680</xdr:colOff>
      <xdr:row>30</xdr:row>
      <xdr:rowOff>57150</xdr:rowOff>
    </xdr:to>
    <xdr:graphicFrame macro="">
      <xdr:nvGraphicFramePr>
        <xdr:cNvPr id="5" name="Chart 4">
          <a:extLst>
            <a:ext uri="{FF2B5EF4-FFF2-40B4-BE49-F238E27FC236}">
              <a16:creationId xmlns:a16="http://schemas.microsoft.com/office/drawing/2014/main" id="{C0F2999D-EB3D-DC09-3365-B703DFB787F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12</xdr:col>
      <xdr:colOff>377152</xdr:colOff>
      <xdr:row>0</xdr:row>
      <xdr:rowOff>53877</xdr:rowOff>
    </xdr:from>
    <xdr:to>
      <xdr:col>19</xdr:col>
      <xdr:colOff>531090</xdr:colOff>
      <xdr:row>12</xdr:row>
      <xdr:rowOff>138082</xdr:rowOff>
    </xdr:to>
    <xdr:grpSp>
      <xdr:nvGrpSpPr>
        <xdr:cNvPr id="1126" name="Group 1125">
          <a:extLst>
            <a:ext uri="{FF2B5EF4-FFF2-40B4-BE49-F238E27FC236}">
              <a16:creationId xmlns:a16="http://schemas.microsoft.com/office/drawing/2014/main" id="{A5950450-11B2-591F-7513-90C15E6264AB}"/>
            </a:ext>
          </a:extLst>
        </xdr:cNvPr>
        <xdr:cNvGrpSpPr/>
      </xdr:nvGrpSpPr>
      <xdr:grpSpPr>
        <a:xfrm>
          <a:off x="7673879" y="53877"/>
          <a:ext cx="4410363" cy="2300932"/>
          <a:chOff x="9297939" y="700424"/>
          <a:chExt cx="4410363" cy="2300932"/>
        </a:xfrm>
      </xdr:grpSpPr>
      <xdr:sp macro="" textlink="">
        <xdr:nvSpPr>
          <xdr:cNvPr id="17" name="Rectangle: Rounded Corners 16">
            <a:extLst>
              <a:ext uri="{FF2B5EF4-FFF2-40B4-BE49-F238E27FC236}">
                <a16:creationId xmlns:a16="http://schemas.microsoft.com/office/drawing/2014/main" id="{3F13D057-5CB6-4925-8292-6E8AD34415C1}"/>
              </a:ext>
            </a:extLst>
          </xdr:cNvPr>
          <xdr:cNvSpPr/>
        </xdr:nvSpPr>
        <xdr:spPr>
          <a:xfrm>
            <a:off x="9297939" y="700424"/>
            <a:ext cx="4410363" cy="2300932"/>
          </a:xfrm>
          <a:prstGeom prst="round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1026" name="Option 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10155690" y="792249"/>
                <a:ext cx="911321" cy="222827"/>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Revenue</a:t>
                </a:r>
              </a:p>
            </xdr:txBody>
          </xdr:sp>
        </mc:Choice>
        <mc:Fallback/>
      </mc:AlternateContent>
      <mc:AlternateContent xmlns:mc="http://schemas.openxmlformats.org/markup-compatibility/2006">
        <mc:Choice xmlns:a14="http://schemas.microsoft.com/office/drawing/2010/main" Requires="a14">
          <xdr:sp macro="" textlink="">
            <xdr:nvSpPr>
              <xdr:cNvPr id="1032" name="Option Button 8"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10900910" y="792249"/>
                <a:ext cx="911322" cy="222827"/>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Profits</a:t>
                </a:r>
              </a:p>
            </xdr:txBody>
          </xdr:sp>
        </mc:Choice>
        <mc:Fallback/>
      </mc:AlternateContent>
      <mc:AlternateContent xmlns:mc="http://schemas.openxmlformats.org/markup-compatibility/2006">
        <mc:Choice xmlns:a14="http://schemas.microsoft.com/office/drawing/2010/main" Requires="a14">
          <xdr:sp macro="" textlink="">
            <xdr:nvSpPr>
              <xdr:cNvPr id="1034" name="Option Button 10"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11644592" y="792249"/>
                <a:ext cx="912860" cy="222827"/>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Transactions</a:t>
                </a:r>
              </a:p>
            </xdr:txBody>
          </xdr:sp>
        </mc:Choice>
        <mc:Fallback/>
      </mc:AlternateContent>
      <xdr:graphicFrame macro="">
        <xdr:nvGraphicFramePr>
          <xdr:cNvPr id="26" name="Chart 25">
            <a:extLst>
              <a:ext uri="{FF2B5EF4-FFF2-40B4-BE49-F238E27FC236}">
                <a16:creationId xmlns:a16="http://schemas.microsoft.com/office/drawing/2014/main" id="{8762F500-23EF-44F5-AA4A-54E1614FE6F2}"/>
              </a:ext>
            </a:extLst>
          </xdr:cNvPr>
          <xdr:cNvGraphicFramePr>
            <a:graphicFrameLocks/>
          </xdr:cNvGraphicFramePr>
        </xdr:nvGraphicFramePr>
        <xdr:xfrm>
          <a:off x="9602991" y="1030316"/>
          <a:ext cx="3608242" cy="1673976"/>
        </xdr:xfrm>
        <a:graphic>
          <a:graphicData uri="http://schemas.openxmlformats.org/drawingml/2006/chart">
            <c:chart xmlns:c="http://schemas.openxmlformats.org/drawingml/2006/chart" xmlns:r="http://schemas.openxmlformats.org/officeDocument/2006/relationships" r:id="rId1"/>
          </a:graphicData>
        </a:graphic>
      </xdr:graphicFrame>
      <mc:AlternateContent xmlns:mc="http://schemas.openxmlformats.org/markup-compatibility/2006">
        <mc:Choice xmlns:a14="http://schemas.microsoft.com/office/drawing/2010/main" Requires="a14">
          <xdr:graphicFrame macro="">
            <xdr:nvGraphicFramePr>
              <xdr:cNvPr id="28" name="Year 1">
                <a:extLst>
                  <a:ext uri="{FF2B5EF4-FFF2-40B4-BE49-F238E27FC236}">
                    <a16:creationId xmlns:a16="http://schemas.microsoft.com/office/drawing/2014/main" id="{1BB99F92-A6FB-46A4-90A4-6BBD14B7A472}"/>
                  </a:ext>
                </a:extLst>
              </xdr:cNvPr>
              <xdr:cNvGraphicFramePr/>
            </xdr:nvGraphicFramePr>
            <xdr:xfrm>
              <a:off x="9904230" y="2431935"/>
              <a:ext cx="3215563" cy="407554"/>
            </xdr:xfrm>
            <a:graphic>
              <a:graphicData uri="http://schemas.microsoft.com/office/drawing/2010/slicer">
                <sle:slicer xmlns:sle="http://schemas.microsoft.com/office/drawing/2010/slicer" name="Year 1"/>
              </a:graphicData>
            </a:graphic>
          </xdr:graphicFrame>
        </mc:Choice>
        <mc:Fallback>
          <xdr:sp macro="" textlink="">
            <xdr:nvSpPr>
              <xdr:cNvPr id="0" name=""/>
              <xdr:cNvSpPr>
                <a:spLocks noTextEdit="1"/>
              </xdr:cNvSpPr>
            </xdr:nvSpPr>
            <xdr:spPr>
              <a:xfrm>
                <a:off x="8280170" y="1785388"/>
                <a:ext cx="3215563" cy="40755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 textlink="Analysis_01!C29">
        <xdr:nvSpPr>
          <xdr:cNvPr id="19" name="TextBox 18">
            <a:extLst>
              <a:ext uri="{FF2B5EF4-FFF2-40B4-BE49-F238E27FC236}">
                <a16:creationId xmlns:a16="http://schemas.microsoft.com/office/drawing/2014/main" id="{FDD86496-2CEC-47D7-B46A-9BCF99F9221D}"/>
              </a:ext>
            </a:extLst>
          </xdr:cNvPr>
          <xdr:cNvSpPr txBox="1"/>
        </xdr:nvSpPr>
        <xdr:spPr>
          <a:xfrm>
            <a:off x="9571490" y="1030470"/>
            <a:ext cx="896081" cy="2856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15664360-0FF0-4190-A6D7-578B4AABCBFE}" type="TxLink">
              <a:rPr lang="en-US" sz="1600" b="1" i="0" u="none" strike="noStrike">
                <a:solidFill>
                  <a:srgbClr val="D991A2"/>
                </a:solidFill>
                <a:latin typeface="Calibri"/>
                <a:ea typeface="Calibri"/>
                <a:cs typeface="Calibri"/>
              </a:rPr>
              <a:pPr algn="ctr"/>
              <a:t>93.9%</a:t>
            </a:fld>
            <a:endParaRPr lang="en-US" sz="1600" b="1">
              <a:solidFill>
                <a:srgbClr val="D991A2"/>
              </a:solidFill>
            </a:endParaRPr>
          </a:p>
        </xdr:txBody>
      </xdr:sp>
      <xdr:sp macro="" textlink="Analysis_01!E28">
        <xdr:nvSpPr>
          <xdr:cNvPr id="27" name="TextBox 26">
            <a:extLst>
              <a:ext uri="{FF2B5EF4-FFF2-40B4-BE49-F238E27FC236}">
                <a16:creationId xmlns:a16="http://schemas.microsoft.com/office/drawing/2014/main" id="{C751C98A-9776-4FF7-8DD3-24DF864EC8F2}"/>
              </a:ext>
            </a:extLst>
          </xdr:cNvPr>
          <xdr:cNvSpPr txBox="1"/>
        </xdr:nvSpPr>
        <xdr:spPr>
          <a:xfrm>
            <a:off x="10164156" y="1068647"/>
            <a:ext cx="2986963" cy="2856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270B9FF8-4D50-445D-9EB5-447DB2417C6D}" type="TxLink">
              <a:rPr lang="en-US" sz="1100" b="0" i="0" u="none" strike="noStrike">
                <a:solidFill>
                  <a:srgbClr val="000000"/>
                </a:solidFill>
                <a:latin typeface="Calibri"/>
                <a:ea typeface="Calibri"/>
                <a:cs typeface="Calibri"/>
              </a:rPr>
              <a:pPr algn="ctr"/>
              <a:t> of the Revenue came from the highlighted years</a:t>
            </a:fld>
            <a:endParaRPr lang="en-US" sz="1600" b="1">
              <a:solidFill>
                <a:srgbClr val="BD3C19"/>
              </a:solidFill>
            </a:endParaRPr>
          </a:p>
        </xdr:txBody>
      </xdr:sp>
    </xdr:grpSp>
    <xdr:clientData/>
  </xdr:twoCellAnchor>
  <xdr:twoCellAnchor>
    <xdr:from>
      <xdr:col>0</xdr:col>
      <xdr:colOff>114761</xdr:colOff>
      <xdr:row>12</xdr:row>
      <xdr:rowOff>115455</xdr:rowOff>
    </xdr:from>
    <xdr:to>
      <xdr:col>12</xdr:col>
      <xdr:colOff>102390</xdr:colOff>
      <xdr:row>25</xdr:row>
      <xdr:rowOff>0</xdr:rowOff>
    </xdr:to>
    <xdr:grpSp>
      <xdr:nvGrpSpPr>
        <xdr:cNvPr id="1129" name="Group 1128">
          <a:extLst>
            <a:ext uri="{FF2B5EF4-FFF2-40B4-BE49-F238E27FC236}">
              <a16:creationId xmlns:a16="http://schemas.microsoft.com/office/drawing/2014/main" id="{95D3718D-DA01-C949-2A7F-FA7155A30449}"/>
            </a:ext>
          </a:extLst>
        </xdr:cNvPr>
        <xdr:cNvGrpSpPr/>
      </xdr:nvGrpSpPr>
      <xdr:grpSpPr>
        <a:xfrm>
          <a:off x="114761" y="2332182"/>
          <a:ext cx="7284356" cy="2286000"/>
          <a:chOff x="68580" y="2963333"/>
          <a:chExt cx="6093181" cy="2131060"/>
        </a:xfrm>
      </xdr:grpSpPr>
      <xdr:sp macro="" textlink="">
        <xdr:nvSpPr>
          <xdr:cNvPr id="47" name="Rectangle: Rounded Corners 46">
            <a:extLst>
              <a:ext uri="{FF2B5EF4-FFF2-40B4-BE49-F238E27FC236}">
                <a16:creationId xmlns:a16="http://schemas.microsoft.com/office/drawing/2014/main" id="{ED942F04-26DB-4CCB-832A-8FD3988F8016}"/>
              </a:ext>
            </a:extLst>
          </xdr:cNvPr>
          <xdr:cNvSpPr/>
        </xdr:nvSpPr>
        <xdr:spPr>
          <a:xfrm>
            <a:off x="68580" y="2963333"/>
            <a:ext cx="5891645" cy="2131060"/>
          </a:xfrm>
          <a:prstGeom prst="round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57" name="Chart 56">
            <a:extLst>
              <a:ext uri="{FF2B5EF4-FFF2-40B4-BE49-F238E27FC236}">
                <a16:creationId xmlns:a16="http://schemas.microsoft.com/office/drawing/2014/main" id="{39DD16C2-D0B6-498D-892B-A47319024ADC}"/>
              </a:ext>
            </a:extLst>
          </xdr:cNvPr>
          <xdr:cNvGraphicFramePr>
            <a:graphicFrameLocks/>
          </xdr:cNvGraphicFramePr>
        </xdr:nvGraphicFramePr>
        <xdr:xfrm>
          <a:off x="243840" y="3778365"/>
          <a:ext cx="5602085" cy="1308331"/>
        </xdr:xfrm>
        <a:graphic>
          <a:graphicData uri="http://schemas.openxmlformats.org/drawingml/2006/chart">
            <c:chart xmlns:c="http://schemas.openxmlformats.org/drawingml/2006/chart" xmlns:r="http://schemas.openxmlformats.org/officeDocument/2006/relationships" r:id="rId2"/>
          </a:graphicData>
        </a:graphic>
      </xdr:graphicFrame>
      <xdr:sp macro="" textlink="">
        <xdr:nvSpPr>
          <xdr:cNvPr id="59" name="Rectangle: Rounded Corners 58">
            <a:extLst>
              <a:ext uri="{FF2B5EF4-FFF2-40B4-BE49-F238E27FC236}">
                <a16:creationId xmlns:a16="http://schemas.microsoft.com/office/drawing/2014/main" id="{CF4B69A2-967D-44C9-810C-2909632DE3E2}"/>
              </a:ext>
            </a:extLst>
          </xdr:cNvPr>
          <xdr:cNvSpPr/>
        </xdr:nvSpPr>
        <xdr:spPr>
          <a:xfrm>
            <a:off x="220980" y="3032606"/>
            <a:ext cx="676641" cy="255727"/>
          </a:xfrm>
          <a:prstGeom prst="roundRect">
            <a:avLst>
              <a:gd name="adj" fmla="val 28667"/>
            </a:avLst>
          </a:prstGeom>
          <a:solidFill>
            <a:srgbClr val="D991A2"/>
          </a:solidFill>
          <a:ln>
            <a:noFill/>
          </a:ln>
          <a:effectLst>
            <a:outerShdw blurRad="50800" dist="38100" dir="10800000" algn="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0" name="Rectangle: Rounded Corners 59">
            <a:extLst>
              <a:ext uri="{FF2B5EF4-FFF2-40B4-BE49-F238E27FC236}">
                <a16:creationId xmlns:a16="http://schemas.microsoft.com/office/drawing/2014/main" id="{58CE1DA1-9CBF-45A9-9BBD-0AEC971E958A}"/>
              </a:ext>
            </a:extLst>
          </xdr:cNvPr>
          <xdr:cNvSpPr/>
        </xdr:nvSpPr>
        <xdr:spPr>
          <a:xfrm>
            <a:off x="960100" y="3032606"/>
            <a:ext cx="535411" cy="255727"/>
          </a:xfrm>
          <a:prstGeom prst="roundRect">
            <a:avLst/>
          </a:prstGeom>
          <a:solidFill>
            <a:schemeClr val="bg1">
              <a:lumMod val="85000"/>
            </a:schemeClr>
          </a:solidFill>
          <a:ln>
            <a:noFill/>
          </a:ln>
          <a:effectLst>
            <a:outerShdw blurRad="50800" dist="38100" dir="10800000" algn="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1" name="Rectangle: Rounded Corners 60">
            <a:extLst>
              <a:ext uri="{FF2B5EF4-FFF2-40B4-BE49-F238E27FC236}">
                <a16:creationId xmlns:a16="http://schemas.microsoft.com/office/drawing/2014/main" id="{31276F0C-44FC-4709-94FC-7CE6F7897E75}"/>
              </a:ext>
            </a:extLst>
          </xdr:cNvPr>
          <xdr:cNvSpPr/>
        </xdr:nvSpPr>
        <xdr:spPr>
          <a:xfrm>
            <a:off x="2116425" y="3046957"/>
            <a:ext cx="365760" cy="255727"/>
          </a:xfrm>
          <a:prstGeom prst="roundRect">
            <a:avLst/>
          </a:prstGeom>
          <a:solidFill>
            <a:schemeClr val="bg1">
              <a:lumMod val="85000"/>
            </a:schemeClr>
          </a:solidFill>
          <a:ln>
            <a:noFill/>
          </a:ln>
          <a:effectLst>
            <a:outerShdw blurRad="50800" dist="38100" dir="10800000" algn="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2" name="Rectangle: Rounded Corners 61">
            <a:extLst>
              <a:ext uri="{FF2B5EF4-FFF2-40B4-BE49-F238E27FC236}">
                <a16:creationId xmlns:a16="http://schemas.microsoft.com/office/drawing/2014/main" id="{ED0B1464-4F5F-407B-AC63-7AAD88C547D7}"/>
              </a:ext>
            </a:extLst>
          </xdr:cNvPr>
          <xdr:cNvSpPr/>
        </xdr:nvSpPr>
        <xdr:spPr>
          <a:xfrm>
            <a:off x="1551139" y="3046957"/>
            <a:ext cx="535411" cy="255727"/>
          </a:xfrm>
          <a:prstGeom prst="roundRect">
            <a:avLst/>
          </a:prstGeom>
          <a:solidFill>
            <a:schemeClr val="bg1">
              <a:lumMod val="85000"/>
            </a:schemeClr>
          </a:solidFill>
          <a:ln>
            <a:noFill/>
          </a:ln>
          <a:effectLst>
            <a:outerShdw blurRad="50800" dist="38100" dir="10800000" algn="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29" name="Rectangle: Rounded Corners 1028">
            <a:extLst>
              <a:ext uri="{FF2B5EF4-FFF2-40B4-BE49-F238E27FC236}">
                <a16:creationId xmlns:a16="http://schemas.microsoft.com/office/drawing/2014/main" id="{DA33332D-6676-4D22-BA81-21D223890247}"/>
              </a:ext>
            </a:extLst>
          </xdr:cNvPr>
          <xdr:cNvSpPr/>
        </xdr:nvSpPr>
        <xdr:spPr>
          <a:xfrm>
            <a:off x="2512473" y="3054132"/>
            <a:ext cx="535411" cy="255727"/>
          </a:xfrm>
          <a:prstGeom prst="roundRect">
            <a:avLst/>
          </a:prstGeom>
          <a:solidFill>
            <a:schemeClr val="bg1">
              <a:lumMod val="85000"/>
            </a:schemeClr>
          </a:solidFill>
          <a:ln>
            <a:noFill/>
          </a:ln>
          <a:effectLst>
            <a:outerShdw blurRad="50800" dist="38100" dir="10800000" algn="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Analysis_01 (2)'!F12">
        <xdr:nvSpPr>
          <xdr:cNvPr id="1031" name="TextBox 1030">
            <a:extLst>
              <a:ext uri="{FF2B5EF4-FFF2-40B4-BE49-F238E27FC236}">
                <a16:creationId xmlns:a16="http://schemas.microsoft.com/office/drawing/2014/main" id="{04693B04-0ED6-417A-8BAF-8610004A7672}"/>
              </a:ext>
            </a:extLst>
          </xdr:cNvPr>
          <xdr:cNvSpPr txBox="1"/>
        </xdr:nvSpPr>
        <xdr:spPr>
          <a:xfrm>
            <a:off x="194045" y="3028603"/>
            <a:ext cx="693405" cy="2152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BEAF162A-485D-4020-A7B5-F3FB13420D5A}" type="TxLink">
              <a:rPr lang="en-US" sz="1100" b="0" i="0" u="none" strike="noStrike">
                <a:solidFill>
                  <a:srgbClr val="000000"/>
                </a:solidFill>
                <a:latin typeface="Calibri"/>
                <a:ea typeface="Calibri"/>
                <a:cs typeface="Calibri"/>
              </a:rPr>
              <a:t>In 2008</a:t>
            </a:fld>
            <a:endParaRPr lang="en-US" sz="1400" b="1">
              <a:solidFill>
                <a:schemeClr val="tx1">
                  <a:lumMod val="85000"/>
                  <a:lumOff val="15000"/>
                </a:schemeClr>
              </a:solidFill>
            </a:endParaRPr>
          </a:p>
        </xdr:txBody>
      </xdr:sp>
      <xdr:sp macro="" textlink="'Analysis_01 (2)'!H6">
        <xdr:nvSpPr>
          <xdr:cNvPr id="1035" name="TextBox 1034">
            <a:extLst>
              <a:ext uri="{FF2B5EF4-FFF2-40B4-BE49-F238E27FC236}">
                <a16:creationId xmlns:a16="http://schemas.microsoft.com/office/drawing/2014/main" id="{E504AD25-7C8A-4155-B4EB-55C5C63E9E82}"/>
              </a:ext>
            </a:extLst>
          </xdr:cNvPr>
          <xdr:cNvSpPr txBox="1"/>
        </xdr:nvSpPr>
        <xdr:spPr>
          <a:xfrm>
            <a:off x="852746" y="3028603"/>
            <a:ext cx="693404" cy="2152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14C30F84-9839-459B-A009-930620DD6C29}" type="TxLink">
              <a:rPr lang="en-US" sz="1100" b="0" i="0" u="none" strike="noStrike">
                <a:solidFill>
                  <a:srgbClr val="000000"/>
                </a:solidFill>
                <a:latin typeface="Calibri"/>
                <a:ea typeface="Calibri"/>
                <a:cs typeface="Calibri"/>
              </a:rPr>
              <a:t>Jun</a:t>
            </a:fld>
            <a:endParaRPr lang="en-US" sz="1400" b="1">
              <a:solidFill>
                <a:schemeClr val="tx1">
                  <a:lumMod val="85000"/>
                  <a:lumOff val="15000"/>
                </a:schemeClr>
              </a:solidFill>
            </a:endParaRPr>
          </a:p>
        </xdr:txBody>
      </xdr:sp>
      <xdr:sp macro="" textlink="'Analysis_01 (2)'!H7">
        <xdr:nvSpPr>
          <xdr:cNvPr id="1037" name="TextBox 1036">
            <a:extLst>
              <a:ext uri="{FF2B5EF4-FFF2-40B4-BE49-F238E27FC236}">
                <a16:creationId xmlns:a16="http://schemas.microsoft.com/office/drawing/2014/main" id="{E14501F9-3E44-4E6D-9D3C-544ADE03FEA0}"/>
              </a:ext>
            </a:extLst>
          </xdr:cNvPr>
          <xdr:cNvSpPr txBox="1"/>
        </xdr:nvSpPr>
        <xdr:spPr>
          <a:xfrm>
            <a:off x="1467030" y="3042953"/>
            <a:ext cx="693405" cy="2152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5E41BA97-64EC-4472-A328-86E16E54EC4D}" type="TxLink">
              <a:rPr lang="en-US" sz="1100" b="0" i="0" u="none" strike="noStrike">
                <a:solidFill>
                  <a:srgbClr val="000000"/>
                </a:solidFill>
                <a:latin typeface="Calibri"/>
                <a:ea typeface="Calibri"/>
                <a:cs typeface="Calibri"/>
              </a:rPr>
              <a:t>May</a:t>
            </a:fld>
            <a:endParaRPr lang="en-US" sz="1400" b="1">
              <a:solidFill>
                <a:schemeClr val="tx1">
                  <a:lumMod val="85000"/>
                  <a:lumOff val="15000"/>
                </a:schemeClr>
              </a:solidFill>
            </a:endParaRPr>
          </a:p>
        </xdr:txBody>
      </xdr:sp>
      <xdr:sp macro="" textlink="'Analysis_01 (2)'!H8">
        <xdr:nvSpPr>
          <xdr:cNvPr id="1039" name="TextBox 1038">
            <a:extLst>
              <a:ext uri="{FF2B5EF4-FFF2-40B4-BE49-F238E27FC236}">
                <a16:creationId xmlns:a16="http://schemas.microsoft.com/office/drawing/2014/main" id="{0219EB7C-21AF-4062-8123-DDDBFF8C46D9}"/>
              </a:ext>
            </a:extLst>
          </xdr:cNvPr>
          <xdr:cNvSpPr txBox="1"/>
        </xdr:nvSpPr>
        <xdr:spPr>
          <a:xfrm>
            <a:off x="2385419" y="3050130"/>
            <a:ext cx="693405" cy="2152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F1455B13-3F37-4C00-8A92-25BC128298F0}" type="TxLink">
              <a:rPr lang="en-US" sz="1100" b="0" i="0" u="none" strike="noStrike">
                <a:solidFill>
                  <a:srgbClr val="000000"/>
                </a:solidFill>
                <a:latin typeface="Calibri"/>
                <a:ea typeface="Calibri"/>
                <a:cs typeface="Calibri"/>
              </a:rPr>
              <a:t>Apr</a:t>
            </a:fld>
            <a:endParaRPr lang="en-US" sz="1400" b="1">
              <a:solidFill>
                <a:schemeClr val="tx1">
                  <a:lumMod val="85000"/>
                  <a:lumOff val="15000"/>
                </a:schemeClr>
              </a:solidFill>
            </a:endParaRPr>
          </a:p>
        </xdr:txBody>
      </xdr:sp>
      <xdr:sp macro="" textlink="">
        <xdr:nvSpPr>
          <xdr:cNvPr id="1041" name="TextBox 1040">
            <a:extLst>
              <a:ext uri="{FF2B5EF4-FFF2-40B4-BE49-F238E27FC236}">
                <a16:creationId xmlns:a16="http://schemas.microsoft.com/office/drawing/2014/main" id="{6034D94B-9444-4456-80C8-2B1BDF75EB58}"/>
              </a:ext>
            </a:extLst>
          </xdr:cNvPr>
          <xdr:cNvSpPr txBox="1"/>
        </xdr:nvSpPr>
        <xdr:spPr>
          <a:xfrm>
            <a:off x="1938245" y="3057304"/>
            <a:ext cx="693404" cy="2152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0" i="0" u="none" strike="noStrike">
                <a:solidFill>
                  <a:srgbClr val="000000"/>
                </a:solidFill>
                <a:latin typeface="Calibri"/>
                <a:ea typeface="Calibri"/>
                <a:cs typeface="Calibri"/>
              </a:rPr>
              <a:t>&amp;</a:t>
            </a:r>
          </a:p>
          <a:p>
            <a:pPr algn="ctr"/>
            <a:endParaRPr lang="en-US" sz="1100" b="0" i="0" u="none" strike="noStrike">
              <a:solidFill>
                <a:srgbClr val="000000"/>
              </a:solidFill>
              <a:latin typeface="Calibri"/>
              <a:ea typeface="Calibri"/>
              <a:cs typeface="Calibri"/>
            </a:endParaRPr>
          </a:p>
        </xdr:txBody>
      </xdr:sp>
      <xdr:sp macro="" textlink="Analysis_01!Z29">
        <xdr:nvSpPr>
          <xdr:cNvPr id="1050" name="TextBox 1049">
            <a:extLst>
              <a:ext uri="{FF2B5EF4-FFF2-40B4-BE49-F238E27FC236}">
                <a16:creationId xmlns:a16="http://schemas.microsoft.com/office/drawing/2014/main" id="{7B148986-37AC-4EB3-BE9C-9E44B08DA7EE}"/>
              </a:ext>
            </a:extLst>
          </xdr:cNvPr>
          <xdr:cNvSpPr txBox="1"/>
        </xdr:nvSpPr>
        <xdr:spPr>
          <a:xfrm>
            <a:off x="3010978" y="3051071"/>
            <a:ext cx="1548291" cy="2133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b="0">
                <a:solidFill>
                  <a:schemeClr val="tx1">
                    <a:lumMod val="85000"/>
                    <a:lumOff val="15000"/>
                  </a:schemeClr>
                </a:solidFill>
              </a:rPr>
              <a:t>collectively account for</a:t>
            </a:r>
          </a:p>
        </xdr:txBody>
      </xdr:sp>
      <xdr:sp macro="" textlink="'Analysis_01 (2)'!G11">
        <xdr:nvSpPr>
          <xdr:cNvPr id="1052" name="TextBox 1051">
            <a:extLst>
              <a:ext uri="{FF2B5EF4-FFF2-40B4-BE49-F238E27FC236}">
                <a16:creationId xmlns:a16="http://schemas.microsoft.com/office/drawing/2014/main" id="{D0523A91-6AE2-4269-84AC-F74072ABA861}"/>
              </a:ext>
            </a:extLst>
          </xdr:cNvPr>
          <xdr:cNvSpPr txBox="1"/>
        </xdr:nvSpPr>
        <xdr:spPr>
          <a:xfrm>
            <a:off x="4041785" y="3013283"/>
            <a:ext cx="775855" cy="2742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F2262C38-7BEB-4DB8-873A-EB5B2F71D5FF}" type="TxLink">
              <a:rPr lang="en-US" sz="1600" b="1" i="0" u="none" strike="noStrike">
                <a:solidFill>
                  <a:srgbClr val="D991A2"/>
                </a:solidFill>
                <a:latin typeface="Calibri"/>
                <a:ea typeface="Calibri"/>
                <a:cs typeface="Calibri"/>
              </a:rPr>
              <a:t>55.6%</a:t>
            </a:fld>
            <a:endParaRPr lang="en-US" sz="1600" b="1">
              <a:solidFill>
                <a:srgbClr val="D991A2"/>
              </a:solidFill>
            </a:endParaRPr>
          </a:p>
        </xdr:txBody>
      </xdr:sp>
      <xdr:sp macro="" textlink="Analysis_01!Z29">
        <xdr:nvSpPr>
          <xdr:cNvPr id="1054" name="TextBox 1053">
            <a:extLst>
              <a:ext uri="{FF2B5EF4-FFF2-40B4-BE49-F238E27FC236}">
                <a16:creationId xmlns:a16="http://schemas.microsoft.com/office/drawing/2014/main" id="{74DE9D67-AD45-4C27-9ECD-3E8BA5E2A70E}"/>
              </a:ext>
            </a:extLst>
          </xdr:cNvPr>
          <xdr:cNvSpPr txBox="1"/>
        </xdr:nvSpPr>
        <xdr:spPr>
          <a:xfrm>
            <a:off x="4611900" y="3057514"/>
            <a:ext cx="1549861" cy="2133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b="0">
                <a:solidFill>
                  <a:schemeClr val="tx1">
                    <a:lumMod val="85000"/>
                    <a:lumOff val="15000"/>
                  </a:schemeClr>
                </a:solidFill>
              </a:rPr>
              <a:t>of</a:t>
            </a:r>
            <a:r>
              <a:rPr lang="en-US" sz="1100" b="0" baseline="0">
                <a:solidFill>
                  <a:schemeClr val="tx1">
                    <a:lumMod val="85000"/>
                    <a:lumOff val="15000"/>
                  </a:schemeClr>
                </a:solidFill>
              </a:rPr>
              <a:t> Total</a:t>
            </a:r>
            <a:r>
              <a:rPr lang="en-US" sz="1100" b="1" baseline="0">
                <a:solidFill>
                  <a:schemeClr val="tx1">
                    <a:lumMod val="85000"/>
                    <a:lumOff val="15000"/>
                  </a:schemeClr>
                </a:solidFill>
              </a:rPr>
              <a:t> Profit</a:t>
            </a:r>
            <a:endParaRPr lang="en-US" sz="1100" b="1">
              <a:solidFill>
                <a:schemeClr val="tx1">
                  <a:lumMod val="85000"/>
                  <a:lumOff val="15000"/>
                </a:schemeClr>
              </a:solidFill>
            </a:endParaRPr>
          </a:p>
        </xdr:txBody>
      </xdr:sp>
    </xdr:grpSp>
    <xdr:clientData/>
  </xdr:twoCellAnchor>
  <xdr:twoCellAnchor>
    <xdr:from>
      <xdr:col>19</xdr:col>
      <xdr:colOff>594282</xdr:colOff>
      <xdr:row>0</xdr:row>
      <xdr:rowOff>53879</xdr:rowOff>
    </xdr:from>
    <xdr:to>
      <xdr:col>23</xdr:col>
      <xdr:colOff>350443</xdr:colOff>
      <xdr:row>12</xdr:row>
      <xdr:rowOff>161637</xdr:rowOff>
    </xdr:to>
    <xdr:grpSp>
      <xdr:nvGrpSpPr>
        <xdr:cNvPr id="1130" name="Group 1129">
          <a:extLst>
            <a:ext uri="{FF2B5EF4-FFF2-40B4-BE49-F238E27FC236}">
              <a16:creationId xmlns:a16="http://schemas.microsoft.com/office/drawing/2014/main" id="{7CE056B9-40AF-CB0E-E7F5-BFA48A1347B8}"/>
            </a:ext>
          </a:extLst>
        </xdr:cNvPr>
        <xdr:cNvGrpSpPr/>
      </xdr:nvGrpSpPr>
      <xdr:grpSpPr>
        <a:xfrm>
          <a:off x="12147434" y="53879"/>
          <a:ext cx="2188403" cy="2324485"/>
          <a:chOff x="12124343" y="500303"/>
          <a:chExt cx="2188403" cy="2324485"/>
        </a:xfrm>
      </xdr:grpSpPr>
      <xdr:sp macro="" textlink="">
        <xdr:nvSpPr>
          <xdr:cNvPr id="1056" name="Rectangle: Rounded Corners 1055">
            <a:extLst>
              <a:ext uri="{FF2B5EF4-FFF2-40B4-BE49-F238E27FC236}">
                <a16:creationId xmlns:a16="http://schemas.microsoft.com/office/drawing/2014/main" id="{AF8A1CB7-2D61-4D8C-8529-2FEADAED5ED3}"/>
              </a:ext>
            </a:extLst>
          </xdr:cNvPr>
          <xdr:cNvSpPr/>
        </xdr:nvSpPr>
        <xdr:spPr>
          <a:xfrm>
            <a:off x="12124343" y="500303"/>
            <a:ext cx="2188403" cy="2324485"/>
          </a:xfrm>
          <a:prstGeom prst="round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graphicFrame macro="">
            <xdr:nvGraphicFramePr>
              <xdr:cNvPr id="45" name="Month Name">
                <a:extLst>
                  <a:ext uri="{FF2B5EF4-FFF2-40B4-BE49-F238E27FC236}">
                    <a16:creationId xmlns:a16="http://schemas.microsoft.com/office/drawing/2014/main" id="{D27E7892-3705-462B-8FF7-920AD00213A6}"/>
                  </a:ext>
                </a:extLst>
              </xdr:cNvPr>
              <xdr:cNvGraphicFramePr/>
            </xdr:nvGraphicFramePr>
            <xdr:xfrm>
              <a:off x="12336549" y="777780"/>
              <a:ext cx="1824182" cy="1906057"/>
            </xdr:xfrm>
            <a:graphic>
              <a:graphicData uri="http://schemas.microsoft.com/office/drawing/2010/slicer">
                <sle:slicer xmlns:sle="http://schemas.microsoft.com/office/drawing/2010/slicer" name="Month Name"/>
              </a:graphicData>
            </a:graphic>
          </xdr:graphicFrame>
        </mc:Choice>
        <mc:Fallback>
          <xdr:sp macro="" textlink="">
            <xdr:nvSpPr>
              <xdr:cNvPr id="0" name=""/>
              <xdr:cNvSpPr>
                <a:spLocks noTextEdit="1"/>
              </xdr:cNvSpPr>
            </xdr:nvSpPr>
            <xdr:spPr>
              <a:xfrm>
                <a:off x="12359640" y="331356"/>
                <a:ext cx="1824182" cy="190605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xdr:from>
      <xdr:col>11</xdr:col>
      <xdr:colOff>549793</xdr:colOff>
      <xdr:row>13</xdr:row>
      <xdr:rowOff>52339</xdr:rowOff>
    </xdr:from>
    <xdr:to>
      <xdr:col>23</xdr:col>
      <xdr:colOff>346363</xdr:colOff>
      <xdr:row>25</xdr:row>
      <xdr:rowOff>10352</xdr:rowOff>
    </xdr:to>
    <xdr:grpSp>
      <xdr:nvGrpSpPr>
        <xdr:cNvPr id="1131" name="Group 1130">
          <a:extLst>
            <a:ext uri="{FF2B5EF4-FFF2-40B4-BE49-F238E27FC236}">
              <a16:creationId xmlns:a16="http://schemas.microsoft.com/office/drawing/2014/main" id="{7F3EA851-D2B1-55EC-9798-E852AADE614D}"/>
            </a:ext>
          </a:extLst>
        </xdr:cNvPr>
        <xdr:cNvGrpSpPr/>
      </xdr:nvGrpSpPr>
      <xdr:grpSpPr>
        <a:xfrm>
          <a:off x="7238460" y="2453794"/>
          <a:ext cx="7093297" cy="2174740"/>
          <a:chOff x="8192885" y="2931006"/>
          <a:chExt cx="5594465" cy="2174740"/>
        </a:xfrm>
      </xdr:grpSpPr>
      <xdr:sp macro="" textlink="">
        <xdr:nvSpPr>
          <xdr:cNvPr id="1059" name="Rectangle: Rounded Corners 1058">
            <a:extLst>
              <a:ext uri="{FF2B5EF4-FFF2-40B4-BE49-F238E27FC236}">
                <a16:creationId xmlns:a16="http://schemas.microsoft.com/office/drawing/2014/main" id="{75EE8901-F1DD-42C3-A35A-EB330541ED34}"/>
              </a:ext>
            </a:extLst>
          </xdr:cNvPr>
          <xdr:cNvSpPr/>
        </xdr:nvSpPr>
        <xdr:spPr>
          <a:xfrm>
            <a:off x="8192885" y="2931006"/>
            <a:ext cx="5594465" cy="2171007"/>
          </a:xfrm>
          <a:prstGeom prst="round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1058" name="Chart 1057">
            <a:extLst>
              <a:ext uri="{FF2B5EF4-FFF2-40B4-BE49-F238E27FC236}">
                <a16:creationId xmlns:a16="http://schemas.microsoft.com/office/drawing/2014/main" id="{8BC27F64-042D-405A-BB20-1BB6C8EA1ED9}"/>
              </a:ext>
            </a:extLst>
          </xdr:cNvPr>
          <xdr:cNvGraphicFramePr>
            <a:graphicFrameLocks/>
          </xdr:cNvGraphicFramePr>
        </xdr:nvGraphicFramePr>
        <xdr:xfrm>
          <a:off x="8581428" y="3231804"/>
          <a:ext cx="5176905" cy="1873942"/>
        </xdr:xfrm>
        <a:graphic>
          <a:graphicData uri="http://schemas.openxmlformats.org/drawingml/2006/chart">
            <c:chart xmlns:c="http://schemas.openxmlformats.org/drawingml/2006/chart" xmlns:r="http://schemas.openxmlformats.org/officeDocument/2006/relationships" r:id="rId3"/>
          </a:graphicData>
        </a:graphic>
      </xdr:graphicFrame>
      <xdr:sp macro="" textlink="'Analysis_01 (2)'!U13">
        <xdr:nvSpPr>
          <xdr:cNvPr id="1060" name="TextBox 1059">
            <a:extLst>
              <a:ext uri="{FF2B5EF4-FFF2-40B4-BE49-F238E27FC236}">
                <a16:creationId xmlns:a16="http://schemas.microsoft.com/office/drawing/2014/main" id="{4440ABFA-080F-46B4-944E-FD6E7C55A30C}"/>
              </a:ext>
            </a:extLst>
          </xdr:cNvPr>
          <xdr:cNvSpPr txBox="1"/>
        </xdr:nvSpPr>
        <xdr:spPr>
          <a:xfrm>
            <a:off x="10024689" y="2938780"/>
            <a:ext cx="693405" cy="2780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0ADF7FED-A3E7-4BF6-B634-B62594D02271}" type="TxLink">
              <a:rPr lang="en-US" sz="1600" b="1" i="0" u="none" strike="noStrike">
                <a:solidFill>
                  <a:srgbClr val="D991A2"/>
                </a:solidFill>
                <a:latin typeface="Calibri"/>
                <a:ea typeface="Calibri"/>
                <a:cs typeface="Calibri"/>
              </a:rPr>
              <a:pPr marL="0" indent="0" algn="ctr"/>
              <a:t>44.6%</a:t>
            </a:fld>
            <a:endParaRPr lang="en-US" sz="1600" b="1" i="0" u="none" strike="noStrike">
              <a:solidFill>
                <a:srgbClr val="D991A2"/>
              </a:solidFill>
              <a:latin typeface="Calibri"/>
              <a:ea typeface="Calibri"/>
              <a:cs typeface="Calibri"/>
            </a:endParaRPr>
          </a:p>
        </xdr:txBody>
      </xdr:sp>
      <xdr:sp macro="" textlink="Analysis_01!Z29">
        <xdr:nvSpPr>
          <xdr:cNvPr id="1062" name="TextBox 1061">
            <a:extLst>
              <a:ext uri="{FF2B5EF4-FFF2-40B4-BE49-F238E27FC236}">
                <a16:creationId xmlns:a16="http://schemas.microsoft.com/office/drawing/2014/main" id="{32ADF991-41FC-48E8-BB39-A809B602A6A3}"/>
              </a:ext>
            </a:extLst>
          </xdr:cNvPr>
          <xdr:cNvSpPr txBox="1"/>
        </xdr:nvSpPr>
        <xdr:spPr>
          <a:xfrm>
            <a:off x="8340027" y="2978650"/>
            <a:ext cx="1908175" cy="2685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b="0">
                <a:solidFill>
                  <a:schemeClr val="tx1">
                    <a:lumMod val="85000"/>
                    <a:lumOff val="15000"/>
                  </a:schemeClr>
                </a:solidFill>
              </a:rPr>
              <a:t>The</a:t>
            </a:r>
            <a:r>
              <a:rPr lang="en-US" sz="1100" b="0" baseline="0">
                <a:solidFill>
                  <a:schemeClr val="tx1">
                    <a:lumMod val="85000"/>
                    <a:lumOff val="15000"/>
                  </a:schemeClr>
                </a:solidFill>
              </a:rPr>
              <a:t> highlighted weekdays contributed</a:t>
            </a:r>
            <a:endParaRPr lang="en-US" sz="1100" b="0">
              <a:solidFill>
                <a:schemeClr val="tx1">
                  <a:lumMod val="85000"/>
                  <a:lumOff val="15000"/>
                </a:schemeClr>
              </a:solidFill>
            </a:endParaRPr>
          </a:p>
        </xdr:txBody>
      </xdr:sp>
      <xdr:sp macro="" textlink="Analysis_01!Z29">
        <xdr:nvSpPr>
          <xdr:cNvPr id="1064" name="TextBox 1063">
            <a:extLst>
              <a:ext uri="{FF2B5EF4-FFF2-40B4-BE49-F238E27FC236}">
                <a16:creationId xmlns:a16="http://schemas.microsoft.com/office/drawing/2014/main" id="{17B2A3F6-85D7-499E-9756-0EF5A3BC9CF9}"/>
              </a:ext>
            </a:extLst>
          </xdr:cNvPr>
          <xdr:cNvSpPr txBox="1"/>
        </xdr:nvSpPr>
        <xdr:spPr>
          <a:xfrm>
            <a:off x="10523121" y="2982926"/>
            <a:ext cx="1549862" cy="218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b="0">
                <a:solidFill>
                  <a:schemeClr val="tx1">
                    <a:lumMod val="85000"/>
                    <a:lumOff val="15000"/>
                  </a:schemeClr>
                </a:solidFill>
              </a:rPr>
              <a:t>of</a:t>
            </a:r>
            <a:r>
              <a:rPr lang="en-US" sz="1100" b="0" baseline="0">
                <a:solidFill>
                  <a:schemeClr val="tx1">
                    <a:lumMod val="85000"/>
                    <a:lumOff val="15000"/>
                  </a:schemeClr>
                </a:solidFill>
              </a:rPr>
              <a:t> Total</a:t>
            </a:r>
            <a:r>
              <a:rPr lang="en-US" sz="1100" b="1" baseline="0">
                <a:solidFill>
                  <a:schemeClr val="tx1">
                    <a:lumMod val="85000"/>
                    <a:lumOff val="15000"/>
                  </a:schemeClr>
                </a:solidFill>
              </a:rPr>
              <a:t> Profit</a:t>
            </a:r>
            <a:endParaRPr lang="en-US" sz="1100" b="1">
              <a:solidFill>
                <a:schemeClr val="tx1">
                  <a:lumMod val="85000"/>
                  <a:lumOff val="15000"/>
                </a:schemeClr>
              </a:solidFill>
            </a:endParaRPr>
          </a:p>
        </xdr:txBody>
      </xdr:sp>
    </xdr:grpSp>
    <xdr:clientData/>
  </xdr:twoCellAnchor>
  <xdr:twoCellAnchor>
    <xdr:from>
      <xdr:col>1</xdr:col>
      <xdr:colOff>37634</xdr:colOff>
      <xdr:row>35</xdr:row>
      <xdr:rowOff>55672</xdr:rowOff>
    </xdr:from>
    <xdr:to>
      <xdr:col>2</xdr:col>
      <xdr:colOff>545064</xdr:colOff>
      <xdr:row>36</xdr:row>
      <xdr:rowOff>127984</xdr:rowOff>
    </xdr:to>
    <xdr:sp macro="" textlink="">
      <xdr:nvSpPr>
        <xdr:cNvPr id="1092" name="TextBox 1091">
          <a:extLst>
            <a:ext uri="{FF2B5EF4-FFF2-40B4-BE49-F238E27FC236}">
              <a16:creationId xmlns:a16="http://schemas.microsoft.com/office/drawing/2014/main" id="{ADCC6A49-997C-4B21-823F-17E7E5E30A96}"/>
            </a:ext>
          </a:extLst>
        </xdr:cNvPr>
        <xdr:cNvSpPr txBox="1"/>
      </xdr:nvSpPr>
      <xdr:spPr>
        <a:xfrm>
          <a:off x="644124" y="6587101"/>
          <a:ext cx="1113920" cy="2589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endParaRPr lang="en-US" sz="1100">
            <a:solidFill>
              <a:schemeClr val="bg1"/>
            </a:solidFill>
          </a:endParaRPr>
        </a:p>
      </xdr:txBody>
    </xdr:sp>
    <xdr:clientData/>
  </xdr:twoCellAnchor>
  <xdr:twoCellAnchor>
    <xdr:from>
      <xdr:col>0</xdr:col>
      <xdr:colOff>190050</xdr:colOff>
      <xdr:row>26</xdr:row>
      <xdr:rowOff>7696</xdr:rowOff>
    </xdr:from>
    <xdr:to>
      <xdr:col>9</xdr:col>
      <xdr:colOff>146243</xdr:colOff>
      <xdr:row>36</xdr:row>
      <xdr:rowOff>138545</xdr:rowOff>
    </xdr:to>
    <xdr:grpSp>
      <xdr:nvGrpSpPr>
        <xdr:cNvPr id="1132" name="Group 1131">
          <a:extLst>
            <a:ext uri="{FF2B5EF4-FFF2-40B4-BE49-F238E27FC236}">
              <a16:creationId xmlns:a16="http://schemas.microsoft.com/office/drawing/2014/main" id="{17DD994D-78A2-0766-FC47-45F9659D1CEA}"/>
            </a:ext>
          </a:extLst>
        </xdr:cNvPr>
        <xdr:cNvGrpSpPr/>
      </xdr:nvGrpSpPr>
      <xdr:grpSpPr>
        <a:xfrm>
          <a:off x="190050" y="4810605"/>
          <a:ext cx="5428738" cy="1978122"/>
          <a:chOff x="343989" y="4833696"/>
          <a:chExt cx="5364466" cy="1978122"/>
        </a:xfrm>
      </xdr:grpSpPr>
      <xdr:sp macro="" textlink="">
        <xdr:nvSpPr>
          <xdr:cNvPr id="1071" name="Rectangle: Rounded Corners 1070">
            <a:extLst>
              <a:ext uri="{FF2B5EF4-FFF2-40B4-BE49-F238E27FC236}">
                <a16:creationId xmlns:a16="http://schemas.microsoft.com/office/drawing/2014/main" id="{D97DFE0E-30BB-4575-8B38-6BFE68963706}"/>
              </a:ext>
            </a:extLst>
          </xdr:cNvPr>
          <xdr:cNvSpPr/>
        </xdr:nvSpPr>
        <xdr:spPr>
          <a:xfrm>
            <a:off x="446424" y="4833696"/>
            <a:ext cx="5156970" cy="1824106"/>
          </a:xfrm>
          <a:prstGeom prst="round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66" name="Rectangle: Rounded Corners 1065">
            <a:extLst>
              <a:ext uri="{FF2B5EF4-FFF2-40B4-BE49-F238E27FC236}">
                <a16:creationId xmlns:a16="http://schemas.microsoft.com/office/drawing/2014/main" id="{B7BBC110-1918-4047-8476-44D708B3C581}"/>
              </a:ext>
            </a:extLst>
          </xdr:cNvPr>
          <xdr:cNvSpPr/>
        </xdr:nvSpPr>
        <xdr:spPr>
          <a:xfrm>
            <a:off x="343989" y="5655030"/>
            <a:ext cx="1191861" cy="1156788"/>
          </a:xfrm>
          <a:prstGeom prst="roundRect">
            <a:avLst/>
          </a:prstGeom>
          <a:solidFill>
            <a:schemeClr val="tx1">
              <a:lumMod val="75000"/>
              <a:lumOff val="25000"/>
            </a:schemeClr>
          </a:solidFill>
          <a:effectLst>
            <a:outerShdw blurRad="50800" dist="38100" dir="10800000" algn="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67" name="Rectangle: Rounded Corners 1066">
            <a:extLst>
              <a:ext uri="{FF2B5EF4-FFF2-40B4-BE49-F238E27FC236}">
                <a16:creationId xmlns:a16="http://schemas.microsoft.com/office/drawing/2014/main" id="{9B5471A1-6D91-4647-96A9-B3C932B11E95}"/>
              </a:ext>
            </a:extLst>
          </xdr:cNvPr>
          <xdr:cNvSpPr/>
        </xdr:nvSpPr>
        <xdr:spPr>
          <a:xfrm>
            <a:off x="1735370" y="5655030"/>
            <a:ext cx="1191862" cy="1156788"/>
          </a:xfrm>
          <a:prstGeom prst="roundRect">
            <a:avLst/>
          </a:prstGeom>
          <a:solidFill>
            <a:schemeClr val="tx1">
              <a:lumMod val="75000"/>
              <a:lumOff val="25000"/>
            </a:schemeClr>
          </a:solidFill>
          <a:effectLst>
            <a:outerShdw blurRad="50800" dist="38100" dir="10800000" algn="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68" name="Rectangle: Rounded Corners 1067">
            <a:extLst>
              <a:ext uri="{FF2B5EF4-FFF2-40B4-BE49-F238E27FC236}">
                <a16:creationId xmlns:a16="http://schemas.microsoft.com/office/drawing/2014/main" id="{009CA14C-0825-4E57-B494-3F9A67FA872C}"/>
              </a:ext>
            </a:extLst>
          </xdr:cNvPr>
          <xdr:cNvSpPr/>
        </xdr:nvSpPr>
        <xdr:spPr>
          <a:xfrm>
            <a:off x="3125212" y="5655030"/>
            <a:ext cx="1191861" cy="1156788"/>
          </a:xfrm>
          <a:prstGeom prst="roundRect">
            <a:avLst/>
          </a:prstGeom>
          <a:solidFill>
            <a:schemeClr val="tx1">
              <a:lumMod val="75000"/>
              <a:lumOff val="25000"/>
            </a:schemeClr>
          </a:solidFill>
          <a:effectLst>
            <a:outerShdw blurRad="50800" dist="38100" dir="10800000" algn="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69" name="Rectangle: Rounded Corners 1068">
            <a:extLst>
              <a:ext uri="{FF2B5EF4-FFF2-40B4-BE49-F238E27FC236}">
                <a16:creationId xmlns:a16="http://schemas.microsoft.com/office/drawing/2014/main" id="{2784DC65-048A-44A6-8547-7595DBA97528}"/>
              </a:ext>
            </a:extLst>
          </xdr:cNvPr>
          <xdr:cNvSpPr/>
        </xdr:nvSpPr>
        <xdr:spPr>
          <a:xfrm>
            <a:off x="4516593" y="5655030"/>
            <a:ext cx="1191862" cy="1156788"/>
          </a:xfrm>
          <a:prstGeom prst="roundRect">
            <a:avLst/>
          </a:prstGeom>
          <a:solidFill>
            <a:schemeClr val="tx1">
              <a:lumMod val="75000"/>
              <a:lumOff val="25000"/>
            </a:schemeClr>
          </a:solidFill>
          <a:effectLst>
            <a:outerShdw blurRad="50800" dist="38100" dir="10800000" algn="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75" name="TextBox 1074">
            <a:extLst>
              <a:ext uri="{FF2B5EF4-FFF2-40B4-BE49-F238E27FC236}">
                <a16:creationId xmlns:a16="http://schemas.microsoft.com/office/drawing/2014/main" id="{5603242D-285E-475D-AE2D-7F7D6CA45115}"/>
              </a:ext>
            </a:extLst>
          </xdr:cNvPr>
          <xdr:cNvSpPr txBox="1"/>
        </xdr:nvSpPr>
        <xdr:spPr>
          <a:xfrm>
            <a:off x="382867" y="6224763"/>
            <a:ext cx="1117061" cy="2551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bg1"/>
                </a:solidFill>
              </a:rPr>
              <a:t>Quarter</a:t>
            </a:r>
            <a:r>
              <a:rPr lang="en-US" sz="1100" baseline="0">
                <a:solidFill>
                  <a:schemeClr val="bg1"/>
                </a:solidFill>
              </a:rPr>
              <a:t> 01</a:t>
            </a:r>
            <a:endParaRPr lang="en-US" sz="1100">
              <a:solidFill>
                <a:schemeClr val="bg1"/>
              </a:solidFill>
            </a:endParaRPr>
          </a:p>
        </xdr:txBody>
      </xdr:sp>
      <xdr:sp macro="" textlink="">
        <xdr:nvSpPr>
          <xdr:cNvPr id="1077" name="TextBox 1076">
            <a:extLst>
              <a:ext uri="{FF2B5EF4-FFF2-40B4-BE49-F238E27FC236}">
                <a16:creationId xmlns:a16="http://schemas.microsoft.com/office/drawing/2014/main" id="{DD0BE1FD-3F46-43AC-8745-0CA266375944}"/>
              </a:ext>
            </a:extLst>
          </xdr:cNvPr>
          <xdr:cNvSpPr txBox="1"/>
        </xdr:nvSpPr>
        <xdr:spPr>
          <a:xfrm>
            <a:off x="1775284" y="6224763"/>
            <a:ext cx="1117062" cy="2551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bg1"/>
                </a:solidFill>
              </a:rPr>
              <a:t>Quarter</a:t>
            </a:r>
            <a:r>
              <a:rPr lang="en-US" sz="1100" baseline="0">
                <a:solidFill>
                  <a:schemeClr val="bg1"/>
                </a:solidFill>
              </a:rPr>
              <a:t> 02</a:t>
            </a:r>
            <a:endParaRPr lang="en-US" sz="1100">
              <a:solidFill>
                <a:schemeClr val="bg1"/>
              </a:solidFill>
            </a:endParaRPr>
          </a:p>
        </xdr:txBody>
      </xdr:sp>
      <xdr:sp macro="" textlink="">
        <xdr:nvSpPr>
          <xdr:cNvPr id="1079" name="TextBox 1078">
            <a:extLst>
              <a:ext uri="{FF2B5EF4-FFF2-40B4-BE49-F238E27FC236}">
                <a16:creationId xmlns:a16="http://schemas.microsoft.com/office/drawing/2014/main" id="{69693522-F332-4490-83D2-563E5A9D72ED}"/>
              </a:ext>
            </a:extLst>
          </xdr:cNvPr>
          <xdr:cNvSpPr txBox="1"/>
        </xdr:nvSpPr>
        <xdr:spPr>
          <a:xfrm>
            <a:off x="3169273" y="6224763"/>
            <a:ext cx="1117061" cy="2551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bg1"/>
                </a:solidFill>
              </a:rPr>
              <a:t>Quarter</a:t>
            </a:r>
            <a:r>
              <a:rPr lang="en-US" sz="1100" baseline="0">
                <a:solidFill>
                  <a:schemeClr val="bg1"/>
                </a:solidFill>
              </a:rPr>
              <a:t> 03</a:t>
            </a:r>
            <a:endParaRPr lang="en-US" sz="1100">
              <a:solidFill>
                <a:schemeClr val="bg1"/>
              </a:solidFill>
            </a:endParaRPr>
          </a:p>
        </xdr:txBody>
      </xdr:sp>
      <xdr:sp macro="" textlink="">
        <xdr:nvSpPr>
          <xdr:cNvPr id="1081" name="TextBox 1080">
            <a:extLst>
              <a:ext uri="{FF2B5EF4-FFF2-40B4-BE49-F238E27FC236}">
                <a16:creationId xmlns:a16="http://schemas.microsoft.com/office/drawing/2014/main" id="{A1959DD3-C857-4131-9BC8-51D5EEAD8B8D}"/>
              </a:ext>
            </a:extLst>
          </xdr:cNvPr>
          <xdr:cNvSpPr txBox="1"/>
        </xdr:nvSpPr>
        <xdr:spPr>
          <a:xfrm>
            <a:off x="4561690" y="6224763"/>
            <a:ext cx="1117062" cy="2551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bg1"/>
                </a:solidFill>
              </a:rPr>
              <a:t>Quarter</a:t>
            </a:r>
            <a:r>
              <a:rPr lang="en-US" sz="1100" baseline="0">
                <a:solidFill>
                  <a:schemeClr val="bg1"/>
                </a:solidFill>
              </a:rPr>
              <a:t> 04</a:t>
            </a:r>
            <a:endParaRPr lang="en-US" sz="1100">
              <a:solidFill>
                <a:schemeClr val="bg1"/>
              </a:solidFill>
            </a:endParaRPr>
          </a:p>
        </xdr:txBody>
      </xdr:sp>
      <xdr:sp macro="" textlink="'Analysis_01 (2)'!$AH$7">
        <xdr:nvSpPr>
          <xdr:cNvPr id="1087" name="TextBox 1086">
            <a:extLst>
              <a:ext uri="{FF2B5EF4-FFF2-40B4-BE49-F238E27FC236}">
                <a16:creationId xmlns:a16="http://schemas.microsoft.com/office/drawing/2014/main" id="{39828F86-500A-4F80-92C6-3F5A4651C1FC}"/>
              </a:ext>
            </a:extLst>
          </xdr:cNvPr>
          <xdr:cNvSpPr txBox="1"/>
        </xdr:nvSpPr>
        <xdr:spPr>
          <a:xfrm>
            <a:off x="1770618" y="6013288"/>
            <a:ext cx="1117062" cy="2570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C6E87C9F-6CFB-44B8-85C7-B79F2548E5E6}" type="TxLink">
              <a:rPr lang="en-US" sz="1400" b="1" i="0" u="none" strike="noStrike">
                <a:solidFill>
                  <a:schemeClr val="bg1"/>
                </a:solidFill>
                <a:latin typeface="Calibri"/>
                <a:ea typeface="Calibri"/>
                <a:cs typeface="Calibri"/>
              </a:rPr>
              <a:t>$5.91 M</a:t>
            </a:fld>
            <a:endParaRPr lang="en-US" sz="1400" b="1">
              <a:solidFill>
                <a:schemeClr val="bg1"/>
              </a:solidFill>
            </a:endParaRPr>
          </a:p>
        </xdr:txBody>
      </xdr:sp>
      <xdr:sp macro="" textlink="'Analysis_01 (2)'!$AH$8">
        <xdr:nvSpPr>
          <xdr:cNvPr id="1088" name="TextBox 1087">
            <a:extLst>
              <a:ext uri="{FF2B5EF4-FFF2-40B4-BE49-F238E27FC236}">
                <a16:creationId xmlns:a16="http://schemas.microsoft.com/office/drawing/2014/main" id="{5E67C6B2-D7E2-461A-88F0-C27CD91BFAAE}"/>
              </a:ext>
            </a:extLst>
          </xdr:cNvPr>
          <xdr:cNvSpPr txBox="1"/>
        </xdr:nvSpPr>
        <xdr:spPr>
          <a:xfrm>
            <a:off x="3163051" y="6013288"/>
            <a:ext cx="1117061" cy="2570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EB027F06-05D4-40A2-9E16-419D133D1414}" type="TxLink">
              <a:rPr lang="en-US" sz="1400" b="1" i="0" u="none" strike="noStrike">
                <a:solidFill>
                  <a:schemeClr val="bg1"/>
                </a:solidFill>
                <a:latin typeface="Calibri"/>
                <a:ea typeface="Calibri"/>
                <a:cs typeface="Calibri"/>
              </a:rPr>
              <a:t>$54.29 K</a:t>
            </a:fld>
            <a:endParaRPr lang="en-US" sz="1400" b="1">
              <a:solidFill>
                <a:schemeClr val="bg1"/>
              </a:solidFill>
            </a:endParaRPr>
          </a:p>
        </xdr:txBody>
      </xdr:sp>
      <xdr:sp macro="" textlink="'Analysis_01 (2)'!$AH$9">
        <xdr:nvSpPr>
          <xdr:cNvPr id="1089" name="TextBox 1088">
            <a:extLst>
              <a:ext uri="{FF2B5EF4-FFF2-40B4-BE49-F238E27FC236}">
                <a16:creationId xmlns:a16="http://schemas.microsoft.com/office/drawing/2014/main" id="{6F7C37E7-6AD1-4125-8F20-A78A458EA4BA}"/>
              </a:ext>
            </a:extLst>
          </xdr:cNvPr>
          <xdr:cNvSpPr txBox="1"/>
        </xdr:nvSpPr>
        <xdr:spPr>
          <a:xfrm>
            <a:off x="4553913" y="6013288"/>
            <a:ext cx="1117062" cy="2570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822D210C-5D53-42B7-9C46-C569824D8675}" type="TxLink">
              <a:rPr lang="en-US" sz="1400" b="1" i="0" u="none" strike="noStrike">
                <a:solidFill>
                  <a:schemeClr val="bg1"/>
                </a:solidFill>
                <a:latin typeface="Calibri"/>
                <a:ea typeface="Calibri"/>
                <a:cs typeface="Calibri"/>
              </a:rPr>
              <a:t>$0.00 K</a:t>
            </a:fld>
            <a:endParaRPr lang="en-US" sz="1400" b="1">
              <a:solidFill>
                <a:schemeClr val="bg1"/>
              </a:solidFill>
            </a:endParaRPr>
          </a:p>
        </xdr:txBody>
      </xdr:sp>
      <xdr:sp macro="" textlink="">
        <xdr:nvSpPr>
          <xdr:cNvPr id="1093" name="TextBox 1092">
            <a:extLst>
              <a:ext uri="{FF2B5EF4-FFF2-40B4-BE49-F238E27FC236}">
                <a16:creationId xmlns:a16="http://schemas.microsoft.com/office/drawing/2014/main" id="{B4D7555E-95CF-4ED8-B870-3216B2B687F1}"/>
              </a:ext>
            </a:extLst>
          </xdr:cNvPr>
          <xdr:cNvSpPr txBox="1"/>
        </xdr:nvSpPr>
        <xdr:spPr>
          <a:xfrm>
            <a:off x="379757" y="6013288"/>
            <a:ext cx="1117061" cy="2570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solidFill>
                  <a:schemeClr val="bg1"/>
                </a:solidFill>
              </a:rPr>
              <a:t>$7.76 M</a:t>
            </a:r>
          </a:p>
        </xdr:txBody>
      </xdr:sp>
      <xdr:sp macro="" textlink="'Analysis_01 (2)'!$AI$6">
        <xdr:nvSpPr>
          <xdr:cNvPr id="1095" name="Rectangle 1094">
            <a:extLst>
              <a:ext uri="{FF2B5EF4-FFF2-40B4-BE49-F238E27FC236}">
                <a16:creationId xmlns:a16="http://schemas.microsoft.com/office/drawing/2014/main" id="{D9B0A3BA-893F-C01D-60F6-85D3CA63DF23}"/>
              </a:ext>
            </a:extLst>
          </xdr:cNvPr>
          <xdr:cNvSpPr/>
        </xdr:nvSpPr>
        <xdr:spPr>
          <a:xfrm>
            <a:off x="724695" y="5485854"/>
            <a:ext cx="443204" cy="291698"/>
          </a:xfrm>
          <a:prstGeom prst="rect">
            <a:avLst/>
          </a:prstGeom>
          <a:solidFill>
            <a:schemeClr val="bg1">
              <a:lumMod val="8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F17868D7-8707-478C-A470-5F5A759DACA9}" type="TxLink">
              <a:rPr lang="en-US" sz="1100" b="1" i="0" u="none" strike="noStrike">
                <a:solidFill>
                  <a:srgbClr val="000000"/>
                </a:solidFill>
                <a:latin typeface="Calibri"/>
                <a:ea typeface="Calibri"/>
                <a:cs typeface="Calibri"/>
              </a:rPr>
              <a:t>45%</a:t>
            </a:fld>
            <a:endParaRPr lang="en-US" sz="1100" b="1"/>
          </a:p>
        </xdr:txBody>
      </xdr:sp>
      <xdr:sp macro="" textlink="'Analysis_01 (2)'!$AI$7">
        <xdr:nvSpPr>
          <xdr:cNvPr id="1096" name="Rectangle 1095">
            <a:extLst>
              <a:ext uri="{FF2B5EF4-FFF2-40B4-BE49-F238E27FC236}">
                <a16:creationId xmlns:a16="http://schemas.microsoft.com/office/drawing/2014/main" id="{499D7A11-519B-4C16-BE2A-F82B155BEA37}"/>
              </a:ext>
            </a:extLst>
          </xdr:cNvPr>
          <xdr:cNvSpPr/>
        </xdr:nvSpPr>
        <xdr:spPr>
          <a:xfrm>
            <a:off x="2115662" y="5485854"/>
            <a:ext cx="444774" cy="291698"/>
          </a:xfrm>
          <a:prstGeom prst="rect">
            <a:avLst/>
          </a:prstGeom>
          <a:solidFill>
            <a:srgbClr val="FFD1D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59D4F0DB-2B54-40D9-A7B1-E18ACFC7E93E}" type="TxLink">
              <a:rPr lang="en-US" sz="1100" b="1" i="0" u="none" strike="noStrike">
                <a:solidFill>
                  <a:srgbClr val="000000"/>
                </a:solidFill>
                <a:latin typeface="Calibri"/>
                <a:ea typeface="Calibri"/>
                <a:cs typeface="Calibri"/>
              </a:rPr>
              <a:t>54%</a:t>
            </a:fld>
            <a:endParaRPr lang="en-US" sz="1100" b="1"/>
          </a:p>
        </xdr:txBody>
      </xdr:sp>
      <xdr:sp macro="" textlink="'Analysis_01 (2)'!$AI$8">
        <xdr:nvSpPr>
          <xdr:cNvPr id="1097" name="Rectangle 1096">
            <a:extLst>
              <a:ext uri="{FF2B5EF4-FFF2-40B4-BE49-F238E27FC236}">
                <a16:creationId xmlns:a16="http://schemas.microsoft.com/office/drawing/2014/main" id="{22540339-B6BA-4566-AB0C-A0D896DBC240}"/>
              </a:ext>
            </a:extLst>
          </xdr:cNvPr>
          <xdr:cNvSpPr/>
        </xdr:nvSpPr>
        <xdr:spPr>
          <a:xfrm>
            <a:off x="3506628" y="5485854"/>
            <a:ext cx="444775" cy="291698"/>
          </a:xfrm>
          <a:prstGeom prst="rect">
            <a:avLst/>
          </a:prstGeom>
          <a:solidFill>
            <a:schemeClr val="bg1">
              <a:lumMod val="8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91050195-B20D-4CD4-8466-C1A1AA2C128F}" type="TxLink">
              <a:rPr lang="en-US" sz="1100" b="1" i="0" u="none" strike="noStrike">
                <a:solidFill>
                  <a:srgbClr val="000000"/>
                </a:solidFill>
                <a:latin typeface="Calibri"/>
                <a:ea typeface="Calibri"/>
                <a:cs typeface="Calibri"/>
              </a:rPr>
              <a:t>0%</a:t>
            </a:fld>
            <a:endParaRPr lang="en-US" sz="1100" b="1"/>
          </a:p>
        </xdr:txBody>
      </xdr:sp>
      <xdr:sp macro="" textlink="'Analysis_01 (2)'!$AI$9">
        <xdr:nvSpPr>
          <xdr:cNvPr id="1098" name="Rectangle 1097">
            <a:extLst>
              <a:ext uri="{FF2B5EF4-FFF2-40B4-BE49-F238E27FC236}">
                <a16:creationId xmlns:a16="http://schemas.microsoft.com/office/drawing/2014/main" id="{16ACF10D-6E44-4438-ABB0-063B43564E3C}"/>
              </a:ext>
            </a:extLst>
          </xdr:cNvPr>
          <xdr:cNvSpPr/>
        </xdr:nvSpPr>
        <xdr:spPr>
          <a:xfrm>
            <a:off x="4899167" y="5485854"/>
            <a:ext cx="443204" cy="291698"/>
          </a:xfrm>
          <a:prstGeom prst="rect">
            <a:avLst/>
          </a:prstGeom>
          <a:solidFill>
            <a:srgbClr val="FFD1D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81F35783-95A7-4F6C-8A89-EDA141053CB9}" type="TxLink">
              <a:rPr lang="en-US" sz="1100" b="1" i="0" u="none" strike="noStrike">
                <a:solidFill>
                  <a:srgbClr val="000000"/>
                </a:solidFill>
                <a:latin typeface="Calibri"/>
                <a:ea typeface="Calibri"/>
                <a:cs typeface="Calibri"/>
              </a:rPr>
              <a:t>0%</a:t>
            </a:fld>
            <a:endParaRPr lang="en-US" sz="1100" b="1"/>
          </a:p>
        </xdr:txBody>
      </xdr:sp>
      <xdr:sp macro="" textlink="Analysis_01!Z29">
        <xdr:nvSpPr>
          <xdr:cNvPr id="1100" name="TextBox 1099">
            <a:extLst>
              <a:ext uri="{FF2B5EF4-FFF2-40B4-BE49-F238E27FC236}">
                <a16:creationId xmlns:a16="http://schemas.microsoft.com/office/drawing/2014/main" id="{0BB6C359-4338-47F2-A893-27DF871C2892}"/>
              </a:ext>
            </a:extLst>
          </xdr:cNvPr>
          <xdr:cNvSpPr txBox="1"/>
        </xdr:nvSpPr>
        <xdr:spPr>
          <a:xfrm>
            <a:off x="646949" y="4953895"/>
            <a:ext cx="2120896" cy="2500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b="0" baseline="0">
                <a:solidFill>
                  <a:schemeClr val="tx1">
                    <a:lumMod val="85000"/>
                    <a:lumOff val="15000"/>
                  </a:schemeClr>
                </a:solidFill>
              </a:rPr>
              <a:t>Quarterly View by Total</a:t>
            </a:r>
            <a:r>
              <a:rPr lang="en-US" sz="1100" b="1" baseline="0">
                <a:solidFill>
                  <a:schemeClr val="tx1">
                    <a:lumMod val="85000"/>
                    <a:lumOff val="15000"/>
                  </a:schemeClr>
                </a:solidFill>
              </a:rPr>
              <a:t> Profit</a:t>
            </a:r>
            <a:endParaRPr lang="en-US" sz="1100" b="1">
              <a:solidFill>
                <a:schemeClr val="tx1">
                  <a:lumMod val="85000"/>
                  <a:lumOff val="15000"/>
                </a:schemeClr>
              </a:solidFill>
            </a:endParaRPr>
          </a:p>
        </xdr:txBody>
      </xdr:sp>
    </xdr:grpSp>
    <xdr:clientData/>
  </xdr:twoCellAnchor>
  <xdr:twoCellAnchor>
    <xdr:from>
      <xdr:col>16</xdr:col>
      <xdr:colOff>377151</xdr:colOff>
      <xdr:row>25</xdr:row>
      <xdr:rowOff>84666</xdr:rowOff>
    </xdr:from>
    <xdr:to>
      <xdr:col>23</xdr:col>
      <xdr:colOff>330969</xdr:colOff>
      <xdr:row>36</xdr:row>
      <xdr:rowOff>123150</xdr:rowOff>
    </xdr:to>
    <xdr:grpSp>
      <xdr:nvGrpSpPr>
        <xdr:cNvPr id="1134" name="Group 1133">
          <a:extLst>
            <a:ext uri="{FF2B5EF4-FFF2-40B4-BE49-F238E27FC236}">
              <a16:creationId xmlns:a16="http://schemas.microsoft.com/office/drawing/2014/main" id="{4A00D969-932A-0B4E-AD28-1949FE93A2C6}"/>
            </a:ext>
          </a:extLst>
        </xdr:cNvPr>
        <xdr:cNvGrpSpPr/>
      </xdr:nvGrpSpPr>
      <xdr:grpSpPr>
        <a:xfrm>
          <a:off x="10106121" y="4702848"/>
          <a:ext cx="4210242" cy="2070484"/>
          <a:chOff x="10136909" y="4735441"/>
          <a:chExt cx="4210242" cy="1891649"/>
        </a:xfrm>
      </xdr:grpSpPr>
      <xdr:sp macro="" textlink="">
        <xdr:nvSpPr>
          <xdr:cNvPr id="1101" name="Rectangle: Rounded Corners 1100">
            <a:extLst>
              <a:ext uri="{FF2B5EF4-FFF2-40B4-BE49-F238E27FC236}">
                <a16:creationId xmlns:a16="http://schemas.microsoft.com/office/drawing/2014/main" id="{3EF22296-DC6D-4C52-8AEF-AA791609DCF8}"/>
              </a:ext>
            </a:extLst>
          </xdr:cNvPr>
          <xdr:cNvSpPr/>
        </xdr:nvSpPr>
        <xdr:spPr>
          <a:xfrm>
            <a:off x="10136909" y="4735441"/>
            <a:ext cx="4210242" cy="1891649"/>
          </a:xfrm>
          <a:prstGeom prst="round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graphicFrame macro="">
            <xdr:nvGraphicFramePr>
              <xdr:cNvPr id="1103" name="Country">
                <a:extLst>
                  <a:ext uri="{FF2B5EF4-FFF2-40B4-BE49-F238E27FC236}">
                    <a16:creationId xmlns:a16="http://schemas.microsoft.com/office/drawing/2014/main" id="{CBD9130A-D6AB-451D-8A11-44BE1870E2BC}"/>
                  </a:ext>
                </a:extLst>
              </xdr:cNvPr>
              <xdr:cNvGraphicFramePr/>
            </xdr:nvGraphicFramePr>
            <xdr:xfrm>
              <a:off x="10337030" y="4811393"/>
              <a:ext cx="3833091" cy="1808666"/>
            </xdr:xfrm>
            <a:graphic>
              <a:graphicData uri="http://schemas.microsoft.com/office/drawing/2010/slicer">
                <sle:slicer xmlns:sle="http://schemas.microsoft.com/office/drawing/2010/slicer" name="Country"/>
              </a:graphicData>
            </a:graphic>
          </xdr:graphicFrame>
        </mc:Choice>
        <mc:Fallback>
          <xdr:sp macro="" textlink="">
            <xdr:nvSpPr>
              <xdr:cNvPr id="0" name=""/>
              <xdr:cNvSpPr>
                <a:spLocks noTextEdit="1"/>
              </xdr:cNvSpPr>
            </xdr:nvSpPr>
            <xdr:spPr>
              <a:xfrm>
                <a:off x="10306242" y="4785980"/>
                <a:ext cx="3833091" cy="197965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xdr:from>
      <xdr:col>9</xdr:col>
      <xdr:colOff>7698</xdr:colOff>
      <xdr:row>24</xdr:row>
      <xdr:rowOff>171061</xdr:rowOff>
    </xdr:from>
    <xdr:to>
      <xdr:col>16</xdr:col>
      <xdr:colOff>515697</xdr:colOff>
      <xdr:row>36</xdr:row>
      <xdr:rowOff>138545</xdr:rowOff>
    </xdr:to>
    <xdr:grpSp>
      <xdr:nvGrpSpPr>
        <xdr:cNvPr id="1133" name="Group 1132">
          <a:extLst>
            <a:ext uri="{FF2B5EF4-FFF2-40B4-BE49-F238E27FC236}">
              <a16:creationId xmlns:a16="http://schemas.microsoft.com/office/drawing/2014/main" id="{CE5F6211-CE69-C9EF-1E4A-3CFD70EE0740}"/>
            </a:ext>
          </a:extLst>
        </xdr:cNvPr>
        <xdr:cNvGrpSpPr/>
      </xdr:nvGrpSpPr>
      <xdr:grpSpPr>
        <a:xfrm>
          <a:off x="5480243" y="4604516"/>
          <a:ext cx="4764424" cy="2184211"/>
          <a:chOff x="0" y="6821243"/>
          <a:chExt cx="4332158" cy="2184211"/>
        </a:xfrm>
      </xdr:grpSpPr>
      <xdr:sp macro="" textlink="">
        <xdr:nvSpPr>
          <xdr:cNvPr id="1108" name="Rectangle: Rounded Corners 1107">
            <a:extLst>
              <a:ext uri="{FF2B5EF4-FFF2-40B4-BE49-F238E27FC236}">
                <a16:creationId xmlns:a16="http://schemas.microsoft.com/office/drawing/2014/main" id="{CEE2118E-B0F3-47F3-B015-820D37C03276}"/>
              </a:ext>
            </a:extLst>
          </xdr:cNvPr>
          <xdr:cNvSpPr/>
        </xdr:nvSpPr>
        <xdr:spPr>
          <a:xfrm>
            <a:off x="194149" y="6907927"/>
            <a:ext cx="3956044" cy="2097527"/>
          </a:xfrm>
          <a:prstGeom prst="round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1106" name="Chart 1105">
            <a:extLst>
              <a:ext uri="{FF2B5EF4-FFF2-40B4-BE49-F238E27FC236}">
                <a16:creationId xmlns:a16="http://schemas.microsoft.com/office/drawing/2014/main" id="{3E21CF48-F121-4163-8FE9-66CF1C6EAE11}"/>
              </a:ext>
            </a:extLst>
          </xdr:cNvPr>
          <xdr:cNvGraphicFramePr>
            <a:graphicFrameLocks/>
          </xdr:cNvGraphicFramePr>
        </xdr:nvGraphicFramePr>
        <xdr:xfrm>
          <a:off x="0" y="6821243"/>
          <a:ext cx="2999854" cy="2184211"/>
        </xdr:xfrm>
        <a:graphic>
          <a:graphicData uri="http://schemas.openxmlformats.org/drawingml/2006/chart">
            <c:chart xmlns:c="http://schemas.openxmlformats.org/drawingml/2006/chart" xmlns:r="http://schemas.openxmlformats.org/officeDocument/2006/relationships" r:id="rId4"/>
          </a:graphicData>
        </a:graphic>
      </xdr:graphicFrame>
      <xdr:sp macro="" textlink="'Analysis_01 (2)'!AB12">
        <xdr:nvSpPr>
          <xdr:cNvPr id="1109" name="TextBox 1108">
            <a:extLst>
              <a:ext uri="{FF2B5EF4-FFF2-40B4-BE49-F238E27FC236}">
                <a16:creationId xmlns:a16="http://schemas.microsoft.com/office/drawing/2014/main" id="{DA5E95B1-FCA9-4BF0-A38A-1F5834C84CF5}"/>
              </a:ext>
            </a:extLst>
          </xdr:cNvPr>
          <xdr:cNvSpPr txBox="1"/>
        </xdr:nvSpPr>
        <xdr:spPr>
          <a:xfrm>
            <a:off x="2042675" y="6928605"/>
            <a:ext cx="1479711" cy="2819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7D45B5DB-5211-46E7-A217-9CA598103BAE}" type="TxLink">
              <a:rPr lang="en-US" sz="1100" b="0" i="0" u="none" strike="noStrike">
                <a:solidFill>
                  <a:srgbClr val="000000"/>
                </a:solidFill>
                <a:latin typeface="Calibri"/>
                <a:ea typeface="Calibri"/>
                <a:cs typeface="Calibri"/>
              </a:rPr>
              <a:t>WEEKDAY makes up</a:t>
            </a:fld>
            <a:endParaRPr lang="en-US" sz="1400" b="1"/>
          </a:p>
        </xdr:txBody>
      </xdr:sp>
      <xdr:sp macro="" textlink="'Analysis_01 (2)'!AB11">
        <xdr:nvSpPr>
          <xdr:cNvPr id="1110" name="TextBox 1109">
            <a:extLst>
              <a:ext uri="{FF2B5EF4-FFF2-40B4-BE49-F238E27FC236}">
                <a16:creationId xmlns:a16="http://schemas.microsoft.com/office/drawing/2014/main" id="{26A58420-772B-47E3-9101-0A567AB87CE8}"/>
              </a:ext>
            </a:extLst>
          </xdr:cNvPr>
          <xdr:cNvSpPr txBox="1"/>
        </xdr:nvSpPr>
        <xdr:spPr>
          <a:xfrm>
            <a:off x="1804727" y="7094670"/>
            <a:ext cx="1481283" cy="28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8758A2B2-52DA-4E92-BD28-7E30A296E6E8}" type="TxLink">
              <a:rPr lang="en-US" sz="1600" b="1" i="0" u="none" strike="noStrike">
                <a:solidFill>
                  <a:srgbClr val="D991A2"/>
                </a:solidFill>
                <a:latin typeface="Calibri"/>
                <a:ea typeface="Calibri"/>
                <a:cs typeface="Calibri"/>
              </a:rPr>
              <a:pPr marL="0" indent="0" algn="ctr"/>
              <a:t>71.6%</a:t>
            </a:fld>
            <a:endParaRPr lang="en-US" sz="1600" b="1" i="0" u="none" strike="noStrike">
              <a:solidFill>
                <a:srgbClr val="D991A2"/>
              </a:solidFill>
              <a:latin typeface="Calibri"/>
              <a:ea typeface="Calibri"/>
              <a:cs typeface="Calibri"/>
            </a:endParaRPr>
          </a:p>
        </xdr:txBody>
      </xdr:sp>
      <xdr:sp macro="" textlink="Analysis_01!Z29">
        <xdr:nvSpPr>
          <xdr:cNvPr id="1112" name="TextBox 1111">
            <a:extLst>
              <a:ext uri="{FF2B5EF4-FFF2-40B4-BE49-F238E27FC236}">
                <a16:creationId xmlns:a16="http://schemas.microsoft.com/office/drawing/2014/main" id="{BB60068E-8B81-4DE3-8CCF-9A5CEEEEFC35}"/>
              </a:ext>
            </a:extLst>
          </xdr:cNvPr>
          <xdr:cNvSpPr txBox="1"/>
        </xdr:nvSpPr>
        <xdr:spPr>
          <a:xfrm>
            <a:off x="2782296" y="7138757"/>
            <a:ext cx="1549862" cy="2189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b="0">
                <a:solidFill>
                  <a:schemeClr val="tx1">
                    <a:lumMod val="85000"/>
                    <a:lumOff val="15000"/>
                  </a:schemeClr>
                </a:solidFill>
              </a:rPr>
              <a:t>of</a:t>
            </a:r>
            <a:r>
              <a:rPr lang="en-US" sz="1100" b="0" baseline="0">
                <a:solidFill>
                  <a:schemeClr val="tx1">
                    <a:lumMod val="85000"/>
                    <a:lumOff val="15000"/>
                  </a:schemeClr>
                </a:solidFill>
              </a:rPr>
              <a:t> Total</a:t>
            </a:r>
            <a:r>
              <a:rPr lang="en-US" sz="1100" b="1" baseline="0">
                <a:solidFill>
                  <a:schemeClr val="tx1">
                    <a:lumMod val="85000"/>
                    <a:lumOff val="15000"/>
                  </a:schemeClr>
                </a:solidFill>
              </a:rPr>
              <a:t> Profit</a:t>
            </a:r>
            <a:endParaRPr lang="en-US" sz="1100" b="1">
              <a:solidFill>
                <a:schemeClr val="tx1">
                  <a:lumMod val="85000"/>
                  <a:lumOff val="15000"/>
                </a:schemeClr>
              </a:solidFill>
            </a:endParaRPr>
          </a:p>
        </xdr:txBody>
      </xdr:sp>
    </xdr:grpSp>
    <xdr:clientData/>
  </xdr:twoCellAnchor>
  <xdr:twoCellAnchor>
    <xdr:from>
      <xdr:col>0</xdr:col>
      <xdr:colOff>150642</xdr:colOff>
      <xdr:row>0</xdr:row>
      <xdr:rowOff>132576</xdr:rowOff>
    </xdr:from>
    <xdr:to>
      <xdr:col>10</xdr:col>
      <xdr:colOff>400243</xdr:colOff>
      <xdr:row>2</xdr:row>
      <xdr:rowOff>117026</xdr:rowOff>
    </xdr:to>
    <xdr:sp macro="" textlink="Analysis_01!Z29">
      <xdr:nvSpPr>
        <xdr:cNvPr id="1116" name="TextBox 1115">
          <a:extLst>
            <a:ext uri="{FF2B5EF4-FFF2-40B4-BE49-F238E27FC236}">
              <a16:creationId xmlns:a16="http://schemas.microsoft.com/office/drawing/2014/main" id="{BFDD7FF9-36C9-4378-BE07-877F79BDBBB9}"/>
            </a:ext>
          </a:extLst>
        </xdr:cNvPr>
        <xdr:cNvSpPr txBox="1"/>
      </xdr:nvSpPr>
      <xdr:spPr>
        <a:xfrm>
          <a:off x="150642" y="132576"/>
          <a:ext cx="6330207" cy="3539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800" b="1" i="0" u="sng">
              <a:solidFill>
                <a:schemeClr val="dk1"/>
              </a:solidFill>
              <a:effectLst/>
              <a:latin typeface="+mn-lt"/>
              <a:ea typeface="+mn-ea"/>
              <a:cs typeface="+mn-cs"/>
            </a:rPr>
            <a:t>Retail Sales Trend Analysis Dashboard</a:t>
          </a:r>
          <a:endParaRPr lang="en-US" sz="1800" b="1" i="0" u="sng" strike="noStrike">
            <a:solidFill>
              <a:schemeClr val="tx1"/>
            </a:solidFill>
            <a:latin typeface="Calibri"/>
            <a:ea typeface="Calibri"/>
            <a:cs typeface="Calibri"/>
          </a:endParaRPr>
        </a:p>
      </xdr:txBody>
    </xdr:sp>
    <xdr:clientData/>
  </xdr:twoCellAnchor>
  <xdr:twoCellAnchor>
    <xdr:from>
      <xdr:col>0</xdr:col>
      <xdr:colOff>151313</xdr:colOff>
      <xdr:row>2</xdr:row>
      <xdr:rowOff>122387</xdr:rowOff>
    </xdr:from>
    <xdr:to>
      <xdr:col>12</xdr:col>
      <xdr:colOff>292982</xdr:colOff>
      <xdr:row>12</xdr:row>
      <xdr:rowOff>38877</xdr:rowOff>
    </xdr:to>
    <xdr:grpSp>
      <xdr:nvGrpSpPr>
        <xdr:cNvPr id="1124" name="Group 1123">
          <a:extLst>
            <a:ext uri="{FF2B5EF4-FFF2-40B4-BE49-F238E27FC236}">
              <a16:creationId xmlns:a16="http://schemas.microsoft.com/office/drawing/2014/main" id="{3EACEEC6-BD08-6EA9-7BCD-1FA8230ABD43}"/>
            </a:ext>
          </a:extLst>
        </xdr:cNvPr>
        <xdr:cNvGrpSpPr/>
      </xdr:nvGrpSpPr>
      <xdr:grpSpPr>
        <a:xfrm>
          <a:off x="151313" y="491842"/>
          <a:ext cx="7438396" cy="1763762"/>
          <a:chOff x="197966" y="526713"/>
          <a:chExt cx="7419547" cy="1782613"/>
        </a:xfrm>
      </xdr:grpSpPr>
      <xdr:sp macro="" textlink="">
        <xdr:nvSpPr>
          <xdr:cNvPr id="2" name="Rectangle: Rounded Corners 1">
            <a:extLst>
              <a:ext uri="{FF2B5EF4-FFF2-40B4-BE49-F238E27FC236}">
                <a16:creationId xmlns:a16="http://schemas.microsoft.com/office/drawing/2014/main" id="{39E0E3E8-8B6C-BCB9-1D26-A312848CE2EF}"/>
              </a:ext>
            </a:extLst>
          </xdr:cNvPr>
          <xdr:cNvSpPr/>
        </xdr:nvSpPr>
        <xdr:spPr>
          <a:xfrm>
            <a:off x="279920" y="614265"/>
            <a:ext cx="7246775" cy="1695061"/>
          </a:xfrm>
          <a:prstGeom prst="roundRect">
            <a:avLst>
              <a:gd name="adj" fmla="val 0"/>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Rectangle: Rounded Corners 2">
            <a:extLst>
              <a:ext uri="{FF2B5EF4-FFF2-40B4-BE49-F238E27FC236}">
                <a16:creationId xmlns:a16="http://schemas.microsoft.com/office/drawing/2014/main" id="{D5D18BAD-BCD6-E99F-48B4-B3C4C95BD629}"/>
              </a:ext>
            </a:extLst>
          </xdr:cNvPr>
          <xdr:cNvSpPr/>
        </xdr:nvSpPr>
        <xdr:spPr>
          <a:xfrm>
            <a:off x="205586" y="728565"/>
            <a:ext cx="1068199" cy="1485278"/>
          </a:xfrm>
          <a:prstGeom prst="roundRect">
            <a:avLst/>
          </a:prstGeom>
          <a:solidFill>
            <a:schemeClr val="tx1">
              <a:lumMod val="75000"/>
              <a:lumOff val="25000"/>
            </a:schemeClr>
          </a:solidFill>
          <a:effectLst>
            <a:outerShdw blurRad="50800" dist="38100" dir="10800000" algn="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 name="Rectangle: Rounded Corners 3">
            <a:extLst>
              <a:ext uri="{FF2B5EF4-FFF2-40B4-BE49-F238E27FC236}">
                <a16:creationId xmlns:a16="http://schemas.microsoft.com/office/drawing/2014/main" id="{E19FC19A-E2A0-4E1A-A2D5-ABFF687C89FC}"/>
              </a:ext>
            </a:extLst>
          </xdr:cNvPr>
          <xdr:cNvSpPr/>
        </xdr:nvSpPr>
        <xdr:spPr>
          <a:xfrm>
            <a:off x="1465747" y="728565"/>
            <a:ext cx="1071310" cy="1485278"/>
          </a:xfrm>
          <a:prstGeom prst="roundRect">
            <a:avLst/>
          </a:prstGeom>
          <a:solidFill>
            <a:schemeClr val="bg1"/>
          </a:solidFill>
          <a:effectLst>
            <a:outerShdw blurRad="50800" dist="38100" dir="10800000" algn="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 name="Rectangle: Rounded Corners 4">
            <a:extLst>
              <a:ext uri="{FF2B5EF4-FFF2-40B4-BE49-F238E27FC236}">
                <a16:creationId xmlns:a16="http://schemas.microsoft.com/office/drawing/2014/main" id="{57BD8E37-1DBC-43CC-91FF-5729E0C62AD9}"/>
              </a:ext>
            </a:extLst>
          </xdr:cNvPr>
          <xdr:cNvSpPr/>
        </xdr:nvSpPr>
        <xdr:spPr>
          <a:xfrm>
            <a:off x="2729019" y="728565"/>
            <a:ext cx="1071310" cy="1485278"/>
          </a:xfrm>
          <a:prstGeom prst="roundRect">
            <a:avLst/>
          </a:prstGeom>
          <a:solidFill>
            <a:schemeClr val="bg1"/>
          </a:solidFill>
          <a:effectLst>
            <a:outerShdw blurRad="50800" dist="38100" dir="10800000" algn="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 name="Rectangle: Rounded Corners 5">
            <a:extLst>
              <a:ext uri="{FF2B5EF4-FFF2-40B4-BE49-F238E27FC236}">
                <a16:creationId xmlns:a16="http://schemas.microsoft.com/office/drawing/2014/main" id="{132789E8-94C4-4FB9-8F5D-3EF4A8D1BEC1}"/>
              </a:ext>
            </a:extLst>
          </xdr:cNvPr>
          <xdr:cNvSpPr/>
        </xdr:nvSpPr>
        <xdr:spPr>
          <a:xfrm>
            <a:off x="3992290" y="728565"/>
            <a:ext cx="1071310" cy="1485278"/>
          </a:xfrm>
          <a:prstGeom prst="roundRect">
            <a:avLst/>
          </a:prstGeom>
          <a:solidFill>
            <a:schemeClr val="bg1"/>
          </a:solidFill>
          <a:effectLst>
            <a:outerShdw blurRad="50800" dist="38100" dir="10800000" algn="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 name="Rectangle: Rounded Corners 6">
            <a:extLst>
              <a:ext uri="{FF2B5EF4-FFF2-40B4-BE49-F238E27FC236}">
                <a16:creationId xmlns:a16="http://schemas.microsoft.com/office/drawing/2014/main" id="{A1715754-723E-4CC3-B148-8B6F35AC8ABF}"/>
              </a:ext>
            </a:extLst>
          </xdr:cNvPr>
          <xdr:cNvSpPr/>
        </xdr:nvSpPr>
        <xdr:spPr>
          <a:xfrm>
            <a:off x="5255562" y="728565"/>
            <a:ext cx="1068200" cy="1485278"/>
          </a:xfrm>
          <a:prstGeom prst="roundRect">
            <a:avLst/>
          </a:prstGeom>
          <a:solidFill>
            <a:schemeClr val="bg1"/>
          </a:solidFill>
          <a:effectLst>
            <a:outerShdw blurRad="50800" dist="38100" dir="10800000" algn="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 name="Rectangle: Rounded Corners 7">
            <a:extLst>
              <a:ext uri="{FF2B5EF4-FFF2-40B4-BE49-F238E27FC236}">
                <a16:creationId xmlns:a16="http://schemas.microsoft.com/office/drawing/2014/main" id="{F4A92F05-6DC5-4B49-890A-A1A37B1E24F6}"/>
              </a:ext>
            </a:extLst>
          </xdr:cNvPr>
          <xdr:cNvSpPr/>
        </xdr:nvSpPr>
        <xdr:spPr>
          <a:xfrm>
            <a:off x="6518834" y="728565"/>
            <a:ext cx="1068199" cy="1485278"/>
          </a:xfrm>
          <a:prstGeom prst="roundRect">
            <a:avLst/>
          </a:prstGeom>
          <a:solidFill>
            <a:schemeClr val="tx1">
              <a:lumMod val="75000"/>
              <a:lumOff val="25000"/>
            </a:schemeClr>
          </a:solidFill>
          <a:effectLst>
            <a:outerShdw blurRad="50800" dist="38100" dir="10800000" algn="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 name="TextBox 12">
            <a:extLst>
              <a:ext uri="{FF2B5EF4-FFF2-40B4-BE49-F238E27FC236}">
                <a16:creationId xmlns:a16="http://schemas.microsoft.com/office/drawing/2014/main" id="{09A9F2F3-5E3F-C30C-F6AE-115274C0AE87}"/>
              </a:ext>
            </a:extLst>
          </xdr:cNvPr>
          <xdr:cNvSpPr txBox="1"/>
        </xdr:nvSpPr>
        <xdr:spPr>
          <a:xfrm>
            <a:off x="316776" y="781905"/>
            <a:ext cx="865569" cy="2589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bg1"/>
                </a:solidFill>
              </a:rPr>
              <a:t>Total Qty</a:t>
            </a:r>
          </a:p>
        </xdr:txBody>
      </xdr:sp>
      <xdr:sp macro="" textlink="">
        <xdr:nvSpPr>
          <xdr:cNvPr id="15" name="TextBox 14">
            <a:extLst>
              <a:ext uri="{FF2B5EF4-FFF2-40B4-BE49-F238E27FC236}">
                <a16:creationId xmlns:a16="http://schemas.microsoft.com/office/drawing/2014/main" id="{E5ECA52F-B0AD-418A-BCC2-400372DDF9C3}"/>
              </a:ext>
            </a:extLst>
          </xdr:cNvPr>
          <xdr:cNvSpPr txBox="1"/>
        </xdr:nvSpPr>
        <xdr:spPr>
          <a:xfrm>
            <a:off x="6503594" y="781905"/>
            <a:ext cx="1113919" cy="2589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bg1"/>
                </a:solidFill>
              </a:rPr>
              <a:t>#Transactions</a:t>
            </a:r>
          </a:p>
        </xdr:txBody>
      </xdr:sp>
      <xdr:sp macro="" textlink="">
        <xdr:nvSpPr>
          <xdr:cNvPr id="16" name="TextBox 15">
            <a:extLst>
              <a:ext uri="{FF2B5EF4-FFF2-40B4-BE49-F238E27FC236}">
                <a16:creationId xmlns:a16="http://schemas.microsoft.com/office/drawing/2014/main" id="{31D78C80-9E4F-9282-525E-4422F3F0C0DF}"/>
              </a:ext>
            </a:extLst>
          </xdr:cNvPr>
          <xdr:cNvSpPr txBox="1"/>
        </xdr:nvSpPr>
        <xdr:spPr>
          <a:xfrm>
            <a:off x="1506895" y="899937"/>
            <a:ext cx="979870" cy="27432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t>Total COGS</a:t>
            </a:r>
          </a:p>
        </xdr:txBody>
      </xdr:sp>
      <xdr:sp macro="" textlink="">
        <xdr:nvSpPr>
          <xdr:cNvPr id="18" name="TextBox 17">
            <a:extLst>
              <a:ext uri="{FF2B5EF4-FFF2-40B4-BE49-F238E27FC236}">
                <a16:creationId xmlns:a16="http://schemas.microsoft.com/office/drawing/2014/main" id="{EC102F71-E63A-42BB-81D4-1E982445F8E9}"/>
              </a:ext>
            </a:extLst>
          </xdr:cNvPr>
          <xdr:cNvSpPr txBox="1"/>
        </xdr:nvSpPr>
        <xdr:spPr>
          <a:xfrm>
            <a:off x="2724955" y="899937"/>
            <a:ext cx="107131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t>Total</a:t>
            </a:r>
            <a:r>
              <a:rPr lang="en-US" sz="1100" baseline="0"/>
              <a:t> Revenue</a:t>
            </a:r>
            <a:endParaRPr lang="en-US" sz="1100"/>
          </a:p>
        </xdr:txBody>
      </xdr:sp>
      <xdr:sp macro="" textlink="">
        <xdr:nvSpPr>
          <xdr:cNvPr id="20" name="TextBox 19">
            <a:extLst>
              <a:ext uri="{FF2B5EF4-FFF2-40B4-BE49-F238E27FC236}">
                <a16:creationId xmlns:a16="http://schemas.microsoft.com/office/drawing/2014/main" id="{BB94BB59-A03A-4906-B11D-F557590EAB68}"/>
              </a:ext>
            </a:extLst>
          </xdr:cNvPr>
          <xdr:cNvSpPr txBox="1"/>
        </xdr:nvSpPr>
        <xdr:spPr>
          <a:xfrm>
            <a:off x="4034455" y="899937"/>
            <a:ext cx="97987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t>Total Profit</a:t>
            </a:r>
          </a:p>
        </xdr:txBody>
      </xdr:sp>
      <xdr:sp macro="" textlink="">
        <xdr:nvSpPr>
          <xdr:cNvPr id="21" name="TextBox 20">
            <a:extLst>
              <a:ext uri="{FF2B5EF4-FFF2-40B4-BE49-F238E27FC236}">
                <a16:creationId xmlns:a16="http://schemas.microsoft.com/office/drawing/2014/main" id="{25B4C052-2465-404C-836B-B32295F92C0D}"/>
              </a:ext>
            </a:extLst>
          </xdr:cNvPr>
          <xdr:cNvSpPr txBox="1"/>
        </xdr:nvSpPr>
        <xdr:spPr>
          <a:xfrm>
            <a:off x="5252514" y="899937"/>
            <a:ext cx="108344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t>%</a:t>
            </a:r>
            <a:r>
              <a:rPr lang="en-US" sz="1100" baseline="0"/>
              <a:t> Profit Margin</a:t>
            </a:r>
            <a:endParaRPr lang="en-US" sz="1100"/>
          </a:p>
        </xdr:txBody>
      </xdr:sp>
      <xdr:sp macro="" textlink="Analysis_01!D6">
        <xdr:nvSpPr>
          <xdr:cNvPr id="22" name="TextBox 21">
            <a:extLst>
              <a:ext uri="{FF2B5EF4-FFF2-40B4-BE49-F238E27FC236}">
                <a16:creationId xmlns:a16="http://schemas.microsoft.com/office/drawing/2014/main" id="{704734BB-40C6-4CF9-A1A5-F2405E2E55A2}"/>
              </a:ext>
            </a:extLst>
          </xdr:cNvPr>
          <xdr:cNvSpPr txBox="1"/>
        </xdr:nvSpPr>
        <xdr:spPr>
          <a:xfrm>
            <a:off x="1403325" y="1208392"/>
            <a:ext cx="1190120" cy="2856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39A7AAC6-7FE1-40EC-B299-632A785CF615}" type="TxLink">
              <a:rPr lang="en-US" sz="1400" b="1" i="0" u="none" strike="noStrike">
                <a:solidFill>
                  <a:srgbClr val="000000"/>
                </a:solidFill>
                <a:latin typeface="Calibri"/>
                <a:ea typeface="Calibri"/>
                <a:cs typeface="Calibri"/>
              </a:rPr>
              <a:pPr algn="ctr"/>
              <a:t>$59.70 M</a:t>
            </a:fld>
            <a:endParaRPr lang="en-US" sz="1400" b="1"/>
          </a:p>
        </xdr:txBody>
      </xdr:sp>
      <xdr:sp macro="" textlink="Analysis_01!E6">
        <xdr:nvSpPr>
          <xdr:cNvPr id="23" name="TextBox 22">
            <a:extLst>
              <a:ext uri="{FF2B5EF4-FFF2-40B4-BE49-F238E27FC236}">
                <a16:creationId xmlns:a16="http://schemas.microsoft.com/office/drawing/2014/main" id="{3C23B00F-E675-4287-BD12-F6FAE96FC4ED}"/>
              </a:ext>
            </a:extLst>
          </xdr:cNvPr>
          <xdr:cNvSpPr txBox="1"/>
        </xdr:nvSpPr>
        <xdr:spPr>
          <a:xfrm>
            <a:off x="2616304" y="1208392"/>
            <a:ext cx="1298296" cy="2856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6B5EA2ED-51EE-41C0-8044-7AF36EC89A36}" type="TxLink">
              <a:rPr lang="en-US" sz="1400" b="1" i="0" u="none" strike="noStrike">
                <a:solidFill>
                  <a:srgbClr val="000000"/>
                </a:solidFill>
                <a:latin typeface="Calibri"/>
                <a:ea typeface="Calibri"/>
                <a:cs typeface="Calibri"/>
              </a:rPr>
              <a:pPr algn="ctr"/>
              <a:t>$101.86 M</a:t>
            </a:fld>
            <a:endParaRPr lang="en-US" sz="1400" b="1"/>
          </a:p>
        </xdr:txBody>
      </xdr:sp>
      <xdr:sp macro="" textlink="Analysis_01!F6">
        <xdr:nvSpPr>
          <xdr:cNvPr id="24" name="TextBox 23">
            <a:extLst>
              <a:ext uri="{FF2B5EF4-FFF2-40B4-BE49-F238E27FC236}">
                <a16:creationId xmlns:a16="http://schemas.microsoft.com/office/drawing/2014/main" id="{55C590E5-6247-4D28-A297-BC45EC0C9998}"/>
              </a:ext>
            </a:extLst>
          </xdr:cNvPr>
          <xdr:cNvSpPr txBox="1"/>
        </xdr:nvSpPr>
        <xdr:spPr>
          <a:xfrm>
            <a:off x="3894754" y="1208392"/>
            <a:ext cx="1190120" cy="2856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F0A4A642-A8F6-42D3-8B96-D4D27A402D1A}" type="TxLink">
              <a:rPr lang="en-US" sz="1400" b="1" i="0" u="none" strike="noStrike">
                <a:solidFill>
                  <a:srgbClr val="000000"/>
                </a:solidFill>
                <a:latin typeface="Calibri"/>
                <a:ea typeface="Calibri"/>
                <a:cs typeface="Calibri"/>
              </a:rPr>
              <a:t>$42.16 M</a:t>
            </a:fld>
            <a:endParaRPr lang="en-US" sz="1400" b="1"/>
          </a:p>
        </xdr:txBody>
      </xdr:sp>
      <xdr:sp macro="" textlink="Analysis_01!G6">
        <xdr:nvSpPr>
          <xdr:cNvPr id="25" name="TextBox 24">
            <a:extLst>
              <a:ext uri="{FF2B5EF4-FFF2-40B4-BE49-F238E27FC236}">
                <a16:creationId xmlns:a16="http://schemas.microsoft.com/office/drawing/2014/main" id="{396B74C5-273D-474D-9621-F61DF4063EAF}"/>
              </a:ext>
            </a:extLst>
          </xdr:cNvPr>
          <xdr:cNvSpPr txBox="1"/>
        </xdr:nvSpPr>
        <xdr:spPr>
          <a:xfrm>
            <a:off x="5199174" y="1208392"/>
            <a:ext cx="1190120" cy="3047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08FD3BA5-DE03-4EF1-B54E-30DB668E7C1C}" type="TxLink">
              <a:rPr lang="en-US" sz="1400" b="1" i="0" u="none" strike="noStrike">
                <a:solidFill>
                  <a:srgbClr val="000000"/>
                </a:solidFill>
                <a:latin typeface="Calibri"/>
                <a:ea typeface="Calibri"/>
                <a:cs typeface="Calibri"/>
              </a:rPr>
              <a:pPr algn="ctr"/>
              <a:t>41.4%</a:t>
            </a:fld>
            <a:endParaRPr lang="en-US" sz="1400" b="1"/>
          </a:p>
        </xdr:txBody>
      </xdr:sp>
      <xdr:sp macro="" textlink="Analysis_01!C6">
        <xdr:nvSpPr>
          <xdr:cNvPr id="29" name="TextBox 28">
            <a:extLst>
              <a:ext uri="{FF2B5EF4-FFF2-40B4-BE49-F238E27FC236}">
                <a16:creationId xmlns:a16="http://schemas.microsoft.com/office/drawing/2014/main" id="{FC51B9E8-AF99-4E28-866A-4C4358CAAC66}"/>
              </a:ext>
            </a:extLst>
          </xdr:cNvPr>
          <xdr:cNvSpPr txBox="1"/>
        </xdr:nvSpPr>
        <xdr:spPr>
          <a:xfrm>
            <a:off x="6686474" y="987489"/>
            <a:ext cx="831979" cy="2551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97D818F2-808A-4B65-8D04-2FDD806B748B}" type="TxLink">
              <a:rPr lang="en-US" sz="1400" b="1" i="0" u="none" strike="noStrike">
                <a:solidFill>
                  <a:schemeClr val="bg1">
                    <a:lumMod val="85000"/>
                  </a:schemeClr>
                </a:solidFill>
                <a:latin typeface="Calibri"/>
                <a:ea typeface="Calibri"/>
                <a:cs typeface="Calibri"/>
              </a:rPr>
              <a:pPr algn="ctr"/>
              <a:t>32.27 K</a:t>
            </a:fld>
            <a:endParaRPr lang="en-US" sz="1400" b="1">
              <a:solidFill>
                <a:schemeClr val="bg1">
                  <a:lumMod val="85000"/>
                </a:schemeClr>
              </a:solidFill>
            </a:endParaRPr>
          </a:p>
        </xdr:txBody>
      </xdr:sp>
      <xdr:sp macro="" textlink="Analysis_01!H6">
        <xdr:nvSpPr>
          <xdr:cNvPr id="31" name="TextBox 30">
            <a:extLst>
              <a:ext uri="{FF2B5EF4-FFF2-40B4-BE49-F238E27FC236}">
                <a16:creationId xmlns:a16="http://schemas.microsoft.com/office/drawing/2014/main" id="{E05D2E5F-1A10-4AA3-B344-FBAB85524A2C}"/>
              </a:ext>
            </a:extLst>
          </xdr:cNvPr>
          <xdr:cNvSpPr txBox="1"/>
        </xdr:nvSpPr>
        <xdr:spPr>
          <a:xfrm>
            <a:off x="197966" y="987489"/>
            <a:ext cx="1045339" cy="2551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8CA3A1D2-CFFD-4A72-887B-50F35BAB5761}" type="TxLink">
              <a:rPr lang="en-US" sz="1400" b="1" i="0" u="none" strike="noStrike">
                <a:solidFill>
                  <a:schemeClr val="bg1">
                    <a:lumMod val="85000"/>
                  </a:schemeClr>
                </a:solidFill>
                <a:latin typeface="Calibri"/>
                <a:ea typeface="Calibri"/>
                <a:cs typeface="Calibri"/>
              </a:rPr>
              <a:pPr algn="ctr"/>
              <a:t>337.39 K</a:t>
            </a:fld>
            <a:endParaRPr lang="en-US" sz="1400" b="1">
              <a:solidFill>
                <a:schemeClr val="bg1">
                  <a:lumMod val="85000"/>
                </a:schemeClr>
              </a:solidFill>
            </a:endParaRPr>
          </a:p>
        </xdr:txBody>
      </xdr:sp>
      <xdr:sp macro="" textlink="">
        <xdr:nvSpPr>
          <xdr:cNvPr id="9" name="Flowchart: Decision 8">
            <a:extLst>
              <a:ext uri="{FF2B5EF4-FFF2-40B4-BE49-F238E27FC236}">
                <a16:creationId xmlns:a16="http://schemas.microsoft.com/office/drawing/2014/main" id="{63B52D4A-BDC2-0A7C-3FBF-C9D44A3D7D50}"/>
              </a:ext>
            </a:extLst>
          </xdr:cNvPr>
          <xdr:cNvSpPr/>
        </xdr:nvSpPr>
        <xdr:spPr>
          <a:xfrm>
            <a:off x="1804075" y="526713"/>
            <a:ext cx="415990" cy="388464"/>
          </a:xfrm>
          <a:prstGeom prst="flowChartDecision">
            <a:avLst/>
          </a:prstGeom>
          <a:solidFill>
            <a:schemeClr val="tx1">
              <a:lumMod val="75000"/>
              <a:lumOff val="2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 name="Flowchart: Decision 9">
            <a:extLst>
              <a:ext uri="{FF2B5EF4-FFF2-40B4-BE49-F238E27FC236}">
                <a16:creationId xmlns:a16="http://schemas.microsoft.com/office/drawing/2014/main" id="{3B81DFAB-4B59-4353-B379-B78EEC696D90}"/>
              </a:ext>
            </a:extLst>
          </xdr:cNvPr>
          <xdr:cNvSpPr/>
        </xdr:nvSpPr>
        <xdr:spPr>
          <a:xfrm>
            <a:off x="3060235" y="526713"/>
            <a:ext cx="415990" cy="388464"/>
          </a:xfrm>
          <a:prstGeom prst="flowChartDecision">
            <a:avLst/>
          </a:prstGeom>
          <a:solidFill>
            <a:schemeClr val="tx1">
              <a:lumMod val="75000"/>
              <a:lumOff val="2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 name="Flowchart: Decision 10">
            <a:extLst>
              <a:ext uri="{FF2B5EF4-FFF2-40B4-BE49-F238E27FC236}">
                <a16:creationId xmlns:a16="http://schemas.microsoft.com/office/drawing/2014/main" id="{D47A0FF8-35F6-4BE6-99F4-C95E6371E93A}"/>
              </a:ext>
            </a:extLst>
          </xdr:cNvPr>
          <xdr:cNvSpPr/>
        </xdr:nvSpPr>
        <xdr:spPr>
          <a:xfrm>
            <a:off x="4316395" y="526713"/>
            <a:ext cx="415990" cy="388464"/>
          </a:xfrm>
          <a:prstGeom prst="flowChartDecision">
            <a:avLst/>
          </a:prstGeom>
          <a:solidFill>
            <a:schemeClr val="tx1">
              <a:lumMod val="75000"/>
              <a:lumOff val="2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2" name="Flowchart: Decision 11">
            <a:extLst>
              <a:ext uri="{FF2B5EF4-FFF2-40B4-BE49-F238E27FC236}">
                <a16:creationId xmlns:a16="http://schemas.microsoft.com/office/drawing/2014/main" id="{F1948D3D-64E6-4C6E-8E88-2FCF580E3847}"/>
              </a:ext>
            </a:extLst>
          </xdr:cNvPr>
          <xdr:cNvSpPr/>
        </xdr:nvSpPr>
        <xdr:spPr>
          <a:xfrm>
            <a:off x="5572554" y="526713"/>
            <a:ext cx="415990" cy="388464"/>
          </a:xfrm>
          <a:prstGeom prst="flowChartDecision">
            <a:avLst/>
          </a:prstGeom>
          <a:solidFill>
            <a:schemeClr val="tx1">
              <a:lumMod val="75000"/>
              <a:lumOff val="2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4" name="Rectangle: Rounded Corners 13">
            <a:extLst>
              <a:ext uri="{FF2B5EF4-FFF2-40B4-BE49-F238E27FC236}">
                <a16:creationId xmlns:a16="http://schemas.microsoft.com/office/drawing/2014/main" id="{64BA0A13-2E79-419E-AF79-F51501324D32}"/>
              </a:ext>
            </a:extLst>
          </xdr:cNvPr>
          <xdr:cNvSpPr/>
        </xdr:nvSpPr>
        <xdr:spPr>
          <a:xfrm>
            <a:off x="2902442" y="1663254"/>
            <a:ext cx="632519" cy="264494"/>
          </a:xfrm>
          <a:prstGeom prst="roundRect">
            <a:avLst/>
          </a:prstGeom>
          <a:solidFill>
            <a:schemeClr val="bg1">
              <a:lumMod val="85000"/>
            </a:schemeClr>
          </a:solidFill>
          <a:ln>
            <a:noFill/>
          </a:ln>
          <a:effectLst>
            <a:outerShdw blurRad="50800" dist="38100" dir="10800000" algn="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3" name="Rectangle: Rounded Corners 32">
            <a:extLst>
              <a:ext uri="{FF2B5EF4-FFF2-40B4-BE49-F238E27FC236}">
                <a16:creationId xmlns:a16="http://schemas.microsoft.com/office/drawing/2014/main" id="{315A740A-81E6-412D-A593-28FFB89A093D}"/>
              </a:ext>
            </a:extLst>
          </xdr:cNvPr>
          <xdr:cNvSpPr/>
        </xdr:nvSpPr>
        <xdr:spPr>
          <a:xfrm>
            <a:off x="1663554" y="1663254"/>
            <a:ext cx="632519" cy="264494"/>
          </a:xfrm>
          <a:prstGeom prst="roundRect">
            <a:avLst/>
          </a:prstGeom>
          <a:solidFill>
            <a:schemeClr val="bg1">
              <a:lumMod val="85000"/>
            </a:schemeClr>
          </a:solidFill>
          <a:ln>
            <a:noFill/>
          </a:ln>
          <a:effectLst>
            <a:outerShdw blurRad="50800" dist="38100" dir="10800000" algn="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4" name="Rectangle: Rounded Corners 33">
            <a:extLst>
              <a:ext uri="{FF2B5EF4-FFF2-40B4-BE49-F238E27FC236}">
                <a16:creationId xmlns:a16="http://schemas.microsoft.com/office/drawing/2014/main" id="{AA24470B-D879-4427-ABB8-48A5F5F4360D}"/>
              </a:ext>
            </a:extLst>
          </xdr:cNvPr>
          <xdr:cNvSpPr/>
        </xdr:nvSpPr>
        <xdr:spPr>
          <a:xfrm>
            <a:off x="4197717" y="1663254"/>
            <a:ext cx="632519" cy="264494"/>
          </a:xfrm>
          <a:prstGeom prst="roundRect">
            <a:avLst/>
          </a:prstGeom>
          <a:solidFill>
            <a:schemeClr val="bg1">
              <a:lumMod val="85000"/>
            </a:schemeClr>
          </a:solidFill>
          <a:ln>
            <a:noFill/>
          </a:ln>
          <a:effectLst>
            <a:outerShdw blurRad="50800" dist="38100" dir="10800000" algn="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5" name="Rectangle: Rounded Corners 34">
            <a:extLst>
              <a:ext uri="{FF2B5EF4-FFF2-40B4-BE49-F238E27FC236}">
                <a16:creationId xmlns:a16="http://schemas.microsoft.com/office/drawing/2014/main" id="{A61D818B-ADF6-4593-9611-942574B02336}"/>
              </a:ext>
            </a:extLst>
          </xdr:cNvPr>
          <xdr:cNvSpPr/>
        </xdr:nvSpPr>
        <xdr:spPr>
          <a:xfrm>
            <a:off x="5476229" y="1663254"/>
            <a:ext cx="632519" cy="264494"/>
          </a:xfrm>
          <a:prstGeom prst="roundRect">
            <a:avLst/>
          </a:prstGeom>
          <a:solidFill>
            <a:schemeClr val="bg1">
              <a:lumMod val="85000"/>
            </a:schemeClr>
          </a:solidFill>
          <a:ln>
            <a:noFill/>
          </a:ln>
          <a:effectLst>
            <a:outerShdw blurRad="50800" dist="38100" dir="10800000" algn="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0" name="Rectangle: Rounded Corners 39">
            <a:extLst>
              <a:ext uri="{FF2B5EF4-FFF2-40B4-BE49-F238E27FC236}">
                <a16:creationId xmlns:a16="http://schemas.microsoft.com/office/drawing/2014/main" id="{57C33904-B58B-4731-B55F-6A82D9049F7B}"/>
              </a:ext>
            </a:extLst>
          </xdr:cNvPr>
          <xdr:cNvSpPr/>
        </xdr:nvSpPr>
        <xdr:spPr>
          <a:xfrm>
            <a:off x="397234" y="1663254"/>
            <a:ext cx="632518" cy="264494"/>
          </a:xfrm>
          <a:prstGeom prst="roundRect">
            <a:avLst/>
          </a:prstGeom>
          <a:solidFill>
            <a:schemeClr val="bg1">
              <a:lumMod val="85000"/>
            </a:schemeClr>
          </a:solidFill>
          <a:ln>
            <a:noFill/>
          </a:ln>
          <a:effectLst>
            <a:outerShdw blurRad="50800" dist="38100" dir="10800000" algn="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1" name="Rectangle: Rounded Corners 40">
            <a:extLst>
              <a:ext uri="{FF2B5EF4-FFF2-40B4-BE49-F238E27FC236}">
                <a16:creationId xmlns:a16="http://schemas.microsoft.com/office/drawing/2014/main" id="{81C58B44-C165-42E3-A188-F8805351B937}"/>
              </a:ext>
            </a:extLst>
          </xdr:cNvPr>
          <xdr:cNvSpPr/>
        </xdr:nvSpPr>
        <xdr:spPr>
          <a:xfrm>
            <a:off x="6705972" y="1663254"/>
            <a:ext cx="632518" cy="264494"/>
          </a:xfrm>
          <a:prstGeom prst="roundRect">
            <a:avLst/>
          </a:prstGeom>
          <a:solidFill>
            <a:schemeClr val="bg1">
              <a:lumMod val="85000"/>
            </a:schemeClr>
          </a:solidFill>
          <a:ln>
            <a:noFill/>
          </a:ln>
          <a:effectLst>
            <a:outerShdw blurRad="50800" dist="38100" dir="10800000" algn="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Analysis_01!Z17">
        <xdr:nvSpPr>
          <xdr:cNvPr id="36" name="TextBox 35">
            <a:extLst>
              <a:ext uri="{FF2B5EF4-FFF2-40B4-BE49-F238E27FC236}">
                <a16:creationId xmlns:a16="http://schemas.microsoft.com/office/drawing/2014/main" id="{ADE6787A-0EB9-4AAB-AC5A-A1A7A0869732}"/>
              </a:ext>
            </a:extLst>
          </xdr:cNvPr>
          <xdr:cNvSpPr txBox="1"/>
        </xdr:nvSpPr>
        <xdr:spPr>
          <a:xfrm>
            <a:off x="4135981" y="1669402"/>
            <a:ext cx="691834" cy="2170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2244F11B-D087-44E6-9F03-EC854A064E63}" type="TxLink">
              <a:rPr lang="en-US" sz="1100" b="1" i="0" u="none" strike="noStrike">
                <a:solidFill>
                  <a:schemeClr val="tx1">
                    <a:lumMod val="85000"/>
                    <a:lumOff val="15000"/>
                  </a:schemeClr>
                </a:solidFill>
                <a:latin typeface="Calibri"/>
                <a:ea typeface="Calibri"/>
                <a:cs typeface="Calibri"/>
              </a:rPr>
              <a:t>-12.37%</a:t>
            </a:fld>
            <a:endParaRPr lang="en-US" sz="1400" b="1">
              <a:solidFill>
                <a:schemeClr val="tx1">
                  <a:lumMod val="85000"/>
                  <a:lumOff val="15000"/>
                </a:schemeClr>
              </a:solidFill>
            </a:endParaRPr>
          </a:p>
        </xdr:txBody>
      </xdr:sp>
      <xdr:sp macro="" textlink="Analysis_01!Z23">
        <xdr:nvSpPr>
          <xdr:cNvPr id="37" name="TextBox 36">
            <a:extLst>
              <a:ext uri="{FF2B5EF4-FFF2-40B4-BE49-F238E27FC236}">
                <a16:creationId xmlns:a16="http://schemas.microsoft.com/office/drawing/2014/main" id="{66288E39-8744-4472-BD5D-1714A1C1D051}"/>
              </a:ext>
            </a:extLst>
          </xdr:cNvPr>
          <xdr:cNvSpPr txBox="1"/>
        </xdr:nvSpPr>
        <xdr:spPr>
          <a:xfrm>
            <a:off x="2855946" y="1661782"/>
            <a:ext cx="691834" cy="2170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725BF7F2-513A-4F00-A3DB-11F1C946F1AC}" type="TxLink">
              <a:rPr lang="en-US" sz="1100" b="1" i="0" u="none" strike="noStrike">
                <a:solidFill>
                  <a:schemeClr val="tx1">
                    <a:lumMod val="85000"/>
                    <a:lumOff val="15000"/>
                  </a:schemeClr>
                </a:solidFill>
                <a:latin typeface="Calibri"/>
                <a:ea typeface="Calibri"/>
                <a:cs typeface="Calibri"/>
              </a:rPr>
              <a:t>-12.18%</a:t>
            </a:fld>
            <a:endParaRPr lang="en-US" sz="1400" b="1">
              <a:solidFill>
                <a:schemeClr val="tx1">
                  <a:lumMod val="85000"/>
                  <a:lumOff val="15000"/>
                </a:schemeClr>
              </a:solidFill>
            </a:endParaRPr>
          </a:p>
        </xdr:txBody>
      </xdr:sp>
      <xdr:sp macro="" textlink="Analysis_01!Z29">
        <xdr:nvSpPr>
          <xdr:cNvPr id="38" name="TextBox 37">
            <a:extLst>
              <a:ext uri="{FF2B5EF4-FFF2-40B4-BE49-F238E27FC236}">
                <a16:creationId xmlns:a16="http://schemas.microsoft.com/office/drawing/2014/main" id="{800F883A-C5CE-467E-9794-36725A7A568C}"/>
              </a:ext>
            </a:extLst>
          </xdr:cNvPr>
          <xdr:cNvSpPr txBox="1"/>
        </xdr:nvSpPr>
        <xdr:spPr>
          <a:xfrm>
            <a:off x="1617058" y="1654162"/>
            <a:ext cx="691834" cy="2170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58F32D9C-F6DF-47EE-9134-FA77BE3F2DEF}" type="TxLink">
              <a:rPr lang="en-US" sz="1100" b="1" i="0" u="none" strike="noStrike">
                <a:solidFill>
                  <a:schemeClr val="tx1">
                    <a:lumMod val="85000"/>
                    <a:lumOff val="15000"/>
                  </a:schemeClr>
                </a:solidFill>
                <a:latin typeface="Calibri"/>
                <a:ea typeface="Calibri"/>
                <a:cs typeface="Calibri"/>
              </a:rPr>
              <a:t>-12.05%</a:t>
            </a:fld>
            <a:endParaRPr lang="en-US" sz="1400" b="1">
              <a:solidFill>
                <a:schemeClr val="tx1">
                  <a:lumMod val="85000"/>
                  <a:lumOff val="15000"/>
                </a:schemeClr>
              </a:solidFill>
            </a:endParaRPr>
          </a:p>
        </xdr:txBody>
      </xdr:sp>
      <xdr:sp macro="" textlink="Analysis_01!Z35">
        <xdr:nvSpPr>
          <xdr:cNvPr id="42" name="TextBox 41">
            <a:extLst>
              <a:ext uri="{FF2B5EF4-FFF2-40B4-BE49-F238E27FC236}">
                <a16:creationId xmlns:a16="http://schemas.microsoft.com/office/drawing/2014/main" id="{52DEE52A-5889-4937-9808-2A10E477B7D8}"/>
              </a:ext>
            </a:extLst>
          </xdr:cNvPr>
          <xdr:cNvSpPr txBox="1"/>
        </xdr:nvSpPr>
        <xdr:spPr>
          <a:xfrm>
            <a:off x="358359" y="1661782"/>
            <a:ext cx="691833" cy="2170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6AD8BAAF-74C6-48E3-8A28-8E291280C88A}" type="TxLink">
              <a:rPr lang="en-US" sz="1100" b="1" i="0" u="none" strike="noStrike">
                <a:solidFill>
                  <a:schemeClr val="tx1">
                    <a:lumMod val="85000"/>
                    <a:lumOff val="15000"/>
                  </a:schemeClr>
                </a:solidFill>
                <a:latin typeface="Calibri"/>
                <a:ea typeface="Calibri"/>
                <a:cs typeface="Calibri"/>
              </a:rPr>
              <a:t>-1.86%</a:t>
            </a:fld>
            <a:endParaRPr lang="en-US" sz="1400" b="1">
              <a:solidFill>
                <a:schemeClr val="tx1">
                  <a:lumMod val="85000"/>
                  <a:lumOff val="15000"/>
                </a:schemeClr>
              </a:solidFill>
            </a:endParaRPr>
          </a:p>
        </xdr:txBody>
      </xdr:sp>
      <xdr:sp macro="" textlink="Analysis_01!Z41">
        <xdr:nvSpPr>
          <xdr:cNvPr id="43" name="TextBox 42">
            <a:extLst>
              <a:ext uri="{FF2B5EF4-FFF2-40B4-BE49-F238E27FC236}">
                <a16:creationId xmlns:a16="http://schemas.microsoft.com/office/drawing/2014/main" id="{D5A6650B-6D10-4A21-AEE7-CC213344F9D0}"/>
              </a:ext>
            </a:extLst>
          </xdr:cNvPr>
          <xdr:cNvSpPr txBox="1"/>
        </xdr:nvSpPr>
        <xdr:spPr>
          <a:xfrm>
            <a:off x="6674717" y="1661782"/>
            <a:ext cx="691833" cy="2170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30BE5718-9AC6-4B15-BFF5-589FECB4623F}" type="TxLink">
              <a:rPr lang="en-US" sz="1100" b="1" i="0" u="none" strike="noStrike">
                <a:solidFill>
                  <a:schemeClr val="tx1">
                    <a:lumMod val="85000"/>
                    <a:lumOff val="15000"/>
                  </a:schemeClr>
                </a:solidFill>
                <a:latin typeface="Calibri"/>
                <a:ea typeface="Calibri"/>
                <a:cs typeface="Calibri"/>
              </a:rPr>
              <a:t>-1.84%</a:t>
            </a:fld>
            <a:endParaRPr lang="en-US" sz="1400" b="1">
              <a:solidFill>
                <a:schemeClr val="tx1">
                  <a:lumMod val="85000"/>
                  <a:lumOff val="15000"/>
                </a:schemeClr>
              </a:solidFill>
            </a:endParaRPr>
          </a:p>
        </xdr:txBody>
      </xdr:sp>
      <xdr:sp macro="" textlink="Analysis_01!Z47">
        <xdr:nvSpPr>
          <xdr:cNvPr id="44" name="TextBox 43">
            <a:extLst>
              <a:ext uri="{FF2B5EF4-FFF2-40B4-BE49-F238E27FC236}">
                <a16:creationId xmlns:a16="http://schemas.microsoft.com/office/drawing/2014/main" id="{0B85AE80-D8C7-461C-808F-1B9F86C4690F}"/>
              </a:ext>
            </a:extLst>
          </xdr:cNvPr>
          <xdr:cNvSpPr txBox="1"/>
        </xdr:nvSpPr>
        <xdr:spPr>
          <a:xfrm>
            <a:off x="5437353" y="1661782"/>
            <a:ext cx="691834" cy="2170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26BBA00A-3CE5-4DE9-8FF7-DF527DBF4AB9}" type="TxLink">
              <a:rPr lang="en-US" sz="1100" b="1" i="0" u="none" strike="noStrike">
                <a:solidFill>
                  <a:schemeClr val="tx1">
                    <a:lumMod val="85000"/>
                    <a:lumOff val="15000"/>
                  </a:schemeClr>
                </a:solidFill>
                <a:latin typeface="Calibri"/>
                <a:ea typeface="Calibri"/>
                <a:cs typeface="Calibri"/>
              </a:rPr>
              <a:t>-0.19%</a:t>
            </a:fld>
            <a:endParaRPr lang="en-US" sz="1400" b="1">
              <a:solidFill>
                <a:schemeClr val="tx1">
                  <a:lumMod val="85000"/>
                  <a:lumOff val="15000"/>
                </a:schemeClr>
              </a:solidFill>
            </a:endParaRPr>
          </a:p>
        </xdr:txBody>
      </xdr:sp>
    </xdr:grp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ryam Daniyal" refreshedDate="45812.491424768516" backgroundQuery="1" createdVersion="8" refreshedVersion="8" minRefreshableVersion="3" recordCount="0" supportSubquery="1" supportAdvancedDrill="1" xr:uid="{E1BCA78D-FE51-4FF2-A58C-A61FE4D3B046}">
  <cacheSource type="external" connectionId="11"/>
  <cacheFields count="4">
    <cacheField name="[Measures].[Sum of Total Revenue]" caption="Sum of Total Revenue" numFmtId="0" hierarchy="53" level="32767"/>
    <cacheField name="[Measures].[Sum of Total Profit]" caption="Sum of Total Profit" numFmtId="0" hierarchy="56" level="32767"/>
    <cacheField name="[Measures].[#Transaction]" caption="#Transaction" numFmtId="0" hierarchy="39" level="32767"/>
    <cacheField name="[DimDate].[Year].[Year]" caption="Year" numFmtId="0" hierarchy="6" level="1">
      <sharedItems containsSemiMixedTypes="0" containsString="0" containsNumber="1" containsInteger="1" minValue="2005" maxValue="2008" count="4">
        <n v="2005"/>
        <n v="2006"/>
        <n v="2007"/>
        <n v="2008"/>
      </sharedItems>
      <extLst>
        <ext xmlns:x15="http://schemas.microsoft.com/office/spreadsheetml/2010/11/main" uri="{4F2E5C28-24EA-4eb8-9CBF-B6C8F9C3D259}">
          <x15:cachedUniqueNames>
            <x15:cachedUniqueName index="0" name="[DimDate].[Year].&amp;[2005]"/>
            <x15:cachedUniqueName index="1" name="[DimDate].[Year].&amp;[2006]"/>
            <x15:cachedUniqueName index="2" name="[DimDate].[Year].&amp;[2007]"/>
            <x15:cachedUniqueName index="3" name="[DimDate].[Year].&amp;[2008]"/>
          </x15:cachedUniqueNames>
        </ext>
      </extLst>
    </cacheField>
  </cacheFields>
  <cacheHierarchies count="58">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Gender]" caption="Gender" attribute="1" defaultMemberUniqueName="[DimCustomer].[Gender].[All]" allUniqueName="[DimCustomer].[Gender].[All]" dimensionUniqueName="[DimCustomer]" displayFolder="" count="0" memberValueDatatype="130" unbalanced="0"/>
    <cacheHierarchy uniqueName="[DimDate].[Year]" caption="Year" attribute="1" defaultMemberUniqueName="[DimDate].[Year].[All]" allUniqueName="[DimDate].[Year].[All]" dimensionUniqueName="[DimDate]" displayFolder="" count="2" memberValueDatatype="20" unbalanced="0">
      <fieldsUsage count="2">
        <fieldUsage x="-1"/>
        <fieldUsage x="3"/>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Custom]" caption="Custom" attribute="1" defaultMemberUniqueName="[DimDate].[Custom].[All]" allUniqueName="[DimDate].[Custom].[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Date].[Date]" caption="Date" attribute="1" time="1" defaultMemberUniqueName="[DimDate].[Date].[All]" allUniqueName="[DimDate].[Date].[All]" dimensionUniqueName="[DimDate]" displayFolder="" count="0" memberValueDatatype="7"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EnglishCountryRegionName]" caption="EnglishCountryRegionName" attribute="1" defaultMemberUniqueName="[DimGeography].[EnglishCountryRegionName].[All]" allUniqueName="[DimGeography].[EnglishCountryRegionName].[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Measures].[#Transaction]" caption="#Transaction" measure="1" displayFolder="" measureGroup="All Measures" count="0" oneField="1">
      <fieldsUsage count="1">
        <fieldUsage x="2"/>
      </fieldsUsage>
    </cacheHierarchy>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COGS]" caption="Sum of COGS" measure="1" displayFolder="" measureGroup="FactInternetSales" count="0" hidden="1">
      <extLst>
        <ext xmlns:x15="http://schemas.microsoft.com/office/spreadsheetml/2010/11/main" uri="{B97F6D7D-B522-45F9-BDA1-12C45D357490}">
          <x15:cacheHierarchy aggregatedColumn="37"/>
        </ext>
      </extLst>
    </cacheHierarchy>
    <cacheHierarchy uniqueName="[Measures].[Sum of Total Revenue]" caption="Sum of Total Revenue" measure="1" displayFolder="" measureGroup="FactInternetSales" count="0" oneField="1" hidden="1">
      <fieldsUsage count="1">
        <fieldUsage x="0"/>
      </fieldsUsage>
      <extLst>
        <ext xmlns:x15="http://schemas.microsoft.com/office/spreadsheetml/2010/11/main" uri="{B97F6D7D-B522-45F9-BDA1-12C45D357490}">
          <x15:cacheHierarchy aggregatedColumn="36"/>
        </ext>
      </extLst>
    </cacheHierarchy>
    <cacheHierarchy uniqueName="[Measures].[Count of Total Profit]" caption="Count of Total Profit" measure="1" displayFolder="" measureGroup="FactInternetSales" count="0" hidden="1">
      <extLst>
        <ext xmlns:x15="http://schemas.microsoft.com/office/spreadsheetml/2010/11/main" uri="{B97F6D7D-B522-45F9-BDA1-12C45D357490}">
          <x15:cacheHierarchy aggregatedColumn="38"/>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2"/>
        </ext>
      </extLst>
    </cacheHierarchy>
    <cacheHierarchy uniqueName="[Measures].[Sum of Total Profit]" caption="Sum of Total Profit" measure="1" displayFolder="" measureGroup="FactInternetSales" count="0" oneField="1" hidden="1">
      <fieldsUsage count="1">
        <fieldUsage x="1"/>
      </fieldsUsage>
      <extLst>
        <ext xmlns:x15="http://schemas.microsoft.com/office/spreadsheetml/2010/11/main" uri="{B97F6D7D-B522-45F9-BDA1-12C45D357490}">
          <x15:cacheHierarchy aggregatedColumn="38"/>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6"/>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ryam Daniyal" refreshedDate="45819.390879050923" backgroundQuery="1" createdVersion="8" refreshedVersion="8" minRefreshableVersion="3" recordCount="0" supportSubquery="1" supportAdvancedDrill="1" xr:uid="{38FE2A78-22E3-4887-8DB2-FE9115E4E49F}">
  <cacheSource type="external" connectionId="11"/>
  <cacheFields count="10">
    <cacheField name="[Measures].[#Transaction]" caption="#Transaction" numFmtId="0" hierarchy="39" level="32767"/>
    <cacheField name="[Measures].[Sum of COGS]" caption="Sum of COGS" numFmtId="0" hierarchy="52" level="32767"/>
    <cacheField name="[Measures].[Sum of Total Revenue]" caption="Sum of Total Revenue" numFmtId="0" hierarchy="53" level="32767"/>
    <cacheField name="[Measures].[Sum of OrderQuantity]" caption="Sum of OrderQuantity" numFmtId="0" hierarchy="55" level="32767"/>
    <cacheField name="[Measures].[All Products]" caption="All Products" numFmtId="0" hierarchy="40" level="32767"/>
    <cacheField name="[Measures].[Sold Products]" caption="Sold Products" numFmtId="0" hierarchy="41" level="32767"/>
    <cacheField name="[Measures].[Unsold Products]" caption="Unsold Products" numFmtId="0" hierarchy="42" level="32767"/>
    <cacheField name="[Measures].[Sum of Total Profit]" caption="Sum of Total Profit" numFmtId="0" hierarchy="56" level="32767"/>
    <cacheField name="[Measures].[% Profit Margin]" caption="% Profit Margin" numFmtId="0" hierarchy="43" level="32767"/>
    <cacheField name="[DimDate].[Year].[Year]" caption="Year" numFmtId="0" hierarchy="6" level="1">
      <sharedItems containsSemiMixedTypes="0" containsNonDate="0" containsString="0"/>
    </cacheField>
  </cacheFields>
  <cacheHierarchies count="58">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Gender]" caption="Gender" attribute="1" defaultMemberUniqueName="[DimCustomer].[Gender].[All]" allUniqueName="[DimCustomer].[Gender].[All]" dimensionUniqueName="[DimCustomer]" displayFolder="" count="0" memberValueDatatype="130" unbalanced="0"/>
    <cacheHierarchy uniqueName="[DimDate].[Year]" caption="Year" attribute="1" defaultMemberUniqueName="[DimDate].[Year].[All]" allUniqueName="[DimDate].[Year].[All]" dimensionUniqueName="[DimDate]" displayFolder="" count="2" memberValueDatatype="20" unbalanced="0">
      <fieldsUsage count="2">
        <fieldUsage x="-1"/>
        <fieldUsage x="9"/>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Custom]" caption="Custom" attribute="1" defaultMemberUniqueName="[DimDate].[Custom].[All]" allUniqueName="[DimDate].[Custom].[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Date].[Date]" caption="Date" attribute="1" time="1" defaultMemberUniqueName="[DimDate].[Date].[All]" allUniqueName="[DimDate].[Date].[All]" dimensionUniqueName="[DimDate]" displayFolder="" count="0" memberValueDatatype="7"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EnglishCountryRegionName]" caption="EnglishCountryRegionName" attribute="1" defaultMemberUniqueName="[DimGeography].[EnglishCountryRegionName].[All]" allUniqueName="[DimGeography].[EnglishCountryRegionName].[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Measures].[#Transaction]" caption="#Transaction" measure="1" displayFolder="" measureGroup="All Measures" count="0" oneField="1">
      <fieldsUsage count="1">
        <fieldUsage x="0"/>
      </fieldsUsage>
    </cacheHierarchy>
    <cacheHierarchy uniqueName="[Measures].[All Products]" caption="All Products" measure="1" displayFolder="" measureGroup="All Measures" count="0" oneField="1">
      <fieldsUsage count="1">
        <fieldUsage x="4"/>
      </fieldsUsage>
    </cacheHierarchy>
    <cacheHierarchy uniqueName="[Measures].[Sold Products]" caption="Sold Products" measure="1" displayFolder="" measureGroup="All Measures" count="0" oneField="1">
      <fieldsUsage count="1">
        <fieldUsage x="5"/>
      </fieldsUsage>
    </cacheHierarchy>
    <cacheHierarchy uniqueName="[Measures].[Unsold Products]" caption="Unsold Products" measure="1" displayFolder="" measureGroup="All Measures" count="0" oneField="1">
      <fieldsUsage count="1">
        <fieldUsage x="6"/>
      </fieldsUsage>
    </cacheHierarchy>
    <cacheHierarchy uniqueName="[Measures].[% Profit Margin]" caption="% Profit Margin" measure="1" displayFolder="" measureGroup="All Measures" count="0" oneField="1">
      <fieldsUsage count="1">
        <fieldUsage x="8"/>
      </fieldsUsage>
    </cacheHierarchy>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COGS]" caption="Sum of COGS" measure="1" displayFolder="" measureGroup="FactInternetSales" count="0" oneField="1" hidden="1">
      <fieldsUsage count="1">
        <fieldUsage x="1"/>
      </fieldsUsage>
      <extLst>
        <ext xmlns:x15="http://schemas.microsoft.com/office/spreadsheetml/2010/11/main" uri="{B97F6D7D-B522-45F9-BDA1-12C45D357490}">
          <x15:cacheHierarchy aggregatedColumn="37"/>
        </ext>
      </extLst>
    </cacheHierarchy>
    <cacheHierarchy uniqueName="[Measures].[Sum of Total Revenue]" caption="Sum of Total Revenue" measure="1" displayFolder="" measureGroup="FactInternetSales" count="0" oneField="1" hidden="1">
      <fieldsUsage count="1">
        <fieldUsage x="2"/>
      </fieldsUsage>
      <extLst>
        <ext xmlns:x15="http://schemas.microsoft.com/office/spreadsheetml/2010/11/main" uri="{B97F6D7D-B522-45F9-BDA1-12C45D357490}">
          <x15:cacheHierarchy aggregatedColumn="36"/>
        </ext>
      </extLst>
    </cacheHierarchy>
    <cacheHierarchy uniqueName="[Measures].[Count of Total Profit]" caption="Count of Total Profit" measure="1" displayFolder="" measureGroup="FactInternetSales" count="0" hidden="1">
      <extLst>
        <ext xmlns:x15="http://schemas.microsoft.com/office/spreadsheetml/2010/11/main" uri="{B97F6D7D-B522-45F9-BDA1-12C45D357490}">
          <x15:cacheHierarchy aggregatedColumn="38"/>
        </ext>
      </extLst>
    </cacheHierarchy>
    <cacheHierarchy uniqueName="[Measures].[Sum of OrderQuantity]" caption="Sum of OrderQuantity" measure="1" displayFolder="" measureGroup="FactInternetSales" count="0" oneField="1" hidden="1">
      <fieldsUsage count="1">
        <fieldUsage x="3"/>
      </fieldsUsage>
      <extLst>
        <ext xmlns:x15="http://schemas.microsoft.com/office/spreadsheetml/2010/11/main" uri="{B97F6D7D-B522-45F9-BDA1-12C45D357490}">
          <x15:cacheHierarchy aggregatedColumn="32"/>
        </ext>
      </extLst>
    </cacheHierarchy>
    <cacheHierarchy uniqueName="[Measures].[Sum of Total Profit]" caption="Sum of Total Profit" measure="1" displayFolder="" measureGroup="FactInternetSales" count="0" oneField="1" hidden="1">
      <fieldsUsage count="1">
        <fieldUsage x="7"/>
      </fieldsUsage>
      <extLst>
        <ext xmlns:x15="http://schemas.microsoft.com/office/spreadsheetml/2010/11/main" uri="{B97F6D7D-B522-45F9-BDA1-12C45D357490}">
          <x15:cacheHierarchy aggregatedColumn="38"/>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6"/>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ryam Daniyal" refreshedDate="45819.390879398146" backgroundQuery="1" createdVersion="8" refreshedVersion="8" minRefreshableVersion="3" recordCount="0" supportSubquery="1" supportAdvancedDrill="1" xr:uid="{F4134DB1-818A-4E1D-AC11-94A2A932669B}">
  <cacheSource type="external" connectionId="11"/>
  <cacheFields count="1">
    <cacheField name="[DimDate].[Year].[Year]" caption="Year" numFmtId="0" hierarchy="6" level="1">
      <sharedItems containsSemiMixedTypes="0" containsString="0" containsNumber="1" containsInteger="1" minValue="2008" maxValue="2008" count="1">
        <n v="2008"/>
      </sharedItems>
      <extLst>
        <ext xmlns:x15="http://schemas.microsoft.com/office/spreadsheetml/2010/11/main" uri="{4F2E5C28-24EA-4eb8-9CBF-B6C8F9C3D259}">
          <x15:cachedUniqueNames>
            <x15:cachedUniqueName index="0" name="[DimDate].[Year].&amp;[2008]"/>
          </x15:cachedUniqueNames>
        </ext>
      </extLst>
    </cacheField>
  </cacheFields>
  <cacheHierarchies count="58">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Gender]" caption="Gender" attribute="1" defaultMemberUniqueName="[DimCustomer].[Gender].[All]" allUniqueName="[DimCustomer].[Gender].[All]" dimensionUniqueName="[DimCustomer]" displayFolder="" count="0" memberValueDatatype="130" unbalanced="0"/>
    <cacheHierarchy uniqueName="[DimDate].[Year]" caption="Year" attribute="1" defaultMemberUniqueName="[DimDate].[Year].[All]" allUniqueName="[DimDate].[Year].[All]" dimensionUniqueName="[DimDate]" displayFolder="" count="2" memberValueDatatype="20" unbalanced="0">
      <fieldsUsage count="2">
        <fieldUsage x="-1"/>
        <fieldUsage x="0"/>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Custom]" caption="Custom" attribute="1" defaultMemberUniqueName="[DimDate].[Custom].[All]" allUniqueName="[DimDate].[Custom].[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Date].[Date]" caption="Date" attribute="1" time="1" defaultMemberUniqueName="[DimDate].[Date].[All]" allUniqueName="[DimDate].[Date].[All]" dimensionUniqueName="[DimDate]" displayFolder="" count="0" memberValueDatatype="7"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EnglishCountryRegionName]" caption="EnglishCountryRegionName" attribute="1" defaultMemberUniqueName="[DimGeography].[EnglishCountryRegionName].[All]" allUniqueName="[DimGeography].[EnglishCountryRegionName].[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COGS]" caption="Sum of COGS" measure="1" displayFolder="" measureGroup="FactInternetSales" count="0" hidden="1">
      <extLst>
        <ext xmlns:x15="http://schemas.microsoft.com/office/spreadsheetml/2010/11/main" uri="{B97F6D7D-B522-45F9-BDA1-12C45D357490}">
          <x15:cacheHierarchy aggregatedColumn="37"/>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36"/>
        </ext>
      </extLst>
    </cacheHierarchy>
    <cacheHierarchy uniqueName="[Measures].[Count of Total Profit]" caption="Count of Total Profit" measure="1" displayFolder="" measureGroup="FactInternetSales" count="0" hidden="1">
      <extLst>
        <ext xmlns:x15="http://schemas.microsoft.com/office/spreadsheetml/2010/11/main" uri="{B97F6D7D-B522-45F9-BDA1-12C45D357490}">
          <x15:cacheHierarchy aggregatedColumn="38"/>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2"/>
        </ext>
      </extLst>
    </cacheHierarchy>
    <cacheHierarchy uniqueName="[Measures].[Sum of Total Profit]" caption="Sum of Total Profit" measure="1" displayFolder="" measureGroup="FactInternetSales" count="0" hidden="1">
      <extLst>
        <ext xmlns:x15="http://schemas.microsoft.com/office/spreadsheetml/2010/11/main" uri="{B97F6D7D-B522-45F9-BDA1-12C45D357490}">
          <x15:cacheHierarchy aggregatedColumn="38"/>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6"/>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ryam Daniyal" refreshedDate="45819.39087974537" backgroundQuery="1" createdVersion="8" refreshedVersion="8" minRefreshableVersion="3" recordCount="0" supportSubquery="1" supportAdvancedDrill="1" xr:uid="{F002F4C9-AE80-4492-BC5E-DF4CE3E0203D}">
  <cacheSource type="external" connectionId="11"/>
  <cacheFields count="3">
    <cacheField name="[Measures].[Sum of Total Profit]" caption="Sum of Total Profit" numFmtId="0" hierarchy="56" level="32767"/>
    <cacheField name="[DimDate].[Year].[Year]" caption="Year" numFmtId="0" hierarchy="6" level="1">
      <sharedItems containsSemiMixedTypes="0" containsNonDate="0" containsString="0"/>
    </cacheField>
    <cacheField name="[DimDate].[Month Name].[Month Name]" caption="Month Name" numFmtId="0" hierarchy="8" level="1">
      <sharedItems count="7">
        <s v="Jan"/>
        <s v="Feb"/>
        <s v="Mar"/>
        <s v="Apr"/>
        <s v="May"/>
        <s v="Jun"/>
        <s v="Jul"/>
      </sharedItems>
    </cacheField>
  </cacheFields>
  <cacheHierarchies count="58">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Gender]" caption="Gender" attribute="1" defaultMemberUniqueName="[DimCustomer].[Gender].[All]" allUniqueName="[DimCustomer].[Gender].[All]" dimensionUniqueName="[DimCustomer]" displayFolder="" count="0" memberValueDatatype="130" unbalanced="0"/>
    <cacheHierarchy uniqueName="[DimDate].[Year]" caption="Year" attribute="1" defaultMemberUniqueName="[DimDate].[Year].[All]" allUniqueName="[DimDate].[Year].[All]" dimensionUniqueName="[DimDate]" displayFolder="" count="2" memberValueDatatype="20" unbalanced="0">
      <fieldsUsage count="2">
        <fieldUsage x="-1"/>
        <fieldUsage x="1"/>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2"/>
      </fieldsUsage>
    </cacheHierarchy>
    <cacheHierarchy uniqueName="[DimDate].[Day Name]" caption="Day Name" attribute="1" defaultMemberUniqueName="[DimDate].[Day Name].[All]" allUniqueName="[DimDate].[Day Name].[All]" dimensionUniqueName="[DimDate]" displayFolder="" count="0" memberValueDatatype="130" unbalanced="0"/>
    <cacheHierarchy uniqueName="[DimDate].[Custom]" caption="Custom" attribute="1" defaultMemberUniqueName="[DimDate].[Custom].[All]" allUniqueName="[DimDate].[Custom].[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Date].[Date]" caption="Date" attribute="1" time="1" defaultMemberUniqueName="[DimDate].[Date].[All]" allUniqueName="[DimDate].[Date].[All]" dimensionUniqueName="[DimDate]" displayFolder="" count="0" memberValueDatatype="7"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EnglishCountryRegionName]" caption="EnglishCountryRegionName" attribute="1" defaultMemberUniqueName="[DimGeography].[EnglishCountryRegionName].[All]" allUniqueName="[DimGeography].[EnglishCountryRegionName].[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COGS]" caption="Sum of COGS" measure="1" displayFolder="" measureGroup="FactInternetSales" count="0" hidden="1">
      <extLst>
        <ext xmlns:x15="http://schemas.microsoft.com/office/spreadsheetml/2010/11/main" uri="{B97F6D7D-B522-45F9-BDA1-12C45D357490}">
          <x15:cacheHierarchy aggregatedColumn="37"/>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36"/>
        </ext>
      </extLst>
    </cacheHierarchy>
    <cacheHierarchy uniqueName="[Measures].[Count of Total Profit]" caption="Count of Total Profit" measure="1" displayFolder="" measureGroup="FactInternetSales" count="0" hidden="1">
      <extLst>
        <ext xmlns:x15="http://schemas.microsoft.com/office/spreadsheetml/2010/11/main" uri="{B97F6D7D-B522-45F9-BDA1-12C45D357490}">
          <x15:cacheHierarchy aggregatedColumn="38"/>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2"/>
        </ext>
      </extLst>
    </cacheHierarchy>
    <cacheHierarchy uniqueName="[Measures].[Sum of Total Profit]" caption="Sum of Total Profit" measure="1" displayFolder="" measureGroup="FactInternetSales" count="0" oneField="1" hidden="1">
      <fieldsUsage count="1">
        <fieldUsage x="0"/>
      </fieldsUsage>
      <extLst>
        <ext xmlns:x15="http://schemas.microsoft.com/office/spreadsheetml/2010/11/main" uri="{B97F6D7D-B522-45F9-BDA1-12C45D357490}">
          <x15:cacheHierarchy aggregatedColumn="38"/>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6"/>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ryam Daniyal" refreshedDate="45819.390880092593" backgroundQuery="1" createdVersion="8" refreshedVersion="8" minRefreshableVersion="3" recordCount="0" supportSubquery="1" supportAdvancedDrill="1" xr:uid="{F6B95485-C06E-4C9F-A2C8-B89EEAFAA870}">
  <cacheSource type="external" connectionId="11"/>
  <cacheFields count="3">
    <cacheField name="[Measures].[Sum of Total Profit]" caption="Sum of Total Profit" numFmtId="0" hierarchy="56" level="32767"/>
    <cacheField name="[DimDate].[Year].[Year]" caption="Year" numFmtId="0" hierarchy="6" level="1">
      <sharedItems containsSemiMixedTypes="0" containsNonDate="0" containsString="0"/>
    </cacheField>
    <cacheField name="[DimDate].[Day Name].[Day Name]" caption="Day Name" numFmtId="0" hierarchy="9" level="1">
      <sharedItems count="7">
        <s v="Sun"/>
        <s v="Mon"/>
        <s v="Tue"/>
        <s v="Wed"/>
        <s v="Thu"/>
        <s v="Fri"/>
        <s v="Sat"/>
      </sharedItems>
    </cacheField>
  </cacheFields>
  <cacheHierarchies count="58">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Gender]" caption="Gender" attribute="1" defaultMemberUniqueName="[DimCustomer].[Gender].[All]" allUniqueName="[DimCustomer].[Gender].[All]" dimensionUniqueName="[DimCustomer]" displayFolder="" count="0" memberValueDatatype="130" unbalanced="0"/>
    <cacheHierarchy uniqueName="[DimDate].[Year]" caption="Year" attribute="1" defaultMemberUniqueName="[DimDate].[Year].[All]" allUniqueName="[DimDate].[Year].[All]" dimensionUniqueName="[DimDate]" displayFolder="" count="2" memberValueDatatype="20" unbalanced="0">
      <fieldsUsage count="2">
        <fieldUsage x="-1"/>
        <fieldUsage x="1"/>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2" memberValueDatatype="130" unbalanced="0">
      <fieldsUsage count="2">
        <fieldUsage x="-1"/>
        <fieldUsage x="2"/>
      </fieldsUsage>
    </cacheHierarchy>
    <cacheHierarchy uniqueName="[DimDate].[Custom]" caption="Custom" attribute="1" defaultMemberUniqueName="[DimDate].[Custom].[All]" allUniqueName="[DimDate].[Custom].[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Date].[Date]" caption="Date" attribute="1" time="1" defaultMemberUniqueName="[DimDate].[Date].[All]" allUniqueName="[DimDate].[Date].[All]" dimensionUniqueName="[DimDate]" displayFolder="" count="0" memberValueDatatype="7"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EnglishCountryRegionName]" caption="EnglishCountryRegionName" attribute="1" defaultMemberUniqueName="[DimGeography].[EnglishCountryRegionName].[All]" allUniqueName="[DimGeography].[EnglishCountryRegionName].[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COGS]" caption="Sum of COGS" measure="1" displayFolder="" measureGroup="FactInternetSales" count="0" hidden="1">
      <extLst>
        <ext xmlns:x15="http://schemas.microsoft.com/office/spreadsheetml/2010/11/main" uri="{B97F6D7D-B522-45F9-BDA1-12C45D357490}">
          <x15:cacheHierarchy aggregatedColumn="37"/>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36"/>
        </ext>
      </extLst>
    </cacheHierarchy>
    <cacheHierarchy uniqueName="[Measures].[Count of Total Profit]" caption="Count of Total Profit" measure="1" displayFolder="" measureGroup="FactInternetSales" count="0" hidden="1">
      <extLst>
        <ext xmlns:x15="http://schemas.microsoft.com/office/spreadsheetml/2010/11/main" uri="{B97F6D7D-B522-45F9-BDA1-12C45D357490}">
          <x15:cacheHierarchy aggregatedColumn="38"/>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2"/>
        </ext>
      </extLst>
    </cacheHierarchy>
    <cacheHierarchy uniqueName="[Measures].[Sum of Total Profit]" caption="Sum of Total Profit" measure="1" displayFolder="" measureGroup="FactInternetSales" count="0" oneField="1" hidden="1">
      <fieldsUsage count="1">
        <fieldUsage x="0"/>
      </fieldsUsage>
      <extLst>
        <ext xmlns:x15="http://schemas.microsoft.com/office/spreadsheetml/2010/11/main" uri="{B97F6D7D-B522-45F9-BDA1-12C45D357490}">
          <x15:cacheHierarchy aggregatedColumn="38"/>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6"/>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ryam Daniyal" refreshedDate="45819.390880439816" backgroundQuery="1" createdVersion="8" refreshedVersion="8" minRefreshableVersion="3" recordCount="0" supportSubquery="1" supportAdvancedDrill="1" xr:uid="{EB6B7985-736D-43E0-AC8D-6CCC02B13B11}">
  <cacheSource type="external" connectionId="11"/>
  <cacheFields count="3">
    <cacheField name="[Measures].[Sum of Total Profit]" caption="Sum of Total Profit" numFmtId="0" hierarchy="56" level="32767"/>
    <cacheField name="[DimDate].[Year].[Year]" caption="Year" numFmtId="0" hierarchy="6" level="1">
      <sharedItems containsSemiMixedTypes="0" containsNonDate="0" containsString="0"/>
    </cacheField>
    <cacheField name="[DimDate].[Custom].[Custom]" caption="Custom" numFmtId="0" hierarchy="10" level="1">
      <sharedItems count="2">
        <s v="Weekday"/>
        <s v="Weekend"/>
      </sharedItems>
    </cacheField>
  </cacheFields>
  <cacheHierarchies count="58">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Gender]" caption="Gender" attribute="1" defaultMemberUniqueName="[DimCustomer].[Gender].[All]" allUniqueName="[DimCustomer].[Gender].[All]" dimensionUniqueName="[DimCustomer]" displayFolder="" count="0" memberValueDatatype="130" unbalanced="0"/>
    <cacheHierarchy uniqueName="[DimDate].[Year]" caption="Year" attribute="1" defaultMemberUniqueName="[DimDate].[Year].[All]" allUniqueName="[DimDate].[Year].[All]" dimensionUniqueName="[DimDate]" displayFolder="" count="2" memberValueDatatype="20" unbalanced="0">
      <fieldsUsage count="2">
        <fieldUsage x="-1"/>
        <fieldUsage x="1"/>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2" memberValueDatatype="130" unbalanced="0"/>
    <cacheHierarchy uniqueName="[DimDate].[Custom]" caption="Custom" attribute="1" defaultMemberUniqueName="[DimDate].[Custom].[All]" allUniqueName="[DimDate].[Custom].[All]" dimensionUniqueName="[DimDate]" displayFolder="" count="2" memberValueDatatype="130" unbalanced="0">
      <fieldsUsage count="2">
        <fieldUsage x="-1"/>
        <fieldUsage x="2"/>
      </fieldsUsage>
    </cacheHierarchy>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Date].[Date]" caption="Date" attribute="1" time="1" defaultMemberUniqueName="[DimDate].[Date].[All]" allUniqueName="[DimDate].[Date].[All]" dimensionUniqueName="[DimDate]" displayFolder="" count="0" memberValueDatatype="7"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EnglishCountryRegionName]" caption="EnglishCountryRegionName" attribute="1" defaultMemberUniqueName="[DimGeography].[EnglishCountryRegionName].[All]" allUniqueName="[DimGeography].[EnglishCountryRegionName].[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COGS]" caption="Sum of COGS" measure="1" displayFolder="" measureGroup="FactInternetSales" count="0" hidden="1">
      <extLst>
        <ext xmlns:x15="http://schemas.microsoft.com/office/spreadsheetml/2010/11/main" uri="{B97F6D7D-B522-45F9-BDA1-12C45D357490}">
          <x15:cacheHierarchy aggregatedColumn="37"/>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36"/>
        </ext>
      </extLst>
    </cacheHierarchy>
    <cacheHierarchy uniqueName="[Measures].[Count of Total Profit]" caption="Count of Total Profit" measure="1" displayFolder="" measureGroup="FactInternetSales" count="0" hidden="1">
      <extLst>
        <ext xmlns:x15="http://schemas.microsoft.com/office/spreadsheetml/2010/11/main" uri="{B97F6D7D-B522-45F9-BDA1-12C45D357490}">
          <x15:cacheHierarchy aggregatedColumn="38"/>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2"/>
        </ext>
      </extLst>
    </cacheHierarchy>
    <cacheHierarchy uniqueName="[Measures].[Sum of Total Profit]" caption="Sum of Total Profit" measure="1" displayFolder="" measureGroup="FactInternetSales" count="0" oneField="1" hidden="1">
      <fieldsUsage count="1">
        <fieldUsage x="0"/>
      </fieldsUsage>
      <extLst>
        <ext xmlns:x15="http://schemas.microsoft.com/office/spreadsheetml/2010/11/main" uri="{B97F6D7D-B522-45F9-BDA1-12C45D357490}">
          <x15:cacheHierarchy aggregatedColumn="38"/>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6"/>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ryam Daniyal" refreshedDate="45819.390880787039" backgroundQuery="1" createdVersion="8" refreshedVersion="8" minRefreshableVersion="3" recordCount="0" supportSubquery="1" supportAdvancedDrill="1" xr:uid="{2CB3B1C6-1FA3-4546-B6D9-A16669BD3291}">
  <cacheSource type="external" connectionId="11"/>
  <cacheFields count="5">
    <cacheField name="[Measures].[Sum of Total Profit]" caption="Sum of Total Profit" numFmtId="0" hierarchy="56" level="32767"/>
    <cacheField name="[DimDate].[Year].[Year]" caption="Year" numFmtId="0" hierarchy="6" level="1">
      <sharedItems containsSemiMixedTypes="0" containsNonDate="0" containsString="0"/>
    </cacheField>
    <cacheField name="[DimDate].[Quarter].[Quarter]" caption="Quarter" numFmtId="0" hierarchy="11" level="1">
      <sharedItems count="4">
        <s v="Qtr-1"/>
        <s v="Qtr-2"/>
        <s v="Qtr-3"/>
        <s v="Qtr-4"/>
      </sharedItems>
    </cacheField>
    <cacheField name="[DimGeography].[EnglishCountryRegionName].[EnglishCountryRegionName]" caption="EnglishCountryRegionName" numFmtId="0" hierarchy="16" level="1">
      <sharedItems containsSemiMixedTypes="0" containsNonDate="0" containsString="0"/>
    </cacheField>
    <cacheField name="Dummy0" numFmtId="0" hierarchy="58" level="32767">
      <extLst>
        <ext xmlns:x14="http://schemas.microsoft.com/office/spreadsheetml/2009/9/main" uri="{63CAB8AC-B538-458d-9737-405883B0398D}">
          <x14:cacheField ignore="1"/>
        </ext>
      </extLst>
    </cacheField>
  </cacheFields>
  <cacheHierarchies count="59">
    <cacheHierarchy uniqueName="[All Measures].[All Measures]" caption="All Measures" attribute="1" defaultMemberUniqueName="[All Measures].[All Measures].[All]" allUniqueName="[All Measures].[All Measures].[All]" dimensionUniqueName="[All Measures]" displayFolder="" count="2" memberValueDatatype="130" unbalanced="0"/>
    <cacheHierarchy uniqueName="[DimCustomer].[CustomerKey]" caption="CustomerKey" attribute="1" defaultMemberUniqueName="[DimCustomer].[CustomerKey].[All]" allUniqueName="[DimCustomer].[CustomerKey].[All]" dimensionUniqueName="[DimCustomer]" displayFolder="" count="2" memberValueDatatype="20" unbalanced="0"/>
    <cacheHierarchy uniqueName="[DimCustomer].[GeographyKey]" caption="GeographyKey" attribute="1" defaultMemberUniqueName="[DimCustomer].[GeographyKey].[All]" allUniqueName="[DimCustomer].[GeographyKey].[All]" dimensionUniqueName="[DimCustomer]" displayFolder="" count="2"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2" memberValueDatatype="130" unbalanced="0"/>
    <cacheHierarchy uniqueName="[DimCustomer].[Full Name]" caption="Full Name" attribute="1" defaultMemberUniqueName="[DimCustomer].[Full Name].[All]" allUniqueName="[DimCustomer].[Full Name].[All]" dimensionUniqueName="[DimCustomer]" displayFolder="" count="2" memberValueDatatype="130" unbalanced="0"/>
    <cacheHierarchy uniqueName="[DimCustomer].[Gender]" caption="Gender" attribute="1" defaultMemberUniqueName="[DimCustomer].[Gender].[All]" allUniqueName="[DimCustomer].[Gender].[All]" dimensionUniqueName="[DimCustomer]" displayFolder="" count="2" memberValueDatatype="130" unbalanced="0"/>
    <cacheHierarchy uniqueName="[DimDate].[Year]" caption="Year" attribute="1" defaultMemberUniqueName="[DimDate].[Year].[All]" allUniqueName="[DimDate].[Year].[All]" dimensionUniqueName="[DimDate]" displayFolder="" count="2" memberValueDatatype="20" unbalanced="0">
      <fieldsUsage count="2">
        <fieldUsage x="-1"/>
        <fieldUsage x="1"/>
      </fieldsUsage>
    </cacheHierarchy>
    <cacheHierarchy uniqueName="[DimDate].[Month Number]" caption="Month Number" attribute="1" defaultMemberUniqueName="[DimDate].[Month Number].[All]" allUniqueName="[DimDate].[Month Number].[All]" dimensionUniqueName="[DimDate]" displayFolder="" count="2" memberValueDatatype="20" unbalanced="0"/>
    <cacheHierarchy uniqueName="[DimDate].[Month Name]" caption="Month Name" attribute="1" defaultMemberUniqueName="[DimDate].[Month Name].[All]" allUniqueName="[DimDate].[Month Name].[All]" dimensionUniqueName="[DimDate]" displayFolder="" count="2" memberValueDatatype="130" unbalanced="0"/>
    <cacheHierarchy uniqueName="[DimDate].[Day Name]" caption="Day Name" attribute="1" defaultMemberUniqueName="[DimDate].[Day Name].[All]" allUniqueName="[DimDate].[Day Name].[All]" dimensionUniqueName="[DimDate]" displayFolder="" count="2" memberValueDatatype="130" unbalanced="0"/>
    <cacheHierarchy uniqueName="[DimDate].[Custom]" caption="Custom" attribute="1" defaultMemberUniqueName="[DimDate].[Custom].[All]" allUniqueName="[DimDate].[Custom].[All]" dimensionUniqueName="[DimDate]" displayFolder="" count="2" memberValueDatatype="130" unbalanced="0"/>
    <cacheHierarchy uniqueName="[DimDate].[Quarter]" caption="Quarter" attribute="1" defaultMemberUniqueName="[DimDate].[Quarter].[All]" allUniqueName="[DimDate].[Quarter].[All]" dimensionUniqueName="[DimDate]" displayFolder="" count="2" memberValueDatatype="130" unbalanced="0">
      <fieldsUsage count="2">
        <fieldUsage x="-1"/>
        <fieldUsage x="2"/>
      </fieldsUsage>
    </cacheHierarchy>
    <cacheHierarchy uniqueName="[DimDate].[Week Number]" caption="Week Number" attribute="1" defaultMemberUniqueName="[DimDate].[Week Number].[All]" allUniqueName="[DimDate].[Week Number].[All]" dimensionUniqueName="[DimDate]" displayFolder="" count="2" memberValueDatatype="20" unbalanced="0"/>
    <cacheHierarchy uniqueName="[DimDate].[Date]" caption="Date" attribute="1" time="1" defaultMemberUniqueName="[DimDate].[Date].[All]" allUniqueName="[DimDate].[Date].[All]" dimensionUniqueName="[DimDate]" displayFolder="" count="2" memberValueDatatype="7" unbalanced="0"/>
    <cacheHierarchy uniqueName="[DimGeography].[GeographyKey]" caption="GeographyKey" attribute="1" defaultMemberUniqueName="[DimGeography].[GeographyKey].[All]" allUniqueName="[DimGeography].[GeographyKey].[All]" dimensionUniqueName="[DimGeography]" displayFolder="" count="2" memberValueDatatype="20" unbalanced="0"/>
    <cacheHierarchy uniqueName="[DimGeography].[City]" caption="City" attribute="1" defaultMemberUniqueName="[DimGeography].[City].[All]" allUniqueName="[DimGeography].[City].[All]" dimensionUniqueName="[DimGeography]" displayFolder="" count="2" memberValueDatatype="130" unbalanced="0"/>
    <cacheHierarchy uniqueName="[DimGeography].[EnglishCountryRegionName]" caption="EnglishCountryRegionName" attribute="1" defaultMemberUniqueName="[DimGeography].[EnglishCountryRegionName].[All]" allUniqueName="[DimGeography].[EnglishCountryRegionName].[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2" memberValueDatatype="20" unbalanced="0"/>
    <cacheHierarchy uniqueName="[DimProduct].[ProductKey]" caption="ProductKey" attribute="1" defaultMemberUniqueName="[DimProduct].[ProductKey].[All]" allUniqueName="[DimProduct].[ProductKey].[All]" dimensionUniqueName="[DimProduct]" displayFolder="" count="2" memberValueDatatype="20" unbalanced="0"/>
    <cacheHierarchy uniqueName="[DimProduct].[Product Name]" caption="Product Name" attribute="1" defaultMemberUniqueName="[DimProduct].[Product Name].[All]" allUniqueName="[DimProduct].[Product Name].[All]" dimensionUniqueName="[DimProduct]" displayFolder="" count="2" memberValueDatatype="130" unbalanced="0"/>
    <cacheHierarchy uniqueName="[DimProduct].[Color]" caption="Color" attribute="1" defaultMemberUniqueName="[DimProduct].[Color].[All]" allUniqueName="[DimProduct].[Color].[All]" dimensionUniqueName="[DimProduct]" displayFolder="" count="2"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2"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2"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2"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2"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2" memberValueDatatype="130" unbalanced="0"/>
    <cacheHierarchy uniqueName="[FactInternetSales].[ProductKey]" caption="ProductKey" attribute="1" defaultMemberUniqueName="[FactInternetSales].[ProductKey].[All]" allUniqueName="[FactInternetSales].[ProductKey].[All]" dimensionUniqueName="[FactInternetSales]" displayFolder="" count="2" memberValueDatatype="20" unbalanced="0"/>
    <cacheHierarchy uniqueName="[FactInternetSales].[OrderDateKey]" caption="OrderDateKey" attribute="1" defaultMemberUniqueName="[FactInternetSales].[OrderDateKey].[All]" allUniqueName="[FactInternetSales].[OrderDateKey].[All]" dimensionUniqueName="[FactInternetSales]" displayFolder="" count="2" memberValueDatatype="20" unbalanced="0"/>
    <cacheHierarchy uniqueName="[FactInternetSales].[DueDateKey]" caption="DueDateKey" attribute="1" defaultMemberUniqueName="[FactInternetSales].[DueDateKey].[All]" allUniqueName="[FactInternetSales].[DueDateKey].[All]" dimensionUniqueName="[FactInternetSales]" displayFolder="" count="2" memberValueDatatype="20" unbalanced="0"/>
    <cacheHierarchy uniqueName="[FactInternetSales].[ShipDateKey]" caption="ShipDateKey" attribute="1" defaultMemberUniqueName="[FactInternetSales].[ShipDateKey].[All]" allUniqueName="[FactInternetSales].[ShipDateKey].[All]" dimensionUniqueName="[FactInternetSales]" displayFolder="" count="2" memberValueDatatype="20" unbalanced="0"/>
    <cacheHierarchy uniqueName="[FactInternetSales].[CustomerKey]" caption="CustomerKey" attribute="1" defaultMemberUniqueName="[FactInternetSales].[CustomerKey].[All]" allUniqueName="[FactInternetSales].[CustomerKey].[All]" dimensionUniqueName="[FactInternetSales]" displayFolder="" count="2"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2"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2" memberValueDatatype="20" unbalanced="0"/>
    <cacheHierarchy uniqueName="[FactInternetSales].[UnitPrice]" caption="UnitPrice" attribute="1" defaultMemberUniqueName="[FactInternetSales].[UnitPrice].[All]" allUniqueName="[FactInternetSales].[UnitPrice].[All]" dimensionUniqueName="[FactInternetSales]" displayFolder="" count="2" memberValueDatatype="5" unbalanced="0"/>
    <cacheHierarchy uniqueName="[FactInternetSales].[Cost]" caption="Cost" attribute="1" defaultMemberUniqueName="[FactInternetSales].[Cost].[All]" allUniqueName="[FactInternetSales].[Cost].[All]" dimensionUniqueName="[FactInternetSales]" displayFolder="" count="2" memberValueDatatype="5" unbalanced="0"/>
    <cacheHierarchy uniqueName="[FactInternetSales].[OrderDate]" caption="OrderDate" attribute="1" time="1" defaultMemberUniqueName="[FactInternetSales].[OrderDate].[All]" allUniqueName="[FactInternetSales].[OrderDate].[All]" dimensionUniqueName="[FactInternetSales]" displayFolder="" count="2"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2" memberValueDatatype="5" unbalanced="0"/>
    <cacheHierarchy uniqueName="[FactInternetSales].[COGS]" caption="COGS" attribute="1" defaultMemberUniqueName="[FactInternetSales].[COGS].[All]" allUniqueName="[FactInternetSales].[COGS].[All]" dimensionUniqueName="[FactInternetSales]" displayFolder="" count="2" memberValueDatatype="5" unbalanced="0"/>
    <cacheHierarchy uniqueName="[FactInternetSales].[Total Profit]" caption="Total Profit" attribute="1" defaultMemberUniqueName="[FactInternetSales].[Total Profit].[All]" allUniqueName="[FactInternetSales].[Total Profit].[All]" dimensionUniqueName="[FactInternetSales]" displayFolder="" count="2" memberValueDatatype="5" unbalanced="0"/>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COGS]" caption="Sum of COGS" measure="1" displayFolder="" measureGroup="FactInternetSales" count="0" hidden="1">
      <extLst>
        <ext xmlns:x15="http://schemas.microsoft.com/office/spreadsheetml/2010/11/main" uri="{B97F6D7D-B522-45F9-BDA1-12C45D357490}">
          <x15:cacheHierarchy aggregatedColumn="37"/>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36"/>
        </ext>
      </extLst>
    </cacheHierarchy>
    <cacheHierarchy uniqueName="[Measures].[Count of Total Profit]" caption="Count of Total Profit" measure="1" displayFolder="" measureGroup="FactInternetSales" count="0" hidden="1">
      <extLst>
        <ext xmlns:x15="http://schemas.microsoft.com/office/spreadsheetml/2010/11/main" uri="{B97F6D7D-B522-45F9-BDA1-12C45D357490}">
          <x15:cacheHierarchy aggregatedColumn="38"/>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2"/>
        </ext>
      </extLst>
    </cacheHierarchy>
    <cacheHierarchy uniqueName="[Measures].[Sum of Total Profit]" caption="Sum of Total Profit" measure="1" displayFolder="" measureGroup="FactInternetSales" count="0" oneField="1" hidden="1">
      <fieldsUsage count="1">
        <fieldUsage x="0"/>
      </fieldsUsage>
      <extLst>
        <ext xmlns:x15="http://schemas.microsoft.com/office/spreadsheetml/2010/11/main" uri="{B97F6D7D-B522-45F9-BDA1-12C45D357490}">
          <x15:cacheHierarchy aggregatedColumn="38"/>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6"/>
        </ext>
      </extLst>
    </cacheHierarchy>
    <cacheHierarchy uniqueName="Dummy0" caption="All Measures" measure="1" count="0">
      <extLst>
        <ext xmlns:x14="http://schemas.microsoft.com/office/spreadsheetml/2009/9/main" uri="{8CF416AD-EC4C-4aba-99F5-12A058AE0983}">
          <x14:cacheHierarchy ignore="1"/>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ryam Daniyal" refreshedDate="45820.371316550925" backgroundQuery="1" createdVersion="8" refreshedVersion="8" minRefreshableVersion="3" recordCount="0" supportSubquery="1" supportAdvancedDrill="1" xr:uid="{8F3FA0E6-F480-4BED-BF09-A5C7056DC7AB}">
  <cacheSource type="external" connectionId="11"/>
  <cacheFields count="8">
    <cacheField name="[Measures].[#Transaction]" caption="#Transaction" numFmtId="0" hierarchy="39" level="32767"/>
    <cacheField name="[Measures].[Sum of COGS]" caption="Sum of COGS" numFmtId="0" hierarchy="52" level="32767"/>
    <cacheField name="[Measures].[Sum of Total Revenue]" caption="Sum of Total Revenue" numFmtId="0" hierarchy="53" level="32767"/>
    <cacheField name="[Measures].[Sum of OrderQuantity]" caption="Sum of OrderQuantity" numFmtId="0" hierarchy="55" level="32767"/>
    <cacheField name="[Measures].[Sum of Total Profit]" caption="Sum of Total Profit" numFmtId="0" hierarchy="56" level="32767"/>
    <cacheField name="[Measures].[% Profit Margin]" caption="% Profit Margin" numFmtId="0" hierarchy="43" level="32767"/>
    <cacheField name="[DimDate].[Year].[Year]" caption="Year" numFmtId="0" hierarchy="6" level="1">
      <sharedItems containsSemiMixedTypes="0" containsString="0" containsNumber="1" containsInteger="1" minValue="2005" maxValue="2008" count="4">
        <n v="2005"/>
        <n v="2006"/>
        <n v="2007"/>
        <n v="2008"/>
      </sharedItems>
      <extLst>
        <ext xmlns:x15="http://schemas.microsoft.com/office/spreadsheetml/2010/11/main" uri="{4F2E5C28-24EA-4eb8-9CBF-B6C8F9C3D259}">
          <x15:cachedUniqueNames>
            <x15:cachedUniqueName index="0" name="[DimDate].[Year].&amp;[2005]"/>
            <x15:cachedUniqueName index="1" name="[DimDate].[Year].&amp;[2006]"/>
            <x15:cachedUniqueName index="2" name="[DimDate].[Year].&amp;[2007]"/>
            <x15:cachedUniqueName index="3" name="[DimDate].[Year].&amp;[2008]"/>
          </x15:cachedUniqueNames>
        </ext>
      </extLst>
    </cacheField>
    <cacheField name="[DimDate].[Month Name].[Month Name]" caption="Month Name" numFmtId="0" hierarchy="8" level="1">
      <sharedItems containsSemiMixedTypes="0" containsNonDate="0" containsString="0"/>
    </cacheField>
  </cacheFields>
  <cacheHierarchies count="58">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Gender]" caption="Gender" attribute="1" defaultMemberUniqueName="[DimCustomer].[Gender].[All]" allUniqueName="[DimCustomer].[Gender].[All]" dimensionUniqueName="[DimCustomer]" displayFolder="" count="0" memberValueDatatype="130" unbalanced="0"/>
    <cacheHierarchy uniqueName="[DimDate].[Year]" caption="Year" attribute="1" defaultMemberUniqueName="[DimDate].[Year].[All]" allUniqueName="[DimDate].[Year].[All]" dimensionUniqueName="[DimDate]" displayFolder="" count="2" memberValueDatatype="20" unbalanced="0">
      <fieldsUsage count="2">
        <fieldUsage x="-1"/>
        <fieldUsage x="6"/>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7"/>
      </fieldsUsage>
    </cacheHierarchy>
    <cacheHierarchy uniqueName="[DimDate].[Day Name]" caption="Day Name" attribute="1" defaultMemberUniqueName="[DimDate].[Day Name].[All]" allUniqueName="[DimDate].[Day Name].[All]" dimensionUniqueName="[DimDate]" displayFolder="" count="0" memberValueDatatype="130" unbalanced="0"/>
    <cacheHierarchy uniqueName="[DimDate].[Custom]" caption="Custom" attribute="1" defaultMemberUniqueName="[DimDate].[Custom].[All]" allUniqueName="[DimDate].[Custom].[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Date].[Date]" caption="Date" attribute="1" time="1" defaultMemberUniqueName="[DimDate].[Date].[All]" allUniqueName="[DimDate].[Date].[All]" dimensionUniqueName="[DimDate]" displayFolder="" count="0" memberValueDatatype="7"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EnglishCountryRegionName]" caption="EnglishCountryRegionName" attribute="1" defaultMemberUniqueName="[DimGeography].[EnglishCountryRegionName].[All]" allUniqueName="[DimGeography].[EnglishCountryRegionName].[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Measures].[#Transaction]" caption="#Transaction" measure="1" displayFolder="" measureGroup="All Measures" count="0" oneField="1">
      <fieldsUsage count="1">
        <fieldUsage x="0"/>
      </fieldsUsage>
    </cacheHierarchy>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oneField="1">
      <fieldsUsage count="1">
        <fieldUsage x="5"/>
      </fieldsUsage>
    </cacheHierarchy>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COGS]" caption="Sum of COGS" measure="1" displayFolder="" measureGroup="FactInternetSales" count="0" oneField="1" hidden="1">
      <fieldsUsage count="1">
        <fieldUsage x="1"/>
      </fieldsUsage>
      <extLst>
        <ext xmlns:x15="http://schemas.microsoft.com/office/spreadsheetml/2010/11/main" uri="{B97F6D7D-B522-45F9-BDA1-12C45D357490}">
          <x15:cacheHierarchy aggregatedColumn="37"/>
        </ext>
      </extLst>
    </cacheHierarchy>
    <cacheHierarchy uniqueName="[Measures].[Sum of Total Revenue]" caption="Sum of Total Revenue" measure="1" displayFolder="" measureGroup="FactInternetSales" count="0" oneField="1" hidden="1">
      <fieldsUsage count="1">
        <fieldUsage x="2"/>
      </fieldsUsage>
      <extLst>
        <ext xmlns:x15="http://schemas.microsoft.com/office/spreadsheetml/2010/11/main" uri="{B97F6D7D-B522-45F9-BDA1-12C45D357490}">
          <x15:cacheHierarchy aggregatedColumn="36"/>
        </ext>
      </extLst>
    </cacheHierarchy>
    <cacheHierarchy uniqueName="[Measures].[Count of Total Profit]" caption="Count of Total Profit" measure="1" displayFolder="" measureGroup="FactInternetSales" count="0" hidden="1">
      <extLst>
        <ext xmlns:x15="http://schemas.microsoft.com/office/spreadsheetml/2010/11/main" uri="{B97F6D7D-B522-45F9-BDA1-12C45D357490}">
          <x15:cacheHierarchy aggregatedColumn="38"/>
        </ext>
      </extLst>
    </cacheHierarchy>
    <cacheHierarchy uniqueName="[Measures].[Sum of OrderQuantity]" caption="Sum of OrderQuantity" measure="1" displayFolder="" measureGroup="FactInternetSales" count="0" oneField="1" hidden="1">
      <fieldsUsage count="1">
        <fieldUsage x="3"/>
      </fieldsUsage>
      <extLst>
        <ext xmlns:x15="http://schemas.microsoft.com/office/spreadsheetml/2010/11/main" uri="{B97F6D7D-B522-45F9-BDA1-12C45D357490}">
          <x15:cacheHierarchy aggregatedColumn="32"/>
        </ext>
      </extLst>
    </cacheHierarchy>
    <cacheHierarchy uniqueName="[Measures].[Sum of Total Profit]" caption="Sum of Total Profit" measure="1" displayFolder="" measureGroup="FactInternetSales" count="0" oneField="1" hidden="1">
      <fieldsUsage count="1">
        <fieldUsage x="4"/>
      </fieldsUsage>
      <extLst>
        <ext xmlns:x15="http://schemas.microsoft.com/office/spreadsheetml/2010/11/main" uri="{B97F6D7D-B522-45F9-BDA1-12C45D357490}">
          <x15:cacheHierarchy aggregatedColumn="38"/>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6"/>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ryam Daniyal" refreshedDate="45812.491414467593" backgroundQuery="1" createdVersion="3" refreshedVersion="8" minRefreshableVersion="3" recordCount="0" supportSubquery="1" supportAdvancedDrill="1" xr:uid="{16840DB5-A4CA-4EBA-9C52-FD62368CB369}">
  <cacheSource type="external" connectionId="11">
    <extLst>
      <ext xmlns:x14="http://schemas.microsoft.com/office/spreadsheetml/2009/9/main" uri="{F057638F-6D5F-4e77-A914-E7F072B9BCA8}">
        <x14:sourceConnection name="ThisWorkbookDataModel"/>
      </ext>
    </extLst>
  </cacheSource>
  <cacheFields count="0"/>
  <cacheHierarchies count="58">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Gender]" caption="Gender" attribute="1" defaultMemberUniqueName="[DimCustomer].[Gender].[All]" allUniqueName="[DimCustomer].[Gender].[All]" dimensionUniqueName="[DimCustomer]" displayFolder="" count="0" memberValueDatatype="130"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Custom]" caption="Custom" attribute="1" defaultMemberUniqueName="[DimDate].[Custom].[All]" allUniqueName="[DimDate].[Custom].[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Date].[Date]" caption="Date" attribute="1" time="1" defaultMemberUniqueName="[DimDate].[Date].[All]" allUniqueName="[DimDate].[Date].[All]" dimensionUniqueName="[DimDate]" displayFolder="" count="0" memberValueDatatype="7"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EnglishCountryRegionName]" caption="EnglishCountryRegionName" attribute="1" defaultMemberUniqueName="[DimGeography].[EnglishCountryRegionName].[All]" allUniqueName="[DimGeography].[EnglishCountryRegionName].[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COGS]" caption="Sum of COGS" measure="1" displayFolder="" measureGroup="FactInternetSales" count="0" hidden="1">
      <extLst>
        <ext xmlns:x15="http://schemas.microsoft.com/office/spreadsheetml/2010/11/main" uri="{B97F6D7D-B522-45F9-BDA1-12C45D357490}">
          <x15:cacheHierarchy aggregatedColumn="37"/>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36"/>
        </ext>
      </extLst>
    </cacheHierarchy>
    <cacheHierarchy uniqueName="[Measures].[Count of Total Profit]" caption="Count of Total Profit" measure="1" displayFolder="" measureGroup="FactInternetSales" count="0" hidden="1">
      <extLst>
        <ext xmlns:x15="http://schemas.microsoft.com/office/spreadsheetml/2010/11/main" uri="{B97F6D7D-B522-45F9-BDA1-12C45D357490}">
          <x15:cacheHierarchy aggregatedColumn="38"/>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2"/>
        </ext>
      </extLst>
    </cacheHierarchy>
    <cacheHierarchy uniqueName="[Measures].[Sum of Total Profit]" caption="Sum of Total Profit" measure="1" displayFolder="" measureGroup="FactInternetSales" count="0" hidden="1">
      <extLst>
        <ext xmlns:x15="http://schemas.microsoft.com/office/spreadsheetml/2010/11/main" uri="{B97F6D7D-B522-45F9-BDA1-12C45D357490}">
          <x15:cacheHierarchy aggregatedColumn="38"/>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6"/>
        </ext>
      </extLst>
    </cacheHierarchy>
  </cacheHierarchies>
  <kpis count="0"/>
  <extLst>
    <ext xmlns:x14="http://schemas.microsoft.com/office/spreadsheetml/2009/9/main" uri="{725AE2AE-9491-48be-B2B4-4EB974FC3084}">
      <x14:pivotCacheDefinition slicerData="1" pivotCacheId="1466577339"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ryam Daniyal" refreshedDate="45812.49142175926" backgroundQuery="1" createdVersion="3" refreshedVersion="8" minRefreshableVersion="3" recordCount="0" supportSubquery="1" supportAdvancedDrill="1" xr:uid="{6AD0AA30-D839-4931-91DD-57619B4393A1}">
  <cacheSource type="external" connectionId="11">
    <extLst>
      <ext xmlns:x14="http://schemas.microsoft.com/office/spreadsheetml/2009/9/main" uri="{F057638F-6D5F-4e77-A914-E7F072B9BCA8}">
        <x14:sourceConnection name="ThisWorkbookDataModel"/>
      </ext>
    </extLst>
  </cacheSource>
  <cacheFields count="0"/>
  <cacheHierarchies count="58">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Gender]" caption="Gender" attribute="1" defaultMemberUniqueName="[DimCustomer].[Gender].[All]" allUniqueName="[DimCustomer].[Gender].[All]" dimensionUniqueName="[DimCustomer]" displayFolder="" count="0" memberValueDatatype="130" unbalanced="0"/>
    <cacheHierarchy uniqueName="[DimDate].[Year]" caption="Year" attribute="1" defaultMemberUniqueName="[DimDate].[Year].[All]" allUniqueName="[DimDate].[Year].[All]" dimensionUniqueName="[DimDate]" displayFolder="" count="0"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Custom]" caption="Custom" attribute="1" defaultMemberUniqueName="[DimDate].[Custom].[All]" allUniqueName="[DimDate].[Custom].[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Date].[Date]" caption="Date" attribute="1" time="1" defaultMemberUniqueName="[DimDate].[Date].[All]" allUniqueName="[DimDate].[Date].[All]" dimensionUniqueName="[DimDate]" displayFolder="" count="0" memberValueDatatype="7"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EnglishCountryRegionName]" caption="EnglishCountryRegionName" attribute="1" defaultMemberUniqueName="[DimGeography].[EnglishCountryRegionName].[All]" allUniqueName="[DimGeography].[EnglishCountryRegionName].[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COGS]" caption="Sum of COGS" measure="1" displayFolder="" measureGroup="FactInternetSales" count="0" hidden="1">
      <extLst>
        <ext xmlns:x15="http://schemas.microsoft.com/office/spreadsheetml/2010/11/main" uri="{B97F6D7D-B522-45F9-BDA1-12C45D357490}">
          <x15:cacheHierarchy aggregatedColumn="37"/>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36"/>
        </ext>
      </extLst>
    </cacheHierarchy>
    <cacheHierarchy uniqueName="[Measures].[Count of Total Profit]" caption="Count of Total Profit" measure="1" displayFolder="" measureGroup="FactInternetSales" count="0" hidden="1">
      <extLst>
        <ext xmlns:x15="http://schemas.microsoft.com/office/spreadsheetml/2010/11/main" uri="{B97F6D7D-B522-45F9-BDA1-12C45D357490}">
          <x15:cacheHierarchy aggregatedColumn="38"/>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2"/>
        </ext>
      </extLst>
    </cacheHierarchy>
    <cacheHierarchy uniqueName="[Measures].[Sum of Total Profit]" caption="Sum of Total Profit" measure="1" displayFolder="" measureGroup="FactInternetSales" count="0" hidden="1">
      <extLst>
        <ext xmlns:x15="http://schemas.microsoft.com/office/spreadsheetml/2010/11/main" uri="{B97F6D7D-B522-45F9-BDA1-12C45D357490}">
          <x15:cacheHierarchy aggregatedColumn="38"/>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6"/>
        </ext>
      </extLst>
    </cacheHierarchy>
  </cacheHierarchies>
  <kpis count="0"/>
  <extLst>
    <ext xmlns:x14="http://schemas.microsoft.com/office/spreadsheetml/2009/9/main" uri="{725AE2AE-9491-48be-B2B4-4EB974FC3084}">
      <x14:pivotCacheDefinition slicerData="1" pivotCacheId="1687977837"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ryam Daniyal" refreshedDate="45813.41027453704" backgroundQuery="1" createdVersion="3" refreshedVersion="8" minRefreshableVersion="3" recordCount="0" supportSubquery="1" supportAdvancedDrill="1" xr:uid="{4D2E9A01-2C61-4879-9A7E-E25178438C38}">
  <cacheSource type="external" connectionId="11">
    <extLst>
      <ext xmlns:x14="http://schemas.microsoft.com/office/spreadsheetml/2009/9/main" uri="{F057638F-6D5F-4e77-A914-E7F072B9BCA8}">
        <x14:sourceConnection name="ThisWorkbookDataModel"/>
      </ext>
    </extLst>
  </cacheSource>
  <cacheFields count="0"/>
  <cacheHierarchies count="58">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Gender]" caption="Gender" attribute="1" defaultMemberUniqueName="[DimCustomer].[Gender].[All]" allUniqueName="[DimCustomer].[Gender].[All]" dimensionUniqueName="[DimCustomer]" displayFolder="" count="0" memberValueDatatype="130" unbalanced="0"/>
    <cacheHierarchy uniqueName="[DimDate].[Year]" caption="Year" attribute="1" defaultMemberUniqueName="[DimDate].[Year].[All]" allUniqueName="[DimDate].[Year].[All]" dimensionUniqueName="[DimDate]" displayFolder="" count="0"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Custom]" caption="Custom" attribute="1" defaultMemberUniqueName="[DimDate].[Custom].[All]" allUniqueName="[DimDate].[Custom].[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Date].[Date]" caption="Date" attribute="1" time="1" defaultMemberUniqueName="[DimDate].[Date].[All]" allUniqueName="[DimDate].[Date].[All]" dimensionUniqueName="[DimDate]" displayFolder="" count="0" memberValueDatatype="7"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EnglishCountryRegionName]" caption="EnglishCountryRegionName" attribute="1" defaultMemberUniqueName="[DimGeography].[EnglishCountryRegionName].[All]" allUniqueName="[DimGeography].[EnglishCountryRegionName].[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COGS]" caption="Sum of COGS" measure="1" displayFolder="" measureGroup="FactInternetSales" count="0" hidden="1">
      <extLst>
        <ext xmlns:x15="http://schemas.microsoft.com/office/spreadsheetml/2010/11/main" uri="{B97F6D7D-B522-45F9-BDA1-12C45D357490}">
          <x15:cacheHierarchy aggregatedColumn="37"/>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36"/>
        </ext>
      </extLst>
    </cacheHierarchy>
    <cacheHierarchy uniqueName="[Measures].[Count of Total Profit]" caption="Count of Total Profit" measure="1" displayFolder="" measureGroup="FactInternetSales" count="0" hidden="1">
      <extLst>
        <ext xmlns:x15="http://schemas.microsoft.com/office/spreadsheetml/2010/11/main" uri="{B97F6D7D-B522-45F9-BDA1-12C45D357490}">
          <x15:cacheHierarchy aggregatedColumn="38"/>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2"/>
        </ext>
      </extLst>
    </cacheHierarchy>
    <cacheHierarchy uniqueName="[Measures].[Sum of Total Profit]" caption="Sum of Total Profit" measure="1" displayFolder="" measureGroup="FactInternetSales" count="0" hidden="1">
      <extLst>
        <ext xmlns:x15="http://schemas.microsoft.com/office/spreadsheetml/2010/11/main" uri="{B97F6D7D-B522-45F9-BDA1-12C45D357490}">
          <x15:cacheHierarchy aggregatedColumn="38"/>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6"/>
        </ext>
      </extLst>
    </cacheHierarchy>
  </cacheHierarchies>
  <kpis count="0"/>
  <extLst>
    <ext xmlns:x14="http://schemas.microsoft.com/office/spreadsheetml/2009/9/main" uri="{725AE2AE-9491-48be-B2B4-4EB974FC3084}">
      <x14:pivotCacheDefinition slicerData="1" pivotCacheId="754401932"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0D9FDDB-66F3-4370-959F-757BD4BAC1F3}" name="PivotTable7" cacheId="1348" applyNumberFormats="0" applyBorderFormats="0" applyFontFormats="0" applyPatternFormats="0" applyAlignmentFormats="0" applyWidthHeightFormats="1" dataCaption="Values" tag="79115673-e6ac-4cfb-9308-637caba93301" updatedVersion="8" minRefreshableVersion="3" useAutoFormatting="1" subtotalHiddenItems="1" rowGrandTotals="0" colGrandTotals="0" itemPrintTitles="1" createdVersion="8" indent="0" outline="1" outlineData="1" multipleFieldFilters="0">
  <location ref="O6:U10" firstHeaderRow="0" firstDataRow="1" firstDataCol="1"/>
  <pivotFields count="8">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xis="axisRow" allDrilled="1" subtotalTop="0" showAll="0" dataSourceSort="1" defaultSubtotal="0" defaultAttributeDrillState="1">
      <items count="4">
        <item x="0"/>
        <item x="1"/>
        <item x="2"/>
        <item x="3"/>
      </items>
    </pivotField>
    <pivotField allDrilled="1" subtotalTop="0" showAll="0" dataSourceSort="1" defaultSubtotal="0" defaultAttributeDrillState="1"/>
  </pivotFields>
  <rowFields count="1">
    <field x="6"/>
  </rowFields>
  <rowItems count="4">
    <i>
      <x/>
    </i>
    <i>
      <x v="1"/>
    </i>
    <i>
      <x v="2"/>
    </i>
    <i>
      <x v="3"/>
    </i>
  </rowItems>
  <colFields count="1">
    <field x="-2"/>
  </colFields>
  <colItems count="6">
    <i>
      <x/>
    </i>
    <i i="1">
      <x v="1"/>
    </i>
    <i i="2">
      <x v="2"/>
    </i>
    <i i="3">
      <x v="3"/>
    </i>
    <i i="4">
      <x v="4"/>
    </i>
    <i i="5">
      <x v="5"/>
    </i>
  </colItems>
  <dataFields count="6">
    <dataField fld="0" subtotal="count" baseField="0" baseItem="0" numFmtId="165"/>
    <dataField name=" COGS" fld="1" baseField="0" baseItem="0" numFmtId="166"/>
    <dataField name=" Total Revenue" fld="2" baseField="0" baseItem="0" numFmtId="166"/>
    <dataField name=" Total Profit" fld="4" baseField="0" baseItem="3" numFmtId="166"/>
    <dataField fld="5" subtotal="count" baseField="0" baseItem="0"/>
    <dataField name=" OrderQuantity" fld="3" baseField="0" baseItem="0" numFmtId="165"/>
  </dataFields>
  <formats count="6">
    <format dxfId="35">
      <pivotArea outline="0" collapsedLevelsAreSubtotals="1" fieldPosition="0">
        <references count="1">
          <reference field="4294967294" count="1" selected="0">
            <x v="0"/>
          </reference>
        </references>
      </pivotArea>
    </format>
    <format dxfId="36">
      <pivotArea outline="0" collapsedLevelsAreSubtotals="1" fieldPosition="0">
        <references count="1">
          <reference field="4294967294" count="1" selected="0">
            <x v="5"/>
          </reference>
        </references>
      </pivotArea>
    </format>
    <format dxfId="37">
      <pivotArea outline="0" collapsedLevelsAreSubtotals="1" fieldPosition="0">
        <references count="1">
          <reference field="4294967294" count="3" selected="0">
            <x v="1"/>
            <x v="2"/>
            <x v="3"/>
          </reference>
        </references>
      </pivotArea>
    </format>
    <format dxfId="38">
      <pivotArea type="all" dataOnly="0" outline="0" fieldPosition="0"/>
    </format>
    <format dxfId="39">
      <pivotArea outline="0" collapsedLevelsAreSubtotals="1" fieldPosition="0"/>
    </format>
    <format dxfId="40">
      <pivotArea dataOnly="0" labelOnly="1" outline="0" fieldPosition="0">
        <references count="1">
          <reference field="4294967294" count="6">
            <x v="0"/>
            <x v="1"/>
            <x v="2"/>
            <x v="3"/>
            <x v="4"/>
            <x v="5"/>
          </reference>
        </references>
      </pivotArea>
    </format>
  </formats>
  <pivotHierarchies count="58">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members count="10" level="1">
        <member name="[DimDate].[Month Name].&amp;[Apr]"/>
        <member name="[DimDate].[Month Name].&amp;[Aug]"/>
        <member name="[DimDate].[Month Name].&amp;[Dec]"/>
        <member name="[DimDate].[Month Name].&amp;[Jul]"/>
        <member name="[DimDate].[Month Name].&amp;[Jun]"/>
        <member name="[DimDate].[Month Name].&amp;[Mar]"/>
        <member name="[DimDate].[Month Name].&amp;[May]"/>
        <member name="[DimDate].[Month Name].&amp;[Nov]"/>
        <member name="[DimDate].[Month Name].&amp;[Oct]"/>
        <member name="[DimDate].[Month Name].&amp;[Sep]"/>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 COGS"/>
    <pivotHierarchy dragToData="1" caption=" Total Revenue"/>
    <pivotHierarchy dragToData="1"/>
    <pivotHierarchy dragToData="1" caption=" OrderQuantity"/>
    <pivotHierarchy dragToData="1" caption=" Total Profit"/>
    <pivotHierarchy dragToData="1"/>
  </pivotHierarchies>
  <pivotTableStyleInfo name="PivotStyleLight16" showRowHeaders="1" showColHeaders="1" showRowStripes="0" showColStripes="0" showLastColumn="1"/>
  <rowHierarchiesUsage count="1">
    <rowHierarchyUsage hierarchyUsage="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9372FC5-6C3B-48B3-B129-EBF88DF903A2}" name="PivotTable6" cacheId="1333" applyNumberFormats="0" applyBorderFormats="0" applyFontFormats="0" applyPatternFormats="0" applyAlignmentFormats="0" applyWidthHeightFormats="1" dataCaption="Values" tag="91b0b40a-1d67-4de1-a635-cc3107a622a9" updatedVersion="8" minRefreshableVersion="3" useAutoFormatting="1" subtotalHiddenItems="1" rowGrandTotals="0" colGrandTotals="0" itemPrintTitles="1" createdVersion="8" indent="0" compact="0" compactData="0" multipleFieldFilters="0">
  <location ref="W6:W7" firstHeaderRow="1" firstDataRow="1" firstDataCol="1"/>
  <pivotFields count="1">
    <pivotField axis="axisRow" compact="0" allDrilled="1" outline="0" subtotalTop="0" showAll="0" dataSourceSort="1" defaultSubtotal="0" defaultAttributeDrillState="1">
      <items count="1">
        <item s="1" x="0"/>
      </items>
    </pivotField>
  </pivotFields>
  <rowFields count="1">
    <field x="0"/>
  </rowFields>
  <rowItems count="1">
    <i>
      <x/>
    </i>
  </rowItems>
  <formats count="5">
    <format dxfId="18">
      <pivotArea type="all" dataOnly="0" outline="0" fieldPosition="0"/>
    </format>
    <format dxfId="19">
      <pivotArea outline="0" collapsedLevelsAreSubtotals="1" fieldPosition="0"/>
    </format>
    <format dxfId="20">
      <pivotArea field="0" type="button" dataOnly="0" labelOnly="1" outline="0" axis="axisRow" fieldPosition="0"/>
    </format>
    <format dxfId="21">
      <pivotArea dataOnly="0" labelOnly="1" outline="0" fieldPosition="0">
        <references count="1">
          <reference field="0" count="0"/>
        </references>
      </pivotArea>
    </format>
    <format dxfId="22">
      <pivotArea dataOnly="0" labelOnly="1" grandRow="1" outline="0" fieldPosition="0"/>
    </format>
  </formats>
  <pivotHierarchies count="58">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 COGS"/>
    <pivotHierarchy dragToData="1" caption=" Revenue"/>
    <pivotHierarchy dragToData="1"/>
    <pivotHierarchy dragToData="1" caption=" OrderQuantity"/>
    <pivotHierarchy dragToData="1" caption="  Profit"/>
    <pivotHierarchy dragToData="1"/>
  </pivotHierarchies>
  <pivotTableStyleInfo name="PivotStyleLight16" showRowHeaders="1" showColHeaders="1" showRowStripes="0" showColStripes="0" showLastColumn="1"/>
  <rowHierarchiesUsage count="1">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576746B-C85D-42DB-8243-7031B97AF006}" name="PivotTable1" cacheId="1330" applyNumberFormats="0" applyBorderFormats="0" applyFontFormats="0" applyPatternFormats="0" applyAlignmentFormats="0" applyWidthHeightFormats="1" dataCaption="Values" tag="1821121e-67b8-4bcb-b214-39ea3d780926" updatedVersion="8" minRefreshableVersion="3" useAutoFormatting="1" subtotalHiddenItems="1" itemPrintTitles="1" createdVersion="8" indent="0" outline="1" outlineData="1" multipleFieldFilters="0">
  <location ref="C5:K6" firstHeaderRow="0" firstDataRow="1" firstDataCol="0"/>
  <pivotFields count="1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9">
    <i>
      <x/>
    </i>
    <i i="1">
      <x v="1"/>
    </i>
    <i i="2">
      <x v="2"/>
    </i>
    <i i="3">
      <x v="3"/>
    </i>
    <i i="4">
      <x v="4"/>
    </i>
    <i i="5">
      <x v="5"/>
    </i>
    <i i="6">
      <x v="6"/>
    </i>
    <i i="7">
      <x v="7"/>
    </i>
    <i i="8">
      <x v="8"/>
    </i>
  </colItems>
  <dataFields count="9">
    <dataField fld="0" subtotal="count" baseField="0" baseItem="0" numFmtId="165"/>
    <dataField name=" COGS" fld="1" baseField="0" baseItem="0" numFmtId="166"/>
    <dataField name=" Total Revenue" fld="2" baseField="0" baseItem="0" numFmtId="166"/>
    <dataField name=" Total Profit" fld="7" baseField="0" baseItem="3" numFmtId="166"/>
    <dataField fld="8" subtotal="count" baseField="0" baseItem="0"/>
    <dataField name=" OrderQuantity" fld="3" baseField="0" baseItem="0" numFmtId="165"/>
    <dataField fld="4" subtotal="count" baseField="0" baseItem="0"/>
    <dataField fld="5" subtotal="count" baseField="0" baseItem="0"/>
    <dataField fld="6" subtotal="count" baseField="0" baseItem="0"/>
  </dataFields>
  <formats count="6">
    <format dxfId="23">
      <pivotArea outline="0" collapsedLevelsAreSubtotals="1" fieldPosition="0">
        <references count="1">
          <reference field="4294967294" count="1" selected="0">
            <x v="0"/>
          </reference>
        </references>
      </pivotArea>
    </format>
    <format dxfId="24">
      <pivotArea outline="0" collapsedLevelsAreSubtotals="1" fieldPosition="0">
        <references count="1">
          <reference field="4294967294" count="1" selected="0">
            <x v="5"/>
          </reference>
        </references>
      </pivotArea>
    </format>
    <format dxfId="25">
      <pivotArea outline="0" collapsedLevelsAreSubtotals="1" fieldPosition="0">
        <references count="1">
          <reference field="4294967294" count="3" selected="0">
            <x v="1"/>
            <x v="2"/>
            <x v="3"/>
          </reference>
        </references>
      </pivotArea>
    </format>
    <format dxfId="26">
      <pivotArea type="all" dataOnly="0" outline="0" fieldPosition="0"/>
    </format>
    <format dxfId="27">
      <pivotArea outline="0" collapsedLevelsAreSubtotals="1" fieldPosition="0"/>
    </format>
    <format dxfId="28">
      <pivotArea dataOnly="0" labelOnly="1" outline="0" fieldPosition="0">
        <references count="1">
          <reference field="4294967294" count="9">
            <x v="0"/>
            <x v="1"/>
            <x v="2"/>
            <x v="3"/>
            <x v="4"/>
            <x v="5"/>
            <x v="6"/>
            <x v="7"/>
            <x v="8"/>
          </reference>
        </references>
      </pivotArea>
    </format>
  </formats>
  <pivotHierarchies count="58">
    <pivotHierarchy dragToData="1"/>
    <pivotHierarchy dragToData="1"/>
    <pivotHierarchy dragToData="1"/>
    <pivotHierarchy dragToData="1"/>
    <pivotHierarchy dragToData="1"/>
    <pivotHierarchy dragToData="1"/>
    <pivotHierarchy multipleItemSelectionAllowed="1" dragToData="1">
      <members count="1" level="1">
        <member name="[DimDate].[Year].&amp;[2008]"/>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 COGS"/>
    <pivotHierarchy dragToData="1" caption=" Total Revenue"/>
    <pivotHierarchy dragToData="1"/>
    <pivotHierarchy dragToData="1" caption=" OrderQuantity"/>
    <pivotHierarchy dragToData="1" caption=" Total Profit"/>
    <pivotHierarchy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7946A75-F31B-482C-8465-6C8F102BAF64}" name="PivotTable2" cacheId="603" applyNumberFormats="0" applyBorderFormats="0" applyFontFormats="0" applyPatternFormats="0" applyAlignmentFormats="0" applyWidthHeightFormats="1" dataCaption="Values" tag="7fa6f189-b104-4fe4-8607-98b0b3739532" updatedVersion="8" minRefreshableVersion="3" useAutoFormatting="1" subtotalHiddenItems="1" itemPrintTitles="1" createdVersion="8" indent="0" compact="0" compactData="0" multipleFieldFilters="0">
  <location ref="C14:F19" firstHeaderRow="0" firstDataRow="1" firstDataCol="1"/>
  <pivotFields count="4">
    <pivotField dataField="1" compact="0" outline="0" subtotalTop="0" showAll="0" defaultSubtotal="0"/>
    <pivotField dataField="1" compact="0" outline="0" subtotalTop="0" showAll="0" defaultSubtotal="0"/>
    <pivotField dataField="1" compact="0" outline="0" subtotalTop="0" showAll="0" defaultSubtotal="0"/>
    <pivotField axis="axisRow" compact="0" allDrilled="1" outline="0" subtotalTop="0" showAll="0" dataSourceSort="1" defaultSubtotal="0" defaultAttributeDrillState="1">
      <items count="4">
        <item x="0"/>
        <item x="1"/>
        <item x="2"/>
        <item x="3"/>
      </items>
    </pivotField>
  </pivotFields>
  <rowFields count="1">
    <field x="3"/>
  </rowFields>
  <rowItems count="5">
    <i>
      <x/>
    </i>
    <i>
      <x v="1"/>
    </i>
    <i>
      <x v="2"/>
    </i>
    <i>
      <x v="3"/>
    </i>
    <i t="grand">
      <x/>
    </i>
  </rowItems>
  <colFields count="1">
    <field x="-2"/>
  </colFields>
  <colItems count="3">
    <i>
      <x/>
    </i>
    <i i="1">
      <x v="1"/>
    </i>
    <i i="2">
      <x v="2"/>
    </i>
  </colItems>
  <dataFields count="3">
    <dataField name=" Revenue" fld="0" baseField="3" baseItem="0" numFmtId="166"/>
    <dataField name="  Profit" fld="1" baseField="0" baseItem="0" numFmtId="166"/>
    <dataField fld="2" subtotal="count" baseField="0" baseItem="0"/>
  </dataFields>
  <formats count="7">
    <format dxfId="49">
      <pivotArea outline="0" collapsedLevelsAreSubtotals="1" fieldPosition="0">
        <references count="1">
          <reference field="4294967294" count="2" selected="0">
            <x v="0"/>
            <x v="1"/>
          </reference>
        </references>
      </pivotArea>
    </format>
    <format dxfId="48">
      <pivotArea type="all" dataOnly="0" outline="0" fieldPosition="0"/>
    </format>
    <format dxfId="47">
      <pivotArea outline="0" collapsedLevelsAreSubtotals="1" fieldPosition="0"/>
    </format>
    <format dxfId="46">
      <pivotArea field="3" type="button" dataOnly="0" labelOnly="1" outline="0" axis="axisRow" fieldPosition="0"/>
    </format>
    <format dxfId="45">
      <pivotArea dataOnly="0" labelOnly="1" outline="0" fieldPosition="0">
        <references count="1">
          <reference field="3" count="0"/>
        </references>
      </pivotArea>
    </format>
    <format dxfId="44">
      <pivotArea dataOnly="0" labelOnly="1" grandRow="1" outline="0" fieldPosition="0"/>
    </format>
    <format dxfId="43">
      <pivotArea dataOnly="0" labelOnly="1" outline="0" fieldPosition="0">
        <references count="1">
          <reference field="4294967294" count="3">
            <x v="0"/>
            <x v="1"/>
            <x v="2"/>
          </reference>
        </references>
      </pivotArea>
    </format>
  </formats>
  <pivotHierarchies count="5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 COGS"/>
    <pivotHierarchy dragToData="1" caption=" Revenue"/>
    <pivotHierarchy dragToData="1"/>
    <pivotHierarchy dragToData="1" caption=" OrderQuantity"/>
    <pivotHierarchy dragToData="1" caption="  Profit"/>
    <pivotHierarchy dragToData="1"/>
  </pivotHierarchies>
  <pivotTableStyleInfo name="PivotStyleLight16" showRowHeaders="1" showColHeaders="1" showRowStripes="0" showColStripes="0" showLastColumn="1"/>
  <rowHierarchiesUsage count="1">
    <rowHierarchyUsage hierarchyUsage="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34E77925-F951-4473-934B-3CB529108162}" name="PivotTable12" cacheId="1345" applyNumberFormats="0" applyBorderFormats="0" applyFontFormats="0" applyPatternFormats="0" applyAlignmentFormats="0" applyWidthHeightFormats="1" dataCaption="Values" missingCaption="0" tag="d718f93e-18b6-4e65-a737-7f52b3e6e800" updatedVersion="8" minRefreshableVersion="3" useAutoFormatting="1" subtotalHiddenItems="1" rowGrandTotals="0" colGrandTotals="0" itemPrintTitles="1" createdVersion="8" indent="0" showEmptyRow="1" showEmptyCol="1" compact="0" compactData="0" multipleFieldFilters="0" chartFormat="28">
  <location ref="AG5:AI9" firstHeaderRow="0" firstDataRow="1" firstDataCol="1"/>
  <pivotFields count="5">
    <pivotField dataField="1" compact="0" outline="0" subtotalTop="0" showAll="0" defaultSubtotal="0"/>
    <pivotField compact="0" allDrilled="1" outline="0" subtotalTop="0" showAll="0" dataSourceSort="1" defaultSubtotal="0" defaultAttributeDrillState="1"/>
    <pivotField axis="axisRow" compact="0" allDrilled="1" outline="0" subtotalTop="0" showAll="0" dataSourceSort="1" defaultSubtotal="0" defaultAttributeDrillState="1">
      <items count="4">
        <item x="0"/>
        <item x="1"/>
        <item x="2"/>
        <item x="3"/>
      </items>
    </pivotField>
    <pivotField compact="0" allDrilled="1" outline="0"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rowItems count="4">
    <i>
      <x/>
    </i>
    <i>
      <x v="1"/>
    </i>
    <i>
      <x v="2"/>
    </i>
    <i>
      <x v="3"/>
    </i>
  </rowItems>
  <colFields count="1">
    <field x="-2"/>
  </colFields>
  <colItems count="2">
    <i>
      <x/>
    </i>
    <i i="1">
      <x v="1"/>
    </i>
  </colItems>
  <dataFields count="2">
    <dataField name=" Total Profit" fld="0" baseField="0" baseItem="0" numFmtId="166"/>
    <dataField name="Sum of Total Profit" fld="4" showDataAs="percentOfTotal" baseField="0" baseItem="0" numFmtId="9">
      <extLst>
        <ext xmlns:x14="http://schemas.microsoft.com/office/spreadsheetml/2009/9/main" uri="{E15A36E0-9728-4e99-A89B-3F7291B0FE68}">
          <x14:dataField sourceField="0" uniqueName="[__Xl2].[Measures].[Sum of Total Profit]"/>
        </ext>
      </extLst>
    </dataField>
  </dataFields>
  <formats count="6">
    <format dxfId="0">
      <pivotArea outline="0" collapsedLevelsAreSubtotals="1" fieldPosition="0">
        <references count="1">
          <reference field="4294967294" count="1" selected="0">
            <x v="0"/>
          </reference>
        </references>
      </pivotArea>
    </format>
    <format dxfId="1">
      <pivotArea type="all" dataOnly="0" outline="0" fieldPosition="0"/>
    </format>
    <format dxfId="2">
      <pivotArea outline="0" collapsedLevelsAreSubtotals="1" fieldPosition="0"/>
    </format>
    <format dxfId="3">
      <pivotArea dataOnly="0" labelOnly="1" outline="0" fieldPosition="0">
        <references count="1">
          <reference field="4294967294" count="1">
            <x v="0"/>
          </reference>
        </references>
      </pivotArea>
    </format>
    <format dxfId="4">
      <pivotArea outline="0" fieldPosition="0">
        <references count="1">
          <reference field="4294967294" count="1">
            <x v="1"/>
          </reference>
        </references>
      </pivotArea>
    </format>
    <format dxfId="5">
      <pivotArea outline="0" fieldPosition="0">
        <references count="1">
          <reference field="4294967294" count="1" selected="0">
            <x v="1"/>
          </reference>
        </references>
      </pivotArea>
    </format>
  </formats>
  <chartFormats count="3">
    <chartFormat chart="14" format="1" series="1">
      <pivotArea type="data" outline="0" fieldPosition="0">
        <references count="1">
          <reference field="4294967294" count="1" selected="0">
            <x v="0"/>
          </reference>
        </references>
      </pivotArea>
    </chartFormat>
    <chartFormat chart="22" format="0" series="1">
      <pivotArea type="data" outline="0" fieldPosition="0">
        <references count="1">
          <reference field="4294967294" count="1" selected="0">
            <x v="0"/>
          </reference>
        </references>
      </pivotArea>
    </chartFormat>
    <chartFormat chart="25" format="2" series="1">
      <pivotArea type="data" outline="0" fieldPosition="0">
        <references count="1">
          <reference field="4294967294" count="1" selected="0">
            <x v="0"/>
          </reference>
        </references>
      </pivotArea>
    </chartFormat>
  </chartFormats>
  <pivotHierarchies count="59">
    <pivotHierarchy dragToData="1"/>
    <pivotHierarchy dragToData="1"/>
    <pivotHierarchy dragToData="1"/>
    <pivotHierarchy dragToData="1"/>
    <pivotHierarchy dragToData="1"/>
    <pivotHierarchy dragToData="1"/>
    <pivotHierarchy multipleItemSelectionAllowed="1" dragToData="1">
      <members count="1" level="1">
        <member name="[DimDate].[Year].&amp;[2008]"/>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Geography].[EnglishCountryRegionName].&amp;[Australia]"/>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 COGS"/>
    <pivotHierarchy dragToData="1" caption=" Total Revenue"/>
    <pivotHierarchy dragToData="1"/>
    <pivotHierarchy dragToData="1" caption=" OrderQuantity"/>
    <pivotHierarchy dragToData="1" caption=" Total Profit"/>
    <pivotHierarchy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1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88B5A400-C39B-4A7C-B63A-8B8D853EF61D}" name="PivotTable11" cacheId="1342" applyNumberFormats="0" applyBorderFormats="0" applyFontFormats="0" applyPatternFormats="0" applyAlignmentFormats="0" applyWidthHeightFormats="1" dataCaption="Values" tag="34f6c754-e654-415b-93d8-a6ab3c220462" updatedVersion="8" minRefreshableVersion="3" useAutoFormatting="1" subtotalHiddenItems="1" rowGrandTotals="0" colGrandTotals="0" itemPrintTitles="1" createdVersion="8" indent="0" compact="0" compactData="0" multipleFieldFilters="0" chartFormat="39">
  <location ref="AB5:AC7" firstHeaderRow="1" firstDataRow="1" firstDataCol="1"/>
  <pivotFields count="3">
    <pivotField dataField="1" compact="0" outline="0" subtotalTop="0" showAll="0" defaultSubtotal="0"/>
    <pivotField compact="0" allDrilled="1" outline="0" subtotalTop="0" showAll="0" dataSourceSort="1" defaultSubtotal="0" defaultAttributeDrillState="1"/>
    <pivotField name="Week Type" axis="axisRow" compact="0" allDrilled="1" outline="0" subtotalTop="0" showAll="0" dataSourceSort="1" defaultSubtotal="0" defaultAttributeDrillState="1">
      <items count="2">
        <item x="0"/>
        <item x="1"/>
      </items>
    </pivotField>
  </pivotFields>
  <rowFields count="1">
    <field x="2"/>
  </rowFields>
  <rowItems count="2">
    <i>
      <x/>
    </i>
    <i>
      <x v="1"/>
    </i>
  </rowItems>
  <colItems count="1">
    <i/>
  </colItems>
  <dataFields count="1">
    <dataField name=" Total Profit" fld="0" baseField="0" baseItem="0" numFmtId="166"/>
  </dataFields>
  <formats count="4">
    <format dxfId="6">
      <pivotArea outline="0" collapsedLevelsAreSubtotals="1" fieldPosition="0">
        <references count="1">
          <reference field="4294967294" count="1" selected="0">
            <x v="0"/>
          </reference>
        </references>
      </pivotArea>
    </format>
    <format dxfId="7">
      <pivotArea type="all" dataOnly="0" outline="0" fieldPosition="0"/>
    </format>
    <format dxfId="8">
      <pivotArea outline="0" collapsedLevelsAreSubtotals="1" fieldPosition="0"/>
    </format>
    <format dxfId="9">
      <pivotArea dataOnly="0" labelOnly="1" outline="0" fieldPosition="0">
        <references count="1">
          <reference field="4294967294" count="1">
            <x v="0"/>
          </reference>
        </references>
      </pivotArea>
    </format>
  </formats>
  <chartFormats count="6">
    <chartFormat chart="14" format="1" series="1">
      <pivotArea type="data" outline="0" fieldPosition="0">
        <references count="1">
          <reference field="4294967294" count="1" selected="0">
            <x v="0"/>
          </reference>
        </references>
      </pivotArea>
    </chartFormat>
    <chartFormat chart="22" format="0" series="1">
      <pivotArea type="data" outline="0" fieldPosition="0">
        <references count="1">
          <reference field="4294967294" count="1" selected="0">
            <x v="0"/>
          </reference>
        </references>
      </pivotArea>
    </chartFormat>
    <chartFormat chart="25" format="2" series="1">
      <pivotArea type="data" outline="0" fieldPosition="0">
        <references count="1">
          <reference field="4294967294" count="1" selected="0">
            <x v="0"/>
          </reference>
        </references>
      </pivotArea>
    </chartFormat>
    <chartFormat chart="35" format="6" series="1">
      <pivotArea type="data" outline="0" fieldPosition="0">
        <references count="1">
          <reference field="4294967294" count="1" selected="0">
            <x v="0"/>
          </reference>
        </references>
      </pivotArea>
    </chartFormat>
    <chartFormat chart="35" format="7">
      <pivotArea type="data" outline="0" fieldPosition="0">
        <references count="2">
          <reference field="4294967294" count="1" selected="0">
            <x v="0"/>
          </reference>
          <reference field="2" count="1" selected="0">
            <x v="0"/>
          </reference>
        </references>
      </pivotArea>
    </chartFormat>
    <chartFormat chart="35" format="8">
      <pivotArea type="data" outline="0" fieldPosition="0">
        <references count="2">
          <reference field="4294967294" count="1" selected="0">
            <x v="0"/>
          </reference>
          <reference field="2" count="1" selected="0">
            <x v="1"/>
          </reference>
        </references>
      </pivotArea>
    </chartFormat>
  </chartFormats>
  <pivotHierarchies count="58">
    <pivotHierarchy dragToData="1"/>
    <pivotHierarchy dragToData="1"/>
    <pivotHierarchy dragToData="1"/>
    <pivotHierarchy dragToData="1"/>
    <pivotHierarchy dragToData="1"/>
    <pivotHierarchy dragToData="1"/>
    <pivotHierarchy multipleItemSelectionAllowed="1" dragToData="1">
      <members count="1" level="1">
        <member name="[DimDate].[Year].&amp;[2008]"/>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 COGS"/>
    <pivotHierarchy dragToData="1" caption=" Total Revenue"/>
    <pivotHierarchy dragToData="1"/>
    <pivotHierarchy dragToData="1" caption=" OrderQuantity"/>
    <pivotHierarchy dragToData="1" caption=" Total Profit"/>
    <pivotHierarchy dragToData="1"/>
  </pivotHierarchies>
  <pivotTableStyleInfo name="PivotStyleLight16" showRowHeaders="1" showColHeaders="1" showRowStripes="0" showColStripes="0" showLastColumn="1"/>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E9CB4DE8-D173-42CC-A7D5-5E8E99D84783}" name="PivotTable8" cacheId="1339" applyNumberFormats="0" applyBorderFormats="0" applyFontFormats="0" applyPatternFormats="0" applyAlignmentFormats="0" applyWidthHeightFormats="1" dataCaption="Values" tag="890acdf8-70fa-46f4-b5fd-a707d1cbdc39" updatedVersion="8" minRefreshableVersion="3" useAutoFormatting="1" subtotalHiddenItems="1" rowGrandTotals="0" colGrandTotals="0" itemPrintTitles="1" createdVersion="8" indent="0" compact="0" compactData="0" multipleFieldFilters="0" chartFormat="28">
  <location ref="P5:Q12" firstHeaderRow="1" firstDataRow="1" firstDataCol="1"/>
  <pivotFields count="3">
    <pivotField dataField="1" compact="0" outline="0" subtotalTop="0" showAll="0" defaultSubtotal="0"/>
    <pivotField compact="0" allDrilled="1" outline="0" subtotalTop="0" showAll="0" dataSourceSort="1" defaultSubtotal="0" defaultAttributeDrillState="1"/>
    <pivotField axis="axisRow" compact="0" allDrilled="1" outline="0" subtotalTop="0" showAll="0" defaultSubtotal="0" defaultAttributeDrillState="1">
      <items count="7">
        <item x="0"/>
        <item x="1"/>
        <item x="2"/>
        <item x="3"/>
        <item x="4"/>
        <item x="5"/>
        <item x="6"/>
      </items>
    </pivotField>
  </pivotFields>
  <rowFields count="1">
    <field x="2"/>
  </rowFields>
  <rowItems count="7">
    <i>
      <x/>
    </i>
    <i>
      <x v="1"/>
    </i>
    <i>
      <x v="2"/>
    </i>
    <i>
      <x v="3"/>
    </i>
    <i>
      <x v="4"/>
    </i>
    <i>
      <x v="5"/>
    </i>
    <i>
      <x v="6"/>
    </i>
  </rowItems>
  <colItems count="1">
    <i/>
  </colItems>
  <dataFields count="1">
    <dataField name=" Total Profit" fld="0" baseField="0" baseItem="0" numFmtId="166"/>
  </dataFields>
  <formats count="4">
    <format dxfId="10">
      <pivotArea outline="0" collapsedLevelsAreSubtotals="1" fieldPosition="0">
        <references count="1">
          <reference field="4294967294" count="1" selected="0">
            <x v="0"/>
          </reference>
        </references>
      </pivotArea>
    </format>
    <format dxfId="11">
      <pivotArea type="all" dataOnly="0" outline="0" fieldPosition="0"/>
    </format>
    <format dxfId="12">
      <pivotArea outline="0" collapsedLevelsAreSubtotals="1" fieldPosition="0"/>
    </format>
    <format dxfId="13">
      <pivotArea dataOnly="0" labelOnly="1" outline="0" fieldPosition="0">
        <references count="1">
          <reference field="4294967294" count="1">
            <x v="0"/>
          </reference>
        </references>
      </pivotArea>
    </format>
  </formats>
  <chartFormats count="3">
    <chartFormat chart="14" format="1" series="1">
      <pivotArea type="data" outline="0" fieldPosition="0">
        <references count="1">
          <reference field="4294967294" count="1" selected="0">
            <x v="0"/>
          </reference>
        </references>
      </pivotArea>
    </chartFormat>
    <chartFormat chart="22" format="0" series="1">
      <pivotArea type="data" outline="0" fieldPosition="0">
        <references count="1">
          <reference field="4294967294" count="1" selected="0">
            <x v="0"/>
          </reference>
        </references>
      </pivotArea>
    </chartFormat>
    <chartFormat chart="25" format="2" series="1">
      <pivotArea type="data" outline="0" fieldPosition="0">
        <references count="1">
          <reference field="4294967294" count="1" selected="0">
            <x v="0"/>
          </reference>
        </references>
      </pivotArea>
    </chartFormat>
  </chartFormats>
  <pivotHierarchies count="58">
    <pivotHierarchy dragToData="1"/>
    <pivotHierarchy dragToData="1"/>
    <pivotHierarchy dragToData="1"/>
    <pivotHierarchy dragToData="1"/>
    <pivotHierarchy dragToData="1"/>
    <pivotHierarchy dragToData="1"/>
    <pivotHierarchy multipleItemSelectionAllowed="1" dragToData="1">
      <members count="1" level="1">
        <member name="[DimDate].[Year].&amp;[2008]"/>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 COGS"/>
    <pivotHierarchy dragToData="1" caption=" Total Revenue"/>
    <pivotHierarchy dragToData="1"/>
    <pivotHierarchy dragToData="1" caption=" OrderQuantity"/>
    <pivotHierarchy dragToData="1" caption=" Total Profit"/>
    <pivotHierarchy dragToData="1"/>
  </pivotHierarchies>
  <pivotTableStyleInfo name="PivotStyleLight16" showRowHeaders="1" showColHeaders="1" showRowStripes="0" showColStripes="0" showLastColumn="1"/>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7AC30F63-6898-4D93-8729-663061CBFCE2}" name="PivotTable1" cacheId="1336" applyNumberFormats="0" applyBorderFormats="0" applyFontFormats="0" applyPatternFormats="0" applyAlignmentFormats="0" applyWidthHeightFormats="1" dataCaption="Values" tag="aec261eb-58b5-442b-8769-8281d9104eca" updatedVersion="8" minRefreshableVersion="3" useAutoFormatting="1" subtotalHiddenItems="1" rowGrandTotals="0" colGrandTotals="0" itemPrintTitles="1" createdVersion="8" indent="0" compact="0" compactData="0" multipleFieldFilters="0" chartFormat="28">
  <location ref="C5:D12" firstHeaderRow="1" firstDataRow="1" firstDataCol="1"/>
  <pivotFields count="3">
    <pivotField dataField="1" compact="0" outline="0" subtotalTop="0" showAll="0" defaultSubtotal="0"/>
    <pivotField compact="0" allDrilled="1" outline="0" subtotalTop="0" showAll="0" dataSourceSort="1" defaultSubtotal="0" defaultAttributeDrillState="1"/>
    <pivotField axis="axisRow" compact="0" allDrilled="1" outline="0" subtotalTop="0" showAll="0" dataSourceSort="1" defaultSubtotal="0" defaultAttributeDrillState="1">
      <items count="7">
        <item x="0"/>
        <item x="1"/>
        <item x="2"/>
        <item x="3"/>
        <item x="4"/>
        <item x="5"/>
        <item x="6"/>
      </items>
    </pivotField>
  </pivotFields>
  <rowFields count="1">
    <field x="2"/>
  </rowFields>
  <rowItems count="7">
    <i>
      <x/>
    </i>
    <i>
      <x v="1"/>
    </i>
    <i>
      <x v="2"/>
    </i>
    <i>
      <x v="3"/>
    </i>
    <i>
      <x v="4"/>
    </i>
    <i>
      <x v="5"/>
    </i>
    <i>
      <x v="6"/>
    </i>
  </rowItems>
  <colItems count="1">
    <i/>
  </colItems>
  <dataFields count="1">
    <dataField name=" Total Profit" fld="0" baseField="0" baseItem="0" numFmtId="166"/>
  </dataFields>
  <formats count="4">
    <format dxfId="14">
      <pivotArea outline="0" collapsedLevelsAreSubtotals="1" fieldPosition="0">
        <references count="1">
          <reference field="4294967294" count="1" selected="0">
            <x v="0"/>
          </reference>
        </references>
      </pivotArea>
    </format>
    <format dxfId="15">
      <pivotArea type="all" dataOnly="0" outline="0" fieldPosition="0"/>
    </format>
    <format dxfId="16">
      <pivotArea outline="0" collapsedLevelsAreSubtotals="1" fieldPosition="0"/>
    </format>
    <format dxfId="17">
      <pivotArea dataOnly="0" labelOnly="1" outline="0" fieldPosition="0">
        <references count="1">
          <reference field="4294967294" count="1">
            <x v="0"/>
          </reference>
        </references>
      </pivotArea>
    </format>
  </formats>
  <chartFormats count="3">
    <chartFormat chart="14" format="1" series="1">
      <pivotArea type="data" outline="0" fieldPosition="0">
        <references count="1">
          <reference field="4294967294" count="1" selected="0">
            <x v="0"/>
          </reference>
        </references>
      </pivotArea>
    </chartFormat>
    <chartFormat chart="22" format="0" series="1">
      <pivotArea type="data" outline="0" fieldPosition="0">
        <references count="1">
          <reference field="4294967294" count="1" selected="0">
            <x v="0"/>
          </reference>
        </references>
      </pivotArea>
    </chartFormat>
    <chartFormat chart="25" format="2" series="1">
      <pivotArea type="data" outline="0" fieldPosition="0">
        <references count="1">
          <reference field="4294967294" count="1" selected="0">
            <x v="0"/>
          </reference>
        </references>
      </pivotArea>
    </chartFormat>
  </chartFormats>
  <pivotHierarchies count="58">
    <pivotHierarchy dragToData="1"/>
    <pivotHierarchy dragToData="1"/>
    <pivotHierarchy dragToData="1"/>
    <pivotHierarchy dragToData="1"/>
    <pivotHierarchy dragToData="1"/>
    <pivotHierarchy dragToData="1"/>
    <pivotHierarchy multipleItemSelectionAllowed="1" dragToData="1">
      <members count="1" level="1">
        <member name="[DimDate].[Year].&amp;[2008]"/>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 COGS"/>
    <pivotHierarchy dragToData="1" caption=" Total Revenue"/>
    <pivotHierarchy dragToData="1"/>
    <pivotHierarchy dragToData="1" caption=" OrderQuantity"/>
    <pivotHierarchy dragToData="1" caption=" Total Profit"/>
    <pivotHierarchy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A8BC02E9-8FD4-4E82-9B95-42F9E9E1B2A7}" autoFormatId="16" applyNumberFormats="0" applyBorderFormats="0" applyFontFormats="0" applyPatternFormats="0" applyAlignmentFormats="0" applyWidthHeightFormats="0">
  <queryTableRefresh nextId="14">
    <queryTableFields count="13">
      <queryTableField id="1" name="FactInternetSales[ProductKey]" tableColumnId="1"/>
      <queryTableField id="2" name="FactInternetSales[OrderDateKey]" tableColumnId="2"/>
      <queryTableField id="3" name="FactInternetSales[DueDateKey]" tableColumnId="3"/>
      <queryTableField id="4" name="FactInternetSales[ShipDateKey]" tableColumnId="4"/>
      <queryTableField id="5" name="FactInternetSales[CustomerKey]" tableColumnId="5"/>
      <queryTableField id="6" name="FactInternetSales[SalesTerritoryKey]" tableColumnId="6"/>
      <queryTableField id="7" name="FactInternetSales[OrderQuantity]" tableColumnId="7"/>
      <queryTableField id="8" name="FactInternetSales[UnitPrice]" tableColumnId="8"/>
      <queryTableField id="9" name="FactInternetSales[Cost]" tableColumnId="9"/>
      <queryTableField id="10" name="FactInternetSales[OrderDate]" tableColumnId="10"/>
      <queryTableField id="11" name="FactInternetSales[Total Revenue]" tableColumnId="11"/>
      <queryTableField id="12" name="FactInternetSales[COGS]" tableColumnId="12"/>
      <queryTableField id="13" name="FactInternetSales[Total Profit]" tableColumnId="13"/>
    </queryTableFields>
  </queryTableRefresh>
  <extLst>
    <ext xmlns:x15="http://schemas.microsoft.com/office/spreadsheetml/2010/11/main" uri="{883FBD77-0823-4a55-B5E3-86C4891E6966}">
      <x15:queryTable drillThrough="1"/>
    </ext>
  </extLst>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 xr16:uid="{930B90FA-C2F0-4A7A-BC1B-F039914CA3CA}" autoFormatId="16" applyNumberFormats="0" applyBorderFormats="0" applyFontFormats="0" applyPatternFormats="0" applyAlignmentFormats="0" applyWidthHeightFormats="0">
  <queryTableRefresh nextId="14">
    <queryTableFields count="13">
      <queryTableField id="1" name="FactInternetSales[ProductKey]" tableColumnId="1"/>
      <queryTableField id="2" name="FactInternetSales[OrderDateKey]" tableColumnId="2"/>
      <queryTableField id="3" name="FactInternetSales[DueDateKey]" tableColumnId="3"/>
      <queryTableField id="4" name="FactInternetSales[ShipDateKey]" tableColumnId="4"/>
      <queryTableField id="5" name="FactInternetSales[CustomerKey]" tableColumnId="5"/>
      <queryTableField id="6" name="FactInternetSales[SalesTerritoryKey]" tableColumnId="6"/>
      <queryTableField id="7" name="FactInternetSales[OrderQuantity]" tableColumnId="7"/>
      <queryTableField id="8" name="FactInternetSales[UnitPrice]" tableColumnId="8"/>
      <queryTableField id="9" name="FactInternetSales[Cost]" tableColumnId="9"/>
      <queryTableField id="10" name="FactInternetSales[OrderDate]" tableColumnId="10"/>
      <queryTableField id="11" name="FactInternetSales[Total Revenue]" tableColumnId="11"/>
      <queryTableField id="12" name="FactInternetSales[COGS]" tableColumnId="12"/>
      <queryTableField id="13" name="FactInternetSales[Total Profit]" tableColumnId="13"/>
    </queryTableFields>
  </queryTableRefresh>
  <extLst>
    <ext xmlns:x15="http://schemas.microsoft.com/office/spreadsheetml/2010/11/main" uri="{883FBD77-0823-4a55-B5E3-86C4891E6966}">
      <x15:queryTable drillThrough="1"/>
    </ext>
  </extLst>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3" xr16:uid="{51293BDA-E7A9-487C-ADE7-2F9F2C6FCAC4}" autoFormatId="16" applyNumberFormats="0" applyBorderFormats="0" applyFontFormats="0" applyPatternFormats="0" applyAlignmentFormats="0" applyWidthHeightFormats="0">
  <queryTableRefresh nextId="14">
    <queryTableFields count="13">
      <queryTableField id="1" name="FactInternetSales[ProductKey]" tableColumnId="1"/>
      <queryTableField id="2" name="FactInternetSales[OrderDateKey]" tableColumnId="2"/>
      <queryTableField id="3" name="FactInternetSales[DueDateKey]" tableColumnId="3"/>
      <queryTableField id="4" name="FactInternetSales[ShipDateKey]" tableColumnId="4"/>
      <queryTableField id="5" name="FactInternetSales[CustomerKey]" tableColumnId="5"/>
      <queryTableField id="6" name="FactInternetSales[SalesTerritoryKey]" tableColumnId="6"/>
      <queryTableField id="7" name="FactInternetSales[OrderQuantity]" tableColumnId="7"/>
      <queryTableField id="8" name="FactInternetSales[UnitPrice]" tableColumnId="8"/>
      <queryTableField id="9" name="FactInternetSales[Cost]" tableColumnId="9"/>
      <queryTableField id="10" name="FactInternetSales[OrderDate]" tableColumnId="10"/>
      <queryTableField id="11" name="FactInternetSales[Total Revenue]" tableColumnId="11"/>
      <queryTableField id="12" name="FactInternetSales[COGS]" tableColumnId="12"/>
      <queryTableField id="13" name="FactInternetSales[Total Profit]" tableColumnId="13"/>
    </queryTableFields>
  </queryTableRefresh>
  <extLst>
    <ext xmlns:x15="http://schemas.microsoft.com/office/spreadsheetml/2010/11/main" uri="{883FBD77-0823-4a55-B5E3-86C4891E6966}">
      <x15:queryTable drillThrough="1"/>
    </ext>
  </extLst>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72A2147C-9924-4634-B665-B109CB729EFB}" sourceName="[DimDate].[Year]">
  <pivotTables>
    <pivotTable tabId="1" name="PivotTable1"/>
    <pivotTable tabId="1" name="PivotTable6"/>
    <pivotTable tabId="5" name="PivotTable1"/>
    <pivotTable tabId="5" name="PivotTable8"/>
    <pivotTable tabId="5" name="PivotTable11"/>
    <pivotTable tabId="5" name="PivotTable12"/>
  </pivotTables>
  <data>
    <olap pivotCacheId="1466577339">
      <levels count="2">
        <level uniqueName="[DimDate].[Year].[(All)]" sourceCaption="(All)" count="0"/>
        <level uniqueName="[DimDate].[Year].[Year]" sourceCaption="Year" count="4">
          <ranges>
            <range startItem="0">
              <i n="[DimDate].[Year].&amp;[2005]" c="2005"/>
              <i n="[DimDate].[Year].&amp;[2006]" c="2006"/>
              <i n="[DimDate].[Year].&amp;[2007]" c="2007"/>
              <i n="[DimDate].[Year].&amp;[2008]" c="2008"/>
            </range>
          </ranges>
        </level>
      </levels>
      <selections count="1">
        <selection n="[DimDate].[Year].&amp;[2008]"/>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_Name" xr10:uid="{75CFA72A-CFE9-41D4-896D-D4C7F1943CE1}" sourceName="[DimDate].[Month Name]">
  <pivotTables>
    <pivotTable tabId="1" name="PivotTable7"/>
  </pivotTables>
  <data>
    <olap pivotCacheId="1687977837">
      <levels count="2">
        <level uniqueName="[DimDate].[Month Name].[(All)]" sourceCaption="(All)" count="0"/>
        <level uniqueName="[DimDate].[Month Name].[Month Name]" sourceCaption="Month Name" count="12">
          <ranges>
            <range startItem="0">
              <i n="[DimDate].[Month Name].&amp;[Jan]" c="Jan"/>
              <i n="[DimDate].[Month Name].&amp;[Feb]" c="Feb"/>
              <i n="[DimDate].[Month Name].&amp;[Mar]" c="Mar"/>
              <i n="[DimDate].[Month Name].&amp;[Apr]" c="Apr"/>
              <i n="[DimDate].[Month Name].&amp;[May]" c="May"/>
              <i n="[DimDate].[Month Name].&amp;[Jun]" c="Jun"/>
              <i n="[DimDate].[Month Name].&amp;[Jul]" c="Jul"/>
              <i n="[DimDate].[Month Name].&amp;[Aug]" c="Aug"/>
              <i n="[DimDate].[Month Name].&amp;[Sep]" c="Sep"/>
              <i n="[DimDate].[Month Name].&amp;[Oct]" c="Oct"/>
              <i n="[DimDate].[Month Name].&amp;[Nov]" c="Nov"/>
              <i n="[DimDate].[Month Name].&amp;[Dec]" c="Dec"/>
            </range>
          </ranges>
        </level>
      </levels>
      <selections count="10">
        <selection n="[DimDate].[Month Name].&amp;[Apr]"/>
        <selection n="[DimDate].[Month Name].&amp;[Aug]"/>
        <selection n="[DimDate].[Month Name].&amp;[Dec]"/>
        <selection n="[DimDate].[Month Name].&amp;[Jul]"/>
        <selection n="[DimDate].[Month Name].&amp;[Jun]"/>
        <selection n="[DimDate].[Month Name].&amp;[Mar]"/>
        <selection n="[DimDate].[Month Name].&amp;[May]"/>
        <selection n="[DimDate].[Month Name].&amp;[Nov]"/>
        <selection n="[DimDate].[Month Name].&amp;[Oct]"/>
        <selection n="[DimDate].[Month Name].&amp;[Sep]"/>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nglishCountryRegionName" xr10:uid="{1302A181-78BC-4FB2-99D6-39A9318AE0D2}" sourceName="[DimGeography].[EnglishCountryRegionName]">
  <pivotTables>
    <pivotTable tabId="5" name="PivotTable12"/>
  </pivotTables>
  <data>
    <olap pivotCacheId="754401932">
      <levels count="2">
        <level uniqueName="[DimGeography].[EnglishCountryRegionName].[(All)]" sourceCaption="(All)" count="0"/>
        <level uniqueName="[DimGeography].[EnglishCountryRegionName].[EnglishCountryRegionName]" sourceCaption="EnglishCountryRegionName" count="6">
          <ranges>
            <range startItem="0">
              <i n="[DimGeography].[EnglishCountryRegionName].&amp;[Australia]" c="Australia"/>
              <i n="[DimGeography].[EnglishCountryRegionName].&amp;[Canada]" c="Canada"/>
              <i n="[DimGeography].[EnglishCountryRegionName].&amp;[France]" c="France"/>
              <i n="[DimGeography].[EnglishCountryRegionName].&amp;[Germany]" c="Germany"/>
              <i n="[DimGeography].[EnglishCountryRegionName].&amp;[United Kingdom]" c="United Kingdom"/>
              <i n="[DimGeography].[EnglishCountryRegionName].&amp;[United States]" c="United States"/>
            </range>
          </ranges>
        </level>
      </levels>
      <selections count="1">
        <selection n="[DimGeography].[EnglishCountryRegionName].&amp;[Australia]"/>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6CCF6C09-CB59-4E0B-BE90-8AF813376E86}" cache="Slicer_Year" caption="Year" level="1"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1" xr10:uid="{19CBF3C8-9CF3-4E49-A65D-114416DB8DF8}" cache="Slicer_Year" caption="Year" columnCount="4" showCaption="0" level="1" style="Slicer Style 6" rowHeight="234950"/>
  <slicer name="Month Name" xr10:uid="{96BD35FC-1571-485C-9F0A-BA29731953DB}" cache="Slicer_Month_Name" caption="Month Name" columnCount="3" showCaption="0" level="1" style="Slicer Style 6" rowHeight="365760"/>
  <slicer name="Country" xr10:uid="{816FF8C4-0F5B-4E10-83A1-C36F35C14F4E}" cache="Slicer_EnglishCountryRegionName" caption="Country" columnCount="2" showCaption="0" level="1" style="Slicer Style 6" rowHeight="54864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E1CDB89-D194-4E52-99B9-8702383A9640}" name="Table_ExternalData_1" displayName="Table_ExternalData_1" ref="A3:M1003" tableType="queryTable" totalsRowShown="0">
  <autoFilter ref="A3:M1003" xr:uid="{6E1CDB89-D194-4E52-99B9-8702383A9640}"/>
  <tableColumns count="13">
    <tableColumn id="1" xr3:uid="{E62E735A-53B7-4EC2-A6F5-A2589ED563A2}" uniqueName="1" name="FactInternetSales[ProductKey]" queryTableFieldId="1"/>
    <tableColumn id="2" xr3:uid="{C368FD24-FB1C-4932-91BE-C5DE39CCF295}" uniqueName="2" name="FactInternetSales[OrderDateKey]" queryTableFieldId="2"/>
    <tableColumn id="3" xr3:uid="{27176366-C889-4CCA-84FE-F3E56B240050}" uniqueName="3" name="FactInternetSales[DueDateKey]" queryTableFieldId="3"/>
    <tableColumn id="4" xr3:uid="{A41828F0-3D2B-4CFE-B617-F6528C0C1E99}" uniqueName="4" name="FactInternetSales[ShipDateKey]" queryTableFieldId="4"/>
    <tableColumn id="5" xr3:uid="{56297454-E094-406F-8C33-8B9B2A5ECDCC}" uniqueName="5" name="FactInternetSales[CustomerKey]" queryTableFieldId="5"/>
    <tableColumn id="6" xr3:uid="{807695E6-685B-46FF-8A78-375FF6AF31BE}" uniqueName="6" name="FactInternetSales[SalesTerritoryKey]" queryTableFieldId="6"/>
    <tableColumn id="7" xr3:uid="{B97F5CB3-77F1-40A7-ACB9-C058A4DB0710}" uniqueName="7" name="FactInternetSales[OrderQuantity]" queryTableFieldId="7"/>
    <tableColumn id="8" xr3:uid="{56AD39A7-C36C-4DDB-B8D7-49C784B01881}" uniqueName="8" name="FactInternetSales[UnitPrice]" queryTableFieldId="8"/>
    <tableColumn id="9" xr3:uid="{B02AC172-BFFF-4BAE-9155-723E7E41D031}" uniqueName="9" name="FactInternetSales[Cost]" queryTableFieldId="9"/>
    <tableColumn id="10" xr3:uid="{5801392F-3013-4368-8E21-A8D30100E28D}" uniqueName="10" name="FactInternetSales[OrderDate]" queryTableFieldId="10" dataDxfId="42"/>
    <tableColumn id="11" xr3:uid="{ABD1AF0E-1C15-4D79-B1BA-E73891595563}" uniqueName="11" name="FactInternetSales[Total Revenue]" queryTableFieldId="11"/>
    <tableColumn id="12" xr3:uid="{4F6CF359-6BEA-4F87-8D9A-C113AD619AD3}" uniqueName="12" name="FactInternetSales[COGS]" queryTableFieldId="12"/>
    <tableColumn id="13" xr3:uid="{6B9AD1FB-8444-488E-B0F4-3FFCA6D09CFE}" uniqueName="13" name="FactInternetSales[Total Profit]" queryTableFieldId="1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362A7D8-767A-4884-9FB4-66193F12F926}" name="Table_ExternalData_13" displayName="Table_ExternalData_13" ref="A3:M1003" tableType="queryTable" totalsRowShown="0">
  <autoFilter ref="A3:M1003" xr:uid="{F362A7D8-767A-4884-9FB4-66193F12F926}"/>
  <tableColumns count="13">
    <tableColumn id="1" xr3:uid="{E2EB06C8-E932-43DB-826A-9CB36EAD6328}" uniqueName="1" name="FactInternetSales[ProductKey]" queryTableFieldId="1"/>
    <tableColumn id="2" xr3:uid="{C9C82F36-C3C5-4E46-B93F-067DD2E2AD46}" uniqueName="2" name="FactInternetSales[OrderDateKey]" queryTableFieldId="2"/>
    <tableColumn id="3" xr3:uid="{0747DF6C-0750-43EE-85FB-94E78B9010A8}" uniqueName="3" name="FactInternetSales[DueDateKey]" queryTableFieldId="3"/>
    <tableColumn id="4" xr3:uid="{6ED72280-4571-46EE-A214-35B835E18EC8}" uniqueName="4" name="FactInternetSales[ShipDateKey]" queryTableFieldId="4"/>
    <tableColumn id="5" xr3:uid="{7DB95C5D-086A-4AC5-8B05-179E68A7132B}" uniqueName="5" name="FactInternetSales[CustomerKey]" queryTableFieldId="5"/>
    <tableColumn id="6" xr3:uid="{54737E93-7974-4F88-AB5D-A29F5718039E}" uniqueName="6" name="FactInternetSales[SalesTerritoryKey]" queryTableFieldId="6"/>
    <tableColumn id="7" xr3:uid="{541F10A8-9B7C-41C2-99B2-219B77B4A11F}" uniqueName="7" name="FactInternetSales[OrderQuantity]" queryTableFieldId="7"/>
    <tableColumn id="8" xr3:uid="{B90733A4-1EA2-4D2C-9810-22B368FA384C}" uniqueName="8" name="FactInternetSales[UnitPrice]" queryTableFieldId="8"/>
    <tableColumn id="9" xr3:uid="{3B8A92F4-40F2-4729-83CF-5AFC6CB747D0}" uniqueName="9" name="FactInternetSales[Cost]" queryTableFieldId="9"/>
    <tableColumn id="10" xr3:uid="{08682178-05F6-4C29-88F6-FE98E0C85F58}" uniqueName="10" name="FactInternetSales[OrderDate]" queryTableFieldId="10" dataDxfId="41"/>
    <tableColumn id="11" xr3:uid="{2573752D-2242-4E6F-A006-ADEED9C1B6DD}" uniqueName="11" name="FactInternetSales[Total Revenue]" queryTableFieldId="11"/>
    <tableColumn id="12" xr3:uid="{BF387A06-BCD4-4BED-855E-77F0E37F687B}" uniqueName="12" name="FactInternetSales[COGS]" queryTableFieldId="12"/>
    <tableColumn id="13" xr3:uid="{A5B7C166-8107-4689-B292-04EAEE561DE9}" uniqueName="13" name="FactInternetSales[Total Profit]" queryTableFieldId="1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4B46B1B-109A-4615-ADAF-CA45AD1400DC}" name="Table_ExternalData_14" displayName="Table_ExternalData_14" ref="A3:M561" tableType="queryTable" totalsRowShown="0">
  <autoFilter ref="A3:M561" xr:uid="{54B46B1B-109A-4615-ADAF-CA45AD1400DC}"/>
  <tableColumns count="13">
    <tableColumn id="1" xr3:uid="{ABDB938B-E8A0-4355-AA98-DA669262180A}" uniqueName="1" name="FactInternetSales[ProductKey]" queryTableFieldId="1"/>
    <tableColumn id="2" xr3:uid="{EF28A4AD-D887-401F-B54C-A06139A0D9F9}" uniqueName="2" name="FactInternetSales[OrderDateKey]" queryTableFieldId="2"/>
    <tableColumn id="3" xr3:uid="{31145C57-5F95-476D-814F-FC996B7521A7}" uniqueName="3" name="FactInternetSales[DueDateKey]" queryTableFieldId="3"/>
    <tableColumn id="4" xr3:uid="{7124427E-4888-4608-A10C-7818AA7E3BCE}" uniqueName="4" name="FactInternetSales[ShipDateKey]" queryTableFieldId="4"/>
    <tableColumn id="5" xr3:uid="{D585B3F3-657D-443F-9248-2186E60AD5CA}" uniqueName="5" name="FactInternetSales[CustomerKey]" queryTableFieldId="5"/>
    <tableColumn id="6" xr3:uid="{BFC83DB4-F953-47AF-AD97-BCF3BA0AFA3B}" uniqueName="6" name="FactInternetSales[SalesTerritoryKey]" queryTableFieldId="6"/>
    <tableColumn id="7" xr3:uid="{92C54619-5958-42CD-8BAF-D6D1D4EBB18C}" uniqueName="7" name="FactInternetSales[OrderQuantity]" queryTableFieldId="7"/>
    <tableColumn id="8" xr3:uid="{CFDFAF78-E755-4841-AB2B-92483C10A770}" uniqueName="8" name="FactInternetSales[UnitPrice]" queryTableFieldId="8"/>
    <tableColumn id="9" xr3:uid="{C361FB64-D92B-4B27-B08E-CB724696B600}" uniqueName="9" name="FactInternetSales[Cost]" queryTableFieldId="9"/>
    <tableColumn id="10" xr3:uid="{7A7495AE-EF20-453A-8DD3-59F40A253634}" uniqueName="10" name="FactInternetSales[OrderDate]" queryTableFieldId="10" dataDxfId="29"/>
    <tableColumn id="11" xr3:uid="{CF15E823-939D-43F3-B4EC-B883A8B38429}" uniqueName="11" name="FactInternetSales[Total Revenue]" queryTableFieldId="11"/>
    <tableColumn id="12" xr3:uid="{F5B35257-B120-41D0-8D8B-4996F9F1CFB6}" uniqueName="12" name="FactInternetSales[COGS]" queryTableFieldId="12"/>
    <tableColumn id="13" xr3:uid="{1E1FC986-810F-4A4B-A738-07650543199A}" uniqueName="13" name="FactInternetSales[Total Profit]" queryTableFieldId="13"/>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drawing" Target="../drawings/drawing1.xml"/><Relationship Id="rId4" Type="http://schemas.openxmlformats.org/officeDocument/2006/relationships/pivotTable" Target="../pivotTables/pivotTable4.xml"/></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7.xml"/><Relationship Id="rId2" Type="http://schemas.openxmlformats.org/officeDocument/2006/relationships/pivotTable" Target="../pivotTables/pivotTable6.xml"/><Relationship Id="rId1" Type="http://schemas.openxmlformats.org/officeDocument/2006/relationships/pivotTable" Target="../pivotTables/pivotTable5.xml"/><Relationship Id="rId5" Type="http://schemas.openxmlformats.org/officeDocument/2006/relationships/drawing" Target="../drawings/drawing2.xml"/><Relationship Id="rId4" Type="http://schemas.openxmlformats.org/officeDocument/2006/relationships/pivotTable" Target="../pivotTables/pivotTable8.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3.xml"/><Relationship Id="rId6" Type="http://schemas.microsoft.com/office/2007/relationships/slicer" Target="../slicers/slicer2.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AC8758-5B8A-45D3-8B46-3B5E9818F83C}">
  <dimension ref="A1:M1003"/>
  <sheetViews>
    <sheetView workbookViewId="0"/>
  </sheetViews>
  <sheetFormatPr defaultRowHeight="14.4" x14ac:dyDescent="0.3"/>
  <cols>
    <col min="1" max="1" width="29.21875" bestFit="1" customWidth="1"/>
    <col min="2" max="2" width="31.21875" bestFit="1" customWidth="1"/>
    <col min="3" max="3" width="29.77734375" bestFit="1" customWidth="1"/>
    <col min="4" max="4" width="30.109375" bestFit="1" customWidth="1"/>
    <col min="5" max="5" width="30.6640625" bestFit="1" customWidth="1"/>
    <col min="6" max="6" width="34.109375" bestFit="1" customWidth="1"/>
    <col min="7" max="7" width="31.5546875" bestFit="1" customWidth="1"/>
    <col min="8" max="8" width="27" bestFit="1" customWidth="1"/>
    <col min="9" max="9" width="22.88671875" bestFit="1" customWidth="1"/>
    <col min="10" max="10" width="28.109375" bestFit="1" customWidth="1"/>
    <col min="11" max="11" width="31.44140625" bestFit="1" customWidth="1"/>
    <col min="12" max="12" width="24" bestFit="1" customWidth="1"/>
    <col min="13" max="13" width="28.77734375" bestFit="1" customWidth="1"/>
  </cols>
  <sheetData>
    <row r="1" spans="1:13" x14ac:dyDescent="0.3">
      <c r="A1" s="12" t="s">
        <v>32</v>
      </c>
    </row>
    <row r="3" spans="1:13" x14ac:dyDescent="0.3">
      <c r="A3" t="s">
        <v>19</v>
      </c>
      <c r="B3" t="s">
        <v>20</v>
      </c>
      <c r="C3" t="s">
        <v>21</v>
      </c>
      <c r="D3" t="s">
        <v>22</v>
      </c>
      <c r="E3" t="s">
        <v>23</v>
      </c>
      <c r="F3" t="s">
        <v>24</v>
      </c>
      <c r="G3" t="s">
        <v>25</v>
      </c>
      <c r="H3" t="s">
        <v>26</v>
      </c>
      <c r="I3" t="s">
        <v>27</v>
      </c>
      <c r="J3" t="s">
        <v>28</v>
      </c>
      <c r="K3" t="s">
        <v>29</v>
      </c>
      <c r="L3" t="s">
        <v>30</v>
      </c>
      <c r="M3" t="s">
        <v>31</v>
      </c>
    </row>
    <row r="4" spans="1:13" x14ac:dyDescent="0.3">
      <c r="A4">
        <v>477</v>
      </c>
      <c r="B4">
        <v>20080612</v>
      </c>
      <c r="C4">
        <v>20080624</v>
      </c>
      <c r="D4">
        <v>20080619</v>
      </c>
      <c r="E4">
        <v>11001</v>
      </c>
      <c r="F4">
        <v>9</v>
      </c>
      <c r="G4">
        <v>1</v>
      </c>
      <c r="H4">
        <v>4.99</v>
      </c>
      <c r="I4">
        <v>1.8663000000000001</v>
      </c>
      <c r="J4" s="11">
        <v>39611</v>
      </c>
      <c r="K4">
        <v>4.99</v>
      </c>
      <c r="L4">
        <v>1.8663000000000001</v>
      </c>
      <c r="M4">
        <v>3.1236999999999999</v>
      </c>
    </row>
    <row r="5" spans="1:13" x14ac:dyDescent="0.3">
      <c r="A5">
        <v>477</v>
      </c>
      <c r="B5">
        <v>20080426</v>
      </c>
      <c r="C5">
        <v>20080508</v>
      </c>
      <c r="D5">
        <v>20080503</v>
      </c>
      <c r="E5">
        <v>11018</v>
      </c>
      <c r="F5">
        <v>9</v>
      </c>
      <c r="G5">
        <v>10</v>
      </c>
      <c r="H5">
        <v>4.99</v>
      </c>
      <c r="I5">
        <v>1.8663000000000001</v>
      </c>
      <c r="J5" s="11">
        <v>39564</v>
      </c>
      <c r="K5">
        <v>49.9</v>
      </c>
      <c r="L5">
        <v>18.663</v>
      </c>
      <c r="M5">
        <v>31.236999999999998</v>
      </c>
    </row>
    <row r="6" spans="1:13" x14ac:dyDescent="0.3">
      <c r="A6">
        <v>477</v>
      </c>
      <c r="B6">
        <v>20080514</v>
      </c>
      <c r="C6">
        <v>20080526</v>
      </c>
      <c r="D6">
        <v>20080521</v>
      </c>
      <c r="E6">
        <v>11029</v>
      </c>
      <c r="F6">
        <v>9</v>
      </c>
      <c r="G6">
        <v>1</v>
      </c>
      <c r="H6">
        <v>4.99</v>
      </c>
      <c r="I6">
        <v>1.8663000000000001</v>
      </c>
      <c r="J6" s="11">
        <v>39582</v>
      </c>
      <c r="K6">
        <v>4.99</v>
      </c>
      <c r="L6">
        <v>1.8663000000000001</v>
      </c>
      <c r="M6">
        <v>3.1236999999999999</v>
      </c>
    </row>
    <row r="7" spans="1:13" x14ac:dyDescent="0.3">
      <c r="A7">
        <v>477</v>
      </c>
      <c r="B7">
        <v>20080516</v>
      </c>
      <c r="C7">
        <v>20080528</v>
      </c>
      <c r="D7">
        <v>20080523</v>
      </c>
      <c r="E7">
        <v>11031</v>
      </c>
      <c r="F7">
        <v>9</v>
      </c>
      <c r="G7">
        <v>10</v>
      </c>
      <c r="H7">
        <v>4.99</v>
      </c>
      <c r="I7">
        <v>1.8663000000000001</v>
      </c>
      <c r="J7" s="11">
        <v>39584</v>
      </c>
      <c r="K7">
        <v>49.9</v>
      </c>
      <c r="L7">
        <v>18.663</v>
      </c>
      <c r="M7">
        <v>31.236999999999998</v>
      </c>
    </row>
    <row r="8" spans="1:13" x14ac:dyDescent="0.3">
      <c r="A8">
        <v>477</v>
      </c>
      <c r="B8">
        <v>20080212</v>
      </c>
      <c r="C8">
        <v>20080224</v>
      </c>
      <c r="D8">
        <v>20080219</v>
      </c>
      <c r="E8">
        <v>11032</v>
      </c>
      <c r="F8">
        <v>9</v>
      </c>
      <c r="G8">
        <v>12</v>
      </c>
      <c r="H8">
        <v>4.99</v>
      </c>
      <c r="I8">
        <v>1.8663000000000001</v>
      </c>
      <c r="J8" s="11">
        <v>39490</v>
      </c>
      <c r="K8">
        <v>59.88</v>
      </c>
      <c r="L8">
        <v>22.395600000000002</v>
      </c>
      <c r="M8">
        <v>37.484400000000001</v>
      </c>
    </row>
    <row r="9" spans="1:13" x14ac:dyDescent="0.3">
      <c r="A9">
        <v>477</v>
      </c>
      <c r="B9">
        <v>20080508</v>
      </c>
      <c r="C9">
        <v>20080520</v>
      </c>
      <c r="D9">
        <v>20080515</v>
      </c>
      <c r="E9">
        <v>11033</v>
      </c>
      <c r="F9">
        <v>9</v>
      </c>
      <c r="G9">
        <v>8</v>
      </c>
      <c r="H9">
        <v>4.99</v>
      </c>
      <c r="I9">
        <v>1.8663000000000001</v>
      </c>
      <c r="J9" s="11">
        <v>39576</v>
      </c>
      <c r="K9">
        <v>39.92</v>
      </c>
      <c r="L9">
        <v>14.930400000000001</v>
      </c>
      <c r="M9">
        <v>24.989599999999999</v>
      </c>
    </row>
    <row r="10" spans="1:13" x14ac:dyDescent="0.3">
      <c r="A10">
        <v>477</v>
      </c>
      <c r="B10">
        <v>20080518</v>
      </c>
      <c r="C10">
        <v>20080530</v>
      </c>
      <c r="D10">
        <v>20080525</v>
      </c>
      <c r="E10">
        <v>11035</v>
      </c>
      <c r="F10">
        <v>9</v>
      </c>
      <c r="G10">
        <v>4</v>
      </c>
      <c r="H10">
        <v>4.99</v>
      </c>
      <c r="I10">
        <v>1.8663000000000001</v>
      </c>
      <c r="J10" s="11">
        <v>39586</v>
      </c>
      <c r="K10">
        <v>19.96</v>
      </c>
      <c r="L10">
        <v>7.4652000000000003</v>
      </c>
      <c r="M10">
        <v>12.4948</v>
      </c>
    </row>
    <row r="11" spans="1:13" x14ac:dyDescent="0.3">
      <c r="A11">
        <v>477</v>
      </c>
      <c r="B11">
        <v>20080511</v>
      </c>
      <c r="C11">
        <v>20080523</v>
      </c>
      <c r="D11">
        <v>20080518</v>
      </c>
      <c r="E11">
        <v>11044</v>
      </c>
      <c r="F11">
        <v>9</v>
      </c>
      <c r="G11">
        <v>16</v>
      </c>
      <c r="H11">
        <v>4.99</v>
      </c>
      <c r="I11">
        <v>1.8663000000000001</v>
      </c>
      <c r="J11" s="11">
        <v>39579</v>
      </c>
      <c r="K11">
        <v>79.84</v>
      </c>
      <c r="L11">
        <v>29.860800000000001</v>
      </c>
      <c r="M11">
        <v>49.979199999999999</v>
      </c>
    </row>
    <row r="12" spans="1:13" x14ac:dyDescent="0.3">
      <c r="A12">
        <v>477</v>
      </c>
      <c r="B12">
        <v>20080627</v>
      </c>
      <c r="C12">
        <v>20080709</v>
      </c>
      <c r="D12">
        <v>20080704</v>
      </c>
      <c r="E12">
        <v>11048</v>
      </c>
      <c r="F12">
        <v>9</v>
      </c>
      <c r="G12">
        <v>11</v>
      </c>
      <c r="H12">
        <v>4.99</v>
      </c>
      <c r="I12">
        <v>1.8663000000000001</v>
      </c>
      <c r="J12" s="11">
        <v>39626</v>
      </c>
      <c r="K12">
        <v>54.89</v>
      </c>
      <c r="L12">
        <v>20.529299999999999</v>
      </c>
      <c r="M12">
        <v>34.360700000000001</v>
      </c>
    </row>
    <row r="13" spans="1:13" x14ac:dyDescent="0.3">
      <c r="A13">
        <v>477</v>
      </c>
      <c r="B13">
        <v>20080121</v>
      </c>
      <c r="C13">
        <v>20080202</v>
      </c>
      <c r="D13">
        <v>20080128</v>
      </c>
      <c r="E13">
        <v>11068</v>
      </c>
      <c r="F13">
        <v>9</v>
      </c>
      <c r="G13">
        <v>6</v>
      </c>
      <c r="H13">
        <v>4.99</v>
      </c>
      <c r="I13">
        <v>1.8663000000000001</v>
      </c>
      <c r="J13" s="11">
        <v>39468</v>
      </c>
      <c r="K13">
        <v>29.94</v>
      </c>
      <c r="L13">
        <v>11.197800000000001</v>
      </c>
      <c r="M13">
        <v>18.7422</v>
      </c>
    </row>
    <row r="14" spans="1:13" x14ac:dyDescent="0.3">
      <c r="A14">
        <v>477</v>
      </c>
      <c r="B14">
        <v>20080603</v>
      </c>
      <c r="C14">
        <v>20080615</v>
      </c>
      <c r="D14">
        <v>20080610</v>
      </c>
      <c r="E14">
        <v>11071</v>
      </c>
      <c r="F14">
        <v>9</v>
      </c>
      <c r="G14">
        <v>16</v>
      </c>
      <c r="H14">
        <v>4.99</v>
      </c>
      <c r="I14">
        <v>1.8663000000000001</v>
      </c>
      <c r="J14" s="11">
        <v>39602</v>
      </c>
      <c r="K14">
        <v>79.84</v>
      </c>
      <c r="L14">
        <v>29.860800000000001</v>
      </c>
      <c r="M14">
        <v>49.979199999999999</v>
      </c>
    </row>
    <row r="15" spans="1:13" x14ac:dyDescent="0.3">
      <c r="A15">
        <v>477</v>
      </c>
      <c r="B15">
        <v>20080222</v>
      </c>
      <c r="C15">
        <v>20080305</v>
      </c>
      <c r="D15">
        <v>20080229</v>
      </c>
      <c r="E15">
        <v>11073</v>
      </c>
      <c r="F15">
        <v>9</v>
      </c>
      <c r="G15">
        <v>17</v>
      </c>
      <c r="H15">
        <v>4.99</v>
      </c>
      <c r="I15">
        <v>1.8663000000000001</v>
      </c>
      <c r="J15" s="11">
        <v>39500</v>
      </c>
      <c r="K15">
        <v>84.83</v>
      </c>
      <c r="L15">
        <v>31.7271</v>
      </c>
      <c r="M15">
        <v>53.102899999999998</v>
      </c>
    </row>
    <row r="16" spans="1:13" x14ac:dyDescent="0.3">
      <c r="A16">
        <v>477</v>
      </c>
      <c r="B16">
        <v>20080303</v>
      </c>
      <c r="C16">
        <v>20080315</v>
      </c>
      <c r="D16">
        <v>20080310</v>
      </c>
      <c r="E16">
        <v>11079</v>
      </c>
      <c r="F16">
        <v>9</v>
      </c>
      <c r="G16">
        <v>15</v>
      </c>
      <c r="H16">
        <v>4.99</v>
      </c>
      <c r="I16">
        <v>1.8663000000000001</v>
      </c>
      <c r="J16" s="11">
        <v>39510</v>
      </c>
      <c r="K16">
        <v>74.849999999999994</v>
      </c>
      <c r="L16">
        <v>27.994499999999999</v>
      </c>
      <c r="M16">
        <v>46.855499999999999</v>
      </c>
    </row>
    <row r="17" spans="1:13" x14ac:dyDescent="0.3">
      <c r="A17">
        <v>477</v>
      </c>
      <c r="B17">
        <v>20080714</v>
      </c>
      <c r="C17">
        <v>20080726</v>
      </c>
      <c r="D17">
        <v>20080721</v>
      </c>
      <c r="E17">
        <v>11094</v>
      </c>
      <c r="F17">
        <v>9</v>
      </c>
      <c r="G17">
        <v>3</v>
      </c>
      <c r="H17">
        <v>4.99</v>
      </c>
      <c r="I17">
        <v>1.8663000000000001</v>
      </c>
      <c r="J17" s="11">
        <v>39643</v>
      </c>
      <c r="K17">
        <v>14.97</v>
      </c>
      <c r="L17">
        <v>5.5989000000000004</v>
      </c>
      <c r="M17">
        <v>9.3711000000000002</v>
      </c>
    </row>
    <row r="18" spans="1:13" x14ac:dyDescent="0.3">
      <c r="A18">
        <v>477</v>
      </c>
      <c r="B18">
        <v>20080418</v>
      </c>
      <c r="C18">
        <v>20080430</v>
      </c>
      <c r="D18">
        <v>20080425</v>
      </c>
      <c r="E18">
        <v>11098</v>
      </c>
      <c r="F18">
        <v>9</v>
      </c>
      <c r="G18">
        <v>9</v>
      </c>
      <c r="H18">
        <v>4.99</v>
      </c>
      <c r="I18">
        <v>1.8663000000000001</v>
      </c>
      <c r="J18" s="11">
        <v>39556</v>
      </c>
      <c r="K18">
        <v>44.91</v>
      </c>
      <c r="L18">
        <v>16.796700000000001</v>
      </c>
      <c r="M18">
        <v>28.113299999999999</v>
      </c>
    </row>
    <row r="19" spans="1:13" x14ac:dyDescent="0.3">
      <c r="A19">
        <v>477</v>
      </c>
      <c r="B19">
        <v>20080102</v>
      </c>
      <c r="C19">
        <v>20080114</v>
      </c>
      <c r="D19">
        <v>20080109</v>
      </c>
      <c r="E19">
        <v>11099</v>
      </c>
      <c r="F19">
        <v>9</v>
      </c>
      <c r="G19">
        <v>18</v>
      </c>
      <c r="H19">
        <v>4.99</v>
      </c>
      <c r="I19">
        <v>1.8663000000000001</v>
      </c>
      <c r="J19" s="11">
        <v>39449</v>
      </c>
      <c r="K19">
        <v>89.82</v>
      </c>
      <c r="L19">
        <v>33.593400000000003</v>
      </c>
      <c r="M19">
        <v>56.226599999999998</v>
      </c>
    </row>
    <row r="20" spans="1:13" x14ac:dyDescent="0.3">
      <c r="A20">
        <v>477</v>
      </c>
      <c r="B20">
        <v>20080208</v>
      </c>
      <c r="C20">
        <v>20080220</v>
      </c>
      <c r="D20">
        <v>20080215</v>
      </c>
      <c r="E20">
        <v>11100</v>
      </c>
      <c r="F20">
        <v>9</v>
      </c>
      <c r="G20">
        <v>10</v>
      </c>
      <c r="H20">
        <v>4.99</v>
      </c>
      <c r="I20">
        <v>1.8663000000000001</v>
      </c>
      <c r="J20" s="11">
        <v>39486</v>
      </c>
      <c r="K20">
        <v>49.9</v>
      </c>
      <c r="L20">
        <v>18.663</v>
      </c>
      <c r="M20">
        <v>31.236999999999998</v>
      </c>
    </row>
    <row r="21" spans="1:13" x14ac:dyDescent="0.3">
      <c r="A21">
        <v>477</v>
      </c>
      <c r="B21">
        <v>20080611</v>
      </c>
      <c r="C21">
        <v>20080623</v>
      </c>
      <c r="D21">
        <v>20080618</v>
      </c>
      <c r="E21">
        <v>11102</v>
      </c>
      <c r="F21">
        <v>9</v>
      </c>
      <c r="G21">
        <v>4</v>
      </c>
      <c r="H21">
        <v>4.99</v>
      </c>
      <c r="I21">
        <v>1.8663000000000001</v>
      </c>
      <c r="J21" s="11">
        <v>39610</v>
      </c>
      <c r="K21">
        <v>19.96</v>
      </c>
      <c r="L21">
        <v>7.4652000000000003</v>
      </c>
      <c r="M21">
        <v>12.4948</v>
      </c>
    </row>
    <row r="22" spans="1:13" x14ac:dyDescent="0.3">
      <c r="A22">
        <v>477</v>
      </c>
      <c r="B22">
        <v>20080221</v>
      </c>
      <c r="C22">
        <v>20080304</v>
      </c>
      <c r="D22">
        <v>20080228</v>
      </c>
      <c r="E22">
        <v>11110</v>
      </c>
      <c r="F22">
        <v>9</v>
      </c>
      <c r="G22">
        <v>15</v>
      </c>
      <c r="H22">
        <v>4.99</v>
      </c>
      <c r="I22">
        <v>1.8663000000000001</v>
      </c>
      <c r="J22" s="11">
        <v>39499</v>
      </c>
      <c r="K22">
        <v>74.849999999999994</v>
      </c>
      <c r="L22">
        <v>27.994499999999999</v>
      </c>
      <c r="M22">
        <v>46.855499999999999</v>
      </c>
    </row>
    <row r="23" spans="1:13" x14ac:dyDescent="0.3">
      <c r="A23">
        <v>477</v>
      </c>
      <c r="B23">
        <v>20080125</v>
      </c>
      <c r="C23">
        <v>20080206</v>
      </c>
      <c r="D23">
        <v>20080201</v>
      </c>
      <c r="E23">
        <v>11114</v>
      </c>
      <c r="F23">
        <v>9</v>
      </c>
      <c r="G23">
        <v>16</v>
      </c>
      <c r="H23">
        <v>4.99</v>
      </c>
      <c r="I23">
        <v>1.8663000000000001</v>
      </c>
      <c r="J23" s="11">
        <v>39472</v>
      </c>
      <c r="K23">
        <v>79.84</v>
      </c>
      <c r="L23">
        <v>29.860800000000001</v>
      </c>
      <c r="M23">
        <v>49.979199999999999</v>
      </c>
    </row>
    <row r="24" spans="1:13" x14ac:dyDescent="0.3">
      <c r="A24">
        <v>477</v>
      </c>
      <c r="B24">
        <v>20080705</v>
      </c>
      <c r="C24">
        <v>20080717</v>
      </c>
      <c r="D24">
        <v>20080712</v>
      </c>
      <c r="E24">
        <v>11115</v>
      </c>
      <c r="F24">
        <v>9</v>
      </c>
      <c r="G24">
        <v>1</v>
      </c>
      <c r="H24">
        <v>4.99</v>
      </c>
      <c r="I24">
        <v>1.8663000000000001</v>
      </c>
      <c r="J24" s="11">
        <v>39634</v>
      </c>
      <c r="K24">
        <v>4.99</v>
      </c>
      <c r="L24">
        <v>1.8663000000000001</v>
      </c>
      <c r="M24">
        <v>3.1236999999999999</v>
      </c>
    </row>
    <row r="25" spans="1:13" x14ac:dyDescent="0.3">
      <c r="A25">
        <v>477</v>
      </c>
      <c r="B25">
        <v>20080113</v>
      </c>
      <c r="C25">
        <v>20080125</v>
      </c>
      <c r="D25">
        <v>20080120</v>
      </c>
      <c r="E25">
        <v>11116</v>
      </c>
      <c r="F25">
        <v>9</v>
      </c>
      <c r="G25">
        <v>20</v>
      </c>
      <c r="H25">
        <v>4.99</v>
      </c>
      <c r="I25">
        <v>1.8663000000000001</v>
      </c>
      <c r="J25" s="11">
        <v>39460</v>
      </c>
      <c r="K25">
        <v>99.8</v>
      </c>
      <c r="L25">
        <v>37.326000000000001</v>
      </c>
      <c r="M25">
        <v>62.473999999999997</v>
      </c>
    </row>
    <row r="26" spans="1:13" x14ac:dyDescent="0.3">
      <c r="A26">
        <v>477</v>
      </c>
      <c r="B26">
        <v>20080111</v>
      </c>
      <c r="C26">
        <v>20080123</v>
      </c>
      <c r="D26">
        <v>20080118</v>
      </c>
      <c r="E26">
        <v>11118</v>
      </c>
      <c r="F26">
        <v>9</v>
      </c>
      <c r="G26">
        <v>17</v>
      </c>
      <c r="H26">
        <v>4.99</v>
      </c>
      <c r="I26">
        <v>1.8663000000000001</v>
      </c>
      <c r="J26" s="11">
        <v>39458</v>
      </c>
      <c r="K26">
        <v>84.83</v>
      </c>
      <c r="L26">
        <v>31.7271</v>
      </c>
      <c r="M26">
        <v>53.102899999999998</v>
      </c>
    </row>
    <row r="27" spans="1:13" x14ac:dyDescent="0.3">
      <c r="A27">
        <v>477</v>
      </c>
      <c r="B27">
        <v>20080507</v>
      </c>
      <c r="C27">
        <v>20080519</v>
      </c>
      <c r="D27">
        <v>20080514</v>
      </c>
      <c r="E27">
        <v>11121</v>
      </c>
      <c r="F27">
        <v>9</v>
      </c>
      <c r="G27">
        <v>6</v>
      </c>
      <c r="H27">
        <v>4.99</v>
      </c>
      <c r="I27">
        <v>1.8663000000000001</v>
      </c>
      <c r="J27" s="11">
        <v>39575</v>
      </c>
      <c r="K27">
        <v>29.94</v>
      </c>
      <c r="L27">
        <v>11.197800000000001</v>
      </c>
      <c r="M27">
        <v>18.7422</v>
      </c>
    </row>
    <row r="28" spans="1:13" x14ac:dyDescent="0.3">
      <c r="A28">
        <v>477</v>
      </c>
      <c r="B28">
        <v>20080728</v>
      </c>
      <c r="C28">
        <v>20080809</v>
      </c>
      <c r="D28">
        <v>20080804</v>
      </c>
      <c r="E28">
        <v>11123</v>
      </c>
      <c r="F28">
        <v>9</v>
      </c>
      <c r="G28">
        <v>10</v>
      </c>
      <c r="H28">
        <v>4.99</v>
      </c>
      <c r="I28">
        <v>1.8663000000000001</v>
      </c>
      <c r="J28" s="11">
        <v>39657</v>
      </c>
      <c r="K28">
        <v>49.9</v>
      </c>
      <c r="L28">
        <v>18.663</v>
      </c>
      <c r="M28">
        <v>31.236999999999998</v>
      </c>
    </row>
    <row r="29" spans="1:13" x14ac:dyDescent="0.3">
      <c r="A29">
        <v>477</v>
      </c>
      <c r="B29">
        <v>20080503</v>
      </c>
      <c r="C29">
        <v>20080515</v>
      </c>
      <c r="D29">
        <v>20080510</v>
      </c>
      <c r="E29">
        <v>11356</v>
      </c>
      <c r="F29">
        <v>9</v>
      </c>
      <c r="G29">
        <v>3</v>
      </c>
      <c r="H29">
        <v>4.99</v>
      </c>
      <c r="I29">
        <v>1.8663000000000001</v>
      </c>
      <c r="J29" s="11">
        <v>39571</v>
      </c>
      <c r="K29">
        <v>14.97</v>
      </c>
      <c r="L29">
        <v>5.5989000000000004</v>
      </c>
      <c r="M29">
        <v>9.3711000000000002</v>
      </c>
    </row>
    <row r="30" spans="1:13" x14ac:dyDescent="0.3">
      <c r="A30">
        <v>477</v>
      </c>
      <c r="B30">
        <v>20080517</v>
      </c>
      <c r="C30">
        <v>20080529</v>
      </c>
      <c r="D30">
        <v>20080524</v>
      </c>
      <c r="E30">
        <v>11358</v>
      </c>
      <c r="F30">
        <v>9</v>
      </c>
      <c r="G30">
        <v>16</v>
      </c>
      <c r="H30">
        <v>4.99</v>
      </c>
      <c r="I30">
        <v>1.8663000000000001</v>
      </c>
      <c r="J30" s="11">
        <v>39585</v>
      </c>
      <c r="K30">
        <v>79.84</v>
      </c>
      <c r="L30">
        <v>29.860800000000001</v>
      </c>
      <c r="M30">
        <v>49.979199999999999</v>
      </c>
    </row>
    <row r="31" spans="1:13" x14ac:dyDescent="0.3">
      <c r="A31">
        <v>477</v>
      </c>
      <c r="B31">
        <v>20080606</v>
      </c>
      <c r="C31">
        <v>20080618</v>
      </c>
      <c r="D31">
        <v>20080613</v>
      </c>
      <c r="E31">
        <v>11359</v>
      </c>
      <c r="F31">
        <v>9</v>
      </c>
      <c r="G31">
        <v>16</v>
      </c>
      <c r="H31">
        <v>4.99</v>
      </c>
      <c r="I31">
        <v>1.8663000000000001</v>
      </c>
      <c r="J31" s="11">
        <v>39605</v>
      </c>
      <c r="K31">
        <v>79.84</v>
      </c>
      <c r="L31">
        <v>29.860800000000001</v>
      </c>
      <c r="M31">
        <v>49.979199999999999</v>
      </c>
    </row>
    <row r="32" spans="1:13" x14ac:dyDescent="0.3">
      <c r="A32">
        <v>477</v>
      </c>
      <c r="B32">
        <v>20080624</v>
      </c>
      <c r="C32">
        <v>20080706</v>
      </c>
      <c r="D32">
        <v>20080701</v>
      </c>
      <c r="E32">
        <v>11365</v>
      </c>
      <c r="F32">
        <v>9</v>
      </c>
      <c r="G32">
        <v>6</v>
      </c>
      <c r="H32">
        <v>4.99</v>
      </c>
      <c r="I32">
        <v>1.8663000000000001</v>
      </c>
      <c r="J32" s="11">
        <v>39623</v>
      </c>
      <c r="K32">
        <v>29.94</v>
      </c>
      <c r="L32">
        <v>11.197800000000001</v>
      </c>
      <c r="M32">
        <v>18.7422</v>
      </c>
    </row>
    <row r="33" spans="1:13" x14ac:dyDescent="0.3">
      <c r="A33">
        <v>477</v>
      </c>
      <c r="B33">
        <v>20080422</v>
      </c>
      <c r="C33">
        <v>20080504</v>
      </c>
      <c r="D33">
        <v>20080429</v>
      </c>
      <c r="E33">
        <v>11467</v>
      </c>
      <c r="F33">
        <v>9</v>
      </c>
      <c r="G33">
        <v>5</v>
      </c>
      <c r="H33">
        <v>4.99</v>
      </c>
      <c r="I33">
        <v>1.8663000000000001</v>
      </c>
      <c r="J33" s="11">
        <v>39560</v>
      </c>
      <c r="K33">
        <v>24.95</v>
      </c>
      <c r="L33">
        <v>9.3315000000000001</v>
      </c>
      <c r="M33">
        <v>15.618499999999999</v>
      </c>
    </row>
    <row r="34" spans="1:13" x14ac:dyDescent="0.3">
      <c r="A34">
        <v>477</v>
      </c>
      <c r="B34">
        <v>20080403</v>
      </c>
      <c r="C34">
        <v>20080415</v>
      </c>
      <c r="D34">
        <v>20080410</v>
      </c>
      <c r="E34">
        <v>11750</v>
      </c>
      <c r="F34">
        <v>9</v>
      </c>
      <c r="G34">
        <v>9</v>
      </c>
      <c r="H34">
        <v>4.99</v>
      </c>
      <c r="I34">
        <v>1.8663000000000001</v>
      </c>
      <c r="J34" s="11">
        <v>39541</v>
      </c>
      <c r="K34">
        <v>44.91</v>
      </c>
      <c r="L34">
        <v>16.796700000000001</v>
      </c>
      <c r="M34">
        <v>28.113299999999999</v>
      </c>
    </row>
    <row r="35" spans="1:13" x14ac:dyDescent="0.3">
      <c r="A35">
        <v>477</v>
      </c>
      <c r="B35">
        <v>20080111</v>
      </c>
      <c r="C35">
        <v>20080123</v>
      </c>
      <c r="D35">
        <v>20080118</v>
      </c>
      <c r="E35">
        <v>11766</v>
      </c>
      <c r="F35">
        <v>9</v>
      </c>
      <c r="G35">
        <v>5</v>
      </c>
      <c r="H35">
        <v>4.99</v>
      </c>
      <c r="I35">
        <v>1.8663000000000001</v>
      </c>
      <c r="J35" s="11">
        <v>39458</v>
      </c>
      <c r="K35">
        <v>24.95</v>
      </c>
      <c r="L35">
        <v>9.3315000000000001</v>
      </c>
      <c r="M35">
        <v>15.618499999999999</v>
      </c>
    </row>
    <row r="36" spans="1:13" x14ac:dyDescent="0.3">
      <c r="A36">
        <v>477</v>
      </c>
      <c r="B36">
        <v>20080202</v>
      </c>
      <c r="C36">
        <v>20080214</v>
      </c>
      <c r="D36">
        <v>20080209</v>
      </c>
      <c r="E36">
        <v>11909</v>
      </c>
      <c r="F36">
        <v>9</v>
      </c>
      <c r="G36">
        <v>17</v>
      </c>
      <c r="H36">
        <v>4.99</v>
      </c>
      <c r="I36">
        <v>1.8663000000000001</v>
      </c>
      <c r="J36" s="11">
        <v>39480</v>
      </c>
      <c r="K36">
        <v>84.83</v>
      </c>
      <c r="L36">
        <v>31.7271</v>
      </c>
      <c r="M36">
        <v>53.102899999999998</v>
      </c>
    </row>
    <row r="37" spans="1:13" x14ac:dyDescent="0.3">
      <c r="A37">
        <v>477</v>
      </c>
      <c r="B37">
        <v>20080525</v>
      </c>
      <c r="C37">
        <v>20080606</v>
      </c>
      <c r="D37">
        <v>20080601</v>
      </c>
      <c r="E37">
        <v>11912</v>
      </c>
      <c r="F37">
        <v>9</v>
      </c>
      <c r="G37">
        <v>18</v>
      </c>
      <c r="H37">
        <v>4.99</v>
      </c>
      <c r="I37">
        <v>1.8663000000000001</v>
      </c>
      <c r="J37" s="11">
        <v>39593</v>
      </c>
      <c r="K37">
        <v>89.82</v>
      </c>
      <c r="L37">
        <v>33.593400000000003</v>
      </c>
      <c r="M37">
        <v>56.226599999999998</v>
      </c>
    </row>
    <row r="38" spans="1:13" x14ac:dyDescent="0.3">
      <c r="A38">
        <v>477</v>
      </c>
      <c r="B38">
        <v>20080224</v>
      </c>
      <c r="C38">
        <v>20080307</v>
      </c>
      <c r="D38">
        <v>20080302</v>
      </c>
      <c r="E38">
        <v>11914</v>
      </c>
      <c r="F38">
        <v>9</v>
      </c>
      <c r="G38">
        <v>16</v>
      </c>
      <c r="H38">
        <v>4.99</v>
      </c>
      <c r="I38">
        <v>1.8663000000000001</v>
      </c>
      <c r="J38" s="11">
        <v>39502</v>
      </c>
      <c r="K38">
        <v>79.84</v>
      </c>
      <c r="L38">
        <v>29.860800000000001</v>
      </c>
      <c r="M38">
        <v>49.979199999999999</v>
      </c>
    </row>
    <row r="39" spans="1:13" x14ac:dyDescent="0.3">
      <c r="A39">
        <v>477</v>
      </c>
      <c r="B39">
        <v>20080225</v>
      </c>
      <c r="C39">
        <v>20080308</v>
      </c>
      <c r="D39">
        <v>20080303</v>
      </c>
      <c r="E39">
        <v>11915</v>
      </c>
      <c r="F39">
        <v>9</v>
      </c>
      <c r="G39">
        <v>13</v>
      </c>
      <c r="H39">
        <v>4.99</v>
      </c>
      <c r="I39">
        <v>1.8663000000000001</v>
      </c>
      <c r="J39" s="11">
        <v>39503</v>
      </c>
      <c r="K39">
        <v>64.87</v>
      </c>
      <c r="L39">
        <v>24.261900000000001</v>
      </c>
      <c r="M39">
        <v>40.6081</v>
      </c>
    </row>
    <row r="40" spans="1:13" x14ac:dyDescent="0.3">
      <c r="A40">
        <v>477</v>
      </c>
      <c r="B40">
        <v>20080222</v>
      </c>
      <c r="C40">
        <v>20080305</v>
      </c>
      <c r="D40">
        <v>20080229</v>
      </c>
      <c r="E40">
        <v>11916</v>
      </c>
      <c r="F40">
        <v>9</v>
      </c>
      <c r="G40">
        <v>4</v>
      </c>
      <c r="H40">
        <v>4.99</v>
      </c>
      <c r="I40">
        <v>1.8663000000000001</v>
      </c>
      <c r="J40" s="11">
        <v>39500</v>
      </c>
      <c r="K40">
        <v>19.96</v>
      </c>
      <c r="L40">
        <v>7.4652000000000003</v>
      </c>
      <c r="M40">
        <v>12.4948</v>
      </c>
    </row>
    <row r="41" spans="1:13" x14ac:dyDescent="0.3">
      <c r="A41">
        <v>477</v>
      </c>
      <c r="B41">
        <v>20080623</v>
      </c>
      <c r="C41">
        <v>20080705</v>
      </c>
      <c r="D41">
        <v>20080630</v>
      </c>
      <c r="E41">
        <v>11919</v>
      </c>
      <c r="F41">
        <v>9</v>
      </c>
      <c r="G41">
        <v>17</v>
      </c>
      <c r="H41">
        <v>4.99</v>
      </c>
      <c r="I41">
        <v>1.8663000000000001</v>
      </c>
      <c r="J41" s="11">
        <v>39622</v>
      </c>
      <c r="K41">
        <v>84.83</v>
      </c>
      <c r="L41">
        <v>31.7271</v>
      </c>
      <c r="M41">
        <v>53.102899999999998</v>
      </c>
    </row>
    <row r="42" spans="1:13" x14ac:dyDescent="0.3">
      <c r="A42">
        <v>477</v>
      </c>
      <c r="B42">
        <v>20080601</v>
      </c>
      <c r="C42">
        <v>20080613</v>
      </c>
      <c r="D42">
        <v>20080608</v>
      </c>
      <c r="E42">
        <v>11929</v>
      </c>
      <c r="F42">
        <v>9</v>
      </c>
      <c r="G42">
        <v>3</v>
      </c>
      <c r="H42">
        <v>4.99</v>
      </c>
      <c r="I42">
        <v>1.8663000000000001</v>
      </c>
      <c r="J42" s="11">
        <v>39600</v>
      </c>
      <c r="K42">
        <v>14.97</v>
      </c>
      <c r="L42">
        <v>5.5989000000000004</v>
      </c>
      <c r="M42">
        <v>9.3711000000000002</v>
      </c>
    </row>
    <row r="43" spans="1:13" x14ac:dyDescent="0.3">
      <c r="A43">
        <v>477</v>
      </c>
      <c r="B43">
        <v>20080619</v>
      </c>
      <c r="C43">
        <v>20080701</v>
      </c>
      <c r="D43">
        <v>20080626</v>
      </c>
      <c r="E43">
        <v>11929</v>
      </c>
      <c r="F43">
        <v>9</v>
      </c>
      <c r="G43">
        <v>16</v>
      </c>
      <c r="H43">
        <v>4.99</v>
      </c>
      <c r="I43">
        <v>1.8663000000000001</v>
      </c>
      <c r="J43" s="11">
        <v>39618</v>
      </c>
      <c r="K43">
        <v>79.84</v>
      </c>
      <c r="L43">
        <v>29.860800000000001</v>
      </c>
      <c r="M43">
        <v>49.979199999999999</v>
      </c>
    </row>
    <row r="44" spans="1:13" x14ac:dyDescent="0.3">
      <c r="A44">
        <v>477</v>
      </c>
      <c r="B44">
        <v>20080615</v>
      </c>
      <c r="C44">
        <v>20080627</v>
      </c>
      <c r="D44">
        <v>20080622</v>
      </c>
      <c r="E44">
        <v>11943</v>
      </c>
      <c r="F44">
        <v>9</v>
      </c>
      <c r="G44">
        <v>20</v>
      </c>
      <c r="H44">
        <v>4.99</v>
      </c>
      <c r="I44">
        <v>1.8663000000000001</v>
      </c>
      <c r="J44" s="11">
        <v>39614</v>
      </c>
      <c r="K44">
        <v>99.8</v>
      </c>
      <c r="L44">
        <v>37.326000000000001</v>
      </c>
      <c r="M44">
        <v>62.473999999999997</v>
      </c>
    </row>
    <row r="45" spans="1:13" x14ac:dyDescent="0.3">
      <c r="A45">
        <v>477</v>
      </c>
      <c r="B45">
        <v>20080622</v>
      </c>
      <c r="C45">
        <v>20080704</v>
      </c>
      <c r="D45">
        <v>20080629</v>
      </c>
      <c r="E45">
        <v>11944</v>
      </c>
      <c r="F45">
        <v>9</v>
      </c>
      <c r="G45">
        <v>4</v>
      </c>
      <c r="H45">
        <v>4.99</v>
      </c>
      <c r="I45">
        <v>1.8663000000000001</v>
      </c>
      <c r="J45" s="11">
        <v>39621</v>
      </c>
      <c r="K45">
        <v>19.96</v>
      </c>
      <c r="L45">
        <v>7.4652000000000003</v>
      </c>
      <c r="M45">
        <v>12.4948</v>
      </c>
    </row>
    <row r="46" spans="1:13" x14ac:dyDescent="0.3">
      <c r="A46">
        <v>477</v>
      </c>
      <c r="B46">
        <v>20080221</v>
      </c>
      <c r="C46">
        <v>20080304</v>
      </c>
      <c r="D46">
        <v>20080228</v>
      </c>
      <c r="E46">
        <v>11951</v>
      </c>
      <c r="F46">
        <v>9</v>
      </c>
      <c r="G46">
        <v>2</v>
      </c>
      <c r="H46">
        <v>4.99</v>
      </c>
      <c r="I46">
        <v>1.8663000000000001</v>
      </c>
      <c r="J46" s="11">
        <v>39499</v>
      </c>
      <c r="K46">
        <v>9.98</v>
      </c>
      <c r="L46">
        <v>3.7326000000000001</v>
      </c>
      <c r="M46">
        <v>6.2473999999999998</v>
      </c>
    </row>
    <row r="47" spans="1:13" x14ac:dyDescent="0.3">
      <c r="A47">
        <v>477</v>
      </c>
      <c r="B47">
        <v>20080208</v>
      </c>
      <c r="C47">
        <v>20080220</v>
      </c>
      <c r="D47">
        <v>20080215</v>
      </c>
      <c r="E47">
        <v>11952</v>
      </c>
      <c r="F47">
        <v>9</v>
      </c>
      <c r="G47">
        <v>5</v>
      </c>
      <c r="H47">
        <v>4.99</v>
      </c>
      <c r="I47">
        <v>1.8663000000000001</v>
      </c>
      <c r="J47" s="11">
        <v>39486</v>
      </c>
      <c r="K47">
        <v>24.95</v>
      </c>
      <c r="L47">
        <v>9.3315000000000001</v>
      </c>
      <c r="M47">
        <v>15.618499999999999</v>
      </c>
    </row>
    <row r="48" spans="1:13" x14ac:dyDescent="0.3">
      <c r="A48">
        <v>477</v>
      </c>
      <c r="B48">
        <v>20080224</v>
      </c>
      <c r="C48">
        <v>20080307</v>
      </c>
      <c r="D48">
        <v>20080302</v>
      </c>
      <c r="E48">
        <v>11963</v>
      </c>
      <c r="F48">
        <v>9</v>
      </c>
      <c r="G48">
        <v>4</v>
      </c>
      <c r="H48">
        <v>4.99</v>
      </c>
      <c r="I48">
        <v>1.8663000000000001</v>
      </c>
      <c r="J48" s="11">
        <v>39502</v>
      </c>
      <c r="K48">
        <v>19.96</v>
      </c>
      <c r="L48">
        <v>7.4652000000000003</v>
      </c>
      <c r="M48">
        <v>12.4948</v>
      </c>
    </row>
    <row r="49" spans="1:13" x14ac:dyDescent="0.3">
      <c r="A49">
        <v>477</v>
      </c>
      <c r="B49">
        <v>20080217</v>
      </c>
      <c r="C49">
        <v>20080229</v>
      </c>
      <c r="D49">
        <v>20080224</v>
      </c>
      <c r="E49">
        <v>11969</v>
      </c>
      <c r="F49">
        <v>9</v>
      </c>
      <c r="G49">
        <v>14</v>
      </c>
      <c r="H49">
        <v>4.99</v>
      </c>
      <c r="I49">
        <v>1.8663000000000001</v>
      </c>
      <c r="J49" s="11">
        <v>39495</v>
      </c>
      <c r="K49">
        <v>69.86</v>
      </c>
      <c r="L49">
        <v>26.1282</v>
      </c>
      <c r="M49">
        <v>43.7318</v>
      </c>
    </row>
    <row r="50" spans="1:13" x14ac:dyDescent="0.3">
      <c r="A50">
        <v>477</v>
      </c>
      <c r="B50">
        <v>20080216</v>
      </c>
      <c r="C50">
        <v>20080228</v>
      </c>
      <c r="D50">
        <v>20080223</v>
      </c>
      <c r="E50">
        <v>11977</v>
      </c>
      <c r="F50">
        <v>9</v>
      </c>
      <c r="G50">
        <v>9</v>
      </c>
      <c r="H50">
        <v>4.99</v>
      </c>
      <c r="I50">
        <v>1.8663000000000001</v>
      </c>
      <c r="J50" s="11">
        <v>39494</v>
      </c>
      <c r="K50">
        <v>44.91</v>
      </c>
      <c r="L50">
        <v>16.796700000000001</v>
      </c>
      <c r="M50">
        <v>28.113299999999999</v>
      </c>
    </row>
    <row r="51" spans="1:13" x14ac:dyDescent="0.3">
      <c r="A51">
        <v>477</v>
      </c>
      <c r="B51">
        <v>20080228</v>
      </c>
      <c r="C51">
        <v>20080311</v>
      </c>
      <c r="D51">
        <v>20080306</v>
      </c>
      <c r="E51">
        <v>11986</v>
      </c>
      <c r="F51">
        <v>9</v>
      </c>
      <c r="G51">
        <v>11</v>
      </c>
      <c r="H51">
        <v>4.99</v>
      </c>
      <c r="I51">
        <v>1.8663000000000001</v>
      </c>
      <c r="J51" s="11">
        <v>39506</v>
      </c>
      <c r="K51">
        <v>54.89</v>
      </c>
      <c r="L51">
        <v>20.529299999999999</v>
      </c>
      <c r="M51">
        <v>34.360700000000001</v>
      </c>
    </row>
    <row r="52" spans="1:13" x14ac:dyDescent="0.3">
      <c r="A52">
        <v>477</v>
      </c>
      <c r="B52">
        <v>20080621</v>
      </c>
      <c r="C52">
        <v>20080703</v>
      </c>
      <c r="D52">
        <v>20080628</v>
      </c>
      <c r="E52">
        <v>11991</v>
      </c>
      <c r="F52">
        <v>9</v>
      </c>
      <c r="G52">
        <v>2</v>
      </c>
      <c r="H52">
        <v>4.99</v>
      </c>
      <c r="I52">
        <v>1.8663000000000001</v>
      </c>
      <c r="J52" s="11">
        <v>39620</v>
      </c>
      <c r="K52">
        <v>9.98</v>
      </c>
      <c r="L52">
        <v>3.7326000000000001</v>
      </c>
      <c r="M52">
        <v>6.2473999999999998</v>
      </c>
    </row>
    <row r="53" spans="1:13" x14ac:dyDescent="0.3">
      <c r="A53">
        <v>477</v>
      </c>
      <c r="B53">
        <v>20080203</v>
      </c>
      <c r="C53">
        <v>20080215</v>
      </c>
      <c r="D53">
        <v>20080210</v>
      </c>
      <c r="E53">
        <v>11996</v>
      </c>
      <c r="F53">
        <v>9</v>
      </c>
      <c r="G53">
        <v>9</v>
      </c>
      <c r="H53">
        <v>4.99</v>
      </c>
      <c r="I53">
        <v>1.8663000000000001</v>
      </c>
      <c r="J53" s="11">
        <v>39481</v>
      </c>
      <c r="K53">
        <v>44.91</v>
      </c>
      <c r="L53">
        <v>16.796700000000001</v>
      </c>
      <c r="M53">
        <v>28.113299999999999</v>
      </c>
    </row>
    <row r="54" spans="1:13" x14ac:dyDescent="0.3">
      <c r="A54">
        <v>477</v>
      </c>
      <c r="B54">
        <v>20080203</v>
      </c>
      <c r="C54">
        <v>20080215</v>
      </c>
      <c r="D54">
        <v>20080210</v>
      </c>
      <c r="E54">
        <v>11999</v>
      </c>
      <c r="F54">
        <v>9</v>
      </c>
      <c r="G54">
        <v>19</v>
      </c>
      <c r="H54">
        <v>4.99</v>
      </c>
      <c r="I54">
        <v>1.8663000000000001</v>
      </c>
      <c r="J54" s="11">
        <v>39481</v>
      </c>
      <c r="K54">
        <v>94.81</v>
      </c>
      <c r="L54">
        <v>35.459699999999998</v>
      </c>
      <c r="M54">
        <v>59.350299999999997</v>
      </c>
    </row>
    <row r="55" spans="1:13" x14ac:dyDescent="0.3">
      <c r="A55">
        <v>477</v>
      </c>
      <c r="B55">
        <v>20080126</v>
      </c>
      <c r="C55">
        <v>20080207</v>
      </c>
      <c r="D55">
        <v>20080202</v>
      </c>
      <c r="E55">
        <v>12252</v>
      </c>
      <c r="F55">
        <v>9</v>
      </c>
      <c r="G55">
        <v>4</v>
      </c>
      <c r="H55">
        <v>4.99</v>
      </c>
      <c r="I55">
        <v>1.8663000000000001</v>
      </c>
      <c r="J55" s="11">
        <v>39473</v>
      </c>
      <c r="K55">
        <v>19.96</v>
      </c>
      <c r="L55">
        <v>7.4652000000000003</v>
      </c>
      <c r="M55">
        <v>12.4948</v>
      </c>
    </row>
    <row r="56" spans="1:13" x14ac:dyDescent="0.3">
      <c r="A56">
        <v>477</v>
      </c>
      <c r="B56">
        <v>20080218</v>
      </c>
      <c r="C56">
        <v>20080301</v>
      </c>
      <c r="D56">
        <v>20080225</v>
      </c>
      <c r="E56">
        <v>12338</v>
      </c>
      <c r="F56">
        <v>9</v>
      </c>
      <c r="G56">
        <v>4</v>
      </c>
      <c r="H56">
        <v>4.99</v>
      </c>
      <c r="I56">
        <v>1.8663000000000001</v>
      </c>
      <c r="J56" s="11">
        <v>39496</v>
      </c>
      <c r="K56">
        <v>19.96</v>
      </c>
      <c r="L56">
        <v>7.4652000000000003</v>
      </c>
      <c r="M56">
        <v>12.4948</v>
      </c>
    </row>
    <row r="57" spans="1:13" x14ac:dyDescent="0.3">
      <c r="A57">
        <v>477</v>
      </c>
      <c r="B57">
        <v>20080315</v>
      </c>
      <c r="C57">
        <v>20080327</v>
      </c>
      <c r="D57">
        <v>20080322</v>
      </c>
      <c r="E57">
        <v>12348</v>
      </c>
      <c r="F57">
        <v>9</v>
      </c>
      <c r="G57">
        <v>10</v>
      </c>
      <c r="H57">
        <v>4.99</v>
      </c>
      <c r="I57">
        <v>1.8663000000000001</v>
      </c>
      <c r="J57" s="11">
        <v>39522</v>
      </c>
      <c r="K57">
        <v>49.9</v>
      </c>
      <c r="L57">
        <v>18.663</v>
      </c>
      <c r="M57">
        <v>31.236999999999998</v>
      </c>
    </row>
    <row r="58" spans="1:13" x14ac:dyDescent="0.3">
      <c r="A58">
        <v>477</v>
      </c>
      <c r="B58">
        <v>20080328</v>
      </c>
      <c r="C58">
        <v>20080409</v>
      </c>
      <c r="D58">
        <v>20080404</v>
      </c>
      <c r="E58">
        <v>12350</v>
      </c>
      <c r="F58">
        <v>9</v>
      </c>
      <c r="G58">
        <v>16</v>
      </c>
      <c r="H58">
        <v>4.99</v>
      </c>
      <c r="I58">
        <v>1.8663000000000001</v>
      </c>
      <c r="J58" s="11">
        <v>39535</v>
      </c>
      <c r="K58">
        <v>79.84</v>
      </c>
      <c r="L58">
        <v>29.860800000000001</v>
      </c>
      <c r="M58">
        <v>49.979199999999999</v>
      </c>
    </row>
    <row r="59" spans="1:13" x14ac:dyDescent="0.3">
      <c r="A59">
        <v>477</v>
      </c>
      <c r="B59">
        <v>20080323</v>
      </c>
      <c r="C59">
        <v>20080404</v>
      </c>
      <c r="D59">
        <v>20080330</v>
      </c>
      <c r="E59">
        <v>12574</v>
      </c>
      <c r="F59">
        <v>9</v>
      </c>
      <c r="G59">
        <v>1</v>
      </c>
      <c r="H59">
        <v>4.99</v>
      </c>
      <c r="I59">
        <v>1.8663000000000001</v>
      </c>
      <c r="J59" s="11">
        <v>39530</v>
      </c>
      <c r="K59">
        <v>4.99</v>
      </c>
      <c r="L59">
        <v>1.8663000000000001</v>
      </c>
      <c r="M59">
        <v>3.1236999999999999</v>
      </c>
    </row>
    <row r="60" spans="1:13" x14ac:dyDescent="0.3">
      <c r="A60">
        <v>477</v>
      </c>
      <c r="B60">
        <v>20080509</v>
      </c>
      <c r="C60">
        <v>20080521</v>
      </c>
      <c r="D60">
        <v>20080516</v>
      </c>
      <c r="E60">
        <v>12585</v>
      </c>
      <c r="F60">
        <v>9</v>
      </c>
      <c r="G60">
        <v>10</v>
      </c>
      <c r="H60">
        <v>4.99</v>
      </c>
      <c r="I60">
        <v>1.8663000000000001</v>
      </c>
      <c r="J60" s="11">
        <v>39577</v>
      </c>
      <c r="K60">
        <v>49.9</v>
      </c>
      <c r="L60">
        <v>18.663</v>
      </c>
      <c r="M60">
        <v>31.236999999999998</v>
      </c>
    </row>
    <row r="61" spans="1:13" x14ac:dyDescent="0.3">
      <c r="A61">
        <v>477</v>
      </c>
      <c r="B61">
        <v>20080301</v>
      </c>
      <c r="C61">
        <v>20080313</v>
      </c>
      <c r="D61">
        <v>20080308</v>
      </c>
      <c r="E61">
        <v>12671</v>
      </c>
      <c r="F61">
        <v>9</v>
      </c>
      <c r="G61">
        <v>10</v>
      </c>
      <c r="H61">
        <v>4.99</v>
      </c>
      <c r="I61">
        <v>1.8663000000000001</v>
      </c>
      <c r="J61" s="11">
        <v>39508</v>
      </c>
      <c r="K61">
        <v>49.9</v>
      </c>
      <c r="L61">
        <v>18.663</v>
      </c>
      <c r="M61">
        <v>31.236999999999998</v>
      </c>
    </row>
    <row r="62" spans="1:13" x14ac:dyDescent="0.3">
      <c r="A62">
        <v>477</v>
      </c>
      <c r="B62">
        <v>20080320</v>
      </c>
      <c r="C62">
        <v>20080401</v>
      </c>
      <c r="D62">
        <v>20080327</v>
      </c>
      <c r="E62">
        <v>12680</v>
      </c>
      <c r="F62">
        <v>9</v>
      </c>
      <c r="G62">
        <v>11</v>
      </c>
      <c r="H62">
        <v>4.99</v>
      </c>
      <c r="I62">
        <v>1.8663000000000001</v>
      </c>
      <c r="J62" s="11">
        <v>39527</v>
      </c>
      <c r="K62">
        <v>54.89</v>
      </c>
      <c r="L62">
        <v>20.529299999999999</v>
      </c>
      <c r="M62">
        <v>34.360700000000001</v>
      </c>
    </row>
    <row r="63" spans="1:13" x14ac:dyDescent="0.3">
      <c r="A63">
        <v>477</v>
      </c>
      <c r="B63">
        <v>20080421</v>
      </c>
      <c r="C63">
        <v>20080503</v>
      </c>
      <c r="D63">
        <v>20080428</v>
      </c>
      <c r="E63">
        <v>12684</v>
      </c>
      <c r="F63">
        <v>9</v>
      </c>
      <c r="G63">
        <v>16</v>
      </c>
      <c r="H63">
        <v>4.99</v>
      </c>
      <c r="I63">
        <v>1.8663000000000001</v>
      </c>
      <c r="J63" s="11">
        <v>39559</v>
      </c>
      <c r="K63">
        <v>79.84</v>
      </c>
      <c r="L63">
        <v>29.860800000000001</v>
      </c>
      <c r="M63">
        <v>49.979199999999999</v>
      </c>
    </row>
    <row r="64" spans="1:13" x14ac:dyDescent="0.3">
      <c r="A64">
        <v>477</v>
      </c>
      <c r="B64">
        <v>20080402</v>
      </c>
      <c r="C64">
        <v>20080414</v>
      </c>
      <c r="D64">
        <v>20080409</v>
      </c>
      <c r="E64">
        <v>12701</v>
      </c>
      <c r="F64">
        <v>9</v>
      </c>
      <c r="G64">
        <v>16</v>
      </c>
      <c r="H64">
        <v>4.99</v>
      </c>
      <c r="I64">
        <v>1.8663000000000001</v>
      </c>
      <c r="J64" s="11">
        <v>39540</v>
      </c>
      <c r="K64">
        <v>79.84</v>
      </c>
      <c r="L64">
        <v>29.860800000000001</v>
      </c>
      <c r="M64">
        <v>49.979199999999999</v>
      </c>
    </row>
    <row r="65" spans="1:13" x14ac:dyDescent="0.3">
      <c r="A65">
        <v>477</v>
      </c>
      <c r="B65">
        <v>20080420</v>
      </c>
      <c r="C65">
        <v>20080502</v>
      </c>
      <c r="D65">
        <v>20080427</v>
      </c>
      <c r="E65">
        <v>12706</v>
      </c>
      <c r="F65">
        <v>9</v>
      </c>
      <c r="G65">
        <v>8</v>
      </c>
      <c r="H65">
        <v>4.99</v>
      </c>
      <c r="I65">
        <v>1.8663000000000001</v>
      </c>
      <c r="J65" s="11">
        <v>39558</v>
      </c>
      <c r="K65">
        <v>39.92</v>
      </c>
      <c r="L65">
        <v>14.930400000000001</v>
      </c>
      <c r="M65">
        <v>24.989599999999999</v>
      </c>
    </row>
    <row r="66" spans="1:13" x14ac:dyDescent="0.3">
      <c r="A66">
        <v>477</v>
      </c>
      <c r="B66">
        <v>20080408</v>
      </c>
      <c r="C66">
        <v>20080420</v>
      </c>
      <c r="D66">
        <v>20080415</v>
      </c>
      <c r="E66">
        <v>12989</v>
      </c>
      <c r="F66">
        <v>9</v>
      </c>
      <c r="G66">
        <v>11</v>
      </c>
      <c r="H66">
        <v>4.99</v>
      </c>
      <c r="I66">
        <v>1.8663000000000001</v>
      </c>
      <c r="J66" s="11">
        <v>39546</v>
      </c>
      <c r="K66">
        <v>54.89</v>
      </c>
      <c r="L66">
        <v>20.529299999999999</v>
      </c>
      <c r="M66">
        <v>34.360700000000001</v>
      </c>
    </row>
    <row r="67" spans="1:13" x14ac:dyDescent="0.3">
      <c r="A67">
        <v>477</v>
      </c>
      <c r="B67">
        <v>20080425</v>
      </c>
      <c r="C67">
        <v>20080507</v>
      </c>
      <c r="D67">
        <v>20080502</v>
      </c>
      <c r="E67">
        <v>13000</v>
      </c>
      <c r="F67">
        <v>9</v>
      </c>
      <c r="G67">
        <v>6</v>
      </c>
      <c r="H67">
        <v>4.99</v>
      </c>
      <c r="I67">
        <v>1.8663000000000001</v>
      </c>
      <c r="J67" s="11">
        <v>39563</v>
      </c>
      <c r="K67">
        <v>29.94</v>
      </c>
      <c r="L67">
        <v>11.197800000000001</v>
      </c>
      <c r="M67">
        <v>18.7422</v>
      </c>
    </row>
    <row r="68" spans="1:13" x14ac:dyDescent="0.3">
      <c r="A68">
        <v>477</v>
      </c>
      <c r="B68">
        <v>20080420</v>
      </c>
      <c r="C68">
        <v>20080502</v>
      </c>
      <c r="D68">
        <v>20080427</v>
      </c>
      <c r="E68">
        <v>13012</v>
      </c>
      <c r="F68">
        <v>9</v>
      </c>
      <c r="G68">
        <v>9</v>
      </c>
      <c r="H68">
        <v>4.99</v>
      </c>
      <c r="I68">
        <v>1.8663000000000001</v>
      </c>
      <c r="J68" s="11">
        <v>39558</v>
      </c>
      <c r="K68">
        <v>44.91</v>
      </c>
      <c r="L68">
        <v>16.796700000000001</v>
      </c>
      <c r="M68">
        <v>28.113299999999999</v>
      </c>
    </row>
    <row r="69" spans="1:13" x14ac:dyDescent="0.3">
      <c r="A69">
        <v>477</v>
      </c>
      <c r="B69">
        <v>20080603</v>
      </c>
      <c r="C69">
        <v>20080615</v>
      </c>
      <c r="D69">
        <v>20080610</v>
      </c>
      <c r="E69">
        <v>13035</v>
      </c>
      <c r="F69">
        <v>9</v>
      </c>
      <c r="G69">
        <v>6</v>
      </c>
      <c r="H69">
        <v>4.99</v>
      </c>
      <c r="I69">
        <v>1.8663000000000001</v>
      </c>
      <c r="J69" s="11">
        <v>39602</v>
      </c>
      <c r="K69">
        <v>29.94</v>
      </c>
      <c r="L69">
        <v>11.197800000000001</v>
      </c>
      <c r="M69">
        <v>18.7422</v>
      </c>
    </row>
    <row r="70" spans="1:13" x14ac:dyDescent="0.3">
      <c r="A70">
        <v>477</v>
      </c>
      <c r="B70">
        <v>20080427</v>
      </c>
      <c r="C70">
        <v>20080509</v>
      </c>
      <c r="D70">
        <v>20080504</v>
      </c>
      <c r="E70">
        <v>13051</v>
      </c>
      <c r="F70">
        <v>9</v>
      </c>
      <c r="G70">
        <v>19</v>
      </c>
      <c r="H70">
        <v>4.99</v>
      </c>
      <c r="I70">
        <v>1.8663000000000001</v>
      </c>
      <c r="J70" s="11">
        <v>39565</v>
      </c>
      <c r="K70">
        <v>94.81</v>
      </c>
      <c r="L70">
        <v>35.459699999999998</v>
      </c>
      <c r="M70">
        <v>59.350299999999997</v>
      </c>
    </row>
    <row r="71" spans="1:13" x14ac:dyDescent="0.3">
      <c r="A71">
        <v>477</v>
      </c>
      <c r="B71">
        <v>20080513</v>
      </c>
      <c r="C71">
        <v>20080525</v>
      </c>
      <c r="D71">
        <v>20080520</v>
      </c>
      <c r="E71">
        <v>13077</v>
      </c>
      <c r="F71">
        <v>9</v>
      </c>
      <c r="G71">
        <v>16</v>
      </c>
      <c r="H71">
        <v>4.99</v>
      </c>
      <c r="I71">
        <v>1.8663000000000001</v>
      </c>
      <c r="J71" s="11">
        <v>39581</v>
      </c>
      <c r="K71">
        <v>79.84</v>
      </c>
      <c r="L71">
        <v>29.860800000000001</v>
      </c>
      <c r="M71">
        <v>49.979199999999999</v>
      </c>
    </row>
    <row r="72" spans="1:13" x14ac:dyDescent="0.3">
      <c r="A72">
        <v>477</v>
      </c>
      <c r="B72">
        <v>20080505</v>
      </c>
      <c r="C72">
        <v>20080517</v>
      </c>
      <c r="D72">
        <v>20080512</v>
      </c>
      <c r="E72">
        <v>13080</v>
      </c>
      <c r="F72">
        <v>9</v>
      </c>
      <c r="G72">
        <v>10</v>
      </c>
      <c r="H72">
        <v>4.99</v>
      </c>
      <c r="I72">
        <v>1.8663000000000001</v>
      </c>
      <c r="J72" s="11">
        <v>39573</v>
      </c>
      <c r="K72">
        <v>49.9</v>
      </c>
      <c r="L72">
        <v>18.663</v>
      </c>
      <c r="M72">
        <v>31.236999999999998</v>
      </c>
    </row>
    <row r="73" spans="1:13" x14ac:dyDescent="0.3">
      <c r="A73">
        <v>477</v>
      </c>
      <c r="B73">
        <v>20080514</v>
      </c>
      <c r="C73">
        <v>20080526</v>
      </c>
      <c r="D73">
        <v>20080521</v>
      </c>
      <c r="E73">
        <v>13082</v>
      </c>
      <c r="F73">
        <v>9</v>
      </c>
      <c r="G73">
        <v>14</v>
      </c>
      <c r="H73">
        <v>4.99</v>
      </c>
      <c r="I73">
        <v>1.8663000000000001</v>
      </c>
      <c r="J73" s="11">
        <v>39582</v>
      </c>
      <c r="K73">
        <v>69.86</v>
      </c>
      <c r="L73">
        <v>26.1282</v>
      </c>
      <c r="M73">
        <v>43.7318</v>
      </c>
    </row>
    <row r="74" spans="1:13" x14ac:dyDescent="0.3">
      <c r="A74">
        <v>477</v>
      </c>
      <c r="B74">
        <v>20080526</v>
      </c>
      <c r="C74">
        <v>20080607</v>
      </c>
      <c r="D74">
        <v>20080602</v>
      </c>
      <c r="E74">
        <v>13103</v>
      </c>
      <c r="F74">
        <v>9</v>
      </c>
      <c r="G74">
        <v>15</v>
      </c>
      <c r="H74">
        <v>4.99</v>
      </c>
      <c r="I74">
        <v>1.8663000000000001</v>
      </c>
      <c r="J74" s="11">
        <v>39594</v>
      </c>
      <c r="K74">
        <v>74.849999999999994</v>
      </c>
      <c r="L74">
        <v>27.994499999999999</v>
      </c>
      <c r="M74">
        <v>46.855499999999999</v>
      </c>
    </row>
    <row r="75" spans="1:13" x14ac:dyDescent="0.3">
      <c r="A75">
        <v>477</v>
      </c>
      <c r="B75">
        <v>20080314</v>
      </c>
      <c r="C75">
        <v>20080326</v>
      </c>
      <c r="D75">
        <v>20080321</v>
      </c>
      <c r="E75">
        <v>13105</v>
      </c>
      <c r="F75">
        <v>9</v>
      </c>
      <c r="G75">
        <v>8</v>
      </c>
      <c r="H75">
        <v>4.99</v>
      </c>
      <c r="I75">
        <v>1.8663000000000001</v>
      </c>
      <c r="J75" s="11">
        <v>39521</v>
      </c>
      <c r="K75">
        <v>39.92</v>
      </c>
      <c r="L75">
        <v>14.930400000000001</v>
      </c>
      <c r="M75">
        <v>24.989599999999999</v>
      </c>
    </row>
    <row r="76" spans="1:13" x14ac:dyDescent="0.3">
      <c r="A76">
        <v>477</v>
      </c>
      <c r="B76">
        <v>20080616</v>
      </c>
      <c r="C76">
        <v>20080628</v>
      </c>
      <c r="D76">
        <v>20080623</v>
      </c>
      <c r="E76">
        <v>13108</v>
      </c>
      <c r="F76">
        <v>9</v>
      </c>
      <c r="G76">
        <v>20</v>
      </c>
      <c r="H76">
        <v>4.99</v>
      </c>
      <c r="I76">
        <v>1.8663000000000001</v>
      </c>
      <c r="J76" s="11">
        <v>39615</v>
      </c>
      <c r="K76">
        <v>99.8</v>
      </c>
      <c r="L76">
        <v>37.326000000000001</v>
      </c>
      <c r="M76">
        <v>62.473999999999997</v>
      </c>
    </row>
    <row r="77" spans="1:13" x14ac:dyDescent="0.3">
      <c r="A77">
        <v>477</v>
      </c>
      <c r="B77">
        <v>20080608</v>
      </c>
      <c r="C77">
        <v>20080620</v>
      </c>
      <c r="D77">
        <v>20080615</v>
      </c>
      <c r="E77">
        <v>13111</v>
      </c>
      <c r="F77">
        <v>9</v>
      </c>
      <c r="G77">
        <v>2</v>
      </c>
      <c r="H77">
        <v>4.99</v>
      </c>
      <c r="I77">
        <v>1.8663000000000001</v>
      </c>
      <c r="J77" s="11">
        <v>39607</v>
      </c>
      <c r="K77">
        <v>9.98</v>
      </c>
      <c r="L77">
        <v>3.7326000000000001</v>
      </c>
      <c r="M77">
        <v>6.2473999999999998</v>
      </c>
    </row>
    <row r="78" spans="1:13" x14ac:dyDescent="0.3">
      <c r="A78">
        <v>477</v>
      </c>
      <c r="B78">
        <v>20080507</v>
      </c>
      <c r="C78">
        <v>20080519</v>
      </c>
      <c r="D78">
        <v>20080514</v>
      </c>
      <c r="E78">
        <v>13115</v>
      </c>
      <c r="F78">
        <v>9</v>
      </c>
      <c r="G78">
        <v>19</v>
      </c>
      <c r="H78">
        <v>4.99</v>
      </c>
      <c r="I78">
        <v>1.8663000000000001</v>
      </c>
      <c r="J78" s="11">
        <v>39575</v>
      </c>
      <c r="K78">
        <v>94.81</v>
      </c>
      <c r="L78">
        <v>35.459699999999998</v>
      </c>
      <c r="M78">
        <v>59.350299999999997</v>
      </c>
    </row>
    <row r="79" spans="1:13" x14ac:dyDescent="0.3">
      <c r="A79">
        <v>477</v>
      </c>
      <c r="B79">
        <v>20080512</v>
      </c>
      <c r="C79">
        <v>20080524</v>
      </c>
      <c r="D79">
        <v>20080519</v>
      </c>
      <c r="E79">
        <v>13132</v>
      </c>
      <c r="F79">
        <v>9</v>
      </c>
      <c r="G79">
        <v>15</v>
      </c>
      <c r="H79">
        <v>4.99</v>
      </c>
      <c r="I79">
        <v>1.8663000000000001</v>
      </c>
      <c r="J79" s="11">
        <v>39580</v>
      </c>
      <c r="K79">
        <v>74.849999999999994</v>
      </c>
      <c r="L79">
        <v>27.994499999999999</v>
      </c>
      <c r="M79">
        <v>46.855499999999999</v>
      </c>
    </row>
    <row r="80" spans="1:13" x14ac:dyDescent="0.3">
      <c r="A80">
        <v>477</v>
      </c>
      <c r="B80">
        <v>20080128</v>
      </c>
      <c r="C80">
        <v>20080209</v>
      </c>
      <c r="D80">
        <v>20080204</v>
      </c>
      <c r="E80">
        <v>13133</v>
      </c>
      <c r="F80">
        <v>9</v>
      </c>
      <c r="G80">
        <v>12</v>
      </c>
      <c r="H80">
        <v>4.99</v>
      </c>
      <c r="I80">
        <v>1.8663000000000001</v>
      </c>
      <c r="J80" s="11">
        <v>39475</v>
      </c>
      <c r="K80">
        <v>59.88</v>
      </c>
      <c r="L80">
        <v>22.395600000000002</v>
      </c>
      <c r="M80">
        <v>37.484400000000001</v>
      </c>
    </row>
    <row r="81" spans="1:13" x14ac:dyDescent="0.3">
      <c r="A81">
        <v>477</v>
      </c>
      <c r="B81">
        <v>20080715</v>
      </c>
      <c r="C81">
        <v>20080727</v>
      </c>
      <c r="D81">
        <v>20080722</v>
      </c>
      <c r="E81">
        <v>13140</v>
      </c>
      <c r="F81">
        <v>9</v>
      </c>
      <c r="G81">
        <v>19</v>
      </c>
      <c r="H81">
        <v>4.99</v>
      </c>
      <c r="I81">
        <v>1.8663000000000001</v>
      </c>
      <c r="J81" s="11">
        <v>39644</v>
      </c>
      <c r="K81">
        <v>94.81</v>
      </c>
      <c r="L81">
        <v>35.459699999999998</v>
      </c>
      <c r="M81">
        <v>59.350299999999997</v>
      </c>
    </row>
    <row r="82" spans="1:13" x14ac:dyDescent="0.3">
      <c r="A82">
        <v>477</v>
      </c>
      <c r="B82">
        <v>20080723</v>
      </c>
      <c r="C82">
        <v>20080804</v>
      </c>
      <c r="D82">
        <v>20080730</v>
      </c>
      <c r="E82">
        <v>13140</v>
      </c>
      <c r="F82">
        <v>9</v>
      </c>
      <c r="G82">
        <v>6</v>
      </c>
      <c r="H82">
        <v>4.99</v>
      </c>
      <c r="I82">
        <v>1.8663000000000001</v>
      </c>
      <c r="J82" s="11">
        <v>39652</v>
      </c>
      <c r="K82">
        <v>29.94</v>
      </c>
      <c r="L82">
        <v>11.197800000000001</v>
      </c>
      <c r="M82">
        <v>18.7422</v>
      </c>
    </row>
    <row r="83" spans="1:13" x14ac:dyDescent="0.3">
      <c r="A83">
        <v>477</v>
      </c>
      <c r="B83">
        <v>20080528</v>
      </c>
      <c r="C83">
        <v>20080609</v>
      </c>
      <c r="D83">
        <v>20080604</v>
      </c>
      <c r="E83">
        <v>13141</v>
      </c>
      <c r="F83">
        <v>9</v>
      </c>
      <c r="G83">
        <v>12</v>
      </c>
      <c r="H83">
        <v>4.99</v>
      </c>
      <c r="I83">
        <v>1.8663000000000001</v>
      </c>
      <c r="J83" s="11">
        <v>39596</v>
      </c>
      <c r="K83">
        <v>59.88</v>
      </c>
      <c r="L83">
        <v>22.395600000000002</v>
      </c>
      <c r="M83">
        <v>37.484400000000001</v>
      </c>
    </row>
    <row r="84" spans="1:13" x14ac:dyDescent="0.3">
      <c r="A84">
        <v>477</v>
      </c>
      <c r="B84">
        <v>20080423</v>
      </c>
      <c r="C84">
        <v>20080505</v>
      </c>
      <c r="D84">
        <v>20080430</v>
      </c>
      <c r="E84">
        <v>13158</v>
      </c>
      <c r="F84">
        <v>9</v>
      </c>
      <c r="G84">
        <v>12</v>
      </c>
      <c r="H84">
        <v>4.99</v>
      </c>
      <c r="I84">
        <v>1.8663000000000001</v>
      </c>
      <c r="J84" s="11">
        <v>39561</v>
      </c>
      <c r="K84">
        <v>59.88</v>
      </c>
      <c r="L84">
        <v>22.395600000000002</v>
      </c>
      <c r="M84">
        <v>37.484400000000001</v>
      </c>
    </row>
    <row r="85" spans="1:13" x14ac:dyDescent="0.3">
      <c r="A85">
        <v>477</v>
      </c>
      <c r="B85">
        <v>20080320</v>
      </c>
      <c r="C85">
        <v>20080401</v>
      </c>
      <c r="D85">
        <v>20080327</v>
      </c>
      <c r="E85">
        <v>13159</v>
      </c>
      <c r="F85">
        <v>9</v>
      </c>
      <c r="G85">
        <v>11</v>
      </c>
      <c r="H85">
        <v>4.99</v>
      </c>
      <c r="I85">
        <v>1.8663000000000001</v>
      </c>
      <c r="J85" s="11">
        <v>39527</v>
      </c>
      <c r="K85">
        <v>54.89</v>
      </c>
      <c r="L85">
        <v>20.529299999999999</v>
      </c>
      <c r="M85">
        <v>34.360700000000001</v>
      </c>
    </row>
    <row r="86" spans="1:13" x14ac:dyDescent="0.3">
      <c r="A86">
        <v>477</v>
      </c>
      <c r="B86">
        <v>20080220</v>
      </c>
      <c r="C86">
        <v>20080303</v>
      </c>
      <c r="D86">
        <v>20080227</v>
      </c>
      <c r="E86">
        <v>13528</v>
      </c>
      <c r="F86">
        <v>9</v>
      </c>
      <c r="G86">
        <v>7</v>
      </c>
      <c r="H86">
        <v>4.99</v>
      </c>
      <c r="I86">
        <v>1.8663000000000001</v>
      </c>
      <c r="J86" s="11">
        <v>39498</v>
      </c>
      <c r="K86">
        <v>34.93</v>
      </c>
      <c r="L86">
        <v>13.0641</v>
      </c>
      <c r="M86">
        <v>21.8659</v>
      </c>
    </row>
    <row r="87" spans="1:13" x14ac:dyDescent="0.3">
      <c r="A87">
        <v>477</v>
      </c>
      <c r="B87">
        <v>20080525</v>
      </c>
      <c r="C87">
        <v>20080606</v>
      </c>
      <c r="D87">
        <v>20080601</v>
      </c>
      <c r="E87">
        <v>13619</v>
      </c>
      <c r="F87">
        <v>9</v>
      </c>
      <c r="G87">
        <v>2</v>
      </c>
      <c r="H87">
        <v>4.99</v>
      </c>
      <c r="I87">
        <v>1.8663000000000001</v>
      </c>
      <c r="J87" s="11">
        <v>39593</v>
      </c>
      <c r="K87">
        <v>9.98</v>
      </c>
      <c r="L87">
        <v>3.7326000000000001</v>
      </c>
      <c r="M87">
        <v>6.2473999999999998</v>
      </c>
    </row>
    <row r="88" spans="1:13" x14ac:dyDescent="0.3">
      <c r="A88">
        <v>477</v>
      </c>
      <c r="B88">
        <v>20080110</v>
      </c>
      <c r="C88">
        <v>20080122</v>
      </c>
      <c r="D88">
        <v>20080117</v>
      </c>
      <c r="E88">
        <v>13626</v>
      </c>
      <c r="F88">
        <v>9</v>
      </c>
      <c r="G88">
        <v>12</v>
      </c>
      <c r="H88">
        <v>4.99</v>
      </c>
      <c r="I88">
        <v>1.8663000000000001</v>
      </c>
      <c r="J88" s="11">
        <v>39457</v>
      </c>
      <c r="K88">
        <v>59.88</v>
      </c>
      <c r="L88">
        <v>22.395600000000002</v>
      </c>
      <c r="M88">
        <v>37.484400000000001</v>
      </c>
    </row>
    <row r="89" spans="1:13" x14ac:dyDescent="0.3">
      <c r="A89">
        <v>477</v>
      </c>
      <c r="B89">
        <v>20080128</v>
      </c>
      <c r="C89">
        <v>20080209</v>
      </c>
      <c r="D89">
        <v>20080204</v>
      </c>
      <c r="E89">
        <v>13630</v>
      </c>
      <c r="F89">
        <v>9</v>
      </c>
      <c r="G89">
        <v>15</v>
      </c>
      <c r="H89">
        <v>4.99</v>
      </c>
      <c r="I89">
        <v>1.8663000000000001</v>
      </c>
      <c r="J89" s="11">
        <v>39475</v>
      </c>
      <c r="K89">
        <v>74.849999999999994</v>
      </c>
      <c r="L89">
        <v>27.994499999999999</v>
      </c>
      <c r="M89">
        <v>46.855499999999999</v>
      </c>
    </row>
    <row r="90" spans="1:13" x14ac:dyDescent="0.3">
      <c r="A90">
        <v>477</v>
      </c>
      <c r="B90">
        <v>20080623</v>
      </c>
      <c r="C90">
        <v>20080705</v>
      </c>
      <c r="D90">
        <v>20080630</v>
      </c>
      <c r="E90">
        <v>13631</v>
      </c>
      <c r="F90">
        <v>9</v>
      </c>
      <c r="G90">
        <v>11</v>
      </c>
      <c r="H90">
        <v>4.99</v>
      </c>
      <c r="I90">
        <v>1.8663000000000001</v>
      </c>
      <c r="J90" s="11">
        <v>39622</v>
      </c>
      <c r="K90">
        <v>54.89</v>
      </c>
      <c r="L90">
        <v>20.529299999999999</v>
      </c>
      <c r="M90">
        <v>34.360700000000001</v>
      </c>
    </row>
    <row r="91" spans="1:13" x14ac:dyDescent="0.3">
      <c r="A91">
        <v>477</v>
      </c>
      <c r="B91">
        <v>20080624</v>
      </c>
      <c r="C91">
        <v>20080706</v>
      </c>
      <c r="D91">
        <v>20080701</v>
      </c>
      <c r="E91">
        <v>13637</v>
      </c>
      <c r="F91">
        <v>9</v>
      </c>
      <c r="G91">
        <v>3</v>
      </c>
      <c r="H91">
        <v>4.99</v>
      </c>
      <c r="I91">
        <v>1.8663000000000001</v>
      </c>
      <c r="J91" s="11">
        <v>39623</v>
      </c>
      <c r="K91">
        <v>14.97</v>
      </c>
      <c r="L91">
        <v>5.5989000000000004</v>
      </c>
      <c r="M91">
        <v>9.3711000000000002</v>
      </c>
    </row>
    <row r="92" spans="1:13" x14ac:dyDescent="0.3">
      <c r="A92">
        <v>477</v>
      </c>
      <c r="B92">
        <v>20080127</v>
      </c>
      <c r="C92">
        <v>20080208</v>
      </c>
      <c r="D92">
        <v>20080203</v>
      </c>
      <c r="E92">
        <v>13638</v>
      </c>
      <c r="F92">
        <v>9</v>
      </c>
      <c r="G92">
        <v>7</v>
      </c>
      <c r="H92">
        <v>4.99</v>
      </c>
      <c r="I92">
        <v>1.8663000000000001</v>
      </c>
      <c r="J92" s="11">
        <v>39474</v>
      </c>
      <c r="K92">
        <v>34.93</v>
      </c>
      <c r="L92">
        <v>13.0641</v>
      </c>
      <c r="M92">
        <v>21.8659</v>
      </c>
    </row>
    <row r="93" spans="1:13" x14ac:dyDescent="0.3">
      <c r="A93">
        <v>477</v>
      </c>
      <c r="B93">
        <v>20080126</v>
      </c>
      <c r="C93">
        <v>20080207</v>
      </c>
      <c r="D93">
        <v>20080202</v>
      </c>
      <c r="E93">
        <v>13643</v>
      </c>
      <c r="F93">
        <v>9</v>
      </c>
      <c r="G93">
        <v>1</v>
      </c>
      <c r="H93">
        <v>4.99</v>
      </c>
      <c r="I93">
        <v>1.8663000000000001</v>
      </c>
      <c r="J93" s="11">
        <v>39473</v>
      </c>
      <c r="K93">
        <v>4.99</v>
      </c>
      <c r="L93">
        <v>1.8663000000000001</v>
      </c>
      <c r="M93">
        <v>3.1236999999999999</v>
      </c>
    </row>
    <row r="94" spans="1:13" x14ac:dyDescent="0.3">
      <c r="A94">
        <v>477</v>
      </c>
      <c r="B94">
        <v>20080618</v>
      </c>
      <c r="C94">
        <v>20080630</v>
      </c>
      <c r="D94">
        <v>20080625</v>
      </c>
      <c r="E94">
        <v>13645</v>
      </c>
      <c r="F94">
        <v>9</v>
      </c>
      <c r="G94">
        <v>9</v>
      </c>
      <c r="H94">
        <v>4.99</v>
      </c>
      <c r="I94">
        <v>1.8663000000000001</v>
      </c>
      <c r="J94" s="11">
        <v>39617</v>
      </c>
      <c r="K94">
        <v>44.91</v>
      </c>
      <c r="L94">
        <v>16.796700000000001</v>
      </c>
      <c r="M94">
        <v>28.113299999999999</v>
      </c>
    </row>
    <row r="95" spans="1:13" x14ac:dyDescent="0.3">
      <c r="A95">
        <v>477</v>
      </c>
      <c r="B95">
        <v>20080119</v>
      </c>
      <c r="C95">
        <v>20080131</v>
      </c>
      <c r="D95">
        <v>20080126</v>
      </c>
      <c r="E95">
        <v>13646</v>
      </c>
      <c r="F95">
        <v>9</v>
      </c>
      <c r="G95">
        <v>3</v>
      </c>
      <c r="H95">
        <v>4.99</v>
      </c>
      <c r="I95">
        <v>1.8663000000000001</v>
      </c>
      <c r="J95" s="11">
        <v>39466</v>
      </c>
      <c r="K95">
        <v>14.97</v>
      </c>
      <c r="L95">
        <v>5.5989000000000004</v>
      </c>
      <c r="M95">
        <v>9.3711000000000002</v>
      </c>
    </row>
    <row r="96" spans="1:13" x14ac:dyDescent="0.3">
      <c r="A96">
        <v>477</v>
      </c>
      <c r="B96">
        <v>20080105</v>
      </c>
      <c r="C96">
        <v>20080117</v>
      </c>
      <c r="D96">
        <v>20080112</v>
      </c>
      <c r="E96">
        <v>13650</v>
      </c>
      <c r="F96">
        <v>9</v>
      </c>
      <c r="G96">
        <v>15</v>
      </c>
      <c r="H96">
        <v>4.99</v>
      </c>
      <c r="I96">
        <v>1.8663000000000001</v>
      </c>
      <c r="J96" s="11">
        <v>39452</v>
      </c>
      <c r="K96">
        <v>74.849999999999994</v>
      </c>
      <c r="L96">
        <v>27.994499999999999</v>
      </c>
      <c r="M96">
        <v>46.855499999999999</v>
      </c>
    </row>
    <row r="97" spans="1:13" x14ac:dyDescent="0.3">
      <c r="A97">
        <v>477</v>
      </c>
      <c r="B97">
        <v>20080108</v>
      </c>
      <c r="C97">
        <v>20080120</v>
      </c>
      <c r="D97">
        <v>20080115</v>
      </c>
      <c r="E97">
        <v>13651</v>
      </c>
      <c r="F97">
        <v>9</v>
      </c>
      <c r="G97">
        <v>7</v>
      </c>
      <c r="H97">
        <v>4.99</v>
      </c>
      <c r="I97">
        <v>1.8663000000000001</v>
      </c>
      <c r="J97" s="11">
        <v>39455</v>
      </c>
      <c r="K97">
        <v>34.93</v>
      </c>
      <c r="L97">
        <v>13.0641</v>
      </c>
      <c r="M97">
        <v>21.8659</v>
      </c>
    </row>
    <row r="98" spans="1:13" x14ac:dyDescent="0.3">
      <c r="A98">
        <v>477</v>
      </c>
      <c r="B98">
        <v>20080128</v>
      </c>
      <c r="C98">
        <v>20080209</v>
      </c>
      <c r="D98">
        <v>20080204</v>
      </c>
      <c r="E98">
        <v>13955</v>
      </c>
      <c r="F98">
        <v>9</v>
      </c>
      <c r="G98">
        <v>3</v>
      </c>
      <c r="H98">
        <v>4.99</v>
      </c>
      <c r="I98">
        <v>1.8663000000000001</v>
      </c>
      <c r="J98" s="11">
        <v>39475</v>
      </c>
      <c r="K98">
        <v>14.97</v>
      </c>
      <c r="L98">
        <v>5.5989000000000004</v>
      </c>
      <c r="M98">
        <v>9.3711000000000002</v>
      </c>
    </row>
    <row r="99" spans="1:13" x14ac:dyDescent="0.3">
      <c r="A99">
        <v>477</v>
      </c>
      <c r="B99">
        <v>20080622</v>
      </c>
      <c r="C99">
        <v>20080704</v>
      </c>
      <c r="D99">
        <v>20080629</v>
      </c>
      <c r="E99">
        <v>13965</v>
      </c>
      <c r="F99">
        <v>9</v>
      </c>
      <c r="G99">
        <v>11</v>
      </c>
      <c r="H99">
        <v>4.99</v>
      </c>
      <c r="I99">
        <v>1.8663000000000001</v>
      </c>
      <c r="J99" s="11">
        <v>39621</v>
      </c>
      <c r="K99">
        <v>54.89</v>
      </c>
      <c r="L99">
        <v>20.529299999999999</v>
      </c>
      <c r="M99">
        <v>34.360700000000001</v>
      </c>
    </row>
    <row r="100" spans="1:13" x14ac:dyDescent="0.3">
      <c r="A100">
        <v>477</v>
      </c>
      <c r="B100">
        <v>20080628</v>
      </c>
      <c r="C100">
        <v>20080710</v>
      </c>
      <c r="D100">
        <v>20080705</v>
      </c>
      <c r="E100">
        <v>13966</v>
      </c>
      <c r="F100">
        <v>9</v>
      </c>
      <c r="G100">
        <v>13</v>
      </c>
      <c r="H100">
        <v>4.99</v>
      </c>
      <c r="I100">
        <v>1.8663000000000001</v>
      </c>
      <c r="J100" s="11">
        <v>39627</v>
      </c>
      <c r="K100">
        <v>64.87</v>
      </c>
      <c r="L100">
        <v>24.261900000000001</v>
      </c>
      <c r="M100">
        <v>40.6081</v>
      </c>
    </row>
    <row r="101" spans="1:13" x14ac:dyDescent="0.3">
      <c r="A101">
        <v>477</v>
      </c>
      <c r="B101">
        <v>20080624</v>
      </c>
      <c r="C101">
        <v>20080706</v>
      </c>
      <c r="D101">
        <v>20080701</v>
      </c>
      <c r="E101">
        <v>13968</v>
      </c>
      <c r="F101">
        <v>9</v>
      </c>
      <c r="G101">
        <v>12</v>
      </c>
      <c r="H101">
        <v>4.99</v>
      </c>
      <c r="I101">
        <v>1.8663000000000001</v>
      </c>
      <c r="J101" s="11">
        <v>39623</v>
      </c>
      <c r="K101">
        <v>59.88</v>
      </c>
      <c r="L101">
        <v>22.395600000000002</v>
      </c>
      <c r="M101">
        <v>37.484400000000001</v>
      </c>
    </row>
    <row r="102" spans="1:13" x14ac:dyDescent="0.3">
      <c r="A102">
        <v>477</v>
      </c>
      <c r="B102">
        <v>20080208</v>
      </c>
      <c r="C102">
        <v>20080220</v>
      </c>
      <c r="D102">
        <v>20080215</v>
      </c>
      <c r="E102">
        <v>13971</v>
      </c>
      <c r="F102">
        <v>9</v>
      </c>
      <c r="G102">
        <v>16</v>
      </c>
      <c r="H102">
        <v>4.99</v>
      </c>
      <c r="I102">
        <v>1.8663000000000001</v>
      </c>
      <c r="J102" s="11">
        <v>39486</v>
      </c>
      <c r="K102">
        <v>79.84</v>
      </c>
      <c r="L102">
        <v>29.860800000000001</v>
      </c>
      <c r="M102">
        <v>49.979199999999999</v>
      </c>
    </row>
    <row r="103" spans="1:13" x14ac:dyDescent="0.3">
      <c r="A103">
        <v>477</v>
      </c>
      <c r="B103">
        <v>20080313</v>
      </c>
      <c r="C103">
        <v>20080325</v>
      </c>
      <c r="D103">
        <v>20080320</v>
      </c>
      <c r="E103">
        <v>13994</v>
      </c>
      <c r="F103">
        <v>9</v>
      </c>
      <c r="G103">
        <v>18</v>
      </c>
      <c r="H103">
        <v>4.99</v>
      </c>
      <c r="I103">
        <v>1.8663000000000001</v>
      </c>
      <c r="J103" s="11">
        <v>39520</v>
      </c>
      <c r="K103">
        <v>89.82</v>
      </c>
      <c r="L103">
        <v>33.593400000000003</v>
      </c>
      <c r="M103">
        <v>56.226599999999998</v>
      </c>
    </row>
    <row r="104" spans="1:13" x14ac:dyDescent="0.3">
      <c r="A104">
        <v>477</v>
      </c>
      <c r="B104">
        <v>20080218</v>
      </c>
      <c r="C104">
        <v>20080301</v>
      </c>
      <c r="D104">
        <v>20080225</v>
      </c>
      <c r="E104">
        <v>14031</v>
      </c>
      <c r="F104">
        <v>9</v>
      </c>
      <c r="G104">
        <v>16</v>
      </c>
      <c r="H104">
        <v>4.99</v>
      </c>
      <c r="I104">
        <v>1.8663000000000001</v>
      </c>
      <c r="J104" s="11">
        <v>39496</v>
      </c>
      <c r="K104">
        <v>79.84</v>
      </c>
      <c r="L104">
        <v>29.860800000000001</v>
      </c>
      <c r="M104">
        <v>49.979199999999999</v>
      </c>
    </row>
    <row r="105" spans="1:13" x14ac:dyDescent="0.3">
      <c r="A105">
        <v>477</v>
      </c>
      <c r="B105">
        <v>20080205</v>
      </c>
      <c r="C105">
        <v>20080217</v>
      </c>
      <c r="D105">
        <v>20080212</v>
      </c>
      <c r="E105">
        <v>14032</v>
      </c>
      <c r="F105">
        <v>9</v>
      </c>
      <c r="G105">
        <v>5</v>
      </c>
      <c r="H105">
        <v>4.99</v>
      </c>
      <c r="I105">
        <v>1.8663000000000001</v>
      </c>
      <c r="J105" s="11">
        <v>39483</v>
      </c>
      <c r="K105">
        <v>24.95</v>
      </c>
      <c r="L105">
        <v>9.3315000000000001</v>
      </c>
      <c r="M105">
        <v>15.618499999999999</v>
      </c>
    </row>
    <row r="106" spans="1:13" x14ac:dyDescent="0.3">
      <c r="A106">
        <v>477</v>
      </c>
      <c r="B106">
        <v>20080610</v>
      </c>
      <c r="C106">
        <v>20080622</v>
      </c>
      <c r="D106">
        <v>20080617</v>
      </c>
      <c r="E106">
        <v>14048</v>
      </c>
      <c r="F106">
        <v>9</v>
      </c>
      <c r="G106">
        <v>8</v>
      </c>
      <c r="H106">
        <v>4.99</v>
      </c>
      <c r="I106">
        <v>1.8663000000000001</v>
      </c>
      <c r="J106" s="11">
        <v>39609</v>
      </c>
      <c r="K106">
        <v>39.92</v>
      </c>
      <c r="L106">
        <v>14.930400000000001</v>
      </c>
      <c r="M106">
        <v>24.989599999999999</v>
      </c>
    </row>
    <row r="107" spans="1:13" x14ac:dyDescent="0.3">
      <c r="A107">
        <v>477</v>
      </c>
      <c r="B107">
        <v>20080220</v>
      </c>
      <c r="C107">
        <v>20080303</v>
      </c>
      <c r="D107">
        <v>20080227</v>
      </c>
      <c r="E107">
        <v>14064</v>
      </c>
      <c r="F107">
        <v>9</v>
      </c>
      <c r="G107">
        <v>5</v>
      </c>
      <c r="H107">
        <v>4.99</v>
      </c>
      <c r="I107">
        <v>1.8663000000000001</v>
      </c>
      <c r="J107" s="11">
        <v>39498</v>
      </c>
      <c r="K107">
        <v>24.95</v>
      </c>
      <c r="L107">
        <v>9.3315000000000001</v>
      </c>
      <c r="M107">
        <v>15.618499999999999</v>
      </c>
    </row>
    <row r="108" spans="1:13" x14ac:dyDescent="0.3">
      <c r="A108">
        <v>477</v>
      </c>
      <c r="B108">
        <v>20080210</v>
      </c>
      <c r="C108">
        <v>20080222</v>
      </c>
      <c r="D108">
        <v>20080217</v>
      </c>
      <c r="E108">
        <v>14066</v>
      </c>
      <c r="F108">
        <v>9</v>
      </c>
      <c r="G108">
        <v>5</v>
      </c>
      <c r="H108">
        <v>4.99</v>
      </c>
      <c r="I108">
        <v>1.8663000000000001</v>
      </c>
      <c r="J108" s="11">
        <v>39488</v>
      </c>
      <c r="K108">
        <v>24.95</v>
      </c>
      <c r="L108">
        <v>9.3315000000000001</v>
      </c>
      <c r="M108">
        <v>15.618499999999999</v>
      </c>
    </row>
    <row r="109" spans="1:13" x14ac:dyDescent="0.3">
      <c r="A109">
        <v>477</v>
      </c>
      <c r="B109">
        <v>20080214</v>
      </c>
      <c r="C109">
        <v>20080226</v>
      </c>
      <c r="D109">
        <v>20080221</v>
      </c>
      <c r="E109">
        <v>14101</v>
      </c>
      <c r="F109">
        <v>9</v>
      </c>
      <c r="G109">
        <v>3</v>
      </c>
      <c r="H109">
        <v>4.99</v>
      </c>
      <c r="I109">
        <v>1.8663000000000001</v>
      </c>
      <c r="J109" s="11">
        <v>39492</v>
      </c>
      <c r="K109">
        <v>14.97</v>
      </c>
      <c r="L109">
        <v>5.5989000000000004</v>
      </c>
      <c r="M109">
        <v>9.3711000000000002</v>
      </c>
    </row>
    <row r="110" spans="1:13" x14ac:dyDescent="0.3">
      <c r="A110">
        <v>477</v>
      </c>
      <c r="B110">
        <v>20080202</v>
      </c>
      <c r="C110">
        <v>20080214</v>
      </c>
      <c r="D110">
        <v>20080209</v>
      </c>
      <c r="E110">
        <v>14102</v>
      </c>
      <c r="F110">
        <v>9</v>
      </c>
      <c r="G110">
        <v>18</v>
      </c>
      <c r="H110">
        <v>4.99</v>
      </c>
      <c r="I110">
        <v>1.8663000000000001</v>
      </c>
      <c r="J110" s="11">
        <v>39480</v>
      </c>
      <c r="K110">
        <v>89.82</v>
      </c>
      <c r="L110">
        <v>33.593400000000003</v>
      </c>
      <c r="M110">
        <v>56.226599999999998</v>
      </c>
    </row>
    <row r="111" spans="1:13" x14ac:dyDescent="0.3">
      <c r="A111">
        <v>477</v>
      </c>
      <c r="B111">
        <v>20080311</v>
      </c>
      <c r="C111">
        <v>20080323</v>
      </c>
      <c r="D111">
        <v>20080318</v>
      </c>
      <c r="E111">
        <v>14103</v>
      </c>
      <c r="F111">
        <v>9</v>
      </c>
      <c r="G111">
        <v>6</v>
      </c>
      <c r="H111">
        <v>4.99</v>
      </c>
      <c r="I111">
        <v>1.8663000000000001</v>
      </c>
      <c r="J111" s="11">
        <v>39518</v>
      </c>
      <c r="K111">
        <v>29.94</v>
      </c>
      <c r="L111">
        <v>11.197800000000001</v>
      </c>
      <c r="M111">
        <v>18.7422</v>
      </c>
    </row>
    <row r="112" spans="1:13" x14ac:dyDescent="0.3">
      <c r="A112">
        <v>477</v>
      </c>
      <c r="B112">
        <v>20080229</v>
      </c>
      <c r="C112">
        <v>20080312</v>
      </c>
      <c r="D112">
        <v>20080307</v>
      </c>
      <c r="E112">
        <v>14210</v>
      </c>
      <c r="F112">
        <v>9</v>
      </c>
      <c r="G112">
        <v>4</v>
      </c>
      <c r="H112">
        <v>4.99</v>
      </c>
      <c r="I112">
        <v>1.8663000000000001</v>
      </c>
      <c r="J112" s="11">
        <v>39507</v>
      </c>
      <c r="K112">
        <v>19.96</v>
      </c>
      <c r="L112">
        <v>7.4652000000000003</v>
      </c>
      <c r="M112">
        <v>12.4948</v>
      </c>
    </row>
    <row r="113" spans="1:13" x14ac:dyDescent="0.3">
      <c r="A113">
        <v>477</v>
      </c>
      <c r="B113">
        <v>20080206</v>
      </c>
      <c r="C113">
        <v>20080218</v>
      </c>
      <c r="D113">
        <v>20080213</v>
      </c>
      <c r="E113">
        <v>14211</v>
      </c>
      <c r="F113">
        <v>9</v>
      </c>
      <c r="G113">
        <v>19</v>
      </c>
      <c r="H113">
        <v>4.99</v>
      </c>
      <c r="I113">
        <v>1.8663000000000001</v>
      </c>
      <c r="J113" s="11">
        <v>39484</v>
      </c>
      <c r="K113">
        <v>94.81</v>
      </c>
      <c r="L113">
        <v>35.459699999999998</v>
      </c>
      <c r="M113">
        <v>59.350299999999997</v>
      </c>
    </row>
    <row r="114" spans="1:13" x14ac:dyDescent="0.3">
      <c r="A114">
        <v>477</v>
      </c>
      <c r="B114">
        <v>20080219</v>
      </c>
      <c r="C114">
        <v>20080302</v>
      </c>
      <c r="D114">
        <v>20080226</v>
      </c>
      <c r="E114">
        <v>14218</v>
      </c>
      <c r="F114">
        <v>9</v>
      </c>
      <c r="G114">
        <v>16</v>
      </c>
      <c r="H114">
        <v>4.99</v>
      </c>
      <c r="I114">
        <v>1.8663000000000001</v>
      </c>
      <c r="J114" s="11">
        <v>39497</v>
      </c>
      <c r="K114">
        <v>79.84</v>
      </c>
      <c r="L114">
        <v>29.860800000000001</v>
      </c>
      <c r="M114">
        <v>49.979199999999999</v>
      </c>
    </row>
    <row r="115" spans="1:13" x14ac:dyDescent="0.3">
      <c r="A115">
        <v>477</v>
      </c>
      <c r="B115">
        <v>20080117</v>
      </c>
      <c r="C115">
        <v>20080129</v>
      </c>
      <c r="D115">
        <v>20080124</v>
      </c>
      <c r="E115">
        <v>14220</v>
      </c>
      <c r="F115">
        <v>9</v>
      </c>
      <c r="G115">
        <v>15</v>
      </c>
      <c r="H115">
        <v>4.99</v>
      </c>
      <c r="I115">
        <v>1.8663000000000001</v>
      </c>
      <c r="J115" s="11">
        <v>39464</v>
      </c>
      <c r="K115">
        <v>74.849999999999994</v>
      </c>
      <c r="L115">
        <v>27.994499999999999</v>
      </c>
      <c r="M115">
        <v>46.855499999999999</v>
      </c>
    </row>
    <row r="116" spans="1:13" x14ac:dyDescent="0.3">
      <c r="A116">
        <v>477</v>
      </c>
      <c r="B116">
        <v>20080416</v>
      </c>
      <c r="C116">
        <v>20080428</v>
      </c>
      <c r="D116">
        <v>20080423</v>
      </c>
      <c r="E116">
        <v>14235</v>
      </c>
      <c r="F116">
        <v>9</v>
      </c>
      <c r="G116">
        <v>2</v>
      </c>
      <c r="H116">
        <v>4.99</v>
      </c>
      <c r="I116">
        <v>1.8663000000000001</v>
      </c>
      <c r="J116" s="11">
        <v>39554</v>
      </c>
      <c r="K116">
        <v>9.98</v>
      </c>
      <c r="L116">
        <v>3.7326000000000001</v>
      </c>
      <c r="M116">
        <v>6.2473999999999998</v>
      </c>
    </row>
    <row r="117" spans="1:13" x14ac:dyDescent="0.3">
      <c r="A117">
        <v>477</v>
      </c>
      <c r="B117">
        <v>20080305</v>
      </c>
      <c r="C117">
        <v>20080317</v>
      </c>
      <c r="D117">
        <v>20080312</v>
      </c>
      <c r="E117">
        <v>14238</v>
      </c>
      <c r="F117">
        <v>9</v>
      </c>
      <c r="G117">
        <v>7</v>
      </c>
      <c r="H117">
        <v>4.99</v>
      </c>
      <c r="I117">
        <v>1.8663000000000001</v>
      </c>
      <c r="J117" s="11">
        <v>39512</v>
      </c>
      <c r="K117">
        <v>34.93</v>
      </c>
      <c r="L117">
        <v>13.0641</v>
      </c>
      <c r="M117">
        <v>21.8659</v>
      </c>
    </row>
    <row r="118" spans="1:13" x14ac:dyDescent="0.3">
      <c r="A118">
        <v>477</v>
      </c>
      <c r="B118">
        <v>20080301</v>
      </c>
      <c r="C118">
        <v>20080313</v>
      </c>
      <c r="D118">
        <v>20080308</v>
      </c>
      <c r="E118">
        <v>14276</v>
      </c>
      <c r="F118">
        <v>9</v>
      </c>
      <c r="G118">
        <v>20</v>
      </c>
      <c r="H118">
        <v>4.99</v>
      </c>
      <c r="I118">
        <v>1.8663000000000001</v>
      </c>
      <c r="J118" s="11">
        <v>39508</v>
      </c>
      <c r="K118">
        <v>99.8</v>
      </c>
      <c r="L118">
        <v>37.326000000000001</v>
      </c>
      <c r="M118">
        <v>62.473999999999997</v>
      </c>
    </row>
    <row r="119" spans="1:13" x14ac:dyDescent="0.3">
      <c r="A119">
        <v>477</v>
      </c>
      <c r="B119">
        <v>20080331</v>
      </c>
      <c r="C119">
        <v>20080412</v>
      </c>
      <c r="D119">
        <v>20080407</v>
      </c>
      <c r="E119">
        <v>14300</v>
      </c>
      <c r="F119">
        <v>9</v>
      </c>
      <c r="G119">
        <v>1</v>
      </c>
      <c r="H119">
        <v>4.99</v>
      </c>
      <c r="I119">
        <v>1.8663000000000001</v>
      </c>
      <c r="J119" s="11">
        <v>39538</v>
      </c>
      <c r="K119">
        <v>4.99</v>
      </c>
      <c r="L119">
        <v>1.8663000000000001</v>
      </c>
      <c r="M119">
        <v>3.1236999999999999</v>
      </c>
    </row>
    <row r="120" spans="1:13" x14ac:dyDescent="0.3">
      <c r="A120">
        <v>477</v>
      </c>
      <c r="B120">
        <v>20080115</v>
      </c>
      <c r="C120">
        <v>20080127</v>
      </c>
      <c r="D120">
        <v>20080122</v>
      </c>
      <c r="E120">
        <v>14308</v>
      </c>
      <c r="F120">
        <v>9</v>
      </c>
      <c r="G120">
        <v>20</v>
      </c>
      <c r="H120">
        <v>4.99</v>
      </c>
      <c r="I120">
        <v>1.8663000000000001</v>
      </c>
      <c r="J120" s="11">
        <v>39462</v>
      </c>
      <c r="K120">
        <v>99.8</v>
      </c>
      <c r="L120">
        <v>37.326000000000001</v>
      </c>
      <c r="M120">
        <v>62.473999999999997</v>
      </c>
    </row>
    <row r="121" spans="1:13" x14ac:dyDescent="0.3">
      <c r="A121">
        <v>477</v>
      </c>
      <c r="B121">
        <v>20080309</v>
      </c>
      <c r="C121">
        <v>20080321</v>
      </c>
      <c r="D121">
        <v>20080316</v>
      </c>
      <c r="E121">
        <v>14308</v>
      </c>
      <c r="F121">
        <v>9</v>
      </c>
      <c r="G121">
        <v>10</v>
      </c>
      <c r="H121">
        <v>4.99</v>
      </c>
      <c r="I121">
        <v>1.8663000000000001</v>
      </c>
      <c r="J121" s="11">
        <v>39516</v>
      </c>
      <c r="K121">
        <v>49.9</v>
      </c>
      <c r="L121">
        <v>18.663</v>
      </c>
      <c r="M121">
        <v>31.236999999999998</v>
      </c>
    </row>
    <row r="122" spans="1:13" x14ac:dyDescent="0.3">
      <c r="A122">
        <v>477</v>
      </c>
      <c r="B122">
        <v>20080224</v>
      </c>
      <c r="C122">
        <v>20080307</v>
      </c>
      <c r="D122">
        <v>20080302</v>
      </c>
      <c r="E122">
        <v>14310</v>
      </c>
      <c r="F122">
        <v>9</v>
      </c>
      <c r="G122">
        <v>3</v>
      </c>
      <c r="H122">
        <v>4.99</v>
      </c>
      <c r="I122">
        <v>1.8663000000000001</v>
      </c>
      <c r="J122" s="11">
        <v>39502</v>
      </c>
      <c r="K122">
        <v>14.97</v>
      </c>
      <c r="L122">
        <v>5.5989000000000004</v>
      </c>
      <c r="M122">
        <v>9.3711000000000002</v>
      </c>
    </row>
    <row r="123" spans="1:13" x14ac:dyDescent="0.3">
      <c r="A123">
        <v>477</v>
      </c>
      <c r="B123">
        <v>20080318</v>
      </c>
      <c r="C123">
        <v>20080330</v>
      </c>
      <c r="D123">
        <v>20080325</v>
      </c>
      <c r="E123">
        <v>14310</v>
      </c>
      <c r="F123">
        <v>9</v>
      </c>
      <c r="G123">
        <v>9</v>
      </c>
      <c r="H123">
        <v>4.99</v>
      </c>
      <c r="I123">
        <v>1.8663000000000001</v>
      </c>
      <c r="J123" s="11">
        <v>39525</v>
      </c>
      <c r="K123">
        <v>44.91</v>
      </c>
      <c r="L123">
        <v>16.796700000000001</v>
      </c>
      <c r="M123">
        <v>28.113299999999999</v>
      </c>
    </row>
    <row r="124" spans="1:13" x14ac:dyDescent="0.3">
      <c r="A124">
        <v>477</v>
      </c>
      <c r="B124">
        <v>20080420</v>
      </c>
      <c r="C124">
        <v>20080502</v>
      </c>
      <c r="D124">
        <v>20080427</v>
      </c>
      <c r="E124">
        <v>14325</v>
      </c>
      <c r="F124">
        <v>9</v>
      </c>
      <c r="G124">
        <v>15</v>
      </c>
      <c r="H124">
        <v>4.99</v>
      </c>
      <c r="I124">
        <v>1.8663000000000001</v>
      </c>
      <c r="J124" s="11">
        <v>39558</v>
      </c>
      <c r="K124">
        <v>74.849999999999994</v>
      </c>
      <c r="L124">
        <v>27.994499999999999</v>
      </c>
      <c r="M124">
        <v>46.855499999999999</v>
      </c>
    </row>
    <row r="125" spans="1:13" x14ac:dyDescent="0.3">
      <c r="A125">
        <v>477</v>
      </c>
      <c r="B125">
        <v>20080415</v>
      </c>
      <c r="C125">
        <v>20080427</v>
      </c>
      <c r="D125">
        <v>20080422</v>
      </c>
      <c r="E125">
        <v>14326</v>
      </c>
      <c r="F125">
        <v>9</v>
      </c>
      <c r="G125">
        <v>10</v>
      </c>
      <c r="H125">
        <v>4.99</v>
      </c>
      <c r="I125">
        <v>1.8663000000000001</v>
      </c>
      <c r="J125" s="11">
        <v>39553</v>
      </c>
      <c r="K125">
        <v>49.9</v>
      </c>
      <c r="L125">
        <v>18.663</v>
      </c>
      <c r="M125">
        <v>31.236999999999998</v>
      </c>
    </row>
    <row r="126" spans="1:13" x14ac:dyDescent="0.3">
      <c r="A126">
        <v>477</v>
      </c>
      <c r="B126">
        <v>20080421</v>
      </c>
      <c r="C126">
        <v>20080503</v>
      </c>
      <c r="D126">
        <v>20080428</v>
      </c>
      <c r="E126">
        <v>14667</v>
      </c>
      <c r="F126">
        <v>9</v>
      </c>
      <c r="G126">
        <v>6</v>
      </c>
      <c r="H126">
        <v>4.99</v>
      </c>
      <c r="I126">
        <v>1.8663000000000001</v>
      </c>
      <c r="J126" s="11">
        <v>39559</v>
      </c>
      <c r="K126">
        <v>29.94</v>
      </c>
      <c r="L126">
        <v>11.197800000000001</v>
      </c>
      <c r="M126">
        <v>18.7422</v>
      </c>
    </row>
    <row r="127" spans="1:13" x14ac:dyDescent="0.3">
      <c r="A127">
        <v>477</v>
      </c>
      <c r="B127">
        <v>20080211</v>
      </c>
      <c r="C127">
        <v>20080223</v>
      </c>
      <c r="D127">
        <v>20080218</v>
      </c>
      <c r="E127">
        <v>14671</v>
      </c>
      <c r="F127">
        <v>9</v>
      </c>
      <c r="G127">
        <v>18</v>
      </c>
      <c r="H127">
        <v>4.99</v>
      </c>
      <c r="I127">
        <v>1.8663000000000001</v>
      </c>
      <c r="J127" s="11">
        <v>39489</v>
      </c>
      <c r="K127">
        <v>89.82</v>
      </c>
      <c r="L127">
        <v>33.593400000000003</v>
      </c>
      <c r="M127">
        <v>56.226599999999998</v>
      </c>
    </row>
    <row r="128" spans="1:13" x14ac:dyDescent="0.3">
      <c r="A128">
        <v>477</v>
      </c>
      <c r="B128">
        <v>20080518</v>
      </c>
      <c r="C128">
        <v>20080530</v>
      </c>
      <c r="D128">
        <v>20080525</v>
      </c>
      <c r="E128">
        <v>14672</v>
      </c>
      <c r="F128">
        <v>9</v>
      </c>
      <c r="G128">
        <v>10</v>
      </c>
      <c r="H128">
        <v>4.99</v>
      </c>
      <c r="I128">
        <v>1.8663000000000001</v>
      </c>
      <c r="J128" s="11">
        <v>39586</v>
      </c>
      <c r="K128">
        <v>49.9</v>
      </c>
      <c r="L128">
        <v>18.663</v>
      </c>
      <c r="M128">
        <v>31.236999999999998</v>
      </c>
    </row>
    <row r="129" spans="1:13" x14ac:dyDescent="0.3">
      <c r="A129">
        <v>477</v>
      </c>
      <c r="B129">
        <v>20080302</v>
      </c>
      <c r="C129">
        <v>20080314</v>
      </c>
      <c r="D129">
        <v>20080309</v>
      </c>
      <c r="E129">
        <v>15025</v>
      </c>
      <c r="F129">
        <v>9</v>
      </c>
      <c r="G129">
        <v>7</v>
      </c>
      <c r="H129">
        <v>4.99</v>
      </c>
      <c r="I129">
        <v>1.8663000000000001</v>
      </c>
      <c r="J129" s="11">
        <v>39509</v>
      </c>
      <c r="K129">
        <v>34.93</v>
      </c>
      <c r="L129">
        <v>13.0641</v>
      </c>
      <c r="M129">
        <v>21.8659</v>
      </c>
    </row>
    <row r="130" spans="1:13" x14ac:dyDescent="0.3">
      <c r="A130">
        <v>477</v>
      </c>
      <c r="B130">
        <v>20080117</v>
      </c>
      <c r="C130">
        <v>20080129</v>
      </c>
      <c r="D130">
        <v>20080124</v>
      </c>
      <c r="E130">
        <v>15030</v>
      </c>
      <c r="F130">
        <v>9</v>
      </c>
      <c r="G130">
        <v>13</v>
      </c>
      <c r="H130">
        <v>4.99</v>
      </c>
      <c r="I130">
        <v>1.8663000000000001</v>
      </c>
      <c r="J130" s="11">
        <v>39464</v>
      </c>
      <c r="K130">
        <v>64.87</v>
      </c>
      <c r="L130">
        <v>24.261900000000001</v>
      </c>
      <c r="M130">
        <v>40.6081</v>
      </c>
    </row>
    <row r="131" spans="1:13" x14ac:dyDescent="0.3">
      <c r="A131">
        <v>477</v>
      </c>
      <c r="B131">
        <v>20080309</v>
      </c>
      <c r="C131">
        <v>20080321</v>
      </c>
      <c r="D131">
        <v>20080316</v>
      </c>
      <c r="E131">
        <v>15121</v>
      </c>
      <c r="F131">
        <v>9</v>
      </c>
      <c r="G131">
        <v>20</v>
      </c>
      <c r="H131">
        <v>4.99</v>
      </c>
      <c r="I131">
        <v>1.8663000000000001</v>
      </c>
      <c r="J131" s="11">
        <v>39516</v>
      </c>
      <c r="K131">
        <v>99.8</v>
      </c>
      <c r="L131">
        <v>37.326000000000001</v>
      </c>
      <c r="M131">
        <v>62.473999999999997</v>
      </c>
    </row>
    <row r="132" spans="1:13" x14ac:dyDescent="0.3">
      <c r="A132">
        <v>477</v>
      </c>
      <c r="B132">
        <v>20080605</v>
      </c>
      <c r="C132">
        <v>20080617</v>
      </c>
      <c r="D132">
        <v>20080612</v>
      </c>
      <c r="E132">
        <v>15129</v>
      </c>
      <c r="F132">
        <v>9</v>
      </c>
      <c r="G132">
        <v>20</v>
      </c>
      <c r="H132">
        <v>4.99</v>
      </c>
      <c r="I132">
        <v>1.8663000000000001</v>
      </c>
      <c r="J132" s="11">
        <v>39604</v>
      </c>
      <c r="K132">
        <v>99.8</v>
      </c>
      <c r="L132">
        <v>37.326000000000001</v>
      </c>
      <c r="M132">
        <v>62.473999999999997</v>
      </c>
    </row>
    <row r="133" spans="1:13" x14ac:dyDescent="0.3">
      <c r="A133">
        <v>477</v>
      </c>
      <c r="B133">
        <v>20080321</v>
      </c>
      <c r="C133">
        <v>20080402</v>
      </c>
      <c r="D133">
        <v>20080328</v>
      </c>
      <c r="E133">
        <v>15130</v>
      </c>
      <c r="F133">
        <v>9</v>
      </c>
      <c r="G133">
        <v>2</v>
      </c>
      <c r="H133">
        <v>4.99</v>
      </c>
      <c r="I133">
        <v>1.8663000000000001</v>
      </c>
      <c r="J133" s="11">
        <v>39528</v>
      </c>
      <c r="K133">
        <v>9.98</v>
      </c>
      <c r="L133">
        <v>3.7326000000000001</v>
      </c>
      <c r="M133">
        <v>6.2473999999999998</v>
      </c>
    </row>
    <row r="134" spans="1:13" x14ac:dyDescent="0.3">
      <c r="A134">
        <v>477</v>
      </c>
      <c r="B134">
        <v>20080401</v>
      </c>
      <c r="C134">
        <v>20080413</v>
      </c>
      <c r="D134">
        <v>20080408</v>
      </c>
      <c r="E134">
        <v>15135</v>
      </c>
      <c r="F134">
        <v>9</v>
      </c>
      <c r="G134">
        <v>3</v>
      </c>
      <c r="H134">
        <v>4.99</v>
      </c>
      <c r="I134">
        <v>1.8663000000000001</v>
      </c>
      <c r="J134" s="11">
        <v>39539</v>
      </c>
      <c r="K134">
        <v>14.97</v>
      </c>
      <c r="L134">
        <v>5.5989000000000004</v>
      </c>
      <c r="M134">
        <v>9.3711000000000002</v>
      </c>
    </row>
    <row r="135" spans="1:13" x14ac:dyDescent="0.3">
      <c r="A135">
        <v>477</v>
      </c>
      <c r="B135">
        <v>20080405</v>
      </c>
      <c r="C135">
        <v>20080417</v>
      </c>
      <c r="D135">
        <v>20080412</v>
      </c>
      <c r="E135">
        <v>15171</v>
      </c>
      <c r="F135">
        <v>9</v>
      </c>
      <c r="G135">
        <v>6</v>
      </c>
      <c r="H135">
        <v>4.99</v>
      </c>
      <c r="I135">
        <v>1.8663000000000001</v>
      </c>
      <c r="J135" s="11">
        <v>39543</v>
      </c>
      <c r="K135">
        <v>29.94</v>
      </c>
      <c r="L135">
        <v>11.197800000000001</v>
      </c>
      <c r="M135">
        <v>18.7422</v>
      </c>
    </row>
    <row r="136" spans="1:13" x14ac:dyDescent="0.3">
      <c r="A136">
        <v>477</v>
      </c>
      <c r="B136">
        <v>20080422</v>
      </c>
      <c r="C136">
        <v>20080504</v>
      </c>
      <c r="D136">
        <v>20080429</v>
      </c>
      <c r="E136">
        <v>15179</v>
      </c>
      <c r="F136">
        <v>9</v>
      </c>
      <c r="G136">
        <v>18</v>
      </c>
      <c r="H136">
        <v>4.99</v>
      </c>
      <c r="I136">
        <v>1.8663000000000001</v>
      </c>
      <c r="J136" s="11">
        <v>39560</v>
      </c>
      <c r="K136">
        <v>89.82</v>
      </c>
      <c r="L136">
        <v>33.593400000000003</v>
      </c>
      <c r="M136">
        <v>56.226599999999998</v>
      </c>
    </row>
    <row r="137" spans="1:13" x14ac:dyDescent="0.3">
      <c r="A137">
        <v>477</v>
      </c>
      <c r="B137">
        <v>20080403</v>
      </c>
      <c r="C137">
        <v>20080415</v>
      </c>
      <c r="D137">
        <v>20080410</v>
      </c>
      <c r="E137">
        <v>15184</v>
      </c>
      <c r="F137">
        <v>9</v>
      </c>
      <c r="G137">
        <v>11</v>
      </c>
      <c r="H137">
        <v>4.99</v>
      </c>
      <c r="I137">
        <v>1.8663000000000001</v>
      </c>
      <c r="J137" s="11">
        <v>39541</v>
      </c>
      <c r="K137">
        <v>54.89</v>
      </c>
      <c r="L137">
        <v>20.529299999999999</v>
      </c>
      <c r="M137">
        <v>34.360700000000001</v>
      </c>
    </row>
    <row r="138" spans="1:13" x14ac:dyDescent="0.3">
      <c r="A138">
        <v>477</v>
      </c>
      <c r="B138">
        <v>20080512</v>
      </c>
      <c r="C138">
        <v>20080524</v>
      </c>
      <c r="D138">
        <v>20080519</v>
      </c>
      <c r="E138">
        <v>15229</v>
      </c>
      <c r="F138">
        <v>9</v>
      </c>
      <c r="G138">
        <v>15</v>
      </c>
      <c r="H138">
        <v>4.99</v>
      </c>
      <c r="I138">
        <v>1.8663000000000001</v>
      </c>
      <c r="J138" s="11">
        <v>39580</v>
      </c>
      <c r="K138">
        <v>74.849999999999994</v>
      </c>
      <c r="L138">
        <v>27.994499999999999</v>
      </c>
      <c r="M138">
        <v>46.855499999999999</v>
      </c>
    </row>
    <row r="139" spans="1:13" x14ac:dyDescent="0.3">
      <c r="A139">
        <v>477</v>
      </c>
      <c r="B139">
        <v>20080207</v>
      </c>
      <c r="C139">
        <v>20080219</v>
      </c>
      <c r="D139">
        <v>20080214</v>
      </c>
      <c r="E139">
        <v>15241</v>
      </c>
      <c r="F139">
        <v>9</v>
      </c>
      <c r="G139">
        <v>19</v>
      </c>
      <c r="H139">
        <v>4.99</v>
      </c>
      <c r="I139">
        <v>1.8663000000000001</v>
      </c>
      <c r="J139" s="11">
        <v>39485</v>
      </c>
      <c r="K139">
        <v>94.81</v>
      </c>
      <c r="L139">
        <v>35.459699999999998</v>
      </c>
      <c r="M139">
        <v>59.350299999999997</v>
      </c>
    </row>
    <row r="140" spans="1:13" x14ac:dyDescent="0.3">
      <c r="A140">
        <v>477</v>
      </c>
      <c r="B140">
        <v>20080129</v>
      </c>
      <c r="C140">
        <v>20080210</v>
      </c>
      <c r="D140">
        <v>20080205</v>
      </c>
      <c r="E140">
        <v>15261</v>
      </c>
      <c r="F140">
        <v>9</v>
      </c>
      <c r="G140">
        <v>5</v>
      </c>
      <c r="H140">
        <v>4.99</v>
      </c>
      <c r="I140">
        <v>1.8663000000000001</v>
      </c>
      <c r="J140" s="11">
        <v>39476</v>
      </c>
      <c r="K140">
        <v>24.95</v>
      </c>
      <c r="L140">
        <v>9.3315000000000001</v>
      </c>
      <c r="M140">
        <v>15.618499999999999</v>
      </c>
    </row>
    <row r="141" spans="1:13" x14ac:dyDescent="0.3">
      <c r="A141">
        <v>477</v>
      </c>
      <c r="B141">
        <v>20080421</v>
      </c>
      <c r="C141">
        <v>20080503</v>
      </c>
      <c r="D141">
        <v>20080428</v>
      </c>
      <c r="E141">
        <v>15438</v>
      </c>
      <c r="F141">
        <v>9</v>
      </c>
      <c r="G141">
        <v>12</v>
      </c>
      <c r="H141">
        <v>4.99</v>
      </c>
      <c r="I141">
        <v>1.8663000000000001</v>
      </c>
      <c r="J141" s="11">
        <v>39559</v>
      </c>
      <c r="K141">
        <v>59.88</v>
      </c>
      <c r="L141">
        <v>22.395600000000002</v>
      </c>
      <c r="M141">
        <v>37.484400000000001</v>
      </c>
    </row>
    <row r="142" spans="1:13" x14ac:dyDescent="0.3">
      <c r="A142">
        <v>477</v>
      </c>
      <c r="B142">
        <v>20080210</v>
      </c>
      <c r="C142">
        <v>20080222</v>
      </c>
      <c r="D142">
        <v>20080217</v>
      </c>
      <c r="E142">
        <v>15581</v>
      </c>
      <c r="F142">
        <v>9</v>
      </c>
      <c r="G142">
        <v>3</v>
      </c>
      <c r="H142">
        <v>4.99</v>
      </c>
      <c r="I142">
        <v>1.8663000000000001</v>
      </c>
      <c r="J142" s="11">
        <v>39488</v>
      </c>
      <c r="K142">
        <v>14.97</v>
      </c>
      <c r="L142">
        <v>5.5989000000000004</v>
      </c>
      <c r="M142">
        <v>9.3711000000000002</v>
      </c>
    </row>
    <row r="143" spans="1:13" x14ac:dyDescent="0.3">
      <c r="A143">
        <v>477</v>
      </c>
      <c r="B143">
        <v>20080611</v>
      </c>
      <c r="C143">
        <v>20080623</v>
      </c>
      <c r="D143">
        <v>20080618</v>
      </c>
      <c r="E143">
        <v>15582</v>
      </c>
      <c r="F143">
        <v>9</v>
      </c>
      <c r="G143">
        <v>4</v>
      </c>
      <c r="H143">
        <v>4.99</v>
      </c>
      <c r="I143">
        <v>1.8663000000000001</v>
      </c>
      <c r="J143" s="11">
        <v>39610</v>
      </c>
      <c r="K143">
        <v>19.96</v>
      </c>
      <c r="L143">
        <v>7.4652000000000003</v>
      </c>
      <c r="M143">
        <v>12.4948</v>
      </c>
    </row>
    <row r="144" spans="1:13" x14ac:dyDescent="0.3">
      <c r="A144">
        <v>477</v>
      </c>
      <c r="B144">
        <v>20080416</v>
      </c>
      <c r="C144">
        <v>20080428</v>
      </c>
      <c r="D144">
        <v>20080423</v>
      </c>
      <c r="E144">
        <v>15585</v>
      </c>
      <c r="F144">
        <v>9</v>
      </c>
      <c r="G144">
        <v>20</v>
      </c>
      <c r="H144">
        <v>4.99</v>
      </c>
      <c r="I144">
        <v>1.8663000000000001</v>
      </c>
      <c r="J144" s="11">
        <v>39554</v>
      </c>
      <c r="K144">
        <v>99.8</v>
      </c>
      <c r="L144">
        <v>37.326000000000001</v>
      </c>
      <c r="M144">
        <v>62.473999999999997</v>
      </c>
    </row>
    <row r="145" spans="1:13" x14ac:dyDescent="0.3">
      <c r="A145">
        <v>477</v>
      </c>
      <c r="B145">
        <v>20080401</v>
      </c>
      <c r="C145">
        <v>20080413</v>
      </c>
      <c r="D145">
        <v>20080408</v>
      </c>
      <c r="E145">
        <v>15586</v>
      </c>
      <c r="F145">
        <v>9</v>
      </c>
      <c r="G145">
        <v>9</v>
      </c>
      <c r="H145">
        <v>4.99</v>
      </c>
      <c r="I145">
        <v>1.8663000000000001</v>
      </c>
      <c r="J145" s="11">
        <v>39539</v>
      </c>
      <c r="K145">
        <v>44.91</v>
      </c>
      <c r="L145">
        <v>16.796700000000001</v>
      </c>
      <c r="M145">
        <v>28.113299999999999</v>
      </c>
    </row>
    <row r="146" spans="1:13" x14ac:dyDescent="0.3">
      <c r="A146">
        <v>477</v>
      </c>
      <c r="B146">
        <v>20080404</v>
      </c>
      <c r="C146">
        <v>20080416</v>
      </c>
      <c r="D146">
        <v>20080411</v>
      </c>
      <c r="E146">
        <v>15589</v>
      </c>
      <c r="F146">
        <v>9</v>
      </c>
      <c r="G146">
        <v>16</v>
      </c>
      <c r="H146">
        <v>4.99</v>
      </c>
      <c r="I146">
        <v>1.8663000000000001</v>
      </c>
      <c r="J146" s="11">
        <v>39542</v>
      </c>
      <c r="K146">
        <v>79.84</v>
      </c>
      <c r="L146">
        <v>29.860800000000001</v>
      </c>
      <c r="M146">
        <v>49.979199999999999</v>
      </c>
    </row>
    <row r="147" spans="1:13" x14ac:dyDescent="0.3">
      <c r="A147">
        <v>477</v>
      </c>
      <c r="B147">
        <v>20080426</v>
      </c>
      <c r="C147">
        <v>20080508</v>
      </c>
      <c r="D147">
        <v>20080503</v>
      </c>
      <c r="E147">
        <v>15596</v>
      </c>
      <c r="F147">
        <v>9</v>
      </c>
      <c r="G147">
        <v>12</v>
      </c>
      <c r="H147">
        <v>4.99</v>
      </c>
      <c r="I147">
        <v>1.8663000000000001</v>
      </c>
      <c r="J147" s="11">
        <v>39564</v>
      </c>
      <c r="K147">
        <v>59.88</v>
      </c>
      <c r="L147">
        <v>22.395600000000002</v>
      </c>
      <c r="M147">
        <v>37.484400000000001</v>
      </c>
    </row>
    <row r="148" spans="1:13" x14ac:dyDescent="0.3">
      <c r="A148">
        <v>477</v>
      </c>
      <c r="B148">
        <v>20080322</v>
      </c>
      <c r="C148">
        <v>20080403</v>
      </c>
      <c r="D148">
        <v>20080329</v>
      </c>
      <c r="E148">
        <v>15598</v>
      </c>
      <c r="F148">
        <v>9</v>
      </c>
      <c r="G148">
        <v>20</v>
      </c>
      <c r="H148">
        <v>4.99</v>
      </c>
      <c r="I148">
        <v>1.8663000000000001</v>
      </c>
      <c r="J148" s="11">
        <v>39529</v>
      </c>
      <c r="K148">
        <v>99.8</v>
      </c>
      <c r="L148">
        <v>37.326000000000001</v>
      </c>
      <c r="M148">
        <v>62.473999999999997</v>
      </c>
    </row>
    <row r="149" spans="1:13" x14ac:dyDescent="0.3">
      <c r="A149">
        <v>477</v>
      </c>
      <c r="B149">
        <v>20080217</v>
      </c>
      <c r="C149">
        <v>20080229</v>
      </c>
      <c r="D149">
        <v>20080224</v>
      </c>
      <c r="E149">
        <v>15603</v>
      </c>
      <c r="F149">
        <v>9</v>
      </c>
      <c r="G149">
        <v>16</v>
      </c>
      <c r="H149">
        <v>4.99</v>
      </c>
      <c r="I149">
        <v>1.8663000000000001</v>
      </c>
      <c r="J149" s="11">
        <v>39495</v>
      </c>
      <c r="K149">
        <v>79.84</v>
      </c>
      <c r="L149">
        <v>29.860800000000001</v>
      </c>
      <c r="M149">
        <v>49.979199999999999</v>
      </c>
    </row>
    <row r="150" spans="1:13" x14ac:dyDescent="0.3">
      <c r="A150">
        <v>477</v>
      </c>
      <c r="B150">
        <v>20080316</v>
      </c>
      <c r="C150">
        <v>20080328</v>
      </c>
      <c r="D150">
        <v>20080323</v>
      </c>
      <c r="E150">
        <v>15604</v>
      </c>
      <c r="F150">
        <v>9</v>
      </c>
      <c r="G150">
        <v>13</v>
      </c>
      <c r="H150">
        <v>4.99</v>
      </c>
      <c r="I150">
        <v>1.8663000000000001</v>
      </c>
      <c r="J150" s="11">
        <v>39523</v>
      </c>
      <c r="K150">
        <v>64.87</v>
      </c>
      <c r="L150">
        <v>24.261900000000001</v>
      </c>
      <c r="M150">
        <v>40.6081</v>
      </c>
    </row>
    <row r="151" spans="1:13" x14ac:dyDescent="0.3">
      <c r="A151">
        <v>477</v>
      </c>
      <c r="B151">
        <v>20080526</v>
      </c>
      <c r="C151">
        <v>20080607</v>
      </c>
      <c r="D151">
        <v>20080602</v>
      </c>
      <c r="E151">
        <v>15605</v>
      </c>
      <c r="F151">
        <v>9</v>
      </c>
      <c r="G151">
        <v>12</v>
      </c>
      <c r="H151">
        <v>4.99</v>
      </c>
      <c r="I151">
        <v>1.8663000000000001</v>
      </c>
      <c r="J151" s="11">
        <v>39594</v>
      </c>
      <c r="K151">
        <v>59.88</v>
      </c>
      <c r="L151">
        <v>22.395600000000002</v>
      </c>
      <c r="M151">
        <v>37.484400000000001</v>
      </c>
    </row>
    <row r="152" spans="1:13" x14ac:dyDescent="0.3">
      <c r="A152">
        <v>477</v>
      </c>
      <c r="B152">
        <v>20080501</v>
      </c>
      <c r="C152">
        <v>20080513</v>
      </c>
      <c r="D152">
        <v>20080508</v>
      </c>
      <c r="E152">
        <v>15647</v>
      </c>
      <c r="F152">
        <v>9</v>
      </c>
      <c r="G152">
        <v>4</v>
      </c>
      <c r="H152">
        <v>4.99</v>
      </c>
      <c r="I152">
        <v>1.8663000000000001</v>
      </c>
      <c r="J152" s="11">
        <v>39569</v>
      </c>
      <c r="K152">
        <v>19.96</v>
      </c>
      <c r="L152">
        <v>7.4652000000000003</v>
      </c>
      <c r="M152">
        <v>12.4948</v>
      </c>
    </row>
    <row r="153" spans="1:13" x14ac:dyDescent="0.3">
      <c r="A153">
        <v>477</v>
      </c>
      <c r="B153">
        <v>20080504</v>
      </c>
      <c r="C153">
        <v>20080516</v>
      </c>
      <c r="D153">
        <v>20080511</v>
      </c>
      <c r="E153">
        <v>15715</v>
      </c>
      <c r="F153">
        <v>9</v>
      </c>
      <c r="G153">
        <v>11</v>
      </c>
      <c r="H153">
        <v>4.99</v>
      </c>
      <c r="I153">
        <v>1.8663000000000001</v>
      </c>
      <c r="J153" s="11">
        <v>39572</v>
      </c>
      <c r="K153">
        <v>54.89</v>
      </c>
      <c r="L153">
        <v>20.529299999999999</v>
      </c>
      <c r="M153">
        <v>34.360700000000001</v>
      </c>
    </row>
    <row r="154" spans="1:13" x14ac:dyDescent="0.3">
      <c r="A154">
        <v>477</v>
      </c>
      <c r="B154">
        <v>20080525</v>
      </c>
      <c r="C154">
        <v>20080606</v>
      </c>
      <c r="D154">
        <v>20080601</v>
      </c>
      <c r="E154">
        <v>15724</v>
      </c>
      <c r="F154">
        <v>9</v>
      </c>
      <c r="G154">
        <v>3</v>
      </c>
      <c r="H154">
        <v>4.99</v>
      </c>
      <c r="I154">
        <v>1.8663000000000001</v>
      </c>
      <c r="J154" s="11">
        <v>39593</v>
      </c>
      <c r="K154">
        <v>14.97</v>
      </c>
      <c r="L154">
        <v>5.5989000000000004</v>
      </c>
      <c r="M154">
        <v>9.3711000000000002</v>
      </c>
    </row>
    <row r="155" spans="1:13" x14ac:dyDescent="0.3">
      <c r="A155">
        <v>477</v>
      </c>
      <c r="B155">
        <v>20080507</v>
      </c>
      <c r="C155">
        <v>20080519</v>
      </c>
      <c r="D155">
        <v>20080514</v>
      </c>
      <c r="E155">
        <v>15725</v>
      </c>
      <c r="F155">
        <v>9</v>
      </c>
      <c r="G155">
        <v>9</v>
      </c>
      <c r="H155">
        <v>4.99</v>
      </c>
      <c r="I155">
        <v>1.8663000000000001</v>
      </c>
      <c r="J155" s="11">
        <v>39575</v>
      </c>
      <c r="K155">
        <v>44.91</v>
      </c>
      <c r="L155">
        <v>16.796700000000001</v>
      </c>
      <c r="M155">
        <v>28.113299999999999</v>
      </c>
    </row>
    <row r="156" spans="1:13" x14ac:dyDescent="0.3">
      <c r="A156">
        <v>477</v>
      </c>
      <c r="B156">
        <v>20080514</v>
      </c>
      <c r="C156">
        <v>20080526</v>
      </c>
      <c r="D156">
        <v>20080521</v>
      </c>
      <c r="E156">
        <v>15733</v>
      </c>
      <c r="F156">
        <v>9</v>
      </c>
      <c r="G156">
        <v>11</v>
      </c>
      <c r="H156">
        <v>4.99</v>
      </c>
      <c r="I156">
        <v>1.8663000000000001</v>
      </c>
      <c r="J156" s="11">
        <v>39582</v>
      </c>
      <c r="K156">
        <v>54.89</v>
      </c>
      <c r="L156">
        <v>20.529299999999999</v>
      </c>
      <c r="M156">
        <v>34.360700000000001</v>
      </c>
    </row>
    <row r="157" spans="1:13" x14ac:dyDescent="0.3">
      <c r="A157">
        <v>477</v>
      </c>
      <c r="B157">
        <v>20080521</v>
      </c>
      <c r="C157">
        <v>20080602</v>
      </c>
      <c r="D157">
        <v>20080528</v>
      </c>
      <c r="E157">
        <v>15754</v>
      </c>
      <c r="F157">
        <v>9</v>
      </c>
      <c r="G157">
        <v>7</v>
      </c>
      <c r="H157">
        <v>4.99</v>
      </c>
      <c r="I157">
        <v>1.8663000000000001</v>
      </c>
      <c r="J157" s="11">
        <v>39589</v>
      </c>
      <c r="K157">
        <v>34.93</v>
      </c>
      <c r="L157">
        <v>13.0641</v>
      </c>
      <c r="M157">
        <v>21.8659</v>
      </c>
    </row>
    <row r="158" spans="1:13" x14ac:dyDescent="0.3">
      <c r="A158">
        <v>477</v>
      </c>
      <c r="B158">
        <v>20080604</v>
      </c>
      <c r="C158">
        <v>20080616</v>
      </c>
      <c r="D158">
        <v>20080611</v>
      </c>
      <c r="E158">
        <v>15791</v>
      </c>
      <c r="F158">
        <v>9</v>
      </c>
      <c r="G158">
        <v>11</v>
      </c>
      <c r="H158">
        <v>4.99</v>
      </c>
      <c r="I158">
        <v>1.8663000000000001</v>
      </c>
      <c r="J158" s="11">
        <v>39603</v>
      </c>
      <c r="K158">
        <v>54.89</v>
      </c>
      <c r="L158">
        <v>20.529299999999999</v>
      </c>
      <c r="M158">
        <v>34.360700000000001</v>
      </c>
    </row>
    <row r="159" spans="1:13" x14ac:dyDescent="0.3">
      <c r="A159">
        <v>477</v>
      </c>
      <c r="B159">
        <v>20080104</v>
      </c>
      <c r="C159">
        <v>20080116</v>
      </c>
      <c r="D159">
        <v>20080111</v>
      </c>
      <c r="E159">
        <v>16016</v>
      </c>
      <c r="F159">
        <v>9</v>
      </c>
      <c r="G159">
        <v>4</v>
      </c>
      <c r="H159">
        <v>4.99</v>
      </c>
      <c r="I159">
        <v>1.8663000000000001</v>
      </c>
      <c r="J159" s="11">
        <v>39451</v>
      </c>
      <c r="K159">
        <v>19.96</v>
      </c>
      <c r="L159">
        <v>7.4652000000000003</v>
      </c>
      <c r="M159">
        <v>12.4948</v>
      </c>
    </row>
    <row r="160" spans="1:13" x14ac:dyDescent="0.3">
      <c r="A160">
        <v>477</v>
      </c>
      <c r="B160">
        <v>20080402</v>
      </c>
      <c r="C160">
        <v>20080414</v>
      </c>
      <c r="D160">
        <v>20080409</v>
      </c>
      <c r="E160">
        <v>16481</v>
      </c>
      <c r="F160">
        <v>9</v>
      </c>
      <c r="G160">
        <v>15</v>
      </c>
      <c r="H160">
        <v>4.99</v>
      </c>
      <c r="I160">
        <v>1.8663000000000001</v>
      </c>
      <c r="J160" s="11">
        <v>39540</v>
      </c>
      <c r="K160">
        <v>74.849999999999994</v>
      </c>
      <c r="L160">
        <v>27.994499999999999</v>
      </c>
      <c r="M160">
        <v>46.855499999999999</v>
      </c>
    </row>
    <row r="161" spans="1:13" x14ac:dyDescent="0.3">
      <c r="A161">
        <v>477</v>
      </c>
      <c r="B161">
        <v>20080118</v>
      </c>
      <c r="C161">
        <v>20080130</v>
      </c>
      <c r="D161">
        <v>20080125</v>
      </c>
      <c r="E161">
        <v>16487</v>
      </c>
      <c r="F161">
        <v>9</v>
      </c>
      <c r="G161">
        <v>12</v>
      </c>
      <c r="H161">
        <v>4.99</v>
      </c>
      <c r="I161">
        <v>1.8663000000000001</v>
      </c>
      <c r="J161" s="11">
        <v>39465</v>
      </c>
      <c r="K161">
        <v>59.88</v>
      </c>
      <c r="L161">
        <v>22.395600000000002</v>
      </c>
      <c r="M161">
        <v>37.484400000000001</v>
      </c>
    </row>
    <row r="162" spans="1:13" x14ac:dyDescent="0.3">
      <c r="A162">
        <v>477</v>
      </c>
      <c r="B162">
        <v>20080710</v>
      </c>
      <c r="C162">
        <v>20080722</v>
      </c>
      <c r="D162">
        <v>20080717</v>
      </c>
      <c r="E162">
        <v>16488</v>
      </c>
      <c r="F162">
        <v>9</v>
      </c>
      <c r="G162">
        <v>13</v>
      </c>
      <c r="H162">
        <v>4.99</v>
      </c>
      <c r="I162">
        <v>1.8663000000000001</v>
      </c>
      <c r="J162" s="11">
        <v>39639</v>
      </c>
      <c r="K162">
        <v>64.87</v>
      </c>
      <c r="L162">
        <v>24.261900000000001</v>
      </c>
      <c r="M162">
        <v>40.6081</v>
      </c>
    </row>
    <row r="163" spans="1:13" x14ac:dyDescent="0.3">
      <c r="A163">
        <v>477</v>
      </c>
      <c r="B163">
        <v>20080603</v>
      </c>
      <c r="C163">
        <v>20080615</v>
      </c>
      <c r="D163">
        <v>20080610</v>
      </c>
      <c r="E163">
        <v>16684</v>
      </c>
      <c r="F163">
        <v>9</v>
      </c>
      <c r="G163">
        <v>10</v>
      </c>
      <c r="H163">
        <v>4.99</v>
      </c>
      <c r="I163">
        <v>1.8663000000000001</v>
      </c>
      <c r="J163" s="11">
        <v>39602</v>
      </c>
      <c r="K163">
        <v>49.9</v>
      </c>
      <c r="L163">
        <v>18.663</v>
      </c>
      <c r="M163">
        <v>31.236999999999998</v>
      </c>
    </row>
    <row r="164" spans="1:13" x14ac:dyDescent="0.3">
      <c r="A164">
        <v>477</v>
      </c>
      <c r="B164">
        <v>20080626</v>
      </c>
      <c r="C164">
        <v>20080708</v>
      </c>
      <c r="D164">
        <v>20080703</v>
      </c>
      <c r="E164">
        <v>16686</v>
      </c>
      <c r="F164">
        <v>9</v>
      </c>
      <c r="G164">
        <v>11</v>
      </c>
      <c r="H164">
        <v>4.99</v>
      </c>
      <c r="I164">
        <v>1.8663000000000001</v>
      </c>
      <c r="J164" s="11">
        <v>39625</v>
      </c>
      <c r="K164">
        <v>54.89</v>
      </c>
      <c r="L164">
        <v>20.529299999999999</v>
      </c>
      <c r="M164">
        <v>34.360700000000001</v>
      </c>
    </row>
    <row r="165" spans="1:13" x14ac:dyDescent="0.3">
      <c r="A165">
        <v>477</v>
      </c>
      <c r="B165">
        <v>20080122</v>
      </c>
      <c r="C165">
        <v>20080203</v>
      </c>
      <c r="D165">
        <v>20080129</v>
      </c>
      <c r="E165">
        <v>16709</v>
      </c>
      <c r="F165">
        <v>9</v>
      </c>
      <c r="G165">
        <v>1</v>
      </c>
      <c r="H165">
        <v>4.99</v>
      </c>
      <c r="I165">
        <v>1.8663000000000001</v>
      </c>
      <c r="J165" s="11">
        <v>39469</v>
      </c>
      <c r="K165">
        <v>4.99</v>
      </c>
      <c r="L165">
        <v>1.8663000000000001</v>
      </c>
      <c r="M165">
        <v>3.1236999999999999</v>
      </c>
    </row>
    <row r="166" spans="1:13" x14ac:dyDescent="0.3">
      <c r="A166">
        <v>477</v>
      </c>
      <c r="B166">
        <v>20080604</v>
      </c>
      <c r="C166">
        <v>20080616</v>
      </c>
      <c r="D166">
        <v>20080611</v>
      </c>
      <c r="E166">
        <v>16730</v>
      </c>
      <c r="F166">
        <v>9</v>
      </c>
      <c r="G166">
        <v>3</v>
      </c>
      <c r="H166">
        <v>4.99</v>
      </c>
      <c r="I166">
        <v>1.8663000000000001</v>
      </c>
      <c r="J166" s="11">
        <v>39603</v>
      </c>
      <c r="K166">
        <v>14.97</v>
      </c>
      <c r="L166">
        <v>5.5989000000000004</v>
      </c>
      <c r="M166">
        <v>9.3711000000000002</v>
      </c>
    </row>
    <row r="167" spans="1:13" x14ac:dyDescent="0.3">
      <c r="A167">
        <v>477</v>
      </c>
      <c r="B167">
        <v>20080624</v>
      </c>
      <c r="C167">
        <v>20080706</v>
      </c>
      <c r="D167">
        <v>20080701</v>
      </c>
      <c r="E167">
        <v>16919</v>
      </c>
      <c r="F167">
        <v>9</v>
      </c>
      <c r="G167">
        <v>1</v>
      </c>
      <c r="H167">
        <v>4.99</v>
      </c>
      <c r="I167">
        <v>1.8663000000000001</v>
      </c>
      <c r="J167" s="11">
        <v>39623</v>
      </c>
      <c r="K167">
        <v>4.99</v>
      </c>
      <c r="L167">
        <v>1.8663000000000001</v>
      </c>
      <c r="M167">
        <v>3.1236999999999999</v>
      </c>
    </row>
    <row r="168" spans="1:13" x14ac:dyDescent="0.3">
      <c r="A168">
        <v>477</v>
      </c>
      <c r="B168">
        <v>20080221</v>
      </c>
      <c r="C168">
        <v>20080304</v>
      </c>
      <c r="D168">
        <v>20080228</v>
      </c>
      <c r="E168">
        <v>17242</v>
      </c>
      <c r="F168">
        <v>9</v>
      </c>
      <c r="G168">
        <v>11</v>
      </c>
      <c r="H168">
        <v>4.99</v>
      </c>
      <c r="I168">
        <v>1.8663000000000001</v>
      </c>
      <c r="J168" s="11">
        <v>39499</v>
      </c>
      <c r="K168">
        <v>54.89</v>
      </c>
      <c r="L168">
        <v>20.529299999999999</v>
      </c>
      <c r="M168">
        <v>34.360700000000001</v>
      </c>
    </row>
    <row r="169" spans="1:13" x14ac:dyDescent="0.3">
      <c r="A169">
        <v>477</v>
      </c>
      <c r="B169">
        <v>20080326</v>
      </c>
      <c r="C169">
        <v>20080407</v>
      </c>
      <c r="D169">
        <v>20080402</v>
      </c>
      <c r="E169">
        <v>17256</v>
      </c>
      <c r="F169">
        <v>9</v>
      </c>
      <c r="G169">
        <v>11</v>
      </c>
      <c r="H169">
        <v>4.99</v>
      </c>
      <c r="I169">
        <v>1.8663000000000001</v>
      </c>
      <c r="J169" s="11">
        <v>39533</v>
      </c>
      <c r="K169">
        <v>54.89</v>
      </c>
      <c r="L169">
        <v>20.529299999999999</v>
      </c>
      <c r="M169">
        <v>34.360700000000001</v>
      </c>
    </row>
    <row r="170" spans="1:13" x14ac:dyDescent="0.3">
      <c r="A170">
        <v>477</v>
      </c>
      <c r="B170">
        <v>20080403</v>
      </c>
      <c r="C170">
        <v>20080415</v>
      </c>
      <c r="D170">
        <v>20080410</v>
      </c>
      <c r="E170">
        <v>17288</v>
      </c>
      <c r="F170">
        <v>9</v>
      </c>
      <c r="G170">
        <v>11</v>
      </c>
      <c r="H170">
        <v>4.99</v>
      </c>
      <c r="I170">
        <v>1.8663000000000001</v>
      </c>
      <c r="J170" s="11">
        <v>39541</v>
      </c>
      <c r="K170">
        <v>54.89</v>
      </c>
      <c r="L170">
        <v>20.529299999999999</v>
      </c>
      <c r="M170">
        <v>34.360700000000001</v>
      </c>
    </row>
    <row r="171" spans="1:13" x14ac:dyDescent="0.3">
      <c r="A171">
        <v>477</v>
      </c>
      <c r="B171">
        <v>20080429</v>
      </c>
      <c r="C171">
        <v>20080511</v>
      </c>
      <c r="D171">
        <v>20080506</v>
      </c>
      <c r="E171">
        <v>17324</v>
      </c>
      <c r="F171">
        <v>9</v>
      </c>
      <c r="G171">
        <v>2</v>
      </c>
      <c r="H171">
        <v>4.99</v>
      </c>
      <c r="I171">
        <v>1.8663000000000001</v>
      </c>
      <c r="J171" s="11">
        <v>39567</v>
      </c>
      <c r="K171">
        <v>9.98</v>
      </c>
      <c r="L171">
        <v>3.7326000000000001</v>
      </c>
      <c r="M171">
        <v>6.2473999999999998</v>
      </c>
    </row>
    <row r="172" spans="1:13" x14ac:dyDescent="0.3">
      <c r="A172">
        <v>477</v>
      </c>
      <c r="B172">
        <v>20080428</v>
      </c>
      <c r="C172">
        <v>20080510</v>
      </c>
      <c r="D172">
        <v>20080505</v>
      </c>
      <c r="E172">
        <v>17325</v>
      </c>
      <c r="F172">
        <v>9</v>
      </c>
      <c r="G172">
        <v>20</v>
      </c>
      <c r="H172">
        <v>4.99</v>
      </c>
      <c r="I172">
        <v>1.8663000000000001</v>
      </c>
      <c r="J172" s="11">
        <v>39566</v>
      </c>
      <c r="K172">
        <v>99.8</v>
      </c>
      <c r="L172">
        <v>37.326000000000001</v>
      </c>
      <c r="M172">
        <v>62.473999999999997</v>
      </c>
    </row>
    <row r="173" spans="1:13" x14ac:dyDescent="0.3">
      <c r="A173">
        <v>477</v>
      </c>
      <c r="B173">
        <v>20080524</v>
      </c>
      <c r="C173">
        <v>20080605</v>
      </c>
      <c r="D173">
        <v>20080531</v>
      </c>
      <c r="E173">
        <v>17327</v>
      </c>
      <c r="F173">
        <v>9</v>
      </c>
      <c r="G173">
        <v>20</v>
      </c>
      <c r="H173">
        <v>4.99</v>
      </c>
      <c r="I173">
        <v>1.8663000000000001</v>
      </c>
      <c r="J173" s="11">
        <v>39592</v>
      </c>
      <c r="K173">
        <v>99.8</v>
      </c>
      <c r="L173">
        <v>37.326000000000001</v>
      </c>
      <c r="M173">
        <v>62.473999999999997</v>
      </c>
    </row>
    <row r="174" spans="1:13" x14ac:dyDescent="0.3">
      <c r="A174">
        <v>477</v>
      </c>
      <c r="B174">
        <v>20080608</v>
      </c>
      <c r="C174">
        <v>20080620</v>
      </c>
      <c r="D174">
        <v>20080615</v>
      </c>
      <c r="E174">
        <v>17328</v>
      </c>
      <c r="F174">
        <v>9</v>
      </c>
      <c r="G174">
        <v>3</v>
      </c>
      <c r="H174">
        <v>4.99</v>
      </c>
      <c r="I174">
        <v>1.8663000000000001</v>
      </c>
      <c r="J174" s="11">
        <v>39607</v>
      </c>
      <c r="K174">
        <v>14.97</v>
      </c>
      <c r="L174">
        <v>5.5989000000000004</v>
      </c>
      <c r="M174">
        <v>9.3711000000000002</v>
      </c>
    </row>
    <row r="175" spans="1:13" x14ac:dyDescent="0.3">
      <c r="A175">
        <v>477</v>
      </c>
      <c r="B175">
        <v>20080308</v>
      </c>
      <c r="C175">
        <v>20080320</v>
      </c>
      <c r="D175">
        <v>20080315</v>
      </c>
      <c r="E175">
        <v>17333</v>
      </c>
      <c r="F175">
        <v>9</v>
      </c>
      <c r="G175">
        <v>14</v>
      </c>
      <c r="H175">
        <v>4.99</v>
      </c>
      <c r="I175">
        <v>1.8663000000000001</v>
      </c>
      <c r="J175" s="11">
        <v>39515</v>
      </c>
      <c r="K175">
        <v>69.86</v>
      </c>
      <c r="L175">
        <v>26.1282</v>
      </c>
      <c r="M175">
        <v>43.7318</v>
      </c>
    </row>
    <row r="176" spans="1:13" x14ac:dyDescent="0.3">
      <c r="A176">
        <v>477</v>
      </c>
      <c r="B176">
        <v>20080111</v>
      </c>
      <c r="C176">
        <v>20080123</v>
      </c>
      <c r="D176">
        <v>20080118</v>
      </c>
      <c r="E176">
        <v>17353</v>
      </c>
      <c r="F176">
        <v>9</v>
      </c>
      <c r="G176">
        <v>3</v>
      </c>
      <c r="H176">
        <v>4.99</v>
      </c>
      <c r="I176">
        <v>1.8663000000000001</v>
      </c>
      <c r="J176" s="11">
        <v>39458</v>
      </c>
      <c r="K176">
        <v>14.97</v>
      </c>
      <c r="L176">
        <v>5.5989000000000004</v>
      </c>
      <c r="M176">
        <v>9.3711000000000002</v>
      </c>
    </row>
    <row r="177" spans="1:13" x14ac:dyDescent="0.3">
      <c r="A177">
        <v>477</v>
      </c>
      <c r="B177">
        <v>20080701</v>
      </c>
      <c r="C177">
        <v>20080713</v>
      </c>
      <c r="D177">
        <v>20080708</v>
      </c>
      <c r="E177">
        <v>17500</v>
      </c>
      <c r="F177">
        <v>9</v>
      </c>
      <c r="G177">
        <v>4</v>
      </c>
      <c r="H177">
        <v>4.99</v>
      </c>
      <c r="I177">
        <v>1.8663000000000001</v>
      </c>
      <c r="J177" s="11">
        <v>39630</v>
      </c>
      <c r="K177">
        <v>19.96</v>
      </c>
      <c r="L177">
        <v>7.4652000000000003</v>
      </c>
      <c r="M177">
        <v>12.4948</v>
      </c>
    </row>
    <row r="178" spans="1:13" x14ac:dyDescent="0.3">
      <c r="A178">
        <v>477</v>
      </c>
      <c r="B178">
        <v>20080217</v>
      </c>
      <c r="C178">
        <v>20080229</v>
      </c>
      <c r="D178">
        <v>20080224</v>
      </c>
      <c r="E178">
        <v>17502</v>
      </c>
      <c r="F178">
        <v>9</v>
      </c>
      <c r="G178">
        <v>3</v>
      </c>
      <c r="H178">
        <v>4.99</v>
      </c>
      <c r="I178">
        <v>1.8663000000000001</v>
      </c>
      <c r="J178" s="11">
        <v>39495</v>
      </c>
      <c r="K178">
        <v>14.97</v>
      </c>
      <c r="L178">
        <v>5.5989000000000004</v>
      </c>
      <c r="M178">
        <v>9.3711000000000002</v>
      </c>
    </row>
    <row r="179" spans="1:13" x14ac:dyDescent="0.3">
      <c r="A179">
        <v>477</v>
      </c>
      <c r="B179">
        <v>20080606</v>
      </c>
      <c r="C179">
        <v>20080618</v>
      </c>
      <c r="D179">
        <v>20080613</v>
      </c>
      <c r="E179">
        <v>17504</v>
      </c>
      <c r="F179">
        <v>9</v>
      </c>
      <c r="G179">
        <v>10</v>
      </c>
      <c r="H179">
        <v>4.99</v>
      </c>
      <c r="I179">
        <v>1.8663000000000001</v>
      </c>
      <c r="J179" s="11">
        <v>39605</v>
      </c>
      <c r="K179">
        <v>49.9</v>
      </c>
      <c r="L179">
        <v>18.663</v>
      </c>
      <c r="M179">
        <v>31.236999999999998</v>
      </c>
    </row>
    <row r="180" spans="1:13" x14ac:dyDescent="0.3">
      <c r="A180">
        <v>477</v>
      </c>
      <c r="B180">
        <v>20080212</v>
      </c>
      <c r="C180">
        <v>20080224</v>
      </c>
      <c r="D180">
        <v>20080219</v>
      </c>
      <c r="E180">
        <v>17724</v>
      </c>
      <c r="F180">
        <v>9</v>
      </c>
      <c r="G180">
        <v>5</v>
      </c>
      <c r="H180">
        <v>4.99</v>
      </c>
      <c r="I180">
        <v>1.8663000000000001</v>
      </c>
      <c r="J180" s="11">
        <v>39490</v>
      </c>
      <c r="K180">
        <v>24.95</v>
      </c>
      <c r="L180">
        <v>9.3315000000000001</v>
      </c>
      <c r="M180">
        <v>15.618499999999999</v>
      </c>
    </row>
    <row r="181" spans="1:13" x14ac:dyDescent="0.3">
      <c r="A181">
        <v>477</v>
      </c>
      <c r="B181">
        <v>20080407</v>
      </c>
      <c r="C181">
        <v>20080419</v>
      </c>
      <c r="D181">
        <v>20080414</v>
      </c>
      <c r="E181">
        <v>17922</v>
      </c>
      <c r="F181">
        <v>9</v>
      </c>
      <c r="G181">
        <v>11</v>
      </c>
      <c r="H181">
        <v>4.99</v>
      </c>
      <c r="I181">
        <v>1.8663000000000001</v>
      </c>
      <c r="J181" s="11">
        <v>39545</v>
      </c>
      <c r="K181">
        <v>54.89</v>
      </c>
      <c r="L181">
        <v>20.529299999999999</v>
      </c>
      <c r="M181">
        <v>34.360700000000001</v>
      </c>
    </row>
    <row r="182" spans="1:13" x14ac:dyDescent="0.3">
      <c r="A182">
        <v>477</v>
      </c>
      <c r="B182">
        <v>20080223</v>
      </c>
      <c r="C182">
        <v>20080306</v>
      </c>
      <c r="D182">
        <v>20080301</v>
      </c>
      <c r="E182">
        <v>18196</v>
      </c>
      <c r="F182">
        <v>9</v>
      </c>
      <c r="G182">
        <v>16</v>
      </c>
      <c r="H182">
        <v>4.99</v>
      </c>
      <c r="I182">
        <v>1.8663000000000001</v>
      </c>
      <c r="J182" s="11">
        <v>39501</v>
      </c>
      <c r="K182">
        <v>79.84</v>
      </c>
      <c r="L182">
        <v>29.860800000000001</v>
      </c>
      <c r="M182">
        <v>49.979199999999999</v>
      </c>
    </row>
    <row r="183" spans="1:13" x14ac:dyDescent="0.3">
      <c r="A183">
        <v>477</v>
      </c>
      <c r="B183">
        <v>20080418</v>
      </c>
      <c r="C183">
        <v>20080430</v>
      </c>
      <c r="D183">
        <v>20080425</v>
      </c>
      <c r="E183">
        <v>18201</v>
      </c>
      <c r="F183">
        <v>9</v>
      </c>
      <c r="G183">
        <v>14</v>
      </c>
      <c r="H183">
        <v>4.99</v>
      </c>
      <c r="I183">
        <v>1.8663000000000001</v>
      </c>
      <c r="J183" s="11">
        <v>39556</v>
      </c>
      <c r="K183">
        <v>69.86</v>
      </c>
      <c r="L183">
        <v>26.1282</v>
      </c>
      <c r="M183">
        <v>43.7318</v>
      </c>
    </row>
    <row r="184" spans="1:13" x14ac:dyDescent="0.3">
      <c r="A184">
        <v>477</v>
      </c>
      <c r="B184">
        <v>20080516</v>
      </c>
      <c r="C184">
        <v>20080528</v>
      </c>
      <c r="D184">
        <v>20080523</v>
      </c>
      <c r="E184">
        <v>18204</v>
      </c>
      <c r="F184">
        <v>9</v>
      </c>
      <c r="G184">
        <v>2</v>
      </c>
      <c r="H184">
        <v>4.99</v>
      </c>
      <c r="I184">
        <v>1.8663000000000001</v>
      </c>
      <c r="J184" s="11">
        <v>39584</v>
      </c>
      <c r="K184">
        <v>9.98</v>
      </c>
      <c r="L184">
        <v>3.7326000000000001</v>
      </c>
      <c r="M184">
        <v>6.2473999999999998</v>
      </c>
    </row>
    <row r="185" spans="1:13" x14ac:dyDescent="0.3">
      <c r="A185">
        <v>477</v>
      </c>
      <c r="B185">
        <v>20080210</v>
      </c>
      <c r="C185">
        <v>20080222</v>
      </c>
      <c r="D185">
        <v>20080217</v>
      </c>
      <c r="E185">
        <v>18221</v>
      </c>
      <c r="F185">
        <v>9</v>
      </c>
      <c r="G185">
        <v>19</v>
      </c>
      <c r="H185">
        <v>4.99</v>
      </c>
      <c r="I185">
        <v>1.8663000000000001</v>
      </c>
      <c r="J185" s="11">
        <v>39488</v>
      </c>
      <c r="K185">
        <v>94.81</v>
      </c>
      <c r="L185">
        <v>35.459699999999998</v>
      </c>
      <c r="M185">
        <v>59.350299999999997</v>
      </c>
    </row>
    <row r="186" spans="1:13" x14ac:dyDescent="0.3">
      <c r="A186">
        <v>477</v>
      </c>
      <c r="B186">
        <v>20080310</v>
      </c>
      <c r="C186">
        <v>20080322</v>
      </c>
      <c r="D186">
        <v>20080317</v>
      </c>
      <c r="E186">
        <v>18277</v>
      </c>
      <c r="F186">
        <v>9</v>
      </c>
      <c r="G186">
        <v>4</v>
      </c>
      <c r="H186">
        <v>4.99</v>
      </c>
      <c r="I186">
        <v>1.8663000000000001</v>
      </c>
      <c r="J186" s="11">
        <v>39517</v>
      </c>
      <c r="K186">
        <v>19.96</v>
      </c>
      <c r="L186">
        <v>7.4652000000000003</v>
      </c>
      <c r="M186">
        <v>12.4948</v>
      </c>
    </row>
    <row r="187" spans="1:13" x14ac:dyDescent="0.3">
      <c r="A187">
        <v>477</v>
      </c>
      <c r="B187">
        <v>20080203</v>
      </c>
      <c r="C187">
        <v>20080215</v>
      </c>
      <c r="D187">
        <v>20080210</v>
      </c>
      <c r="E187">
        <v>18292</v>
      </c>
      <c r="F187">
        <v>9</v>
      </c>
      <c r="G187">
        <v>14</v>
      </c>
      <c r="H187">
        <v>4.99</v>
      </c>
      <c r="I187">
        <v>1.8663000000000001</v>
      </c>
      <c r="J187" s="11">
        <v>39481</v>
      </c>
      <c r="K187">
        <v>69.86</v>
      </c>
      <c r="L187">
        <v>26.1282</v>
      </c>
      <c r="M187">
        <v>43.7318</v>
      </c>
    </row>
    <row r="188" spans="1:13" x14ac:dyDescent="0.3">
      <c r="A188">
        <v>477</v>
      </c>
      <c r="B188">
        <v>20080523</v>
      </c>
      <c r="C188">
        <v>20080604</v>
      </c>
      <c r="D188">
        <v>20080530</v>
      </c>
      <c r="E188">
        <v>18335</v>
      </c>
      <c r="F188">
        <v>9</v>
      </c>
      <c r="G188">
        <v>12</v>
      </c>
      <c r="H188">
        <v>4.99</v>
      </c>
      <c r="I188">
        <v>1.8663000000000001</v>
      </c>
      <c r="J188" s="11">
        <v>39591</v>
      </c>
      <c r="K188">
        <v>59.88</v>
      </c>
      <c r="L188">
        <v>22.395600000000002</v>
      </c>
      <c r="M188">
        <v>37.484400000000001</v>
      </c>
    </row>
    <row r="189" spans="1:13" x14ac:dyDescent="0.3">
      <c r="A189">
        <v>477</v>
      </c>
      <c r="B189">
        <v>20080621</v>
      </c>
      <c r="C189">
        <v>20080703</v>
      </c>
      <c r="D189">
        <v>20080628</v>
      </c>
      <c r="E189">
        <v>18336</v>
      </c>
      <c r="F189">
        <v>9</v>
      </c>
      <c r="G189">
        <v>4</v>
      </c>
      <c r="H189">
        <v>4.99</v>
      </c>
      <c r="I189">
        <v>1.8663000000000001</v>
      </c>
      <c r="J189" s="11">
        <v>39620</v>
      </c>
      <c r="K189">
        <v>19.96</v>
      </c>
      <c r="L189">
        <v>7.4652000000000003</v>
      </c>
      <c r="M189">
        <v>12.4948</v>
      </c>
    </row>
    <row r="190" spans="1:13" x14ac:dyDescent="0.3">
      <c r="A190">
        <v>477</v>
      </c>
      <c r="B190">
        <v>20080614</v>
      </c>
      <c r="C190">
        <v>20080626</v>
      </c>
      <c r="D190">
        <v>20080621</v>
      </c>
      <c r="E190">
        <v>18338</v>
      </c>
      <c r="F190">
        <v>9</v>
      </c>
      <c r="G190">
        <v>10</v>
      </c>
      <c r="H190">
        <v>4.99</v>
      </c>
      <c r="I190">
        <v>1.8663000000000001</v>
      </c>
      <c r="J190" s="11">
        <v>39613</v>
      </c>
      <c r="K190">
        <v>49.9</v>
      </c>
      <c r="L190">
        <v>18.663</v>
      </c>
      <c r="M190">
        <v>31.236999999999998</v>
      </c>
    </row>
    <row r="191" spans="1:13" x14ac:dyDescent="0.3">
      <c r="A191">
        <v>477</v>
      </c>
      <c r="B191">
        <v>20080712</v>
      </c>
      <c r="C191">
        <v>20080724</v>
      </c>
      <c r="D191">
        <v>20080719</v>
      </c>
      <c r="E191">
        <v>18719</v>
      </c>
      <c r="F191">
        <v>9</v>
      </c>
      <c r="G191">
        <v>8</v>
      </c>
      <c r="H191">
        <v>4.99</v>
      </c>
      <c r="I191">
        <v>1.8663000000000001</v>
      </c>
      <c r="J191" s="11">
        <v>39641</v>
      </c>
      <c r="K191">
        <v>39.92</v>
      </c>
      <c r="L191">
        <v>14.930400000000001</v>
      </c>
      <c r="M191">
        <v>24.989599999999999</v>
      </c>
    </row>
    <row r="192" spans="1:13" x14ac:dyDescent="0.3">
      <c r="A192">
        <v>477</v>
      </c>
      <c r="B192">
        <v>20080405</v>
      </c>
      <c r="C192">
        <v>20080417</v>
      </c>
      <c r="D192">
        <v>20080412</v>
      </c>
      <c r="E192">
        <v>18730</v>
      </c>
      <c r="F192">
        <v>9</v>
      </c>
      <c r="G192">
        <v>10</v>
      </c>
      <c r="H192">
        <v>4.99</v>
      </c>
      <c r="I192">
        <v>1.8663000000000001</v>
      </c>
      <c r="J192" s="11">
        <v>39543</v>
      </c>
      <c r="K192">
        <v>49.9</v>
      </c>
      <c r="L192">
        <v>18.663</v>
      </c>
      <c r="M192">
        <v>31.236999999999998</v>
      </c>
    </row>
    <row r="193" spans="1:13" x14ac:dyDescent="0.3">
      <c r="A193">
        <v>477</v>
      </c>
      <c r="B193">
        <v>20080413</v>
      </c>
      <c r="C193">
        <v>20080425</v>
      </c>
      <c r="D193">
        <v>20080420</v>
      </c>
      <c r="E193">
        <v>19101</v>
      </c>
      <c r="F193">
        <v>9</v>
      </c>
      <c r="G193">
        <v>18</v>
      </c>
      <c r="H193">
        <v>4.99</v>
      </c>
      <c r="I193">
        <v>1.8663000000000001</v>
      </c>
      <c r="J193" s="11">
        <v>39551</v>
      </c>
      <c r="K193">
        <v>89.82</v>
      </c>
      <c r="L193">
        <v>33.593400000000003</v>
      </c>
      <c r="M193">
        <v>56.226599999999998</v>
      </c>
    </row>
    <row r="194" spans="1:13" x14ac:dyDescent="0.3">
      <c r="A194">
        <v>477</v>
      </c>
      <c r="B194">
        <v>20080114</v>
      </c>
      <c r="C194">
        <v>20080126</v>
      </c>
      <c r="D194">
        <v>20080121</v>
      </c>
      <c r="E194">
        <v>19626</v>
      </c>
      <c r="F194">
        <v>9</v>
      </c>
      <c r="G194">
        <v>1</v>
      </c>
      <c r="H194">
        <v>4.99</v>
      </c>
      <c r="I194">
        <v>1.8663000000000001</v>
      </c>
      <c r="J194" s="11">
        <v>39461</v>
      </c>
      <c r="K194">
        <v>4.99</v>
      </c>
      <c r="L194">
        <v>1.8663000000000001</v>
      </c>
      <c r="M194">
        <v>3.1236999999999999</v>
      </c>
    </row>
    <row r="195" spans="1:13" x14ac:dyDescent="0.3">
      <c r="A195">
        <v>477</v>
      </c>
      <c r="B195">
        <v>20080203</v>
      </c>
      <c r="C195">
        <v>20080215</v>
      </c>
      <c r="D195">
        <v>20080210</v>
      </c>
      <c r="E195">
        <v>19629</v>
      </c>
      <c r="F195">
        <v>9</v>
      </c>
      <c r="G195">
        <v>2</v>
      </c>
      <c r="H195">
        <v>4.99</v>
      </c>
      <c r="I195">
        <v>1.8663000000000001</v>
      </c>
      <c r="J195" s="11">
        <v>39481</v>
      </c>
      <c r="K195">
        <v>9.98</v>
      </c>
      <c r="L195">
        <v>3.7326000000000001</v>
      </c>
      <c r="M195">
        <v>6.2473999999999998</v>
      </c>
    </row>
    <row r="196" spans="1:13" x14ac:dyDescent="0.3">
      <c r="A196">
        <v>477</v>
      </c>
      <c r="B196">
        <v>20080313</v>
      </c>
      <c r="C196">
        <v>20080325</v>
      </c>
      <c r="D196">
        <v>20080320</v>
      </c>
      <c r="E196">
        <v>19748</v>
      </c>
      <c r="F196">
        <v>9</v>
      </c>
      <c r="G196">
        <v>5</v>
      </c>
      <c r="H196">
        <v>4.99</v>
      </c>
      <c r="I196">
        <v>1.8663000000000001</v>
      </c>
      <c r="J196" s="11">
        <v>39520</v>
      </c>
      <c r="K196">
        <v>24.95</v>
      </c>
      <c r="L196">
        <v>9.3315000000000001</v>
      </c>
      <c r="M196">
        <v>15.618499999999999</v>
      </c>
    </row>
    <row r="197" spans="1:13" x14ac:dyDescent="0.3">
      <c r="A197">
        <v>477</v>
      </c>
      <c r="B197">
        <v>20080724</v>
      </c>
      <c r="C197">
        <v>20080805</v>
      </c>
      <c r="D197">
        <v>20080731</v>
      </c>
      <c r="E197">
        <v>19752</v>
      </c>
      <c r="F197">
        <v>9</v>
      </c>
      <c r="G197">
        <v>13</v>
      </c>
      <c r="H197">
        <v>4.99</v>
      </c>
      <c r="I197">
        <v>1.8663000000000001</v>
      </c>
      <c r="J197" s="11">
        <v>39653</v>
      </c>
      <c r="K197">
        <v>64.87</v>
      </c>
      <c r="L197">
        <v>24.261900000000001</v>
      </c>
      <c r="M197">
        <v>40.6081</v>
      </c>
    </row>
    <row r="198" spans="1:13" x14ac:dyDescent="0.3">
      <c r="A198">
        <v>477</v>
      </c>
      <c r="B198">
        <v>20080412</v>
      </c>
      <c r="C198">
        <v>20080424</v>
      </c>
      <c r="D198">
        <v>20080419</v>
      </c>
      <c r="E198">
        <v>19753</v>
      </c>
      <c r="F198">
        <v>9</v>
      </c>
      <c r="G198">
        <v>1</v>
      </c>
      <c r="H198">
        <v>4.99</v>
      </c>
      <c r="I198">
        <v>1.8663000000000001</v>
      </c>
      <c r="J198" s="11">
        <v>39550</v>
      </c>
      <c r="K198">
        <v>4.99</v>
      </c>
      <c r="L198">
        <v>1.8663000000000001</v>
      </c>
      <c r="M198">
        <v>3.1236999999999999</v>
      </c>
    </row>
    <row r="199" spans="1:13" x14ac:dyDescent="0.3">
      <c r="A199">
        <v>477</v>
      </c>
      <c r="B199">
        <v>20080614</v>
      </c>
      <c r="C199">
        <v>20080626</v>
      </c>
      <c r="D199">
        <v>20080621</v>
      </c>
      <c r="E199">
        <v>19761</v>
      </c>
      <c r="F199">
        <v>9</v>
      </c>
      <c r="G199">
        <v>9</v>
      </c>
      <c r="H199">
        <v>4.99</v>
      </c>
      <c r="I199">
        <v>1.8663000000000001</v>
      </c>
      <c r="J199" s="11">
        <v>39613</v>
      </c>
      <c r="K199">
        <v>44.91</v>
      </c>
      <c r="L199">
        <v>16.796700000000001</v>
      </c>
      <c r="M199">
        <v>28.113299999999999</v>
      </c>
    </row>
    <row r="200" spans="1:13" x14ac:dyDescent="0.3">
      <c r="A200">
        <v>477</v>
      </c>
      <c r="B200">
        <v>20080121</v>
      </c>
      <c r="C200">
        <v>20080202</v>
      </c>
      <c r="D200">
        <v>20080128</v>
      </c>
      <c r="E200">
        <v>19762</v>
      </c>
      <c r="F200">
        <v>9</v>
      </c>
      <c r="G200">
        <v>11</v>
      </c>
      <c r="H200">
        <v>4.99</v>
      </c>
      <c r="I200">
        <v>1.8663000000000001</v>
      </c>
      <c r="J200" s="11">
        <v>39468</v>
      </c>
      <c r="K200">
        <v>54.89</v>
      </c>
      <c r="L200">
        <v>20.529299999999999</v>
      </c>
      <c r="M200">
        <v>34.360700000000001</v>
      </c>
    </row>
    <row r="201" spans="1:13" x14ac:dyDescent="0.3">
      <c r="A201">
        <v>477</v>
      </c>
      <c r="B201">
        <v>20080405</v>
      </c>
      <c r="C201">
        <v>20080417</v>
      </c>
      <c r="D201">
        <v>20080412</v>
      </c>
      <c r="E201">
        <v>19798</v>
      </c>
      <c r="F201">
        <v>9</v>
      </c>
      <c r="G201">
        <v>17</v>
      </c>
      <c r="H201">
        <v>4.99</v>
      </c>
      <c r="I201">
        <v>1.8663000000000001</v>
      </c>
      <c r="J201" s="11">
        <v>39543</v>
      </c>
      <c r="K201">
        <v>84.83</v>
      </c>
      <c r="L201">
        <v>31.7271</v>
      </c>
      <c r="M201">
        <v>53.102899999999998</v>
      </c>
    </row>
    <row r="202" spans="1:13" x14ac:dyDescent="0.3">
      <c r="A202">
        <v>477</v>
      </c>
      <c r="B202">
        <v>20080526</v>
      </c>
      <c r="C202">
        <v>20080607</v>
      </c>
      <c r="D202">
        <v>20080602</v>
      </c>
      <c r="E202">
        <v>19807</v>
      </c>
      <c r="F202">
        <v>9</v>
      </c>
      <c r="G202">
        <v>4</v>
      </c>
      <c r="H202">
        <v>4.99</v>
      </c>
      <c r="I202">
        <v>1.8663000000000001</v>
      </c>
      <c r="J202" s="11">
        <v>39594</v>
      </c>
      <c r="K202">
        <v>19.96</v>
      </c>
      <c r="L202">
        <v>7.4652000000000003</v>
      </c>
      <c r="M202">
        <v>12.4948</v>
      </c>
    </row>
    <row r="203" spans="1:13" x14ac:dyDescent="0.3">
      <c r="A203">
        <v>477</v>
      </c>
      <c r="B203">
        <v>20080611</v>
      </c>
      <c r="C203">
        <v>20080623</v>
      </c>
      <c r="D203">
        <v>20080618</v>
      </c>
      <c r="E203">
        <v>19952</v>
      </c>
      <c r="F203">
        <v>9</v>
      </c>
      <c r="G203">
        <v>17</v>
      </c>
      <c r="H203">
        <v>4.99</v>
      </c>
      <c r="I203">
        <v>1.8663000000000001</v>
      </c>
      <c r="J203" s="11">
        <v>39610</v>
      </c>
      <c r="K203">
        <v>84.83</v>
      </c>
      <c r="L203">
        <v>31.7271</v>
      </c>
      <c r="M203">
        <v>53.102899999999998</v>
      </c>
    </row>
    <row r="204" spans="1:13" x14ac:dyDescent="0.3">
      <c r="A204">
        <v>477</v>
      </c>
      <c r="B204">
        <v>20080709</v>
      </c>
      <c r="C204">
        <v>20080721</v>
      </c>
      <c r="D204">
        <v>20080716</v>
      </c>
      <c r="E204">
        <v>19953</v>
      </c>
      <c r="F204">
        <v>9</v>
      </c>
      <c r="G204">
        <v>10</v>
      </c>
      <c r="H204">
        <v>4.99</v>
      </c>
      <c r="I204">
        <v>1.8663000000000001</v>
      </c>
      <c r="J204" s="11">
        <v>39638</v>
      </c>
      <c r="K204">
        <v>49.9</v>
      </c>
      <c r="L204">
        <v>18.663</v>
      </c>
      <c r="M204">
        <v>31.236999999999998</v>
      </c>
    </row>
    <row r="205" spans="1:13" x14ac:dyDescent="0.3">
      <c r="A205">
        <v>477</v>
      </c>
      <c r="B205">
        <v>20080226</v>
      </c>
      <c r="C205">
        <v>20080309</v>
      </c>
      <c r="D205">
        <v>20080304</v>
      </c>
      <c r="E205">
        <v>19955</v>
      </c>
      <c r="F205">
        <v>9</v>
      </c>
      <c r="G205">
        <v>18</v>
      </c>
      <c r="H205">
        <v>4.99</v>
      </c>
      <c r="I205">
        <v>1.8663000000000001</v>
      </c>
      <c r="J205" s="11">
        <v>39504</v>
      </c>
      <c r="K205">
        <v>89.82</v>
      </c>
      <c r="L205">
        <v>33.593400000000003</v>
      </c>
      <c r="M205">
        <v>56.226599999999998</v>
      </c>
    </row>
    <row r="206" spans="1:13" x14ac:dyDescent="0.3">
      <c r="A206">
        <v>477</v>
      </c>
      <c r="B206">
        <v>20080406</v>
      </c>
      <c r="C206">
        <v>20080418</v>
      </c>
      <c r="D206">
        <v>20080413</v>
      </c>
      <c r="E206">
        <v>19972</v>
      </c>
      <c r="F206">
        <v>9</v>
      </c>
      <c r="G206">
        <v>11</v>
      </c>
      <c r="H206">
        <v>4.99</v>
      </c>
      <c r="I206">
        <v>1.8663000000000001</v>
      </c>
      <c r="J206" s="11">
        <v>39544</v>
      </c>
      <c r="K206">
        <v>54.89</v>
      </c>
      <c r="L206">
        <v>20.529299999999999</v>
      </c>
      <c r="M206">
        <v>34.360700000000001</v>
      </c>
    </row>
    <row r="207" spans="1:13" x14ac:dyDescent="0.3">
      <c r="A207">
        <v>477</v>
      </c>
      <c r="B207">
        <v>20080131</v>
      </c>
      <c r="C207">
        <v>20080212</v>
      </c>
      <c r="D207">
        <v>20080207</v>
      </c>
      <c r="E207">
        <v>20153</v>
      </c>
      <c r="F207">
        <v>9</v>
      </c>
      <c r="G207">
        <v>14</v>
      </c>
      <c r="H207">
        <v>4.99</v>
      </c>
      <c r="I207">
        <v>1.8663000000000001</v>
      </c>
      <c r="J207" s="11">
        <v>39478</v>
      </c>
      <c r="K207">
        <v>69.86</v>
      </c>
      <c r="L207">
        <v>26.1282</v>
      </c>
      <c r="M207">
        <v>43.7318</v>
      </c>
    </row>
    <row r="208" spans="1:13" x14ac:dyDescent="0.3">
      <c r="A208">
        <v>477</v>
      </c>
      <c r="B208">
        <v>20080617</v>
      </c>
      <c r="C208">
        <v>20080629</v>
      </c>
      <c r="D208">
        <v>20080624</v>
      </c>
      <c r="E208">
        <v>20212</v>
      </c>
      <c r="F208">
        <v>9</v>
      </c>
      <c r="G208">
        <v>7</v>
      </c>
      <c r="H208">
        <v>4.99</v>
      </c>
      <c r="I208">
        <v>1.8663000000000001</v>
      </c>
      <c r="J208" s="11">
        <v>39616</v>
      </c>
      <c r="K208">
        <v>34.93</v>
      </c>
      <c r="L208">
        <v>13.0641</v>
      </c>
      <c r="M208">
        <v>21.8659</v>
      </c>
    </row>
    <row r="209" spans="1:13" x14ac:dyDescent="0.3">
      <c r="A209">
        <v>477</v>
      </c>
      <c r="B209">
        <v>20080630</v>
      </c>
      <c r="C209">
        <v>20080712</v>
      </c>
      <c r="D209">
        <v>20080707</v>
      </c>
      <c r="E209">
        <v>20223</v>
      </c>
      <c r="F209">
        <v>9</v>
      </c>
      <c r="G209">
        <v>7</v>
      </c>
      <c r="H209">
        <v>4.99</v>
      </c>
      <c r="I209">
        <v>1.8663000000000001</v>
      </c>
      <c r="J209" s="11">
        <v>39629</v>
      </c>
      <c r="K209">
        <v>34.93</v>
      </c>
      <c r="L209">
        <v>13.0641</v>
      </c>
      <c r="M209">
        <v>21.8659</v>
      </c>
    </row>
    <row r="210" spans="1:13" x14ac:dyDescent="0.3">
      <c r="A210">
        <v>477</v>
      </c>
      <c r="B210">
        <v>20080407</v>
      </c>
      <c r="C210">
        <v>20080419</v>
      </c>
      <c r="D210">
        <v>20080414</v>
      </c>
      <c r="E210">
        <v>20224</v>
      </c>
      <c r="F210">
        <v>9</v>
      </c>
      <c r="G210">
        <v>20</v>
      </c>
      <c r="H210">
        <v>4.99</v>
      </c>
      <c r="I210">
        <v>1.8663000000000001</v>
      </c>
      <c r="J210" s="11">
        <v>39545</v>
      </c>
      <c r="K210">
        <v>99.8</v>
      </c>
      <c r="L210">
        <v>37.326000000000001</v>
      </c>
      <c r="M210">
        <v>62.473999999999997</v>
      </c>
    </row>
    <row r="211" spans="1:13" x14ac:dyDescent="0.3">
      <c r="A211">
        <v>477</v>
      </c>
      <c r="B211">
        <v>20080121</v>
      </c>
      <c r="C211">
        <v>20080202</v>
      </c>
      <c r="D211">
        <v>20080128</v>
      </c>
      <c r="E211">
        <v>20241</v>
      </c>
      <c r="F211">
        <v>9</v>
      </c>
      <c r="G211">
        <v>5</v>
      </c>
      <c r="H211">
        <v>4.99</v>
      </c>
      <c r="I211">
        <v>1.8663000000000001</v>
      </c>
      <c r="J211" s="11">
        <v>39468</v>
      </c>
      <c r="K211">
        <v>24.95</v>
      </c>
      <c r="L211">
        <v>9.3315000000000001</v>
      </c>
      <c r="M211">
        <v>15.618499999999999</v>
      </c>
    </row>
    <row r="212" spans="1:13" x14ac:dyDescent="0.3">
      <c r="A212">
        <v>477</v>
      </c>
      <c r="B212">
        <v>20080122</v>
      </c>
      <c r="C212">
        <v>20080203</v>
      </c>
      <c r="D212">
        <v>20080129</v>
      </c>
      <c r="E212">
        <v>20245</v>
      </c>
      <c r="F212">
        <v>9</v>
      </c>
      <c r="G212">
        <v>20</v>
      </c>
      <c r="H212">
        <v>4.99</v>
      </c>
      <c r="I212">
        <v>1.8663000000000001</v>
      </c>
      <c r="J212" s="11">
        <v>39469</v>
      </c>
      <c r="K212">
        <v>99.8</v>
      </c>
      <c r="L212">
        <v>37.326000000000001</v>
      </c>
      <c r="M212">
        <v>62.473999999999997</v>
      </c>
    </row>
    <row r="213" spans="1:13" x14ac:dyDescent="0.3">
      <c r="A213">
        <v>477</v>
      </c>
      <c r="B213">
        <v>20080101</v>
      </c>
      <c r="C213">
        <v>20080113</v>
      </c>
      <c r="D213">
        <v>20080108</v>
      </c>
      <c r="E213">
        <v>20246</v>
      </c>
      <c r="F213">
        <v>9</v>
      </c>
      <c r="G213">
        <v>7</v>
      </c>
      <c r="H213">
        <v>4.99</v>
      </c>
      <c r="I213">
        <v>1.8663000000000001</v>
      </c>
      <c r="J213" s="11">
        <v>39448</v>
      </c>
      <c r="K213">
        <v>34.93</v>
      </c>
      <c r="L213">
        <v>13.0641</v>
      </c>
      <c r="M213">
        <v>21.8659</v>
      </c>
    </row>
    <row r="214" spans="1:13" x14ac:dyDescent="0.3">
      <c r="A214">
        <v>477</v>
      </c>
      <c r="B214">
        <v>20080127</v>
      </c>
      <c r="C214">
        <v>20080208</v>
      </c>
      <c r="D214">
        <v>20080203</v>
      </c>
      <c r="E214">
        <v>20253</v>
      </c>
      <c r="F214">
        <v>9</v>
      </c>
      <c r="G214">
        <v>2</v>
      </c>
      <c r="H214">
        <v>4.99</v>
      </c>
      <c r="I214">
        <v>1.8663000000000001</v>
      </c>
      <c r="J214" s="11">
        <v>39474</v>
      </c>
      <c r="K214">
        <v>9.98</v>
      </c>
      <c r="L214">
        <v>3.7326000000000001</v>
      </c>
      <c r="M214">
        <v>6.2473999999999998</v>
      </c>
    </row>
    <row r="215" spans="1:13" x14ac:dyDescent="0.3">
      <c r="A215">
        <v>477</v>
      </c>
      <c r="B215">
        <v>20080430</v>
      </c>
      <c r="C215">
        <v>20080512</v>
      </c>
      <c r="D215">
        <v>20080507</v>
      </c>
      <c r="E215">
        <v>20269</v>
      </c>
      <c r="F215">
        <v>9</v>
      </c>
      <c r="G215">
        <v>17</v>
      </c>
      <c r="H215">
        <v>4.99</v>
      </c>
      <c r="I215">
        <v>1.8663000000000001</v>
      </c>
      <c r="J215" s="11">
        <v>39568</v>
      </c>
      <c r="K215">
        <v>84.83</v>
      </c>
      <c r="L215">
        <v>31.7271</v>
      </c>
      <c r="M215">
        <v>53.102899999999998</v>
      </c>
    </row>
    <row r="216" spans="1:13" x14ac:dyDescent="0.3">
      <c r="A216">
        <v>477</v>
      </c>
      <c r="B216">
        <v>20080229</v>
      </c>
      <c r="C216">
        <v>20080312</v>
      </c>
      <c r="D216">
        <v>20080307</v>
      </c>
      <c r="E216">
        <v>20284</v>
      </c>
      <c r="F216">
        <v>9</v>
      </c>
      <c r="G216">
        <v>13</v>
      </c>
      <c r="H216">
        <v>4.99</v>
      </c>
      <c r="I216">
        <v>1.8663000000000001</v>
      </c>
      <c r="J216" s="11">
        <v>39507</v>
      </c>
      <c r="K216">
        <v>64.87</v>
      </c>
      <c r="L216">
        <v>24.261900000000001</v>
      </c>
      <c r="M216">
        <v>40.6081</v>
      </c>
    </row>
    <row r="217" spans="1:13" x14ac:dyDescent="0.3">
      <c r="A217">
        <v>477</v>
      </c>
      <c r="B217">
        <v>20080707</v>
      </c>
      <c r="C217">
        <v>20080719</v>
      </c>
      <c r="D217">
        <v>20080714</v>
      </c>
      <c r="E217">
        <v>20309</v>
      </c>
      <c r="F217">
        <v>9</v>
      </c>
      <c r="G217">
        <v>9</v>
      </c>
      <c r="H217">
        <v>4.99</v>
      </c>
      <c r="I217">
        <v>1.8663000000000001</v>
      </c>
      <c r="J217" s="11">
        <v>39636</v>
      </c>
      <c r="K217">
        <v>44.91</v>
      </c>
      <c r="L217">
        <v>16.796700000000001</v>
      </c>
      <c r="M217">
        <v>28.113299999999999</v>
      </c>
    </row>
    <row r="218" spans="1:13" x14ac:dyDescent="0.3">
      <c r="A218">
        <v>477</v>
      </c>
      <c r="B218">
        <v>20080525</v>
      </c>
      <c r="C218">
        <v>20080606</v>
      </c>
      <c r="D218">
        <v>20080601</v>
      </c>
      <c r="E218">
        <v>20314</v>
      </c>
      <c r="F218">
        <v>9</v>
      </c>
      <c r="G218">
        <v>20</v>
      </c>
      <c r="H218">
        <v>4.99</v>
      </c>
      <c r="I218">
        <v>1.8663000000000001</v>
      </c>
      <c r="J218" s="11">
        <v>39593</v>
      </c>
      <c r="K218">
        <v>99.8</v>
      </c>
      <c r="L218">
        <v>37.326000000000001</v>
      </c>
      <c r="M218">
        <v>62.473999999999997</v>
      </c>
    </row>
    <row r="219" spans="1:13" x14ac:dyDescent="0.3">
      <c r="A219">
        <v>477</v>
      </c>
      <c r="B219">
        <v>20080626</v>
      </c>
      <c r="C219">
        <v>20080708</v>
      </c>
      <c r="D219">
        <v>20080703</v>
      </c>
      <c r="E219">
        <v>20403</v>
      </c>
      <c r="F219">
        <v>9</v>
      </c>
      <c r="G219">
        <v>17</v>
      </c>
      <c r="H219">
        <v>4.99</v>
      </c>
      <c r="I219">
        <v>1.8663000000000001</v>
      </c>
      <c r="J219" s="11">
        <v>39625</v>
      </c>
      <c r="K219">
        <v>84.83</v>
      </c>
      <c r="L219">
        <v>31.7271</v>
      </c>
      <c r="M219">
        <v>53.102899999999998</v>
      </c>
    </row>
    <row r="220" spans="1:13" x14ac:dyDescent="0.3">
      <c r="A220">
        <v>477</v>
      </c>
      <c r="B220">
        <v>20080714</v>
      </c>
      <c r="C220">
        <v>20080726</v>
      </c>
      <c r="D220">
        <v>20080721</v>
      </c>
      <c r="E220">
        <v>20404</v>
      </c>
      <c r="F220">
        <v>9</v>
      </c>
      <c r="G220">
        <v>6</v>
      </c>
      <c r="H220">
        <v>4.99</v>
      </c>
      <c r="I220">
        <v>1.8663000000000001</v>
      </c>
      <c r="J220" s="11">
        <v>39643</v>
      </c>
      <c r="K220">
        <v>29.94</v>
      </c>
      <c r="L220">
        <v>11.197800000000001</v>
      </c>
      <c r="M220">
        <v>18.7422</v>
      </c>
    </row>
    <row r="221" spans="1:13" x14ac:dyDescent="0.3">
      <c r="A221">
        <v>477</v>
      </c>
      <c r="B221">
        <v>20080311</v>
      </c>
      <c r="C221">
        <v>20080323</v>
      </c>
      <c r="D221">
        <v>20080318</v>
      </c>
      <c r="E221">
        <v>20406</v>
      </c>
      <c r="F221">
        <v>9</v>
      </c>
      <c r="G221">
        <v>4</v>
      </c>
      <c r="H221">
        <v>4.99</v>
      </c>
      <c r="I221">
        <v>1.8663000000000001</v>
      </c>
      <c r="J221" s="11">
        <v>39518</v>
      </c>
      <c r="K221">
        <v>19.96</v>
      </c>
      <c r="L221">
        <v>7.4652000000000003</v>
      </c>
      <c r="M221">
        <v>12.4948</v>
      </c>
    </row>
    <row r="222" spans="1:13" x14ac:dyDescent="0.3">
      <c r="A222">
        <v>477</v>
      </c>
      <c r="B222">
        <v>20080215</v>
      </c>
      <c r="C222">
        <v>20080227</v>
      </c>
      <c r="D222">
        <v>20080222</v>
      </c>
      <c r="E222">
        <v>20407</v>
      </c>
      <c r="F222">
        <v>9</v>
      </c>
      <c r="G222">
        <v>4</v>
      </c>
      <c r="H222">
        <v>4.99</v>
      </c>
      <c r="I222">
        <v>1.8663000000000001</v>
      </c>
      <c r="J222" s="11">
        <v>39493</v>
      </c>
      <c r="K222">
        <v>19.96</v>
      </c>
      <c r="L222">
        <v>7.4652000000000003</v>
      </c>
      <c r="M222">
        <v>12.4948</v>
      </c>
    </row>
    <row r="223" spans="1:13" x14ac:dyDescent="0.3">
      <c r="A223">
        <v>477</v>
      </c>
      <c r="B223">
        <v>20080214</v>
      </c>
      <c r="C223">
        <v>20080226</v>
      </c>
      <c r="D223">
        <v>20080221</v>
      </c>
      <c r="E223">
        <v>20415</v>
      </c>
      <c r="F223">
        <v>9</v>
      </c>
      <c r="G223">
        <v>12</v>
      </c>
      <c r="H223">
        <v>4.99</v>
      </c>
      <c r="I223">
        <v>1.8663000000000001</v>
      </c>
      <c r="J223" s="11">
        <v>39492</v>
      </c>
      <c r="K223">
        <v>59.88</v>
      </c>
      <c r="L223">
        <v>22.395600000000002</v>
      </c>
      <c r="M223">
        <v>37.484400000000001</v>
      </c>
    </row>
    <row r="224" spans="1:13" x14ac:dyDescent="0.3">
      <c r="A224">
        <v>477</v>
      </c>
      <c r="B224">
        <v>20080124</v>
      </c>
      <c r="C224">
        <v>20080205</v>
      </c>
      <c r="D224">
        <v>20080131</v>
      </c>
      <c r="E224">
        <v>20444</v>
      </c>
      <c r="F224">
        <v>9</v>
      </c>
      <c r="G224">
        <v>5</v>
      </c>
      <c r="H224">
        <v>4.99</v>
      </c>
      <c r="I224">
        <v>1.8663000000000001</v>
      </c>
      <c r="J224" s="11">
        <v>39471</v>
      </c>
      <c r="K224">
        <v>24.95</v>
      </c>
      <c r="L224">
        <v>9.3315000000000001</v>
      </c>
      <c r="M224">
        <v>15.618499999999999</v>
      </c>
    </row>
    <row r="225" spans="1:13" x14ac:dyDescent="0.3">
      <c r="A225">
        <v>477</v>
      </c>
      <c r="B225">
        <v>20080127</v>
      </c>
      <c r="C225">
        <v>20080208</v>
      </c>
      <c r="D225">
        <v>20080203</v>
      </c>
      <c r="E225">
        <v>20447</v>
      </c>
      <c r="F225">
        <v>9</v>
      </c>
      <c r="G225">
        <v>19</v>
      </c>
      <c r="H225">
        <v>4.99</v>
      </c>
      <c r="I225">
        <v>1.8663000000000001</v>
      </c>
      <c r="J225" s="11">
        <v>39474</v>
      </c>
      <c r="K225">
        <v>94.81</v>
      </c>
      <c r="L225">
        <v>35.459699999999998</v>
      </c>
      <c r="M225">
        <v>59.350299999999997</v>
      </c>
    </row>
    <row r="226" spans="1:13" x14ac:dyDescent="0.3">
      <c r="A226">
        <v>477</v>
      </c>
      <c r="B226">
        <v>20080109</v>
      </c>
      <c r="C226">
        <v>20080121</v>
      </c>
      <c r="D226">
        <v>20080116</v>
      </c>
      <c r="E226">
        <v>20448</v>
      </c>
      <c r="F226">
        <v>9</v>
      </c>
      <c r="G226">
        <v>2</v>
      </c>
      <c r="H226">
        <v>4.99</v>
      </c>
      <c r="I226">
        <v>1.8663000000000001</v>
      </c>
      <c r="J226" s="11">
        <v>39456</v>
      </c>
      <c r="K226">
        <v>9.98</v>
      </c>
      <c r="L226">
        <v>3.7326000000000001</v>
      </c>
      <c r="M226">
        <v>6.2473999999999998</v>
      </c>
    </row>
    <row r="227" spans="1:13" x14ac:dyDescent="0.3">
      <c r="A227">
        <v>477</v>
      </c>
      <c r="B227">
        <v>20080128</v>
      </c>
      <c r="C227">
        <v>20080209</v>
      </c>
      <c r="D227">
        <v>20080204</v>
      </c>
      <c r="E227">
        <v>20608</v>
      </c>
      <c r="F227">
        <v>9</v>
      </c>
      <c r="G227">
        <v>17</v>
      </c>
      <c r="H227">
        <v>4.99</v>
      </c>
      <c r="I227">
        <v>1.8663000000000001</v>
      </c>
      <c r="J227" s="11">
        <v>39475</v>
      </c>
      <c r="K227">
        <v>84.83</v>
      </c>
      <c r="L227">
        <v>31.7271</v>
      </c>
      <c r="M227">
        <v>53.102899999999998</v>
      </c>
    </row>
    <row r="228" spans="1:13" x14ac:dyDescent="0.3">
      <c r="A228">
        <v>477</v>
      </c>
      <c r="B228">
        <v>20080112</v>
      </c>
      <c r="C228">
        <v>20080124</v>
      </c>
      <c r="D228">
        <v>20080119</v>
      </c>
      <c r="E228">
        <v>20614</v>
      </c>
      <c r="F228">
        <v>9</v>
      </c>
      <c r="G228">
        <v>4</v>
      </c>
      <c r="H228">
        <v>4.99</v>
      </c>
      <c r="I228">
        <v>1.8663000000000001</v>
      </c>
      <c r="J228" s="11">
        <v>39459</v>
      </c>
      <c r="K228">
        <v>19.96</v>
      </c>
      <c r="L228">
        <v>7.4652000000000003</v>
      </c>
      <c r="M228">
        <v>12.4948</v>
      </c>
    </row>
    <row r="229" spans="1:13" x14ac:dyDescent="0.3">
      <c r="A229">
        <v>477</v>
      </c>
      <c r="B229">
        <v>20080225</v>
      </c>
      <c r="C229">
        <v>20080308</v>
      </c>
      <c r="D229">
        <v>20080303</v>
      </c>
      <c r="E229">
        <v>20620</v>
      </c>
      <c r="F229">
        <v>9</v>
      </c>
      <c r="G229">
        <v>8</v>
      </c>
      <c r="H229">
        <v>4.99</v>
      </c>
      <c r="I229">
        <v>1.8663000000000001</v>
      </c>
      <c r="J229" s="11">
        <v>39503</v>
      </c>
      <c r="K229">
        <v>39.92</v>
      </c>
      <c r="L229">
        <v>14.930400000000001</v>
      </c>
      <c r="M229">
        <v>24.989599999999999</v>
      </c>
    </row>
    <row r="230" spans="1:13" x14ac:dyDescent="0.3">
      <c r="A230">
        <v>477</v>
      </c>
      <c r="B230">
        <v>20080224</v>
      </c>
      <c r="C230">
        <v>20080307</v>
      </c>
      <c r="D230">
        <v>20080302</v>
      </c>
      <c r="E230">
        <v>20627</v>
      </c>
      <c r="F230">
        <v>9</v>
      </c>
      <c r="G230">
        <v>1</v>
      </c>
      <c r="H230">
        <v>4.99</v>
      </c>
      <c r="I230">
        <v>1.8663000000000001</v>
      </c>
      <c r="J230" s="11">
        <v>39502</v>
      </c>
      <c r="K230">
        <v>4.99</v>
      </c>
      <c r="L230">
        <v>1.8663000000000001</v>
      </c>
      <c r="M230">
        <v>3.1236999999999999</v>
      </c>
    </row>
    <row r="231" spans="1:13" x14ac:dyDescent="0.3">
      <c r="A231">
        <v>477</v>
      </c>
      <c r="B231">
        <v>20080716</v>
      </c>
      <c r="C231">
        <v>20080728</v>
      </c>
      <c r="D231">
        <v>20080723</v>
      </c>
      <c r="E231">
        <v>20813</v>
      </c>
      <c r="F231">
        <v>9</v>
      </c>
      <c r="G231">
        <v>15</v>
      </c>
      <c r="H231">
        <v>4.99</v>
      </c>
      <c r="I231">
        <v>1.8663000000000001</v>
      </c>
      <c r="J231" s="11">
        <v>39645</v>
      </c>
      <c r="K231">
        <v>74.849999999999994</v>
      </c>
      <c r="L231">
        <v>27.994499999999999</v>
      </c>
      <c r="M231">
        <v>46.855499999999999</v>
      </c>
    </row>
    <row r="232" spans="1:13" x14ac:dyDescent="0.3">
      <c r="A232">
        <v>477</v>
      </c>
      <c r="B232">
        <v>20080209</v>
      </c>
      <c r="C232">
        <v>20080221</v>
      </c>
      <c r="D232">
        <v>20080216</v>
      </c>
      <c r="E232">
        <v>21165</v>
      </c>
      <c r="F232">
        <v>9</v>
      </c>
      <c r="G232">
        <v>17</v>
      </c>
      <c r="H232">
        <v>4.99</v>
      </c>
      <c r="I232">
        <v>1.8663000000000001</v>
      </c>
      <c r="J232" s="11">
        <v>39487</v>
      </c>
      <c r="K232">
        <v>84.83</v>
      </c>
      <c r="L232">
        <v>31.7271</v>
      </c>
      <c r="M232">
        <v>53.102899999999998</v>
      </c>
    </row>
    <row r="233" spans="1:13" x14ac:dyDescent="0.3">
      <c r="A233">
        <v>477</v>
      </c>
      <c r="B233">
        <v>20080210</v>
      </c>
      <c r="C233">
        <v>20080222</v>
      </c>
      <c r="D233">
        <v>20080217</v>
      </c>
      <c r="E233">
        <v>21166</v>
      </c>
      <c r="F233">
        <v>9</v>
      </c>
      <c r="G233">
        <v>6</v>
      </c>
      <c r="H233">
        <v>4.99</v>
      </c>
      <c r="I233">
        <v>1.8663000000000001</v>
      </c>
      <c r="J233" s="11">
        <v>39488</v>
      </c>
      <c r="K233">
        <v>29.94</v>
      </c>
      <c r="L233">
        <v>11.197800000000001</v>
      </c>
      <c r="M233">
        <v>18.7422</v>
      </c>
    </row>
    <row r="234" spans="1:13" x14ac:dyDescent="0.3">
      <c r="A234">
        <v>477</v>
      </c>
      <c r="B234">
        <v>20080202</v>
      </c>
      <c r="C234">
        <v>20080214</v>
      </c>
      <c r="D234">
        <v>20080209</v>
      </c>
      <c r="E234">
        <v>21169</v>
      </c>
      <c r="F234">
        <v>9</v>
      </c>
      <c r="G234">
        <v>7</v>
      </c>
      <c r="H234">
        <v>4.99</v>
      </c>
      <c r="I234">
        <v>1.8663000000000001</v>
      </c>
      <c r="J234" s="11">
        <v>39480</v>
      </c>
      <c r="K234">
        <v>34.93</v>
      </c>
      <c r="L234">
        <v>13.0641</v>
      </c>
      <c r="M234">
        <v>21.8659</v>
      </c>
    </row>
    <row r="235" spans="1:13" x14ac:dyDescent="0.3">
      <c r="A235">
        <v>477</v>
      </c>
      <c r="B235">
        <v>20080211</v>
      </c>
      <c r="C235">
        <v>20080223</v>
      </c>
      <c r="D235">
        <v>20080218</v>
      </c>
      <c r="E235">
        <v>21179</v>
      </c>
      <c r="F235">
        <v>9</v>
      </c>
      <c r="G235">
        <v>4</v>
      </c>
      <c r="H235">
        <v>4.99</v>
      </c>
      <c r="I235">
        <v>1.8663000000000001</v>
      </c>
      <c r="J235" s="11">
        <v>39489</v>
      </c>
      <c r="K235">
        <v>19.96</v>
      </c>
      <c r="L235">
        <v>7.4652000000000003</v>
      </c>
      <c r="M235">
        <v>12.4948</v>
      </c>
    </row>
    <row r="236" spans="1:13" x14ac:dyDescent="0.3">
      <c r="A236">
        <v>477</v>
      </c>
      <c r="B236">
        <v>20080304</v>
      </c>
      <c r="C236">
        <v>20080316</v>
      </c>
      <c r="D236">
        <v>20080311</v>
      </c>
      <c r="E236">
        <v>21193</v>
      </c>
      <c r="F236">
        <v>9</v>
      </c>
      <c r="G236">
        <v>8</v>
      </c>
      <c r="H236">
        <v>4.99</v>
      </c>
      <c r="I236">
        <v>1.8663000000000001</v>
      </c>
      <c r="J236" s="11">
        <v>39511</v>
      </c>
      <c r="K236">
        <v>39.92</v>
      </c>
      <c r="L236">
        <v>14.930400000000001</v>
      </c>
      <c r="M236">
        <v>24.989599999999999</v>
      </c>
    </row>
    <row r="237" spans="1:13" x14ac:dyDescent="0.3">
      <c r="A237">
        <v>477</v>
      </c>
      <c r="B237">
        <v>20080217</v>
      </c>
      <c r="C237">
        <v>20080229</v>
      </c>
      <c r="D237">
        <v>20080224</v>
      </c>
      <c r="E237">
        <v>21211</v>
      </c>
      <c r="F237">
        <v>9</v>
      </c>
      <c r="G237">
        <v>1</v>
      </c>
      <c r="H237">
        <v>4.99</v>
      </c>
      <c r="I237">
        <v>1.8663000000000001</v>
      </c>
      <c r="J237" s="11">
        <v>39495</v>
      </c>
      <c r="K237">
        <v>4.99</v>
      </c>
      <c r="L237">
        <v>1.8663000000000001</v>
      </c>
      <c r="M237">
        <v>3.1236999999999999</v>
      </c>
    </row>
    <row r="238" spans="1:13" x14ac:dyDescent="0.3">
      <c r="A238">
        <v>477</v>
      </c>
      <c r="B238">
        <v>20080306</v>
      </c>
      <c r="C238">
        <v>20080318</v>
      </c>
      <c r="D238">
        <v>20080313</v>
      </c>
      <c r="E238">
        <v>21216</v>
      </c>
      <c r="F238">
        <v>9</v>
      </c>
      <c r="G238">
        <v>5</v>
      </c>
      <c r="H238">
        <v>4.99</v>
      </c>
      <c r="I238">
        <v>1.8663000000000001</v>
      </c>
      <c r="J238" s="11">
        <v>39513</v>
      </c>
      <c r="K238">
        <v>24.95</v>
      </c>
      <c r="L238">
        <v>9.3315000000000001</v>
      </c>
      <c r="M238">
        <v>15.618499999999999</v>
      </c>
    </row>
    <row r="239" spans="1:13" x14ac:dyDescent="0.3">
      <c r="A239">
        <v>477</v>
      </c>
      <c r="B239">
        <v>20080321</v>
      </c>
      <c r="C239">
        <v>20080402</v>
      </c>
      <c r="D239">
        <v>20080328</v>
      </c>
      <c r="E239">
        <v>21225</v>
      </c>
      <c r="F239">
        <v>9</v>
      </c>
      <c r="G239">
        <v>17</v>
      </c>
      <c r="H239">
        <v>4.99</v>
      </c>
      <c r="I239">
        <v>1.8663000000000001</v>
      </c>
      <c r="J239" s="11">
        <v>39528</v>
      </c>
      <c r="K239">
        <v>84.83</v>
      </c>
      <c r="L239">
        <v>31.7271</v>
      </c>
      <c r="M239">
        <v>53.102899999999998</v>
      </c>
    </row>
    <row r="240" spans="1:13" x14ac:dyDescent="0.3">
      <c r="A240">
        <v>477</v>
      </c>
      <c r="B240">
        <v>20080222</v>
      </c>
      <c r="C240">
        <v>20080305</v>
      </c>
      <c r="D240">
        <v>20080229</v>
      </c>
      <c r="E240">
        <v>21372</v>
      </c>
      <c r="F240">
        <v>9</v>
      </c>
      <c r="G240">
        <v>12</v>
      </c>
      <c r="H240">
        <v>4.99</v>
      </c>
      <c r="I240">
        <v>1.8663000000000001</v>
      </c>
      <c r="J240" s="11">
        <v>39500</v>
      </c>
      <c r="K240">
        <v>59.88</v>
      </c>
      <c r="L240">
        <v>22.395600000000002</v>
      </c>
      <c r="M240">
        <v>37.484400000000001</v>
      </c>
    </row>
    <row r="241" spans="1:13" x14ac:dyDescent="0.3">
      <c r="A241">
        <v>477</v>
      </c>
      <c r="B241">
        <v>20080317</v>
      </c>
      <c r="C241">
        <v>20080329</v>
      </c>
      <c r="D241">
        <v>20080324</v>
      </c>
      <c r="E241">
        <v>21393</v>
      </c>
      <c r="F241">
        <v>9</v>
      </c>
      <c r="G241">
        <v>5</v>
      </c>
      <c r="H241">
        <v>4.99</v>
      </c>
      <c r="I241">
        <v>1.8663000000000001</v>
      </c>
      <c r="J241" s="11">
        <v>39524</v>
      </c>
      <c r="K241">
        <v>24.95</v>
      </c>
      <c r="L241">
        <v>9.3315000000000001</v>
      </c>
      <c r="M241">
        <v>15.618499999999999</v>
      </c>
    </row>
    <row r="242" spans="1:13" x14ac:dyDescent="0.3">
      <c r="A242">
        <v>477</v>
      </c>
      <c r="B242">
        <v>20080320</v>
      </c>
      <c r="C242">
        <v>20080401</v>
      </c>
      <c r="D242">
        <v>20080327</v>
      </c>
      <c r="E242">
        <v>21559</v>
      </c>
      <c r="F242">
        <v>9</v>
      </c>
      <c r="G242">
        <v>1</v>
      </c>
      <c r="H242">
        <v>4.99</v>
      </c>
      <c r="I242">
        <v>1.8663000000000001</v>
      </c>
      <c r="J242" s="11">
        <v>39527</v>
      </c>
      <c r="K242">
        <v>4.99</v>
      </c>
      <c r="L242">
        <v>1.8663000000000001</v>
      </c>
      <c r="M242">
        <v>3.1236999999999999</v>
      </c>
    </row>
    <row r="243" spans="1:13" x14ac:dyDescent="0.3">
      <c r="A243">
        <v>477</v>
      </c>
      <c r="B243">
        <v>20080318</v>
      </c>
      <c r="C243">
        <v>20080330</v>
      </c>
      <c r="D243">
        <v>20080325</v>
      </c>
      <c r="E243">
        <v>21560</v>
      </c>
      <c r="F243">
        <v>9</v>
      </c>
      <c r="G243">
        <v>3</v>
      </c>
      <c r="H243">
        <v>4.99</v>
      </c>
      <c r="I243">
        <v>1.8663000000000001</v>
      </c>
      <c r="J243" s="11">
        <v>39525</v>
      </c>
      <c r="K243">
        <v>14.97</v>
      </c>
      <c r="L243">
        <v>5.5989000000000004</v>
      </c>
      <c r="M243">
        <v>9.3711000000000002</v>
      </c>
    </row>
    <row r="244" spans="1:13" x14ac:dyDescent="0.3">
      <c r="A244">
        <v>477</v>
      </c>
      <c r="B244">
        <v>20080423</v>
      </c>
      <c r="C244">
        <v>20080505</v>
      </c>
      <c r="D244">
        <v>20080430</v>
      </c>
      <c r="E244">
        <v>21569</v>
      </c>
      <c r="F244">
        <v>9</v>
      </c>
      <c r="G244">
        <v>16</v>
      </c>
      <c r="H244">
        <v>4.99</v>
      </c>
      <c r="I244">
        <v>1.8663000000000001</v>
      </c>
      <c r="J244" s="11">
        <v>39561</v>
      </c>
      <c r="K244">
        <v>79.84</v>
      </c>
      <c r="L244">
        <v>29.860800000000001</v>
      </c>
      <c r="M244">
        <v>49.979199999999999</v>
      </c>
    </row>
    <row r="245" spans="1:13" x14ac:dyDescent="0.3">
      <c r="A245">
        <v>477</v>
      </c>
      <c r="B245">
        <v>20080425</v>
      </c>
      <c r="C245">
        <v>20080507</v>
      </c>
      <c r="D245">
        <v>20080502</v>
      </c>
      <c r="E245">
        <v>21874</v>
      </c>
      <c r="F245">
        <v>9</v>
      </c>
      <c r="G245">
        <v>19</v>
      </c>
      <c r="H245">
        <v>4.99</v>
      </c>
      <c r="I245">
        <v>1.8663000000000001</v>
      </c>
      <c r="J245" s="11">
        <v>39563</v>
      </c>
      <c r="K245">
        <v>94.81</v>
      </c>
      <c r="L245">
        <v>35.459699999999998</v>
      </c>
      <c r="M245">
        <v>59.350299999999997</v>
      </c>
    </row>
    <row r="246" spans="1:13" x14ac:dyDescent="0.3">
      <c r="A246">
        <v>477</v>
      </c>
      <c r="B246">
        <v>20080405</v>
      </c>
      <c r="C246">
        <v>20080417</v>
      </c>
      <c r="D246">
        <v>20080412</v>
      </c>
      <c r="E246">
        <v>21876</v>
      </c>
      <c r="F246">
        <v>9</v>
      </c>
      <c r="G246">
        <v>2</v>
      </c>
      <c r="H246">
        <v>4.99</v>
      </c>
      <c r="I246">
        <v>1.8663000000000001</v>
      </c>
      <c r="J246" s="11">
        <v>39543</v>
      </c>
      <c r="K246">
        <v>9.98</v>
      </c>
      <c r="L246">
        <v>3.7326000000000001</v>
      </c>
      <c r="M246">
        <v>6.2473999999999998</v>
      </c>
    </row>
    <row r="247" spans="1:13" x14ac:dyDescent="0.3">
      <c r="A247">
        <v>477</v>
      </c>
      <c r="B247">
        <v>20080406</v>
      </c>
      <c r="C247">
        <v>20080418</v>
      </c>
      <c r="D247">
        <v>20080413</v>
      </c>
      <c r="E247">
        <v>21897</v>
      </c>
      <c r="F247">
        <v>9</v>
      </c>
      <c r="G247">
        <v>17</v>
      </c>
      <c r="H247">
        <v>4.99</v>
      </c>
      <c r="I247">
        <v>1.8663000000000001</v>
      </c>
      <c r="J247" s="11">
        <v>39544</v>
      </c>
      <c r="K247">
        <v>84.83</v>
      </c>
      <c r="L247">
        <v>31.7271</v>
      </c>
      <c r="M247">
        <v>53.102899999999998</v>
      </c>
    </row>
    <row r="248" spans="1:13" x14ac:dyDescent="0.3">
      <c r="A248">
        <v>477</v>
      </c>
      <c r="B248">
        <v>20080529</v>
      </c>
      <c r="C248">
        <v>20080610</v>
      </c>
      <c r="D248">
        <v>20080605</v>
      </c>
      <c r="E248">
        <v>21950</v>
      </c>
      <c r="F248">
        <v>9</v>
      </c>
      <c r="G248">
        <v>9</v>
      </c>
      <c r="H248">
        <v>4.99</v>
      </c>
      <c r="I248">
        <v>1.8663000000000001</v>
      </c>
      <c r="J248" s="11">
        <v>39597</v>
      </c>
      <c r="K248">
        <v>44.91</v>
      </c>
      <c r="L248">
        <v>16.796700000000001</v>
      </c>
      <c r="M248">
        <v>28.113299999999999</v>
      </c>
    </row>
    <row r="249" spans="1:13" x14ac:dyDescent="0.3">
      <c r="A249">
        <v>477</v>
      </c>
      <c r="B249">
        <v>20080525</v>
      </c>
      <c r="C249">
        <v>20080606</v>
      </c>
      <c r="D249">
        <v>20080601</v>
      </c>
      <c r="E249">
        <v>21955</v>
      </c>
      <c r="F249">
        <v>9</v>
      </c>
      <c r="G249">
        <v>8</v>
      </c>
      <c r="H249">
        <v>4.99</v>
      </c>
      <c r="I249">
        <v>1.8663000000000001</v>
      </c>
      <c r="J249" s="11">
        <v>39593</v>
      </c>
      <c r="K249">
        <v>39.92</v>
      </c>
      <c r="L249">
        <v>14.930400000000001</v>
      </c>
      <c r="M249">
        <v>24.989599999999999</v>
      </c>
    </row>
    <row r="250" spans="1:13" x14ac:dyDescent="0.3">
      <c r="A250">
        <v>477</v>
      </c>
      <c r="B250">
        <v>20080512</v>
      </c>
      <c r="C250">
        <v>20080524</v>
      </c>
      <c r="D250">
        <v>20080519</v>
      </c>
      <c r="E250">
        <v>21959</v>
      </c>
      <c r="F250">
        <v>9</v>
      </c>
      <c r="G250">
        <v>7</v>
      </c>
      <c r="H250">
        <v>4.99</v>
      </c>
      <c r="I250">
        <v>1.8663000000000001</v>
      </c>
      <c r="J250" s="11">
        <v>39580</v>
      </c>
      <c r="K250">
        <v>34.93</v>
      </c>
      <c r="L250">
        <v>13.0641</v>
      </c>
      <c r="M250">
        <v>21.8659</v>
      </c>
    </row>
    <row r="251" spans="1:13" x14ac:dyDescent="0.3">
      <c r="A251">
        <v>477</v>
      </c>
      <c r="B251">
        <v>20080523</v>
      </c>
      <c r="C251">
        <v>20080604</v>
      </c>
      <c r="D251">
        <v>20080530</v>
      </c>
      <c r="E251">
        <v>21974</v>
      </c>
      <c r="F251">
        <v>9</v>
      </c>
      <c r="G251">
        <v>6</v>
      </c>
      <c r="H251">
        <v>4.99</v>
      </c>
      <c r="I251">
        <v>1.8663000000000001</v>
      </c>
      <c r="J251" s="11">
        <v>39591</v>
      </c>
      <c r="K251">
        <v>29.94</v>
      </c>
      <c r="L251">
        <v>11.197800000000001</v>
      </c>
      <c r="M251">
        <v>18.7422</v>
      </c>
    </row>
    <row r="252" spans="1:13" x14ac:dyDescent="0.3">
      <c r="A252">
        <v>477</v>
      </c>
      <c r="B252">
        <v>20080511</v>
      </c>
      <c r="C252">
        <v>20080523</v>
      </c>
      <c r="D252">
        <v>20080518</v>
      </c>
      <c r="E252">
        <v>21987</v>
      </c>
      <c r="F252">
        <v>9</v>
      </c>
      <c r="G252">
        <v>12</v>
      </c>
      <c r="H252">
        <v>4.99</v>
      </c>
      <c r="I252">
        <v>1.8663000000000001</v>
      </c>
      <c r="J252" s="11">
        <v>39579</v>
      </c>
      <c r="K252">
        <v>59.88</v>
      </c>
      <c r="L252">
        <v>22.395600000000002</v>
      </c>
      <c r="M252">
        <v>37.484400000000001</v>
      </c>
    </row>
    <row r="253" spans="1:13" x14ac:dyDescent="0.3">
      <c r="A253">
        <v>477</v>
      </c>
      <c r="B253">
        <v>20080523</v>
      </c>
      <c r="C253">
        <v>20080604</v>
      </c>
      <c r="D253">
        <v>20080530</v>
      </c>
      <c r="E253">
        <v>22031</v>
      </c>
      <c r="F253">
        <v>9</v>
      </c>
      <c r="G253">
        <v>6</v>
      </c>
      <c r="H253">
        <v>4.99</v>
      </c>
      <c r="I253">
        <v>1.8663000000000001</v>
      </c>
      <c r="J253" s="11">
        <v>39591</v>
      </c>
      <c r="K253">
        <v>29.94</v>
      </c>
      <c r="L253">
        <v>11.197800000000001</v>
      </c>
      <c r="M253">
        <v>18.7422</v>
      </c>
    </row>
    <row r="254" spans="1:13" x14ac:dyDescent="0.3">
      <c r="A254">
        <v>477</v>
      </c>
      <c r="B254">
        <v>20080106</v>
      </c>
      <c r="C254">
        <v>20080118</v>
      </c>
      <c r="D254">
        <v>20080113</v>
      </c>
      <c r="E254">
        <v>22176</v>
      </c>
      <c r="F254">
        <v>9</v>
      </c>
      <c r="G254">
        <v>18</v>
      </c>
      <c r="H254">
        <v>4.99</v>
      </c>
      <c r="I254">
        <v>1.8663000000000001</v>
      </c>
      <c r="J254" s="11">
        <v>39453</v>
      </c>
      <c r="K254">
        <v>89.82</v>
      </c>
      <c r="L254">
        <v>33.593400000000003</v>
      </c>
      <c r="M254">
        <v>56.226599999999998</v>
      </c>
    </row>
    <row r="255" spans="1:13" x14ac:dyDescent="0.3">
      <c r="A255">
        <v>477</v>
      </c>
      <c r="B255">
        <v>20080511</v>
      </c>
      <c r="C255">
        <v>20080523</v>
      </c>
      <c r="D255">
        <v>20080518</v>
      </c>
      <c r="E255">
        <v>22181</v>
      </c>
      <c r="F255">
        <v>9</v>
      </c>
      <c r="G255">
        <v>8</v>
      </c>
      <c r="H255">
        <v>4.99</v>
      </c>
      <c r="I255">
        <v>1.8663000000000001</v>
      </c>
      <c r="J255" s="11">
        <v>39579</v>
      </c>
      <c r="K255">
        <v>39.92</v>
      </c>
      <c r="L255">
        <v>14.930400000000001</v>
      </c>
      <c r="M255">
        <v>24.989599999999999</v>
      </c>
    </row>
    <row r="256" spans="1:13" x14ac:dyDescent="0.3">
      <c r="A256">
        <v>477</v>
      </c>
      <c r="B256">
        <v>20080605</v>
      </c>
      <c r="C256">
        <v>20080617</v>
      </c>
      <c r="D256">
        <v>20080612</v>
      </c>
      <c r="E256">
        <v>22195</v>
      </c>
      <c r="F256">
        <v>9</v>
      </c>
      <c r="G256">
        <v>7</v>
      </c>
      <c r="H256">
        <v>4.99</v>
      </c>
      <c r="I256">
        <v>1.8663000000000001</v>
      </c>
      <c r="J256" s="11">
        <v>39604</v>
      </c>
      <c r="K256">
        <v>34.93</v>
      </c>
      <c r="L256">
        <v>13.0641</v>
      </c>
      <c r="M256">
        <v>21.8659</v>
      </c>
    </row>
    <row r="257" spans="1:13" x14ac:dyDescent="0.3">
      <c r="A257">
        <v>477</v>
      </c>
      <c r="B257">
        <v>20080611</v>
      </c>
      <c r="C257">
        <v>20080623</v>
      </c>
      <c r="D257">
        <v>20080618</v>
      </c>
      <c r="E257">
        <v>22199</v>
      </c>
      <c r="F257">
        <v>9</v>
      </c>
      <c r="G257">
        <v>17</v>
      </c>
      <c r="H257">
        <v>4.99</v>
      </c>
      <c r="I257">
        <v>1.8663000000000001</v>
      </c>
      <c r="J257" s="11">
        <v>39610</v>
      </c>
      <c r="K257">
        <v>84.83</v>
      </c>
      <c r="L257">
        <v>31.7271</v>
      </c>
      <c r="M257">
        <v>53.102899999999998</v>
      </c>
    </row>
    <row r="258" spans="1:13" x14ac:dyDescent="0.3">
      <c r="A258">
        <v>477</v>
      </c>
      <c r="B258">
        <v>20080126</v>
      </c>
      <c r="C258">
        <v>20080207</v>
      </c>
      <c r="D258">
        <v>20080202</v>
      </c>
      <c r="E258">
        <v>22856</v>
      </c>
      <c r="F258">
        <v>9</v>
      </c>
      <c r="G258">
        <v>5</v>
      </c>
      <c r="H258">
        <v>4.99</v>
      </c>
      <c r="I258">
        <v>1.8663000000000001</v>
      </c>
      <c r="J258" s="11">
        <v>39473</v>
      </c>
      <c r="K258">
        <v>24.95</v>
      </c>
      <c r="L258">
        <v>9.3315000000000001</v>
      </c>
      <c r="M258">
        <v>15.618499999999999</v>
      </c>
    </row>
    <row r="259" spans="1:13" x14ac:dyDescent="0.3">
      <c r="A259">
        <v>477</v>
      </c>
      <c r="B259">
        <v>20080719</v>
      </c>
      <c r="C259">
        <v>20080731</v>
      </c>
      <c r="D259">
        <v>20080726</v>
      </c>
      <c r="E259">
        <v>22858</v>
      </c>
      <c r="F259">
        <v>9</v>
      </c>
      <c r="G259">
        <v>2</v>
      </c>
      <c r="H259">
        <v>4.99</v>
      </c>
      <c r="I259">
        <v>1.8663000000000001</v>
      </c>
      <c r="J259" s="11">
        <v>39648</v>
      </c>
      <c r="K259">
        <v>9.98</v>
      </c>
      <c r="L259">
        <v>3.7326000000000001</v>
      </c>
      <c r="M259">
        <v>6.2473999999999998</v>
      </c>
    </row>
    <row r="260" spans="1:13" x14ac:dyDescent="0.3">
      <c r="A260">
        <v>477</v>
      </c>
      <c r="B260">
        <v>20080116</v>
      </c>
      <c r="C260">
        <v>20080128</v>
      </c>
      <c r="D260">
        <v>20080123</v>
      </c>
      <c r="E260">
        <v>22859</v>
      </c>
      <c r="F260">
        <v>9</v>
      </c>
      <c r="G260">
        <v>15</v>
      </c>
      <c r="H260">
        <v>4.99</v>
      </c>
      <c r="I260">
        <v>1.8663000000000001</v>
      </c>
      <c r="J260" s="11">
        <v>39463</v>
      </c>
      <c r="K260">
        <v>74.849999999999994</v>
      </c>
      <c r="L260">
        <v>27.994499999999999</v>
      </c>
      <c r="M260">
        <v>46.855499999999999</v>
      </c>
    </row>
    <row r="261" spans="1:13" x14ac:dyDescent="0.3">
      <c r="A261">
        <v>477</v>
      </c>
      <c r="B261">
        <v>20080227</v>
      </c>
      <c r="C261">
        <v>20080310</v>
      </c>
      <c r="D261">
        <v>20080305</v>
      </c>
      <c r="E261">
        <v>22911</v>
      </c>
      <c r="F261">
        <v>9</v>
      </c>
      <c r="G261">
        <v>4</v>
      </c>
      <c r="H261">
        <v>4.99</v>
      </c>
      <c r="I261">
        <v>1.8663000000000001</v>
      </c>
      <c r="J261" s="11">
        <v>39505</v>
      </c>
      <c r="K261">
        <v>19.96</v>
      </c>
      <c r="L261">
        <v>7.4652000000000003</v>
      </c>
      <c r="M261">
        <v>12.4948</v>
      </c>
    </row>
    <row r="262" spans="1:13" x14ac:dyDescent="0.3">
      <c r="A262">
        <v>477</v>
      </c>
      <c r="B262">
        <v>20080313</v>
      </c>
      <c r="C262">
        <v>20080325</v>
      </c>
      <c r="D262">
        <v>20080320</v>
      </c>
      <c r="E262">
        <v>22916</v>
      </c>
      <c r="F262">
        <v>9</v>
      </c>
      <c r="G262">
        <v>10</v>
      </c>
      <c r="H262">
        <v>4.99</v>
      </c>
      <c r="I262">
        <v>1.8663000000000001</v>
      </c>
      <c r="J262" s="11">
        <v>39520</v>
      </c>
      <c r="K262">
        <v>49.9</v>
      </c>
      <c r="L262">
        <v>18.663</v>
      </c>
      <c r="M262">
        <v>31.236999999999998</v>
      </c>
    </row>
    <row r="263" spans="1:13" x14ac:dyDescent="0.3">
      <c r="A263">
        <v>477</v>
      </c>
      <c r="B263">
        <v>20080408</v>
      </c>
      <c r="C263">
        <v>20080420</v>
      </c>
      <c r="D263">
        <v>20080415</v>
      </c>
      <c r="E263">
        <v>22918</v>
      </c>
      <c r="F263">
        <v>9</v>
      </c>
      <c r="G263">
        <v>18</v>
      </c>
      <c r="H263">
        <v>4.99</v>
      </c>
      <c r="I263">
        <v>1.8663000000000001</v>
      </c>
      <c r="J263" s="11">
        <v>39546</v>
      </c>
      <c r="K263">
        <v>89.82</v>
      </c>
      <c r="L263">
        <v>33.593400000000003</v>
      </c>
      <c r="M263">
        <v>56.226599999999998</v>
      </c>
    </row>
    <row r="264" spans="1:13" x14ac:dyDescent="0.3">
      <c r="A264">
        <v>477</v>
      </c>
      <c r="B264">
        <v>20080213</v>
      </c>
      <c r="C264">
        <v>20080225</v>
      </c>
      <c r="D264">
        <v>20080220</v>
      </c>
      <c r="E264">
        <v>22919</v>
      </c>
      <c r="F264">
        <v>9</v>
      </c>
      <c r="G264">
        <v>2</v>
      </c>
      <c r="H264">
        <v>4.99</v>
      </c>
      <c r="I264">
        <v>1.8663000000000001</v>
      </c>
      <c r="J264" s="11">
        <v>39491</v>
      </c>
      <c r="K264">
        <v>9.98</v>
      </c>
      <c r="L264">
        <v>3.7326000000000001</v>
      </c>
      <c r="M264">
        <v>6.2473999999999998</v>
      </c>
    </row>
    <row r="265" spans="1:13" x14ac:dyDescent="0.3">
      <c r="A265">
        <v>477</v>
      </c>
      <c r="B265">
        <v>20080529</v>
      </c>
      <c r="C265">
        <v>20080610</v>
      </c>
      <c r="D265">
        <v>20080605</v>
      </c>
      <c r="E265">
        <v>22920</v>
      </c>
      <c r="F265">
        <v>9</v>
      </c>
      <c r="G265">
        <v>12</v>
      </c>
      <c r="H265">
        <v>4.99</v>
      </c>
      <c r="I265">
        <v>1.8663000000000001</v>
      </c>
      <c r="J265" s="11">
        <v>39597</v>
      </c>
      <c r="K265">
        <v>59.88</v>
      </c>
      <c r="L265">
        <v>22.395600000000002</v>
      </c>
      <c r="M265">
        <v>37.484400000000001</v>
      </c>
    </row>
    <row r="266" spans="1:13" x14ac:dyDescent="0.3">
      <c r="A266">
        <v>477</v>
      </c>
      <c r="B266">
        <v>20080626</v>
      </c>
      <c r="C266">
        <v>20080708</v>
      </c>
      <c r="D266">
        <v>20080703</v>
      </c>
      <c r="E266">
        <v>22921</v>
      </c>
      <c r="F266">
        <v>9</v>
      </c>
      <c r="G266">
        <v>8</v>
      </c>
      <c r="H266">
        <v>4.99</v>
      </c>
      <c r="I266">
        <v>1.8663000000000001</v>
      </c>
      <c r="J266" s="11">
        <v>39625</v>
      </c>
      <c r="K266">
        <v>39.92</v>
      </c>
      <c r="L266">
        <v>14.930400000000001</v>
      </c>
      <c r="M266">
        <v>24.989599999999999</v>
      </c>
    </row>
    <row r="267" spans="1:13" x14ac:dyDescent="0.3">
      <c r="A267">
        <v>477</v>
      </c>
      <c r="B267">
        <v>20080128</v>
      </c>
      <c r="C267">
        <v>20080209</v>
      </c>
      <c r="D267">
        <v>20080204</v>
      </c>
      <c r="E267">
        <v>22922</v>
      </c>
      <c r="F267">
        <v>9</v>
      </c>
      <c r="G267">
        <v>5</v>
      </c>
      <c r="H267">
        <v>4.99</v>
      </c>
      <c r="I267">
        <v>1.8663000000000001</v>
      </c>
      <c r="J267" s="11">
        <v>39475</v>
      </c>
      <c r="K267">
        <v>24.95</v>
      </c>
      <c r="L267">
        <v>9.3315000000000001</v>
      </c>
      <c r="M267">
        <v>15.618499999999999</v>
      </c>
    </row>
    <row r="268" spans="1:13" x14ac:dyDescent="0.3">
      <c r="A268">
        <v>477</v>
      </c>
      <c r="B268">
        <v>20080306</v>
      </c>
      <c r="C268">
        <v>20080318</v>
      </c>
      <c r="D268">
        <v>20080313</v>
      </c>
      <c r="E268">
        <v>22925</v>
      </c>
      <c r="F268">
        <v>9</v>
      </c>
      <c r="G268">
        <v>12</v>
      </c>
      <c r="H268">
        <v>4.99</v>
      </c>
      <c r="I268">
        <v>1.8663000000000001</v>
      </c>
      <c r="J268" s="11">
        <v>39513</v>
      </c>
      <c r="K268">
        <v>59.88</v>
      </c>
      <c r="L268">
        <v>22.395600000000002</v>
      </c>
      <c r="M268">
        <v>37.484400000000001</v>
      </c>
    </row>
    <row r="269" spans="1:13" x14ac:dyDescent="0.3">
      <c r="A269">
        <v>477</v>
      </c>
      <c r="B269">
        <v>20080605</v>
      </c>
      <c r="C269">
        <v>20080617</v>
      </c>
      <c r="D269">
        <v>20080612</v>
      </c>
      <c r="E269">
        <v>22929</v>
      </c>
      <c r="F269">
        <v>9</v>
      </c>
      <c r="G269">
        <v>16</v>
      </c>
      <c r="H269">
        <v>4.99</v>
      </c>
      <c r="I269">
        <v>1.8663000000000001</v>
      </c>
      <c r="J269" s="11">
        <v>39604</v>
      </c>
      <c r="K269">
        <v>79.84</v>
      </c>
      <c r="L269">
        <v>29.860800000000001</v>
      </c>
      <c r="M269">
        <v>49.979199999999999</v>
      </c>
    </row>
    <row r="270" spans="1:13" x14ac:dyDescent="0.3">
      <c r="A270">
        <v>477</v>
      </c>
      <c r="B270">
        <v>20080629</v>
      </c>
      <c r="C270">
        <v>20080711</v>
      </c>
      <c r="D270">
        <v>20080706</v>
      </c>
      <c r="E270">
        <v>22930</v>
      </c>
      <c r="F270">
        <v>9</v>
      </c>
      <c r="G270">
        <v>12</v>
      </c>
      <c r="H270">
        <v>4.99</v>
      </c>
      <c r="I270">
        <v>1.8663000000000001</v>
      </c>
      <c r="J270" s="11">
        <v>39628</v>
      </c>
      <c r="K270">
        <v>59.88</v>
      </c>
      <c r="L270">
        <v>22.395600000000002</v>
      </c>
      <c r="M270">
        <v>37.484400000000001</v>
      </c>
    </row>
    <row r="271" spans="1:13" x14ac:dyDescent="0.3">
      <c r="A271">
        <v>477</v>
      </c>
      <c r="B271">
        <v>20080605</v>
      </c>
      <c r="C271">
        <v>20080617</v>
      </c>
      <c r="D271">
        <v>20080612</v>
      </c>
      <c r="E271">
        <v>22935</v>
      </c>
      <c r="F271">
        <v>9</v>
      </c>
      <c r="G271">
        <v>5</v>
      </c>
      <c r="H271">
        <v>4.99</v>
      </c>
      <c r="I271">
        <v>1.8663000000000001</v>
      </c>
      <c r="J271" s="11">
        <v>39604</v>
      </c>
      <c r="K271">
        <v>24.95</v>
      </c>
      <c r="L271">
        <v>9.3315000000000001</v>
      </c>
      <c r="M271">
        <v>15.618499999999999</v>
      </c>
    </row>
    <row r="272" spans="1:13" x14ac:dyDescent="0.3">
      <c r="A272">
        <v>477</v>
      </c>
      <c r="B272">
        <v>20080105</v>
      </c>
      <c r="C272">
        <v>20080117</v>
      </c>
      <c r="D272">
        <v>20080112</v>
      </c>
      <c r="E272">
        <v>22941</v>
      </c>
      <c r="F272">
        <v>9</v>
      </c>
      <c r="G272">
        <v>18</v>
      </c>
      <c r="H272">
        <v>4.99</v>
      </c>
      <c r="I272">
        <v>1.8663000000000001</v>
      </c>
      <c r="J272" s="11">
        <v>39452</v>
      </c>
      <c r="K272">
        <v>89.82</v>
      </c>
      <c r="L272">
        <v>33.593400000000003</v>
      </c>
      <c r="M272">
        <v>56.226599999999998</v>
      </c>
    </row>
    <row r="273" spans="1:13" x14ac:dyDescent="0.3">
      <c r="A273">
        <v>477</v>
      </c>
      <c r="B273">
        <v>20080227</v>
      </c>
      <c r="C273">
        <v>20080310</v>
      </c>
      <c r="D273">
        <v>20080305</v>
      </c>
      <c r="E273">
        <v>22955</v>
      </c>
      <c r="F273">
        <v>9</v>
      </c>
      <c r="G273">
        <v>11</v>
      </c>
      <c r="H273">
        <v>4.99</v>
      </c>
      <c r="I273">
        <v>1.8663000000000001</v>
      </c>
      <c r="J273" s="11">
        <v>39505</v>
      </c>
      <c r="K273">
        <v>54.89</v>
      </c>
      <c r="L273">
        <v>20.529299999999999</v>
      </c>
      <c r="M273">
        <v>34.360700000000001</v>
      </c>
    </row>
    <row r="274" spans="1:13" x14ac:dyDescent="0.3">
      <c r="A274">
        <v>477</v>
      </c>
      <c r="B274">
        <v>20080422</v>
      </c>
      <c r="C274">
        <v>20080504</v>
      </c>
      <c r="D274">
        <v>20080429</v>
      </c>
      <c r="E274">
        <v>22956</v>
      </c>
      <c r="F274">
        <v>9</v>
      </c>
      <c r="G274">
        <v>17</v>
      </c>
      <c r="H274">
        <v>4.99</v>
      </c>
      <c r="I274">
        <v>1.8663000000000001</v>
      </c>
      <c r="J274" s="11">
        <v>39560</v>
      </c>
      <c r="K274">
        <v>84.83</v>
      </c>
      <c r="L274">
        <v>31.7271</v>
      </c>
      <c r="M274">
        <v>53.102899999999998</v>
      </c>
    </row>
    <row r="275" spans="1:13" x14ac:dyDescent="0.3">
      <c r="A275">
        <v>477</v>
      </c>
      <c r="B275">
        <v>20080212</v>
      </c>
      <c r="C275">
        <v>20080224</v>
      </c>
      <c r="D275">
        <v>20080219</v>
      </c>
      <c r="E275">
        <v>22957</v>
      </c>
      <c r="F275">
        <v>9</v>
      </c>
      <c r="G275">
        <v>8</v>
      </c>
      <c r="H275">
        <v>4.99</v>
      </c>
      <c r="I275">
        <v>1.8663000000000001</v>
      </c>
      <c r="J275" s="11">
        <v>39490</v>
      </c>
      <c r="K275">
        <v>39.92</v>
      </c>
      <c r="L275">
        <v>14.930400000000001</v>
      </c>
      <c r="M275">
        <v>24.989599999999999</v>
      </c>
    </row>
    <row r="276" spans="1:13" x14ac:dyDescent="0.3">
      <c r="A276">
        <v>477</v>
      </c>
      <c r="B276">
        <v>20080321</v>
      </c>
      <c r="C276">
        <v>20080402</v>
      </c>
      <c r="D276">
        <v>20080328</v>
      </c>
      <c r="E276">
        <v>22960</v>
      </c>
      <c r="F276">
        <v>9</v>
      </c>
      <c r="G276">
        <v>8</v>
      </c>
      <c r="H276">
        <v>4.99</v>
      </c>
      <c r="I276">
        <v>1.8663000000000001</v>
      </c>
      <c r="J276" s="11">
        <v>39528</v>
      </c>
      <c r="K276">
        <v>39.92</v>
      </c>
      <c r="L276">
        <v>14.930400000000001</v>
      </c>
      <c r="M276">
        <v>24.989599999999999</v>
      </c>
    </row>
    <row r="277" spans="1:13" x14ac:dyDescent="0.3">
      <c r="A277">
        <v>477</v>
      </c>
      <c r="B277">
        <v>20080131</v>
      </c>
      <c r="C277">
        <v>20080212</v>
      </c>
      <c r="D277">
        <v>20080207</v>
      </c>
      <c r="E277">
        <v>23097</v>
      </c>
      <c r="F277">
        <v>9</v>
      </c>
      <c r="G277">
        <v>15</v>
      </c>
      <c r="H277">
        <v>4.99</v>
      </c>
      <c r="I277">
        <v>1.8663000000000001</v>
      </c>
      <c r="J277" s="11">
        <v>39478</v>
      </c>
      <c r="K277">
        <v>74.849999999999994</v>
      </c>
      <c r="L277">
        <v>27.994499999999999</v>
      </c>
      <c r="M277">
        <v>46.855499999999999</v>
      </c>
    </row>
    <row r="278" spans="1:13" x14ac:dyDescent="0.3">
      <c r="A278">
        <v>477</v>
      </c>
      <c r="B278">
        <v>20080119</v>
      </c>
      <c r="C278">
        <v>20080131</v>
      </c>
      <c r="D278">
        <v>20080126</v>
      </c>
      <c r="E278">
        <v>23101</v>
      </c>
      <c r="F278">
        <v>9</v>
      </c>
      <c r="G278">
        <v>7</v>
      </c>
      <c r="H278">
        <v>4.99</v>
      </c>
      <c r="I278">
        <v>1.8663000000000001</v>
      </c>
      <c r="J278" s="11">
        <v>39466</v>
      </c>
      <c r="K278">
        <v>34.93</v>
      </c>
      <c r="L278">
        <v>13.0641</v>
      </c>
      <c r="M278">
        <v>21.8659</v>
      </c>
    </row>
    <row r="279" spans="1:13" x14ac:dyDescent="0.3">
      <c r="A279">
        <v>477</v>
      </c>
      <c r="B279">
        <v>20080131</v>
      </c>
      <c r="C279">
        <v>20080212</v>
      </c>
      <c r="D279">
        <v>20080207</v>
      </c>
      <c r="E279">
        <v>23122</v>
      </c>
      <c r="F279">
        <v>9</v>
      </c>
      <c r="G279">
        <v>14</v>
      </c>
      <c r="H279">
        <v>4.99</v>
      </c>
      <c r="I279">
        <v>1.8663000000000001</v>
      </c>
      <c r="J279" s="11">
        <v>39478</v>
      </c>
      <c r="K279">
        <v>69.86</v>
      </c>
      <c r="L279">
        <v>26.1282</v>
      </c>
      <c r="M279">
        <v>43.7318</v>
      </c>
    </row>
    <row r="280" spans="1:13" x14ac:dyDescent="0.3">
      <c r="A280">
        <v>477</v>
      </c>
      <c r="B280">
        <v>20080506</v>
      </c>
      <c r="C280">
        <v>20080518</v>
      </c>
      <c r="D280">
        <v>20080513</v>
      </c>
      <c r="E280">
        <v>23123</v>
      </c>
      <c r="F280">
        <v>9</v>
      </c>
      <c r="G280">
        <v>8</v>
      </c>
      <c r="H280">
        <v>4.99</v>
      </c>
      <c r="I280">
        <v>1.8663000000000001</v>
      </c>
      <c r="J280" s="11">
        <v>39574</v>
      </c>
      <c r="K280">
        <v>39.92</v>
      </c>
      <c r="L280">
        <v>14.930400000000001</v>
      </c>
      <c r="M280">
        <v>24.989599999999999</v>
      </c>
    </row>
    <row r="281" spans="1:13" x14ac:dyDescent="0.3">
      <c r="A281">
        <v>477</v>
      </c>
      <c r="B281">
        <v>20080118</v>
      </c>
      <c r="C281">
        <v>20080130</v>
      </c>
      <c r="D281">
        <v>20080125</v>
      </c>
      <c r="E281">
        <v>23314</v>
      </c>
      <c r="F281">
        <v>9</v>
      </c>
      <c r="G281">
        <v>1</v>
      </c>
      <c r="H281">
        <v>4.99</v>
      </c>
      <c r="I281">
        <v>1.8663000000000001</v>
      </c>
      <c r="J281" s="11">
        <v>39465</v>
      </c>
      <c r="K281">
        <v>4.99</v>
      </c>
      <c r="L281">
        <v>1.8663000000000001</v>
      </c>
      <c r="M281">
        <v>3.1236999999999999</v>
      </c>
    </row>
    <row r="282" spans="1:13" x14ac:dyDescent="0.3">
      <c r="A282">
        <v>477</v>
      </c>
      <c r="B282">
        <v>20080116</v>
      </c>
      <c r="C282">
        <v>20080128</v>
      </c>
      <c r="D282">
        <v>20080123</v>
      </c>
      <c r="E282">
        <v>23321</v>
      </c>
      <c r="F282">
        <v>9</v>
      </c>
      <c r="G282">
        <v>4</v>
      </c>
      <c r="H282">
        <v>4.99</v>
      </c>
      <c r="I282">
        <v>1.8663000000000001</v>
      </c>
      <c r="J282" s="11">
        <v>39463</v>
      </c>
      <c r="K282">
        <v>19.96</v>
      </c>
      <c r="L282">
        <v>7.4652000000000003</v>
      </c>
      <c r="M282">
        <v>12.4948</v>
      </c>
    </row>
    <row r="283" spans="1:13" x14ac:dyDescent="0.3">
      <c r="A283">
        <v>477</v>
      </c>
      <c r="B283">
        <v>20080124</v>
      </c>
      <c r="C283">
        <v>20080205</v>
      </c>
      <c r="D283">
        <v>20080131</v>
      </c>
      <c r="E283">
        <v>23325</v>
      </c>
      <c r="F283">
        <v>9</v>
      </c>
      <c r="G283">
        <v>14</v>
      </c>
      <c r="H283">
        <v>4.99</v>
      </c>
      <c r="I283">
        <v>1.8663000000000001</v>
      </c>
      <c r="J283" s="11">
        <v>39471</v>
      </c>
      <c r="K283">
        <v>69.86</v>
      </c>
      <c r="L283">
        <v>26.1282</v>
      </c>
      <c r="M283">
        <v>43.7318</v>
      </c>
    </row>
    <row r="284" spans="1:13" x14ac:dyDescent="0.3">
      <c r="A284">
        <v>477</v>
      </c>
      <c r="B284">
        <v>20080125</v>
      </c>
      <c r="C284">
        <v>20080206</v>
      </c>
      <c r="D284">
        <v>20080201</v>
      </c>
      <c r="E284">
        <v>23345</v>
      </c>
      <c r="F284">
        <v>9</v>
      </c>
      <c r="G284">
        <v>12</v>
      </c>
      <c r="H284">
        <v>4.99</v>
      </c>
      <c r="I284">
        <v>1.8663000000000001</v>
      </c>
      <c r="J284" s="11">
        <v>39472</v>
      </c>
      <c r="K284">
        <v>59.88</v>
      </c>
      <c r="L284">
        <v>22.395600000000002</v>
      </c>
      <c r="M284">
        <v>37.484400000000001</v>
      </c>
    </row>
    <row r="285" spans="1:13" x14ac:dyDescent="0.3">
      <c r="A285">
        <v>477</v>
      </c>
      <c r="B285">
        <v>20080309</v>
      </c>
      <c r="C285">
        <v>20080321</v>
      </c>
      <c r="D285">
        <v>20080316</v>
      </c>
      <c r="E285">
        <v>23347</v>
      </c>
      <c r="F285">
        <v>9</v>
      </c>
      <c r="G285">
        <v>17</v>
      </c>
      <c r="H285">
        <v>4.99</v>
      </c>
      <c r="I285">
        <v>1.8663000000000001</v>
      </c>
      <c r="J285" s="11">
        <v>39516</v>
      </c>
      <c r="K285">
        <v>84.83</v>
      </c>
      <c r="L285">
        <v>31.7271</v>
      </c>
      <c r="M285">
        <v>53.102899999999998</v>
      </c>
    </row>
    <row r="286" spans="1:13" x14ac:dyDescent="0.3">
      <c r="A286">
        <v>477</v>
      </c>
      <c r="B286">
        <v>20080501</v>
      </c>
      <c r="C286">
        <v>20080513</v>
      </c>
      <c r="D286">
        <v>20080508</v>
      </c>
      <c r="E286">
        <v>23419</v>
      </c>
      <c r="F286">
        <v>9</v>
      </c>
      <c r="G286">
        <v>7</v>
      </c>
      <c r="H286">
        <v>4.99</v>
      </c>
      <c r="I286">
        <v>1.8663000000000001</v>
      </c>
      <c r="J286" s="11">
        <v>39569</v>
      </c>
      <c r="K286">
        <v>34.93</v>
      </c>
      <c r="L286">
        <v>13.0641</v>
      </c>
      <c r="M286">
        <v>21.8659</v>
      </c>
    </row>
    <row r="287" spans="1:13" x14ac:dyDescent="0.3">
      <c r="A287">
        <v>477</v>
      </c>
      <c r="B287">
        <v>20080111</v>
      </c>
      <c r="C287">
        <v>20080123</v>
      </c>
      <c r="D287">
        <v>20080118</v>
      </c>
      <c r="E287">
        <v>23425</v>
      </c>
      <c r="F287">
        <v>9</v>
      </c>
      <c r="G287">
        <v>19</v>
      </c>
      <c r="H287">
        <v>4.99</v>
      </c>
      <c r="I287">
        <v>1.8663000000000001</v>
      </c>
      <c r="J287" s="11">
        <v>39458</v>
      </c>
      <c r="K287">
        <v>94.81</v>
      </c>
      <c r="L287">
        <v>35.459699999999998</v>
      </c>
      <c r="M287">
        <v>59.350299999999997</v>
      </c>
    </row>
    <row r="288" spans="1:13" x14ac:dyDescent="0.3">
      <c r="A288">
        <v>477</v>
      </c>
      <c r="B288">
        <v>20080415</v>
      </c>
      <c r="C288">
        <v>20080427</v>
      </c>
      <c r="D288">
        <v>20080422</v>
      </c>
      <c r="E288">
        <v>23426</v>
      </c>
      <c r="F288">
        <v>9</v>
      </c>
      <c r="G288">
        <v>1</v>
      </c>
      <c r="H288">
        <v>4.99</v>
      </c>
      <c r="I288">
        <v>1.8663000000000001</v>
      </c>
      <c r="J288" s="11">
        <v>39553</v>
      </c>
      <c r="K288">
        <v>4.99</v>
      </c>
      <c r="L288">
        <v>1.8663000000000001</v>
      </c>
      <c r="M288">
        <v>3.1236999999999999</v>
      </c>
    </row>
    <row r="289" spans="1:13" x14ac:dyDescent="0.3">
      <c r="A289">
        <v>477</v>
      </c>
      <c r="B289">
        <v>20080606</v>
      </c>
      <c r="C289">
        <v>20080618</v>
      </c>
      <c r="D289">
        <v>20080613</v>
      </c>
      <c r="E289">
        <v>23427</v>
      </c>
      <c r="F289">
        <v>9</v>
      </c>
      <c r="G289">
        <v>4</v>
      </c>
      <c r="H289">
        <v>4.99</v>
      </c>
      <c r="I289">
        <v>1.8663000000000001</v>
      </c>
      <c r="J289" s="11">
        <v>39605</v>
      </c>
      <c r="K289">
        <v>19.96</v>
      </c>
      <c r="L289">
        <v>7.4652000000000003</v>
      </c>
      <c r="M289">
        <v>12.4948</v>
      </c>
    </row>
    <row r="290" spans="1:13" x14ac:dyDescent="0.3">
      <c r="A290">
        <v>477</v>
      </c>
      <c r="B290">
        <v>20080203</v>
      </c>
      <c r="C290">
        <v>20080215</v>
      </c>
      <c r="D290">
        <v>20080210</v>
      </c>
      <c r="E290">
        <v>23428</v>
      </c>
      <c r="F290">
        <v>9</v>
      </c>
      <c r="G290">
        <v>15</v>
      </c>
      <c r="H290">
        <v>4.99</v>
      </c>
      <c r="I290">
        <v>1.8663000000000001</v>
      </c>
      <c r="J290" s="11">
        <v>39481</v>
      </c>
      <c r="K290">
        <v>74.849999999999994</v>
      </c>
      <c r="L290">
        <v>27.994499999999999</v>
      </c>
      <c r="M290">
        <v>46.855499999999999</v>
      </c>
    </row>
    <row r="291" spans="1:13" x14ac:dyDescent="0.3">
      <c r="A291">
        <v>477</v>
      </c>
      <c r="B291">
        <v>20080101</v>
      </c>
      <c r="C291">
        <v>20080113</v>
      </c>
      <c r="D291">
        <v>20080108</v>
      </c>
      <c r="E291">
        <v>23430</v>
      </c>
      <c r="F291">
        <v>9</v>
      </c>
      <c r="G291">
        <v>20</v>
      </c>
      <c r="H291">
        <v>4.99</v>
      </c>
      <c r="I291">
        <v>1.8663000000000001</v>
      </c>
      <c r="J291" s="11">
        <v>39448</v>
      </c>
      <c r="K291">
        <v>99.8</v>
      </c>
      <c r="L291">
        <v>37.326000000000001</v>
      </c>
      <c r="M291">
        <v>62.473999999999997</v>
      </c>
    </row>
    <row r="292" spans="1:13" x14ac:dyDescent="0.3">
      <c r="A292">
        <v>477</v>
      </c>
      <c r="B292">
        <v>20080101</v>
      </c>
      <c r="C292">
        <v>20080113</v>
      </c>
      <c r="D292">
        <v>20080108</v>
      </c>
      <c r="E292">
        <v>23431</v>
      </c>
      <c r="F292">
        <v>9</v>
      </c>
      <c r="G292">
        <v>15</v>
      </c>
      <c r="H292">
        <v>4.99</v>
      </c>
      <c r="I292">
        <v>1.8663000000000001</v>
      </c>
      <c r="J292" s="11">
        <v>39448</v>
      </c>
      <c r="K292">
        <v>74.849999999999994</v>
      </c>
      <c r="L292">
        <v>27.994499999999999</v>
      </c>
      <c r="M292">
        <v>46.855499999999999</v>
      </c>
    </row>
    <row r="293" spans="1:13" x14ac:dyDescent="0.3">
      <c r="A293">
        <v>477</v>
      </c>
      <c r="B293">
        <v>20080109</v>
      </c>
      <c r="C293">
        <v>20080121</v>
      </c>
      <c r="D293">
        <v>20080116</v>
      </c>
      <c r="E293">
        <v>23436</v>
      </c>
      <c r="F293">
        <v>9</v>
      </c>
      <c r="G293">
        <v>6</v>
      </c>
      <c r="H293">
        <v>4.99</v>
      </c>
      <c r="I293">
        <v>1.8663000000000001</v>
      </c>
      <c r="J293" s="11">
        <v>39456</v>
      </c>
      <c r="K293">
        <v>29.94</v>
      </c>
      <c r="L293">
        <v>11.197800000000001</v>
      </c>
      <c r="M293">
        <v>18.7422</v>
      </c>
    </row>
    <row r="294" spans="1:13" x14ac:dyDescent="0.3">
      <c r="A294">
        <v>477</v>
      </c>
      <c r="B294">
        <v>20080414</v>
      </c>
      <c r="C294">
        <v>20080426</v>
      </c>
      <c r="D294">
        <v>20080421</v>
      </c>
      <c r="E294">
        <v>23437</v>
      </c>
      <c r="F294">
        <v>9</v>
      </c>
      <c r="G294">
        <v>12</v>
      </c>
      <c r="H294">
        <v>4.99</v>
      </c>
      <c r="I294">
        <v>1.8663000000000001</v>
      </c>
      <c r="J294" s="11">
        <v>39552</v>
      </c>
      <c r="K294">
        <v>59.88</v>
      </c>
      <c r="L294">
        <v>22.395600000000002</v>
      </c>
      <c r="M294">
        <v>37.484400000000001</v>
      </c>
    </row>
    <row r="295" spans="1:13" x14ac:dyDescent="0.3">
      <c r="A295">
        <v>477</v>
      </c>
      <c r="B295">
        <v>20080320</v>
      </c>
      <c r="C295">
        <v>20080401</v>
      </c>
      <c r="D295">
        <v>20080327</v>
      </c>
      <c r="E295">
        <v>23438</v>
      </c>
      <c r="F295">
        <v>9</v>
      </c>
      <c r="G295">
        <v>7</v>
      </c>
      <c r="H295">
        <v>4.99</v>
      </c>
      <c r="I295">
        <v>1.8663000000000001</v>
      </c>
      <c r="J295" s="11">
        <v>39527</v>
      </c>
      <c r="K295">
        <v>34.93</v>
      </c>
      <c r="L295">
        <v>13.0641</v>
      </c>
      <c r="M295">
        <v>21.8659</v>
      </c>
    </row>
    <row r="296" spans="1:13" x14ac:dyDescent="0.3">
      <c r="A296">
        <v>477</v>
      </c>
      <c r="B296">
        <v>20080708</v>
      </c>
      <c r="C296">
        <v>20080720</v>
      </c>
      <c r="D296">
        <v>20080715</v>
      </c>
      <c r="E296">
        <v>23530</v>
      </c>
      <c r="F296">
        <v>9</v>
      </c>
      <c r="G296">
        <v>14</v>
      </c>
      <c r="H296">
        <v>4.99</v>
      </c>
      <c r="I296">
        <v>1.8663000000000001</v>
      </c>
      <c r="J296" s="11">
        <v>39637</v>
      </c>
      <c r="K296">
        <v>69.86</v>
      </c>
      <c r="L296">
        <v>26.1282</v>
      </c>
      <c r="M296">
        <v>43.7318</v>
      </c>
    </row>
    <row r="297" spans="1:13" x14ac:dyDescent="0.3">
      <c r="A297">
        <v>477</v>
      </c>
      <c r="B297">
        <v>20080214</v>
      </c>
      <c r="C297">
        <v>20080226</v>
      </c>
      <c r="D297">
        <v>20080221</v>
      </c>
      <c r="E297">
        <v>23535</v>
      </c>
      <c r="F297">
        <v>9</v>
      </c>
      <c r="G297">
        <v>10</v>
      </c>
      <c r="H297">
        <v>4.99</v>
      </c>
      <c r="I297">
        <v>1.8663000000000001</v>
      </c>
      <c r="J297" s="11">
        <v>39492</v>
      </c>
      <c r="K297">
        <v>49.9</v>
      </c>
      <c r="L297">
        <v>18.663</v>
      </c>
      <c r="M297">
        <v>31.236999999999998</v>
      </c>
    </row>
    <row r="298" spans="1:13" x14ac:dyDescent="0.3">
      <c r="A298">
        <v>477</v>
      </c>
      <c r="B298">
        <v>20080515</v>
      </c>
      <c r="C298">
        <v>20080527</v>
      </c>
      <c r="D298">
        <v>20080522</v>
      </c>
      <c r="E298">
        <v>23537</v>
      </c>
      <c r="F298">
        <v>9</v>
      </c>
      <c r="G298">
        <v>11</v>
      </c>
      <c r="H298">
        <v>4.99</v>
      </c>
      <c r="I298">
        <v>1.8663000000000001</v>
      </c>
      <c r="J298" s="11">
        <v>39583</v>
      </c>
      <c r="K298">
        <v>54.89</v>
      </c>
      <c r="L298">
        <v>20.529299999999999</v>
      </c>
      <c r="M298">
        <v>34.360700000000001</v>
      </c>
    </row>
    <row r="299" spans="1:13" x14ac:dyDescent="0.3">
      <c r="A299">
        <v>477</v>
      </c>
      <c r="B299">
        <v>20080221</v>
      </c>
      <c r="C299">
        <v>20080304</v>
      </c>
      <c r="D299">
        <v>20080228</v>
      </c>
      <c r="E299">
        <v>23543</v>
      </c>
      <c r="F299">
        <v>9</v>
      </c>
      <c r="G299">
        <v>16</v>
      </c>
      <c r="H299">
        <v>4.99</v>
      </c>
      <c r="I299">
        <v>1.8663000000000001</v>
      </c>
      <c r="J299" s="11">
        <v>39499</v>
      </c>
      <c r="K299">
        <v>79.84</v>
      </c>
      <c r="L299">
        <v>29.860800000000001</v>
      </c>
      <c r="M299">
        <v>49.979199999999999</v>
      </c>
    </row>
    <row r="300" spans="1:13" x14ac:dyDescent="0.3">
      <c r="A300">
        <v>477</v>
      </c>
      <c r="B300">
        <v>20080721</v>
      </c>
      <c r="C300">
        <v>20080802</v>
      </c>
      <c r="D300">
        <v>20080728</v>
      </c>
      <c r="E300">
        <v>23642</v>
      </c>
      <c r="F300">
        <v>9</v>
      </c>
      <c r="G300">
        <v>7</v>
      </c>
      <c r="H300">
        <v>4.99</v>
      </c>
      <c r="I300">
        <v>1.8663000000000001</v>
      </c>
      <c r="J300" s="11">
        <v>39650</v>
      </c>
      <c r="K300">
        <v>34.93</v>
      </c>
      <c r="L300">
        <v>13.0641</v>
      </c>
      <c r="M300">
        <v>21.8659</v>
      </c>
    </row>
    <row r="301" spans="1:13" x14ac:dyDescent="0.3">
      <c r="A301">
        <v>477</v>
      </c>
      <c r="B301">
        <v>20080407</v>
      </c>
      <c r="C301">
        <v>20080419</v>
      </c>
      <c r="D301">
        <v>20080414</v>
      </c>
      <c r="E301">
        <v>23644</v>
      </c>
      <c r="F301">
        <v>9</v>
      </c>
      <c r="G301">
        <v>14</v>
      </c>
      <c r="H301">
        <v>4.99</v>
      </c>
      <c r="I301">
        <v>1.8663000000000001</v>
      </c>
      <c r="J301" s="11">
        <v>39545</v>
      </c>
      <c r="K301">
        <v>69.86</v>
      </c>
      <c r="L301">
        <v>26.1282</v>
      </c>
      <c r="M301">
        <v>43.7318</v>
      </c>
    </row>
    <row r="302" spans="1:13" x14ac:dyDescent="0.3">
      <c r="A302">
        <v>477</v>
      </c>
      <c r="B302">
        <v>20080104</v>
      </c>
      <c r="C302">
        <v>20080116</v>
      </c>
      <c r="D302">
        <v>20080111</v>
      </c>
      <c r="E302">
        <v>23646</v>
      </c>
      <c r="F302">
        <v>9</v>
      </c>
      <c r="G302">
        <v>4</v>
      </c>
      <c r="H302">
        <v>4.99</v>
      </c>
      <c r="I302">
        <v>1.8663000000000001</v>
      </c>
      <c r="J302" s="11">
        <v>39451</v>
      </c>
      <c r="K302">
        <v>19.96</v>
      </c>
      <c r="L302">
        <v>7.4652000000000003</v>
      </c>
      <c r="M302">
        <v>12.4948</v>
      </c>
    </row>
    <row r="303" spans="1:13" x14ac:dyDescent="0.3">
      <c r="A303">
        <v>477</v>
      </c>
      <c r="B303">
        <v>20080324</v>
      </c>
      <c r="C303">
        <v>20080405</v>
      </c>
      <c r="D303">
        <v>20080331</v>
      </c>
      <c r="E303">
        <v>23647</v>
      </c>
      <c r="F303">
        <v>9</v>
      </c>
      <c r="G303">
        <v>18</v>
      </c>
      <c r="H303">
        <v>4.99</v>
      </c>
      <c r="I303">
        <v>1.8663000000000001</v>
      </c>
      <c r="J303" s="11">
        <v>39531</v>
      </c>
      <c r="K303">
        <v>89.82</v>
      </c>
      <c r="L303">
        <v>33.593400000000003</v>
      </c>
      <c r="M303">
        <v>56.226599999999998</v>
      </c>
    </row>
    <row r="304" spans="1:13" x14ac:dyDescent="0.3">
      <c r="A304">
        <v>477</v>
      </c>
      <c r="B304">
        <v>20080130</v>
      </c>
      <c r="C304">
        <v>20080211</v>
      </c>
      <c r="D304">
        <v>20080206</v>
      </c>
      <c r="E304">
        <v>23654</v>
      </c>
      <c r="F304">
        <v>9</v>
      </c>
      <c r="G304">
        <v>12</v>
      </c>
      <c r="H304">
        <v>4.99</v>
      </c>
      <c r="I304">
        <v>1.8663000000000001</v>
      </c>
      <c r="J304" s="11">
        <v>39477</v>
      </c>
      <c r="K304">
        <v>59.88</v>
      </c>
      <c r="L304">
        <v>22.395600000000002</v>
      </c>
      <c r="M304">
        <v>37.484400000000001</v>
      </c>
    </row>
    <row r="305" spans="1:13" x14ac:dyDescent="0.3">
      <c r="A305">
        <v>477</v>
      </c>
      <c r="B305">
        <v>20080417</v>
      </c>
      <c r="C305">
        <v>20080429</v>
      </c>
      <c r="D305">
        <v>20080424</v>
      </c>
      <c r="E305">
        <v>23657</v>
      </c>
      <c r="F305">
        <v>9</v>
      </c>
      <c r="G305">
        <v>18</v>
      </c>
      <c r="H305">
        <v>4.99</v>
      </c>
      <c r="I305">
        <v>1.8663000000000001</v>
      </c>
      <c r="J305" s="11">
        <v>39555</v>
      </c>
      <c r="K305">
        <v>89.82</v>
      </c>
      <c r="L305">
        <v>33.593400000000003</v>
      </c>
      <c r="M305">
        <v>56.226599999999998</v>
      </c>
    </row>
    <row r="306" spans="1:13" x14ac:dyDescent="0.3">
      <c r="A306">
        <v>477</v>
      </c>
      <c r="B306">
        <v>20080221</v>
      </c>
      <c r="C306">
        <v>20080304</v>
      </c>
      <c r="D306">
        <v>20080228</v>
      </c>
      <c r="E306">
        <v>23994</v>
      </c>
      <c r="F306">
        <v>9</v>
      </c>
      <c r="G306">
        <v>6</v>
      </c>
      <c r="H306">
        <v>4.99</v>
      </c>
      <c r="I306">
        <v>1.8663000000000001</v>
      </c>
      <c r="J306" s="11">
        <v>39499</v>
      </c>
      <c r="K306">
        <v>29.94</v>
      </c>
      <c r="L306">
        <v>11.197800000000001</v>
      </c>
      <c r="M306">
        <v>18.7422</v>
      </c>
    </row>
    <row r="307" spans="1:13" x14ac:dyDescent="0.3">
      <c r="A307">
        <v>477</v>
      </c>
      <c r="B307">
        <v>20080212</v>
      </c>
      <c r="C307">
        <v>20080224</v>
      </c>
      <c r="D307">
        <v>20080219</v>
      </c>
      <c r="E307">
        <v>23996</v>
      </c>
      <c r="F307">
        <v>9</v>
      </c>
      <c r="G307">
        <v>11</v>
      </c>
      <c r="H307">
        <v>4.99</v>
      </c>
      <c r="I307">
        <v>1.8663000000000001</v>
      </c>
      <c r="J307" s="11">
        <v>39490</v>
      </c>
      <c r="K307">
        <v>54.89</v>
      </c>
      <c r="L307">
        <v>20.529299999999999</v>
      </c>
      <c r="M307">
        <v>34.360700000000001</v>
      </c>
    </row>
    <row r="308" spans="1:13" x14ac:dyDescent="0.3">
      <c r="A308">
        <v>477</v>
      </c>
      <c r="B308">
        <v>20080215</v>
      </c>
      <c r="C308">
        <v>20080227</v>
      </c>
      <c r="D308">
        <v>20080222</v>
      </c>
      <c r="E308">
        <v>24002</v>
      </c>
      <c r="F308">
        <v>9</v>
      </c>
      <c r="G308">
        <v>9</v>
      </c>
      <c r="H308">
        <v>4.99</v>
      </c>
      <c r="I308">
        <v>1.8663000000000001</v>
      </c>
      <c r="J308" s="11">
        <v>39493</v>
      </c>
      <c r="K308">
        <v>44.91</v>
      </c>
      <c r="L308">
        <v>16.796700000000001</v>
      </c>
      <c r="M308">
        <v>28.113299999999999</v>
      </c>
    </row>
    <row r="309" spans="1:13" x14ac:dyDescent="0.3">
      <c r="A309">
        <v>477</v>
      </c>
      <c r="B309">
        <v>20080208</v>
      </c>
      <c r="C309">
        <v>20080220</v>
      </c>
      <c r="D309">
        <v>20080215</v>
      </c>
      <c r="E309">
        <v>24004</v>
      </c>
      <c r="F309">
        <v>9</v>
      </c>
      <c r="G309">
        <v>9</v>
      </c>
      <c r="H309">
        <v>4.99</v>
      </c>
      <c r="I309">
        <v>1.8663000000000001</v>
      </c>
      <c r="J309" s="11">
        <v>39486</v>
      </c>
      <c r="K309">
        <v>44.91</v>
      </c>
      <c r="L309">
        <v>16.796700000000001</v>
      </c>
      <c r="M309">
        <v>28.113299999999999</v>
      </c>
    </row>
    <row r="310" spans="1:13" x14ac:dyDescent="0.3">
      <c r="A310">
        <v>477</v>
      </c>
      <c r="B310">
        <v>20080215</v>
      </c>
      <c r="C310">
        <v>20080227</v>
      </c>
      <c r="D310">
        <v>20080222</v>
      </c>
      <c r="E310">
        <v>24164</v>
      </c>
      <c r="F310">
        <v>9</v>
      </c>
      <c r="G310">
        <v>2</v>
      </c>
      <c r="H310">
        <v>4.99</v>
      </c>
      <c r="I310">
        <v>1.8663000000000001</v>
      </c>
      <c r="J310" s="11">
        <v>39493</v>
      </c>
      <c r="K310">
        <v>9.98</v>
      </c>
      <c r="L310">
        <v>3.7326000000000001</v>
      </c>
      <c r="M310">
        <v>6.2473999999999998</v>
      </c>
    </row>
    <row r="311" spans="1:13" x14ac:dyDescent="0.3">
      <c r="A311">
        <v>477</v>
      </c>
      <c r="B311">
        <v>20080308</v>
      </c>
      <c r="C311">
        <v>20080320</v>
      </c>
      <c r="D311">
        <v>20080315</v>
      </c>
      <c r="E311">
        <v>24166</v>
      </c>
      <c r="F311">
        <v>9</v>
      </c>
      <c r="G311">
        <v>19</v>
      </c>
      <c r="H311">
        <v>4.99</v>
      </c>
      <c r="I311">
        <v>1.8663000000000001</v>
      </c>
      <c r="J311" s="11">
        <v>39515</v>
      </c>
      <c r="K311">
        <v>94.81</v>
      </c>
      <c r="L311">
        <v>35.459699999999998</v>
      </c>
      <c r="M311">
        <v>59.350299999999997</v>
      </c>
    </row>
    <row r="312" spans="1:13" x14ac:dyDescent="0.3">
      <c r="A312">
        <v>477</v>
      </c>
      <c r="B312">
        <v>20080326</v>
      </c>
      <c r="C312">
        <v>20080407</v>
      </c>
      <c r="D312">
        <v>20080402</v>
      </c>
      <c r="E312">
        <v>24168</v>
      </c>
      <c r="F312">
        <v>9</v>
      </c>
      <c r="G312">
        <v>1</v>
      </c>
      <c r="H312">
        <v>4.99</v>
      </c>
      <c r="I312">
        <v>1.8663000000000001</v>
      </c>
      <c r="J312" s="11">
        <v>39533</v>
      </c>
      <c r="K312">
        <v>4.99</v>
      </c>
      <c r="L312">
        <v>1.8663000000000001</v>
      </c>
      <c r="M312">
        <v>3.1236999999999999</v>
      </c>
    </row>
    <row r="313" spans="1:13" x14ac:dyDescent="0.3">
      <c r="A313">
        <v>477</v>
      </c>
      <c r="B313">
        <v>20080302</v>
      </c>
      <c r="C313">
        <v>20080314</v>
      </c>
      <c r="D313">
        <v>20080309</v>
      </c>
      <c r="E313">
        <v>24169</v>
      </c>
      <c r="F313">
        <v>9</v>
      </c>
      <c r="G313">
        <v>16</v>
      </c>
      <c r="H313">
        <v>4.99</v>
      </c>
      <c r="I313">
        <v>1.8663000000000001</v>
      </c>
      <c r="J313" s="11">
        <v>39509</v>
      </c>
      <c r="K313">
        <v>79.84</v>
      </c>
      <c r="L313">
        <v>29.860800000000001</v>
      </c>
      <c r="M313">
        <v>49.979199999999999</v>
      </c>
    </row>
    <row r="314" spans="1:13" x14ac:dyDescent="0.3">
      <c r="A314">
        <v>477</v>
      </c>
      <c r="B314">
        <v>20080321</v>
      </c>
      <c r="C314">
        <v>20080402</v>
      </c>
      <c r="D314">
        <v>20080328</v>
      </c>
      <c r="E314">
        <v>24171</v>
      </c>
      <c r="F314">
        <v>9</v>
      </c>
      <c r="G314">
        <v>14</v>
      </c>
      <c r="H314">
        <v>4.99</v>
      </c>
      <c r="I314">
        <v>1.8663000000000001</v>
      </c>
      <c r="J314" s="11">
        <v>39528</v>
      </c>
      <c r="K314">
        <v>69.86</v>
      </c>
      <c r="L314">
        <v>26.1282</v>
      </c>
      <c r="M314">
        <v>43.7318</v>
      </c>
    </row>
    <row r="315" spans="1:13" x14ac:dyDescent="0.3">
      <c r="A315">
        <v>477</v>
      </c>
      <c r="B315">
        <v>20080307</v>
      </c>
      <c r="C315">
        <v>20080319</v>
      </c>
      <c r="D315">
        <v>20080314</v>
      </c>
      <c r="E315">
        <v>24172</v>
      </c>
      <c r="F315">
        <v>9</v>
      </c>
      <c r="G315">
        <v>20</v>
      </c>
      <c r="H315">
        <v>4.99</v>
      </c>
      <c r="I315">
        <v>1.8663000000000001</v>
      </c>
      <c r="J315" s="11">
        <v>39514</v>
      </c>
      <c r="K315">
        <v>99.8</v>
      </c>
      <c r="L315">
        <v>37.326000000000001</v>
      </c>
      <c r="M315">
        <v>62.473999999999997</v>
      </c>
    </row>
    <row r="316" spans="1:13" x14ac:dyDescent="0.3">
      <c r="A316">
        <v>477</v>
      </c>
      <c r="B316">
        <v>20080308</v>
      </c>
      <c r="C316">
        <v>20080320</v>
      </c>
      <c r="D316">
        <v>20080315</v>
      </c>
      <c r="E316">
        <v>24179</v>
      </c>
      <c r="F316">
        <v>9</v>
      </c>
      <c r="G316">
        <v>15</v>
      </c>
      <c r="H316">
        <v>4.99</v>
      </c>
      <c r="I316">
        <v>1.8663000000000001</v>
      </c>
      <c r="J316" s="11">
        <v>39515</v>
      </c>
      <c r="K316">
        <v>74.849999999999994</v>
      </c>
      <c r="L316">
        <v>27.994499999999999</v>
      </c>
      <c r="M316">
        <v>46.855499999999999</v>
      </c>
    </row>
    <row r="317" spans="1:13" x14ac:dyDescent="0.3">
      <c r="A317">
        <v>477</v>
      </c>
      <c r="B317">
        <v>20080302</v>
      </c>
      <c r="C317">
        <v>20080314</v>
      </c>
      <c r="D317">
        <v>20080309</v>
      </c>
      <c r="E317">
        <v>24241</v>
      </c>
      <c r="F317">
        <v>9</v>
      </c>
      <c r="G317">
        <v>11</v>
      </c>
      <c r="H317">
        <v>4.99</v>
      </c>
      <c r="I317">
        <v>1.8663000000000001</v>
      </c>
      <c r="J317" s="11">
        <v>39509</v>
      </c>
      <c r="K317">
        <v>54.89</v>
      </c>
      <c r="L317">
        <v>20.529299999999999</v>
      </c>
      <c r="M317">
        <v>34.360700000000001</v>
      </c>
    </row>
    <row r="318" spans="1:13" x14ac:dyDescent="0.3">
      <c r="A318">
        <v>477</v>
      </c>
      <c r="B318">
        <v>20080620</v>
      </c>
      <c r="C318">
        <v>20080702</v>
      </c>
      <c r="D318">
        <v>20080627</v>
      </c>
      <c r="E318">
        <v>24245</v>
      </c>
      <c r="F318">
        <v>9</v>
      </c>
      <c r="G318">
        <v>4</v>
      </c>
      <c r="H318">
        <v>4.99</v>
      </c>
      <c r="I318">
        <v>1.8663000000000001</v>
      </c>
      <c r="J318" s="11">
        <v>39619</v>
      </c>
      <c r="K318">
        <v>19.96</v>
      </c>
      <c r="L318">
        <v>7.4652000000000003</v>
      </c>
      <c r="M318">
        <v>12.4948</v>
      </c>
    </row>
    <row r="319" spans="1:13" x14ac:dyDescent="0.3">
      <c r="A319">
        <v>477</v>
      </c>
      <c r="B319">
        <v>20080322</v>
      </c>
      <c r="C319">
        <v>20080403</v>
      </c>
      <c r="D319">
        <v>20080329</v>
      </c>
      <c r="E319">
        <v>24248</v>
      </c>
      <c r="F319">
        <v>9</v>
      </c>
      <c r="G319">
        <v>14</v>
      </c>
      <c r="H319">
        <v>4.99</v>
      </c>
      <c r="I319">
        <v>1.8663000000000001</v>
      </c>
      <c r="J319" s="11">
        <v>39529</v>
      </c>
      <c r="K319">
        <v>69.86</v>
      </c>
      <c r="L319">
        <v>26.1282</v>
      </c>
      <c r="M319">
        <v>43.7318</v>
      </c>
    </row>
    <row r="320" spans="1:13" x14ac:dyDescent="0.3">
      <c r="A320">
        <v>477</v>
      </c>
      <c r="B320">
        <v>20080403</v>
      </c>
      <c r="C320">
        <v>20080415</v>
      </c>
      <c r="D320">
        <v>20080410</v>
      </c>
      <c r="E320">
        <v>24252</v>
      </c>
      <c r="F320">
        <v>9</v>
      </c>
      <c r="G320">
        <v>2</v>
      </c>
      <c r="H320">
        <v>4.99</v>
      </c>
      <c r="I320">
        <v>1.8663000000000001</v>
      </c>
      <c r="J320" s="11">
        <v>39541</v>
      </c>
      <c r="K320">
        <v>9.98</v>
      </c>
      <c r="L320">
        <v>3.7326000000000001</v>
      </c>
      <c r="M320">
        <v>6.2473999999999998</v>
      </c>
    </row>
    <row r="321" spans="1:13" x14ac:dyDescent="0.3">
      <c r="A321">
        <v>477</v>
      </c>
      <c r="B321">
        <v>20080409</v>
      </c>
      <c r="C321">
        <v>20080421</v>
      </c>
      <c r="D321">
        <v>20080416</v>
      </c>
      <c r="E321">
        <v>24257</v>
      </c>
      <c r="F321">
        <v>9</v>
      </c>
      <c r="G321">
        <v>14</v>
      </c>
      <c r="H321">
        <v>4.99</v>
      </c>
      <c r="I321">
        <v>1.8663000000000001</v>
      </c>
      <c r="J321" s="11">
        <v>39547</v>
      </c>
      <c r="K321">
        <v>69.86</v>
      </c>
      <c r="L321">
        <v>26.1282</v>
      </c>
      <c r="M321">
        <v>43.7318</v>
      </c>
    </row>
    <row r="322" spans="1:13" x14ac:dyDescent="0.3">
      <c r="A322">
        <v>477</v>
      </c>
      <c r="B322">
        <v>20080316</v>
      </c>
      <c r="C322">
        <v>20080328</v>
      </c>
      <c r="D322">
        <v>20080323</v>
      </c>
      <c r="E322">
        <v>24269</v>
      </c>
      <c r="F322">
        <v>9</v>
      </c>
      <c r="G322">
        <v>7</v>
      </c>
      <c r="H322">
        <v>4.99</v>
      </c>
      <c r="I322">
        <v>1.8663000000000001</v>
      </c>
      <c r="J322" s="11">
        <v>39523</v>
      </c>
      <c r="K322">
        <v>34.93</v>
      </c>
      <c r="L322">
        <v>13.0641</v>
      </c>
      <c r="M322">
        <v>21.8659</v>
      </c>
    </row>
    <row r="323" spans="1:13" x14ac:dyDescent="0.3">
      <c r="A323">
        <v>477</v>
      </c>
      <c r="B323">
        <v>20080412</v>
      </c>
      <c r="C323">
        <v>20080424</v>
      </c>
      <c r="D323">
        <v>20080419</v>
      </c>
      <c r="E323">
        <v>24270</v>
      </c>
      <c r="F323">
        <v>9</v>
      </c>
      <c r="G323">
        <v>10</v>
      </c>
      <c r="H323">
        <v>4.99</v>
      </c>
      <c r="I323">
        <v>1.8663000000000001</v>
      </c>
      <c r="J323" s="11">
        <v>39550</v>
      </c>
      <c r="K323">
        <v>49.9</v>
      </c>
      <c r="L323">
        <v>18.663</v>
      </c>
      <c r="M323">
        <v>31.236999999999998</v>
      </c>
    </row>
    <row r="324" spans="1:13" x14ac:dyDescent="0.3">
      <c r="A324">
        <v>477</v>
      </c>
      <c r="B324">
        <v>20080404</v>
      </c>
      <c r="C324">
        <v>20080416</v>
      </c>
      <c r="D324">
        <v>20080411</v>
      </c>
      <c r="E324">
        <v>24272</v>
      </c>
      <c r="F324">
        <v>9</v>
      </c>
      <c r="G324">
        <v>17</v>
      </c>
      <c r="H324">
        <v>4.99</v>
      </c>
      <c r="I324">
        <v>1.8663000000000001</v>
      </c>
      <c r="J324" s="11">
        <v>39542</v>
      </c>
      <c r="K324">
        <v>84.83</v>
      </c>
      <c r="L324">
        <v>31.7271</v>
      </c>
      <c r="M324">
        <v>53.102899999999998</v>
      </c>
    </row>
    <row r="325" spans="1:13" x14ac:dyDescent="0.3">
      <c r="A325">
        <v>477</v>
      </c>
      <c r="B325">
        <v>20080729</v>
      </c>
      <c r="C325">
        <v>20080810</v>
      </c>
      <c r="D325">
        <v>20080805</v>
      </c>
      <c r="E325">
        <v>24306</v>
      </c>
      <c r="F325">
        <v>9</v>
      </c>
      <c r="G325">
        <v>18</v>
      </c>
      <c r="H325">
        <v>4.99</v>
      </c>
      <c r="I325">
        <v>1.8663000000000001</v>
      </c>
      <c r="J325" s="11">
        <v>39658</v>
      </c>
      <c r="K325">
        <v>89.82</v>
      </c>
      <c r="L325">
        <v>33.593400000000003</v>
      </c>
      <c r="M325">
        <v>56.226599999999998</v>
      </c>
    </row>
    <row r="326" spans="1:13" x14ac:dyDescent="0.3">
      <c r="A326">
        <v>477</v>
      </c>
      <c r="B326">
        <v>20080427</v>
      </c>
      <c r="C326">
        <v>20080509</v>
      </c>
      <c r="D326">
        <v>20080504</v>
      </c>
      <c r="E326">
        <v>24307</v>
      </c>
      <c r="F326">
        <v>9</v>
      </c>
      <c r="G326">
        <v>13</v>
      </c>
      <c r="H326">
        <v>4.99</v>
      </c>
      <c r="I326">
        <v>1.8663000000000001</v>
      </c>
      <c r="J326" s="11">
        <v>39565</v>
      </c>
      <c r="K326">
        <v>64.87</v>
      </c>
      <c r="L326">
        <v>24.261900000000001</v>
      </c>
      <c r="M326">
        <v>40.6081</v>
      </c>
    </row>
    <row r="327" spans="1:13" x14ac:dyDescent="0.3">
      <c r="A327">
        <v>477</v>
      </c>
      <c r="B327">
        <v>20080725</v>
      </c>
      <c r="C327">
        <v>20080806</v>
      </c>
      <c r="D327">
        <v>20080801</v>
      </c>
      <c r="E327">
        <v>24363</v>
      </c>
      <c r="F327">
        <v>9</v>
      </c>
      <c r="G327">
        <v>9</v>
      </c>
      <c r="H327">
        <v>4.99</v>
      </c>
      <c r="I327">
        <v>1.8663000000000001</v>
      </c>
      <c r="J327" s="11">
        <v>39654</v>
      </c>
      <c r="K327">
        <v>44.91</v>
      </c>
      <c r="L327">
        <v>16.796700000000001</v>
      </c>
      <c r="M327">
        <v>28.113299999999999</v>
      </c>
    </row>
    <row r="328" spans="1:13" x14ac:dyDescent="0.3">
      <c r="A328">
        <v>477</v>
      </c>
      <c r="B328">
        <v>20080430</v>
      </c>
      <c r="C328">
        <v>20080512</v>
      </c>
      <c r="D328">
        <v>20080507</v>
      </c>
      <c r="E328">
        <v>24369</v>
      </c>
      <c r="F328">
        <v>9</v>
      </c>
      <c r="G328">
        <v>9</v>
      </c>
      <c r="H328">
        <v>4.99</v>
      </c>
      <c r="I328">
        <v>1.8663000000000001</v>
      </c>
      <c r="J328" s="11">
        <v>39568</v>
      </c>
      <c r="K328">
        <v>44.91</v>
      </c>
      <c r="L328">
        <v>16.796700000000001</v>
      </c>
      <c r="M328">
        <v>28.113299999999999</v>
      </c>
    </row>
    <row r="329" spans="1:13" x14ac:dyDescent="0.3">
      <c r="A329">
        <v>477</v>
      </c>
      <c r="B329">
        <v>20080223</v>
      </c>
      <c r="C329">
        <v>20080306</v>
      </c>
      <c r="D329">
        <v>20080301</v>
      </c>
      <c r="E329">
        <v>24370</v>
      </c>
      <c r="F329">
        <v>9</v>
      </c>
      <c r="G329">
        <v>16</v>
      </c>
      <c r="H329">
        <v>4.99</v>
      </c>
      <c r="I329">
        <v>1.8663000000000001</v>
      </c>
      <c r="J329" s="11">
        <v>39501</v>
      </c>
      <c r="K329">
        <v>79.84</v>
      </c>
      <c r="L329">
        <v>29.860800000000001</v>
      </c>
      <c r="M329">
        <v>49.979199999999999</v>
      </c>
    </row>
    <row r="330" spans="1:13" x14ac:dyDescent="0.3">
      <c r="A330">
        <v>477</v>
      </c>
      <c r="B330">
        <v>20080609</v>
      </c>
      <c r="C330">
        <v>20080621</v>
      </c>
      <c r="D330">
        <v>20080616</v>
      </c>
      <c r="E330">
        <v>24376</v>
      </c>
      <c r="F330">
        <v>9</v>
      </c>
      <c r="G330">
        <v>7</v>
      </c>
      <c r="H330">
        <v>4.99</v>
      </c>
      <c r="I330">
        <v>1.8663000000000001</v>
      </c>
      <c r="J330" s="11">
        <v>39608</v>
      </c>
      <c r="K330">
        <v>34.93</v>
      </c>
      <c r="L330">
        <v>13.0641</v>
      </c>
      <c r="M330">
        <v>21.8659</v>
      </c>
    </row>
    <row r="331" spans="1:13" x14ac:dyDescent="0.3">
      <c r="A331">
        <v>477</v>
      </c>
      <c r="B331">
        <v>20080208</v>
      </c>
      <c r="C331">
        <v>20080220</v>
      </c>
      <c r="D331">
        <v>20080215</v>
      </c>
      <c r="E331">
        <v>24380</v>
      </c>
      <c r="F331">
        <v>9</v>
      </c>
      <c r="G331">
        <v>8</v>
      </c>
      <c r="H331">
        <v>4.99</v>
      </c>
      <c r="I331">
        <v>1.8663000000000001</v>
      </c>
      <c r="J331" s="11">
        <v>39486</v>
      </c>
      <c r="K331">
        <v>39.92</v>
      </c>
      <c r="L331">
        <v>14.930400000000001</v>
      </c>
      <c r="M331">
        <v>24.989599999999999</v>
      </c>
    </row>
    <row r="332" spans="1:13" x14ac:dyDescent="0.3">
      <c r="A332">
        <v>477</v>
      </c>
      <c r="B332">
        <v>20080618</v>
      </c>
      <c r="C332">
        <v>20080630</v>
      </c>
      <c r="D332">
        <v>20080625</v>
      </c>
      <c r="E332">
        <v>24472</v>
      </c>
      <c r="F332">
        <v>9</v>
      </c>
      <c r="G332">
        <v>5</v>
      </c>
      <c r="H332">
        <v>4.99</v>
      </c>
      <c r="I332">
        <v>1.8663000000000001</v>
      </c>
      <c r="J332" s="11">
        <v>39617</v>
      </c>
      <c r="K332">
        <v>24.95</v>
      </c>
      <c r="L332">
        <v>9.3315000000000001</v>
      </c>
      <c r="M332">
        <v>15.618499999999999</v>
      </c>
    </row>
    <row r="333" spans="1:13" x14ac:dyDescent="0.3">
      <c r="A333">
        <v>477</v>
      </c>
      <c r="B333">
        <v>20080301</v>
      </c>
      <c r="C333">
        <v>20080313</v>
      </c>
      <c r="D333">
        <v>20080308</v>
      </c>
      <c r="E333">
        <v>24473</v>
      </c>
      <c r="F333">
        <v>9</v>
      </c>
      <c r="G333">
        <v>14</v>
      </c>
      <c r="H333">
        <v>4.99</v>
      </c>
      <c r="I333">
        <v>1.8663000000000001</v>
      </c>
      <c r="J333" s="11">
        <v>39508</v>
      </c>
      <c r="K333">
        <v>69.86</v>
      </c>
      <c r="L333">
        <v>26.1282</v>
      </c>
      <c r="M333">
        <v>43.7318</v>
      </c>
    </row>
    <row r="334" spans="1:13" x14ac:dyDescent="0.3">
      <c r="A334">
        <v>477</v>
      </c>
      <c r="B334">
        <v>20080720</v>
      </c>
      <c r="C334">
        <v>20080801</v>
      </c>
      <c r="D334">
        <v>20080727</v>
      </c>
      <c r="E334">
        <v>24479</v>
      </c>
      <c r="F334">
        <v>9</v>
      </c>
      <c r="G334">
        <v>4</v>
      </c>
      <c r="H334">
        <v>4.99</v>
      </c>
      <c r="I334">
        <v>1.8663000000000001</v>
      </c>
      <c r="J334" s="11">
        <v>39649</v>
      </c>
      <c r="K334">
        <v>19.96</v>
      </c>
      <c r="L334">
        <v>7.4652000000000003</v>
      </c>
      <c r="M334">
        <v>12.4948</v>
      </c>
    </row>
    <row r="335" spans="1:13" x14ac:dyDescent="0.3">
      <c r="A335">
        <v>477</v>
      </c>
      <c r="B335">
        <v>20080319</v>
      </c>
      <c r="C335">
        <v>20080331</v>
      </c>
      <c r="D335">
        <v>20080326</v>
      </c>
      <c r="E335">
        <v>24483</v>
      </c>
      <c r="F335">
        <v>9</v>
      </c>
      <c r="G335">
        <v>16</v>
      </c>
      <c r="H335">
        <v>4.99</v>
      </c>
      <c r="I335">
        <v>1.8663000000000001</v>
      </c>
      <c r="J335" s="11">
        <v>39526</v>
      </c>
      <c r="K335">
        <v>79.84</v>
      </c>
      <c r="L335">
        <v>29.860800000000001</v>
      </c>
      <c r="M335">
        <v>49.979199999999999</v>
      </c>
    </row>
    <row r="336" spans="1:13" x14ac:dyDescent="0.3">
      <c r="A336">
        <v>477</v>
      </c>
      <c r="B336">
        <v>20080717</v>
      </c>
      <c r="C336">
        <v>20080729</v>
      </c>
      <c r="D336">
        <v>20080724</v>
      </c>
      <c r="E336">
        <v>24495</v>
      </c>
      <c r="F336">
        <v>9</v>
      </c>
      <c r="G336">
        <v>9</v>
      </c>
      <c r="H336">
        <v>4.99</v>
      </c>
      <c r="I336">
        <v>1.8663000000000001</v>
      </c>
      <c r="J336" s="11">
        <v>39646</v>
      </c>
      <c r="K336">
        <v>44.91</v>
      </c>
      <c r="L336">
        <v>16.796700000000001</v>
      </c>
      <c r="M336">
        <v>28.113299999999999</v>
      </c>
    </row>
    <row r="337" spans="1:13" x14ac:dyDescent="0.3">
      <c r="A337">
        <v>477</v>
      </c>
      <c r="B337">
        <v>20080121</v>
      </c>
      <c r="C337">
        <v>20080202</v>
      </c>
      <c r="D337">
        <v>20080128</v>
      </c>
      <c r="E337">
        <v>24588</v>
      </c>
      <c r="F337">
        <v>9</v>
      </c>
      <c r="G337">
        <v>17</v>
      </c>
      <c r="H337">
        <v>4.99</v>
      </c>
      <c r="I337">
        <v>1.8663000000000001</v>
      </c>
      <c r="J337" s="11">
        <v>39468</v>
      </c>
      <c r="K337">
        <v>84.83</v>
      </c>
      <c r="L337">
        <v>31.7271</v>
      </c>
      <c r="M337">
        <v>53.102899999999998</v>
      </c>
    </row>
    <row r="338" spans="1:13" x14ac:dyDescent="0.3">
      <c r="A338">
        <v>477</v>
      </c>
      <c r="B338">
        <v>20080206</v>
      </c>
      <c r="C338">
        <v>20080218</v>
      </c>
      <c r="D338">
        <v>20080213</v>
      </c>
      <c r="E338">
        <v>24591</v>
      </c>
      <c r="F338">
        <v>9</v>
      </c>
      <c r="G338">
        <v>4</v>
      </c>
      <c r="H338">
        <v>4.99</v>
      </c>
      <c r="I338">
        <v>1.8663000000000001</v>
      </c>
      <c r="J338" s="11">
        <v>39484</v>
      </c>
      <c r="K338">
        <v>19.96</v>
      </c>
      <c r="L338">
        <v>7.4652000000000003</v>
      </c>
      <c r="M338">
        <v>12.4948</v>
      </c>
    </row>
    <row r="339" spans="1:13" x14ac:dyDescent="0.3">
      <c r="A339">
        <v>477</v>
      </c>
      <c r="B339">
        <v>20080609</v>
      </c>
      <c r="C339">
        <v>20080621</v>
      </c>
      <c r="D339">
        <v>20080616</v>
      </c>
      <c r="E339">
        <v>24592</v>
      </c>
      <c r="F339">
        <v>9</v>
      </c>
      <c r="G339">
        <v>9</v>
      </c>
      <c r="H339">
        <v>4.99</v>
      </c>
      <c r="I339">
        <v>1.8663000000000001</v>
      </c>
      <c r="J339" s="11">
        <v>39608</v>
      </c>
      <c r="K339">
        <v>44.91</v>
      </c>
      <c r="L339">
        <v>16.796700000000001</v>
      </c>
      <c r="M339">
        <v>28.113299999999999</v>
      </c>
    </row>
    <row r="340" spans="1:13" x14ac:dyDescent="0.3">
      <c r="A340">
        <v>477</v>
      </c>
      <c r="B340">
        <v>20080722</v>
      </c>
      <c r="C340">
        <v>20080803</v>
      </c>
      <c r="D340">
        <v>20080729</v>
      </c>
      <c r="E340">
        <v>24593</v>
      </c>
      <c r="F340">
        <v>9</v>
      </c>
      <c r="G340">
        <v>6</v>
      </c>
      <c r="H340">
        <v>4.99</v>
      </c>
      <c r="I340">
        <v>1.8663000000000001</v>
      </c>
      <c r="J340" s="11">
        <v>39651</v>
      </c>
      <c r="K340">
        <v>29.94</v>
      </c>
      <c r="L340">
        <v>11.197800000000001</v>
      </c>
      <c r="M340">
        <v>18.7422</v>
      </c>
    </row>
    <row r="341" spans="1:13" x14ac:dyDescent="0.3">
      <c r="A341">
        <v>477</v>
      </c>
      <c r="B341">
        <v>20080108</v>
      </c>
      <c r="C341">
        <v>20080120</v>
      </c>
      <c r="D341">
        <v>20080115</v>
      </c>
      <c r="E341">
        <v>25001</v>
      </c>
      <c r="F341">
        <v>9</v>
      </c>
      <c r="G341">
        <v>6</v>
      </c>
      <c r="H341">
        <v>4.99</v>
      </c>
      <c r="I341">
        <v>1.8663000000000001</v>
      </c>
      <c r="J341" s="11">
        <v>39455</v>
      </c>
      <c r="K341">
        <v>29.94</v>
      </c>
      <c r="L341">
        <v>11.197800000000001</v>
      </c>
      <c r="M341">
        <v>18.7422</v>
      </c>
    </row>
    <row r="342" spans="1:13" x14ac:dyDescent="0.3">
      <c r="A342">
        <v>477</v>
      </c>
      <c r="B342">
        <v>20080410</v>
      </c>
      <c r="C342">
        <v>20080422</v>
      </c>
      <c r="D342">
        <v>20080417</v>
      </c>
      <c r="E342">
        <v>25009</v>
      </c>
      <c r="F342">
        <v>9</v>
      </c>
      <c r="G342">
        <v>1</v>
      </c>
      <c r="H342">
        <v>4.99</v>
      </c>
      <c r="I342">
        <v>1.8663000000000001</v>
      </c>
      <c r="J342" s="11">
        <v>39548</v>
      </c>
      <c r="K342">
        <v>4.99</v>
      </c>
      <c r="L342">
        <v>1.8663000000000001</v>
      </c>
      <c r="M342">
        <v>3.1236999999999999</v>
      </c>
    </row>
    <row r="343" spans="1:13" x14ac:dyDescent="0.3">
      <c r="A343">
        <v>477</v>
      </c>
      <c r="B343">
        <v>20080410</v>
      </c>
      <c r="C343">
        <v>20080422</v>
      </c>
      <c r="D343">
        <v>20080417</v>
      </c>
      <c r="E343">
        <v>25011</v>
      </c>
      <c r="F343">
        <v>9</v>
      </c>
      <c r="G343">
        <v>11</v>
      </c>
      <c r="H343">
        <v>4.99</v>
      </c>
      <c r="I343">
        <v>1.8663000000000001</v>
      </c>
      <c r="J343" s="11">
        <v>39548</v>
      </c>
      <c r="K343">
        <v>54.89</v>
      </c>
      <c r="L343">
        <v>20.529299999999999</v>
      </c>
      <c r="M343">
        <v>34.360700000000001</v>
      </c>
    </row>
    <row r="344" spans="1:13" x14ac:dyDescent="0.3">
      <c r="A344">
        <v>477</v>
      </c>
      <c r="B344">
        <v>20080513</v>
      </c>
      <c r="C344">
        <v>20080525</v>
      </c>
      <c r="D344">
        <v>20080520</v>
      </c>
      <c r="E344">
        <v>25013</v>
      </c>
      <c r="F344">
        <v>9</v>
      </c>
      <c r="G344">
        <v>20</v>
      </c>
      <c r="H344">
        <v>4.99</v>
      </c>
      <c r="I344">
        <v>1.8663000000000001</v>
      </c>
      <c r="J344" s="11">
        <v>39581</v>
      </c>
      <c r="K344">
        <v>99.8</v>
      </c>
      <c r="L344">
        <v>37.326000000000001</v>
      </c>
      <c r="M344">
        <v>62.473999999999997</v>
      </c>
    </row>
    <row r="345" spans="1:13" x14ac:dyDescent="0.3">
      <c r="A345">
        <v>477</v>
      </c>
      <c r="B345">
        <v>20080227</v>
      </c>
      <c r="C345">
        <v>20080310</v>
      </c>
      <c r="D345">
        <v>20080305</v>
      </c>
      <c r="E345">
        <v>25017</v>
      </c>
      <c r="F345">
        <v>9</v>
      </c>
      <c r="G345">
        <v>17</v>
      </c>
      <c r="H345">
        <v>4.99</v>
      </c>
      <c r="I345">
        <v>1.8663000000000001</v>
      </c>
      <c r="J345" s="11">
        <v>39505</v>
      </c>
      <c r="K345">
        <v>84.83</v>
      </c>
      <c r="L345">
        <v>31.7271</v>
      </c>
      <c r="M345">
        <v>53.102899999999998</v>
      </c>
    </row>
    <row r="346" spans="1:13" x14ac:dyDescent="0.3">
      <c r="A346">
        <v>477</v>
      </c>
      <c r="B346">
        <v>20080525</v>
      </c>
      <c r="C346">
        <v>20080606</v>
      </c>
      <c r="D346">
        <v>20080601</v>
      </c>
      <c r="E346">
        <v>25019</v>
      </c>
      <c r="F346">
        <v>9</v>
      </c>
      <c r="G346">
        <v>7</v>
      </c>
      <c r="H346">
        <v>4.99</v>
      </c>
      <c r="I346">
        <v>1.8663000000000001</v>
      </c>
      <c r="J346" s="11">
        <v>39593</v>
      </c>
      <c r="K346">
        <v>34.93</v>
      </c>
      <c r="L346">
        <v>13.0641</v>
      </c>
      <c r="M346">
        <v>21.8659</v>
      </c>
    </row>
    <row r="347" spans="1:13" x14ac:dyDescent="0.3">
      <c r="A347">
        <v>477</v>
      </c>
      <c r="B347">
        <v>20080410</v>
      </c>
      <c r="C347">
        <v>20080422</v>
      </c>
      <c r="D347">
        <v>20080417</v>
      </c>
      <c r="E347">
        <v>25021</v>
      </c>
      <c r="F347">
        <v>9</v>
      </c>
      <c r="G347">
        <v>1</v>
      </c>
      <c r="H347">
        <v>4.99</v>
      </c>
      <c r="I347">
        <v>1.8663000000000001</v>
      </c>
      <c r="J347" s="11">
        <v>39548</v>
      </c>
      <c r="K347">
        <v>4.99</v>
      </c>
      <c r="L347">
        <v>1.8663000000000001</v>
      </c>
      <c r="M347">
        <v>3.1236999999999999</v>
      </c>
    </row>
    <row r="348" spans="1:13" x14ac:dyDescent="0.3">
      <c r="A348">
        <v>477</v>
      </c>
      <c r="B348">
        <v>20080202</v>
      </c>
      <c r="C348">
        <v>20080214</v>
      </c>
      <c r="D348">
        <v>20080209</v>
      </c>
      <c r="E348">
        <v>25221</v>
      </c>
      <c r="F348">
        <v>9</v>
      </c>
      <c r="G348">
        <v>13</v>
      </c>
      <c r="H348">
        <v>4.99</v>
      </c>
      <c r="I348">
        <v>1.8663000000000001</v>
      </c>
      <c r="J348" s="11">
        <v>39480</v>
      </c>
      <c r="K348">
        <v>64.87</v>
      </c>
      <c r="L348">
        <v>24.261900000000001</v>
      </c>
      <c r="M348">
        <v>40.6081</v>
      </c>
    </row>
    <row r="349" spans="1:13" x14ac:dyDescent="0.3">
      <c r="A349">
        <v>477</v>
      </c>
      <c r="B349">
        <v>20080112</v>
      </c>
      <c r="C349">
        <v>20080124</v>
      </c>
      <c r="D349">
        <v>20080119</v>
      </c>
      <c r="E349">
        <v>25231</v>
      </c>
      <c r="F349">
        <v>9</v>
      </c>
      <c r="G349">
        <v>13</v>
      </c>
      <c r="H349">
        <v>4.99</v>
      </c>
      <c r="I349">
        <v>1.8663000000000001</v>
      </c>
      <c r="J349" s="11">
        <v>39459</v>
      </c>
      <c r="K349">
        <v>64.87</v>
      </c>
      <c r="L349">
        <v>24.261900000000001</v>
      </c>
      <c r="M349">
        <v>40.6081</v>
      </c>
    </row>
    <row r="350" spans="1:13" x14ac:dyDescent="0.3">
      <c r="A350">
        <v>477</v>
      </c>
      <c r="B350">
        <v>20080224</v>
      </c>
      <c r="C350">
        <v>20080307</v>
      </c>
      <c r="D350">
        <v>20080302</v>
      </c>
      <c r="E350">
        <v>25249</v>
      </c>
      <c r="F350">
        <v>9</v>
      </c>
      <c r="G350">
        <v>18</v>
      </c>
      <c r="H350">
        <v>4.99</v>
      </c>
      <c r="I350">
        <v>1.8663000000000001</v>
      </c>
      <c r="J350" s="11">
        <v>39502</v>
      </c>
      <c r="K350">
        <v>89.82</v>
      </c>
      <c r="L350">
        <v>33.593400000000003</v>
      </c>
      <c r="M350">
        <v>56.226599999999998</v>
      </c>
    </row>
    <row r="351" spans="1:13" x14ac:dyDescent="0.3">
      <c r="A351">
        <v>477</v>
      </c>
      <c r="B351">
        <v>20080223</v>
      </c>
      <c r="C351">
        <v>20080306</v>
      </c>
      <c r="D351">
        <v>20080301</v>
      </c>
      <c r="E351">
        <v>25252</v>
      </c>
      <c r="F351">
        <v>9</v>
      </c>
      <c r="G351">
        <v>4</v>
      </c>
      <c r="H351">
        <v>4.99</v>
      </c>
      <c r="I351">
        <v>1.8663000000000001</v>
      </c>
      <c r="J351" s="11">
        <v>39501</v>
      </c>
      <c r="K351">
        <v>19.96</v>
      </c>
      <c r="L351">
        <v>7.4652000000000003</v>
      </c>
      <c r="M351">
        <v>12.4948</v>
      </c>
    </row>
    <row r="352" spans="1:13" x14ac:dyDescent="0.3">
      <c r="A352">
        <v>477</v>
      </c>
      <c r="B352">
        <v>20080425</v>
      </c>
      <c r="C352">
        <v>20080507</v>
      </c>
      <c r="D352">
        <v>20080502</v>
      </c>
      <c r="E352">
        <v>25555</v>
      </c>
      <c r="F352">
        <v>9</v>
      </c>
      <c r="G352">
        <v>11</v>
      </c>
      <c r="H352">
        <v>4.99</v>
      </c>
      <c r="I352">
        <v>1.8663000000000001</v>
      </c>
      <c r="J352" s="11">
        <v>39563</v>
      </c>
      <c r="K352">
        <v>54.89</v>
      </c>
      <c r="L352">
        <v>20.529299999999999</v>
      </c>
      <c r="M352">
        <v>34.360700000000001</v>
      </c>
    </row>
    <row r="353" spans="1:13" x14ac:dyDescent="0.3">
      <c r="A353">
        <v>477</v>
      </c>
      <c r="B353">
        <v>20080408</v>
      </c>
      <c r="C353">
        <v>20080420</v>
      </c>
      <c r="D353">
        <v>20080415</v>
      </c>
      <c r="E353">
        <v>25556</v>
      </c>
      <c r="F353">
        <v>9</v>
      </c>
      <c r="G353">
        <v>8</v>
      </c>
      <c r="H353">
        <v>4.99</v>
      </c>
      <c r="I353">
        <v>1.8663000000000001</v>
      </c>
      <c r="J353" s="11">
        <v>39546</v>
      </c>
      <c r="K353">
        <v>39.92</v>
      </c>
      <c r="L353">
        <v>14.930400000000001</v>
      </c>
      <c r="M353">
        <v>24.989599999999999</v>
      </c>
    </row>
    <row r="354" spans="1:13" x14ac:dyDescent="0.3">
      <c r="A354">
        <v>477</v>
      </c>
      <c r="B354">
        <v>20080403</v>
      </c>
      <c r="C354">
        <v>20080415</v>
      </c>
      <c r="D354">
        <v>20080410</v>
      </c>
      <c r="E354">
        <v>25558</v>
      </c>
      <c r="F354">
        <v>9</v>
      </c>
      <c r="G354">
        <v>15</v>
      </c>
      <c r="H354">
        <v>4.99</v>
      </c>
      <c r="I354">
        <v>1.8663000000000001</v>
      </c>
      <c r="J354" s="11">
        <v>39541</v>
      </c>
      <c r="K354">
        <v>74.849999999999994</v>
      </c>
      <c r="L354">
        <v>27.994499999999999</v>
      </c>
      <c r="M354">
        <v>46.855499999999999</v>
      </c>
    </row>
    <row r="355" spans="1:13" x14ac:dyDescent="0.3">
      <c r="A355">
        <v>477</v>
      </c>
      <c r="B355">
        <v>20080417</v>
      </c>
      <c r="C355">
        <v>20080429</v>
      </c>
      <c r="D355">
        <v>20080424</v>
      </c>
      <c r="E355">
        <v>25559</v>
      </c>
      <c r="F355">
        <v>9</v>
      </c>
      <c r="G355">
        <v>9</v>
      </c>
      <c r="H355">
        <v>4.99</v>
      </c>
      <c r="I355">
        <v>1.8663000000000001</v>
      </c>
      <c r="J355" s="11">
        <v>39555</v>
      </c>
      <c r="K355">
        <v>44.91</v>
      </c>
      <c r="L355">
        <v>16.796700000000001</v>
      </c>
      <c r="M355">
        <v>28.113299999999999</v>
      </c>
    </row>
    <row r="356" spans="1:13" x14ac:dyDescent="0.3">
      <c r="A356">
        <v>477</v>
      </c>
      <c r="B356">
        <v>20080420</v>
      </c>
      <c r="C356">
        <v>20080502</v>
      </c>
      <c r="D356">
        <v>20080427</v>
      </c>
      <c r="E356">
        <v>25560</v>
      </c>
      <c r="F356">
        <v>9</v>
      </c>
      <c r="G356">
        <v>1</v>
      </c>
      <c r="H356">
        <v>4.99</v>
      </c>
      <c r="I356">
        <v>1.8663000000000001</v>
      </c>
      <c r="J356" s="11">
        <v>39558</v>
      </c>
      <c r="K356">
        <v>4.99</v>
      </c>
      <c r="L356">
        <v>1.8663000000000001</v>
      </c>
      <c r="M356">
        <v>3.1236999999999999</v>
      </c>
    </row>
    <row r="357" spans="1:13" x14ac:dyDescent="0.3">
      <c r="A357">
        <v>477</v>
      </c>
      <c r="B357">
        <v>20080425</v>
      </c>
      <c r="C357">
        <v>20080507</v>
      </c>
      <c r="D357">
        <v>20080502</v>
      </c>
      <c r="E357">
        <v>25561</v>
      </c>
      <c r="F357">
        <v>9</v>
      </c>
      <c r="G357">
        <v>1</v>
      </c>
      <c r="H357">
        <v>4.99</v>
      </c>
      <c r="I357">
        <v>1.8663000000000001</v>
      </c>
      <c r="J357" s="11">
        <v>39563</v>
      </c>
      <c r="K357">
        <v>4.99</v>
      </c>
      <c r="L357">
        <v>1.8663000000000001</v>
      </c>
      <c r="M357">
        <v>3.1236999999999999</v>
      </c>
    </row>
    <row r="358" spans="1:13" x14ac:dyDescent="0.3">
      <c r="A358">
        <v>477</v>
      </c>
      <c r="B358">
        <v>20080429</v>
      </c>
      <c r="C358">
        <v>20080511</v>
      </c>
      <c r="D358">
        <v>20080506</v>
      </c>
      <c r="E358">
        <v>25564</v>
      </c>
      <c r="F358">
        <v>9</v>
      </c>
      <c r="G358">
        <v>5</v>
      </c>
      <c r="H358">
        <v>4.99</v>
      </c>
      <c r="I358">
        <v>1.8663000000000001</v>
      </c>
      <c r="J358" s="11">
        <v>39567</v>
      </c>
      <c r="K358">
        <v>24.95</v>
      </c>
      <c r="L358">
        <v>9.3315000000000001</v>
      </c>
      <c r="M358">
        <v>15.618499999999999</v>
      </c>
    </row>
    <row r="359" spans="1:13" x14ac:dyDescent="0.3">
      <c r="A359">
        <v>477</v>
      </c>
      <c r="B359">
        <v>20080418</v>
      </c>
      <c r="C359">
        <v>20080430</v>
      </c>
      <c r="D359">
        <v>20080425</v>
      </c>
      <c r="E359">
        <v>25566</v>
      </c>
      <c r="F359">
        <v>9</v>
      </c>
      <c r="G359">
        <v>13</v>
      </c>
      <c r="H359">
        <v>4.99</v>
      </c>
      <c r="I359">
        <v>1.8663000000000001</v>
      </c>
      <c r="J359" s="11">
        <v>39556</v>
      </c>
      <c r="K359">
        <v>64.87</v>
      </c>
      <c r="L359">
        <v>24.261900000000001</v>
      </c>
      <c r="M359">
        <v>40.6081</v>
      </c>
    </row>
    <row r="360" spans="1:13" x14ac:dyDescent="0.3">
      <c r="A360">
        <v>477</v>
      </c>
      <c r="B360">
        <v>20080418</v>
      </c>
      <c r="C360">
        <v>20080430</v>
      </c>
      <c r="D360">
        <v>20080425</v>
      </c>
      <c r="E360">
        <v>25568</v>
      </c>
      <c r="F360">
        <v>9</v>
      </c>
      <c r="G360">
        <v>19</v>
      </c>
      <c r="H360">
        <v>4.99</v>
      </c>
      <c r="I360">
        <v>1.8663000000000001</v>
      </c>
      <c r="J360" s="11">
        <v>39556</v>
      </c>
      <c r="K360">
        <v>94.81</v>
      </c>
      <c r="L360">
        <v>35.459699999999998</v>
      </c>
      <c r="M360">
        <v>59.350299999999997</v>
      </c>
    </row>
    <row r="361" spans="1:13" x14ac:dyDescent="0.3">
      <c r="A361">
        <v>477</v>
      </c>
      <c r="B361">
        <v>20080501</v>
      </c>
      <c r="C361">
        <v>20080513</v>
      </c>
      <c r="D361">
        <v>20080508</v>
      </c>
      <c r="E361">
        <v>25707</v>
      </c>
      <c r="F361">
        <v>9</v>
      </c>
      <c r="G361">
        <v>13</v>
      </c>
      <c r="H361">
        <v>4.99</v>
      </c>
      <c r="I361">
        <v>1.8663000000000001</v>
      </c>
      <c r="J361" s="11">
        <v>39569</v>
      </c>
      <c r="K361">
        <v>64.87</v>
      </c>
      <c r="L361">
        <v>24.261900000000001</v>
      </c>
      <c r="M361">
        <v>40.6081</v>
      </c>
    </row>
    <row r="362" spans="1:13" x14ac:dyDescent="0.3">
      <c r="A362">
        <v>477</v>
      </c>
      <c r="B362">
        <v>20080529</v>
      </c>
      <c r="C362">
        <v>20080610</v>
      </c>
      <c r="D362">
        <v>20080605</v>
      </c>
      <c r="E362">
        <v>25708</v>
      </c>
      <c r="F362">
        <v>9</v>
      </c>
      <c r="G362">
        <v>11</v>
      </c>
      <c r="H362">
        <v>4.99</v>
      </c>
      <c r="I362">
        <v>1.8663000000000001</v>
      </c>
      <c r="J362" s="11">
        <v>39597</v>
      </c>
      <c r="K362">
        <v>54.89</v>
      </c>
      <c r="L362">
        <v>20.529299999999999</v>
      </c>
      <c r="M362">
        <v>34.360700000000001</v>
      </c>
    </row>
    <row r="363" spans="1:13" x14ac:dyDescent="0.3">
      <c r="A363">
        <v>477</v>
      </c>
      <c r="B363">
        <v>20080524</v>
      </c>
      <c r="C363">
        <v>20080605</v>
      </c>
      <c r="D363">
        <v>20080531</v>
      </c>
      <c r="E363">
        <v>25709</v>
      </c>
      <c r="F363">
        <v>9</v>
      </c>
      <c r="G363">
        <v>1</v>
      </c>
      <c r="H363">
        <v>4.99</v>
      </c>
      <c r="I363">
        <v>1.8663000000000001</v>
      </c>
      <c r="J363" s="11">
        <v>39592</v>
      </c>
      <c r="K363">
        <v>4.99</v>
      </c>
      <c r="L363">
        <v>1.8663000000000001</v>
      </c>
      <c r="M363">
        <v>3.1236999999999999</v>
      </c>
    </row>
    <row r="364" spans="1:13" x14ac:dyDescent="0.3">
      <c r="A364">
        <v>477</v>
      </c>
      <c r="B364">
        <v>20080531</v>
      </c>
      <c r="C364">
        <v>20080612</v>
      </c>
      <c r="D364">
        <v>20080607</v>
      </c>
      <c r="E364">
        <v>25712</v>
      </c>
      <c r="F364">
        <v>9</v>
      </c>
      <c r="G364">
        <v>12</v>
      </c>
      <c r="H364">
        <v>4.99</v>
      </c>
      <c r="I364">
        <v>1.8663000000000001</v>
      </c>
      <c r="J364" s="11">
        <v>39599</v>
      </c>
      <c r="K364">
        <v>59.88</v>
      </c>
      <c r="L364">
        <v>22.395600000000002</v>
      </c>
      <c r="M364">
        <v>37.484400000000001</v>
      </c>
    </row>
    <row r="365" spans="1:13" x14ac:dyDescent="0.3">
      <c r="A365">
        <v>477</v>
      </c>
      <c r="B365">
        <v>20080511</v>
      </c>
      <c r="C365">
        <v>20080523</v>
      </c>
      <c r="D365">
        <v>20080518</v>
      </c>
      <c r="E365">
        <v>25713</v>
      </c>
      <c r="F365">
        <v>9</v>
      </c>
      <c r="G365">
        <v>11</v>
      </c>
      <c r="H365">
        <v>4.99</v>
      </c>
      <c r="I365">
        <v>1.8663000000000001</v>
      </c>
      <c r="J365" s="11">
        <v>39579</v>
      </c>
      <c r="K365">
        <v>54.89</v>
      </c>
      <c r="L365">
        <v>20.529299999999999</v>
      </c>
      <c r="M365">
        <v>34.360700000000001</v>
      </c>
    </row>
    <row r="366" spans="1:13" x14ac:dyDescent="0.3">
      <c r="A366">
        <v>477</v>
      </c>
      <c r="B366">
        <v>20080530</v>
      </c>
      <c r="C366">
        <v>20080611</v>
      </c>
      <c r="D366">
        <v>20080606</v>
      </c>
      <c r="E366">
        <v>25714</v>
      </c>
      <c r="F366">
        <v>9</v>
      </c>
      <c r="G366">
        <v>1</v>
      </c>
      <c r="H366">
        <v>4.99</v>
      </c>
      <c r="I366">
        <v>1.8663000000000001</v>
      </c>
      <c r="J366" s="11">
        <v>39598</v>
      </c>
      <c r="K366">
        <v>4.99</v>
      </c>
      <c r="L366">
        <v>1.8663000000000001</v>
      </c>
      <c r="M366">
        <v>3.1236999999999999</v>
      </c>
    </row>
    <row r="367" spans="1:13" x14ac:dyDescent="0.3">
      <c r="A367">
        <v>477</v>
      </c>
      <c r="B367">
        <v>20080213</v>
      </c>
      <c r="C367">
        <v>20080225</v>
      </c>
      <c r="D367">
        <v>20080220</v>
      </c>
      <c r="E367">
        <v>25823</v>
      </c>
      <c r="F367">
        <v>9</v>
      </c>
      <c r="G367">
        <v>11</v>
      </c>
      <c r="H367">
        <v>4.99</v>
      </c>
      <c r="I367">
        <v>1.8663000000000001</v>
      </c>
      <c r="J367" s="11">
        <v>39491</v>
      </c>
      <c r="K367">
        <v>54.89</v>
      </c>
      <c r="L367">
        <v>20.529299999999999</v>
      </c>
      <c r="M367">
        <v>34.360700000000001</v>
      </c>
    </row>
    <row r="368" spans="1:13" x14ac:dyDescent="0.3">
      <c r="A368">
        <v>477</v>
      </c>
      <c r="B368">
        <v>20080324</v>
      </c>
      <c r="C368">
        <v>20080405</v>
      </c>
      <c r="D368">
        <v>20080331</v>
      </c>
      <c r="E368">
        <v>25830</v>
      </c>
      <c r="F368">
        <v>9</v>
      </c>
      <c r="G368">
        <v>19</v>
      </c>
      <c r="H368">
        <v>4.99</v>
      </c>
      <c r="I368">
        <v>1.8663000000000001</v>
      </c>
      <c r="J368" s="11">
        <v>39531</v>
      </c>
      <c r="K368">
        <v>94.81</v>
      </c>
      <c r="L368">
        <v>35.459699999999998</v>
      </c>
      <c r="M368">
        <v>59.350299999999997</v>
      </c>
    </row>
    <row r="369" spans="1:13" x14ac:dyDescent="0.3">
      <c r="A369">
        <v>477</v>
      </c>
      <c r="B369">
        <v>20080503</v>
      </c>
      <c r="C369">
        <v>20080515</v>
      </c>
      <c r="D369">
        <v>20080510</v>
      </c>
      <c r="E369">
        <v>25921</v>
      </c>
      <c r="F369">
        <v>9</v>
      </c>
      <c r="G369">
        <v>18</v>
      </c>
      <c r="H369">
        <v>4.99</v>
      </c>
      <c r="I369">
        <v>1.8663000000000001</v>
      </c>
      <c r="J369" s="11">
        <v>39571</v>
      </c>
      <c r="K369">
        <v>89.82</v>
      </c>
      <c r="L369">
        <v>33.593400000000003</v>
      </c>
      <c r="M369">
        <v>56.226599999999998</v>
      </c>
    </row>
    <row r="370" spans="1:13" x14ac:dyDescent="0.3">
      <c r="A370">
        <v>477</v>
      </c>
      <c r="B370">
        <v>20080520</v>
      </c>
      <c r="C370">
        <v>20080601</v>
      </c>
      <c r="D370">
        <v>20080527</v>
      </c>
      <c r="E370">
        <v>25926</v>
      </c>
      <c r="F370">
        <v>9</v>
      </c>
      <c r="G370">
        <v>6</v>
      </c>
      <c r="H370">
        <v>4.99</v>
      </c>
      <c r="I370">
        <v>1.8663000000000001</v>
      </c>
      <c r="J370" s="11">
        <v>39588</v>
      </c>
      <c r="K370">
        <v>29.94</v>
      </c>
      <c r="L370">
        <v>11.197800000000001</v>
      </c>
      <c r="M370">
        <v>18.7422</v>
      </c>
    </row>
    <row r="371" spans="1:13" x14ac:dyDescent="0.3">
      <c r="A371">
        <v>477</v>
      </c>
      <c r="B371">
        <v>20080507</v>
      </c>
      <c r="C371">
        <v>20080519</v>
      </c>
      <c r="D371">
        <v>20080514</v>
      </c>
      <c r="E371">
        <v>25928</v>
      </c>
      <c r="F371">
        <v>9</v>
      </c>
      <c r="G371">
        <v>8</v>
      </c>
      <c r="H371">
        <v>4.99</v>
      </c>
      <c r="I371">
        <v>1.8663000000000001</v>
      </c>
      <c r="J371" s="11">
        <v>39575</v>
      </c>
      <c r="K371">
        <v>39.92</v>
      </c>
      <c r="L371">
        <v>14.930400000000001</v>
      </c>
      <c r="M371">
        <v>24.989599999999999</v>
      </c>
    </row>
    <row r="372" spans="1:13" x14ac:dyDescent="0.3">
      <c r="A372">
        <v>477</v>
      </c>
      <c r="B372">
        <v>20080505</v>
      </c>
      <c r="C372">
        <v>20080517</v>
      </c>
      <c r="D372">
        <v>20080512</v>
      </c>
      <c r="E372">
        <v>25938</v>
      </c>
      <c r="F372">
        <v>9</v>
      </c>
      <c r="G372">
        <v>9</v>
      </c>
      <c r="H372">
        <v>4.99</v>
      </c>
      <c r="I372">
        <v>1.8663000000000001</v>
      </c>
      <c r="J372" s="11">
        <v>39573</v>
      </c>
      <c r="K372">
        <v>44.91</v>
      </c>
      <c r="L372">
        <v>16.796700000000001</v>
      </c>
      <c r="M372">
        <v>28.113299999999999</v>
      </c>
    </row>
    <row r="373" spans="1:13" x14ac:dyDescent="0.3">
      <c r="A373">
        <v>477</v>
      </c>
      <c r="B373">
        <v>20080525</v>
      </c>
      <c r="C373">
        <v>20080606</v>
      </c>
      <c r="D373">
        <v>20080601</v>
      </c>
      <c r="E373">
        <v>25940</v>
      </c>
      <c r="F373">
        <v>9</v>
      </c>
      <c r="G373">
        <v>20</v>
      </c>
      <c r="H373">
        <v>4.99</v>
      </c>
      <c r="I373">
        <v>1.8663000000000001</v>
      </c>
      <c r="J373" s="11">
        <v>39593</v>
      </c>
      <c r="K373">
        <v>99.8</v>
      </c>
      <c r="L373">
        <v>37.326000000000001</v>
      </c>
      <c r="M373">
        <v>62.473999999999997</v>
      </c>
    </row>
    <row r="374" spans="1:13" x14ac:dyDescent="0.3">
      <c r="A374">
        <v>477</v>
      </c>
      <c r="B374">
        <v>20080528</v>
      </c>
      <c r="C374">
        <v>20080609</v>
      </c>
      <c r="D374">
        <v>20080604</v>
      </c>
      <c r="E374">
        <v>25941</v>
      </c>
      <c r="F374">
        <v>9</v>
      </c>
      <c r="G374">
        <v>17</v>
      </c>
      <c r="H374">
        <v>4.99</v>
      </c>
      <c r="I374">
        <v>1.8663000000000001</v>
      </c>
      <c r="J374" s="11">
        <v>39596</v>
      </c>
      <c r="K374">
        <v>84.83</v>
      </c>
      <c r="L374">
        <v>31.7271</v>
      </c>
      <c r="M374">
        <v>53.102899999999998</v>
      </c>
    </row>
    <row r="375" spans="1:13" x14ac:dyDescent="0.3">
      <c r="A375">
        <v>477</v>
      </c>
      <c r="B375">
        <v>20080422</v>
      </c>
      <c r="C375">
        <v>20080504</v>
      </c>
      <c r="D375">
        <v>20080429</v>
      </c>
      <c r="E375">
        <v>26021</v>
      </c>
      <c r="F375">
        <v>9</v>
      </c>
      <c r="G375">
        <v>5</v>
      </c>
      <c r="H375">
        <v>4.99</v>
      </c>
      <c r="I375">
        <v>1.8663000000000001</v>
      </c>
      <c r="J375" s="11">
        <v>39560</v>
      </c>
      <c r="K375">
        <v>24.95</v>
      </c>
      <c r="L375">
        <v>9.3315000000000001</v>
      </c>
      <c r="M375">
        <v>15.618499999999999</v>
      </c>
    </row>
    <row r="376" spans="1:13" x14ac:dyDescent="0.3">
      <c r="A376">
        <v>477</v>
      </c>
      <c r="B376">
        <v>20080329</v>
      </c>
      <c r="C376">
        <v>20080410</v>
      </c>
      <c r="D376">
        <v>20080405</v>
      </c>
      <c r="E376">
        <v>26023</v>
      </c>
      <c r="F376">
        <v>9</v>
      </c>
      <c r="G376">
        <v>9</v>
      </c>
      <c r="H376">
        <v>4.99</v>
      </c>
      <c r="I376">
        <v>1.8663000000000001</v>
      </c>
      <c r="J376" s="11">
        <v>39536</v>
      </c>
      <c r="K376">
        <v>44.91</v>
      </c>
      <c r="L376">
        <v>16.796700000000001</v>
      </c>
      <c r="M376">
        <v>28.113299999999999</v>
      </c>
    </row>
    <row r="377" spans="1:13" x14ac:dyDescent="0.3">
      <c r="A377">
        <v>477</v>
      </c>
      <c r="B377">
        <v>20080408</v>
      </c>
      <c r="C377">
        <v>20080420</v>
      </c>
      <c r="D377">
        <v>20080415</v>
      </c>
      <c r="E377">
        <v>26024</v>
      </c>
      <c r="F377">
        <v>9</v>
      </c>
      <c r="G377">
        <v>15</v>
      </c>
      <c r="H377">
        <v>4.99</v>
      </c>
      <c r="I377">
        <v>1.8663000000000001</v>
      </c>
      <c r="J377" s="11">
        <v>39546</v>
      </c>
      <c r="K377">
        <v>74.849999999999994</v>
      </c>
      <c r="L377">
        <v>27.994499999999999</v>
      </c>
      <c r="M377">
        <v>46.855499999999999</v>
      </c>
    </row>
    <row r="378" spans="1:13" x14ac:dyDescent="0.3">
      <c r="A378">
        <v>477</v>
      </c>
      <c r="B378">
        <v>20080424</v>
      </c>
      <c r="C378">
        <v>20080506</v>
      </c>
      <c r="D378">
        <v>20080501</v>
      </c>
      <c r="E378">
        <v>26025</v>
      </c>
      <c r="F378">
        <v>9</v>
      </c>
      <c r="G378">
        <v>5</v>
      </c>
      <c r="H378">
        <v>4.99</v>
      </c>
      <c r="I378">
        <v>1.8663000000000001</v>
      </c>
      <c r="J378" s="11">
        <v>39562</v>
      </c>
      <c r="K378">
        <v>24.95</v>
      </c>
      <c r="L378">
        <v>9.3315000000000001</v>
      </c>
      <c r="M378">
        <v>15.618499999999999</v>
      </c>
    </row>
    <row r="379" spans="1:13" x14ac:dyDescent="0.3">
      <c r="A379">
        <v>477</v>
      </c>
      <c r="B379">
        <v>20080312</v>
      </c>
      <c r="C379">
        <v>20080324</v>
      </c>
      <c r="D379">
        <v>20080319</v>
      </c>
      <c r="E379">
        <v>26131</v>
      </c>
      <c r="F379">
        <v>9</v>
      </c>
      <c r="G379">
        <v>18</v>
      </c>
      <c r="H379">
        <v>4.99</v>
      </c>
      <c r="I379">
        <v>1.8663000000000001</v>
      </c>
      <c r="J379" s="11">
        <v>39519</v>
      </c>
      <c r="K379">
        <v>89.82</v>
      </c>
      <c r="L379">
        <v>33.593400000000003</v>
      </c>
      <c r="M379">
        <v>56.226599999999998</v>
      </c>
    </row>
    <row r="380" spans="1:13" x14ac:dyDescent="0.3">
      <c r="A380">
        <v>477</v>
      </c>
      <c r="B380">
        <v>20080418</v>
      </c>
      <c r="C380">
        <v>20080430</v>
      </c>
      <c r="D380">
        <v>20080425</v>
      </c>
      <c r="E380">
        <v>26134</v>
      </c>
      <c r="F380">
        <v>9</v>
      </c>
      <c r="G380">
        <v>20</v>
      </c>
      <c r="H380">
        <v>4.99</v>
      </c>
      <c r="I380">
        <v>1.8663000000000001</v>
      </c>
      <c r="J380" s="11">
        <v>39556</v>
      </c>
      <c r="K380">
        <v>99.8</v>
      </c>
      <c r="L380">
        <v>37.326000000000001</v>
      </c>
      <c r="M380">
        <v>62.473999999999997</v>
      </c>
    </row>
    <row r="381" spans="1:13" x14ac:dyDescent="0.3">
      <c r="A381">
        <v>477</v>
      </c>
      <c r="B381">
        <v>20080420</v>
      </c>
      <c r="C381">
        <v>20080502</v>
      </c>
      <c r="D381">
        <v>20080427</v>
      </c>
      <c r="E381">
        <v>26140</v>
      </c>
      <c r="F381">
        <v>9</v>
      </c>
      <c r="G381">
        <v>10</v>
      </c>
      <c r="H381">
        <v>4.99</v>
      </c>
      <c r="I381">
        <v>1.8663000000000001</v>
      </c>
      <c r="J381" s="11">
        <v>39558</v>
      </c>
      <c r="K381">
        <v>49.9</v>
      </c>
      <c r="L381">
        <v>18.663</v>
      </c>
      <c r="M381">
        <v>31.236999999999998</v>
      </c>
    </row>
    <row r="382" spans="1:13" x14ac:dyDescent="0.3">
      <c r="A382">
        <v>477</v>
      </c>
      <c r="B382">
        <v>20080315</v>
      </c>
      <c r="C382">
        <v>20080327</v>
      </c>
      <c r="D382">
        <v>20080322</v>
      </c>
      <c r="E382">
        <v>26142</v>
      </c>
      <c r="F382">
        <v>9</v>
      </c>
      <c r="G382">
        <v>17</v>
      </c>
      <c r="H382">
        <v>4.99</v>
      </c>
      <c r="I382">
        <v>1.8663000000000001</v>
      </c>
      <c r="J382" s="11">
        <v>39522</v>
      </c>
      <c r="K382">
        <v>84.83</v>
      </c>
      <c r="L382">
        <v>31.7271</v>
      </c>
      <c r="M382">
        <v>53.102899999999998</v>
      </c>
    </row>
    <row r="383" spans="1:13" x14ac:dyDescent="0.3">
      <c r="A383">
        <v>477</v>
      </c>
      <c r="B383">
        <v>20080514</v>
      </c>
      <c r="C383">
        <v>20080526</v>
      </c>
      <c r="D383">
        <v>20080521</v>
      </c>
      <c r="E383">
        <v>26148</v>
      </c>
      <c r="F383">
        <v>9</v>
      </c>
      <c r="G383">
        <v>6</v>
      </c>
      <c r="H383">
        <v>4.99</v>
      </c>
      <c r="I383">
        <v>1.8663000000000001</v>
      </c>
      <c r="J383" s="11">
        <v>39582</v>
      </c>
      <c r="K383">
        <v>29.94</v>
      </c>
      <c r="L383">
        <v>11.197800000000001</v>
      </c>
      <c r="M383">
        <v>18.7422</v>
      </c>
    </row>
    <row r="384" spans="1:13" x14ac:dyDescent="0.3">
      <c r="A384">
        <v>477</v>
      </c>
      <c r="B384">
        <v>20080403</v>
      </c>
      <c r="C384">
        <v>20080415</v>
      </c>
      <c r="D384">
        <v>20080410</v>
      </c>
      <c r="E384">
        <v>26189</v>
      </c>
      <c r="F384">
        <v>9</v>
      </c>
      <c r="G384">
        <v>14</v>
      </c>
      <c r="H384">
        <v>4.99</v>
      </c>
      <c r="I384">
        <v>1.8663000000000001</v>
      </c>
      <c r="J384" s="11">
        <v>39541</v>
      </c>
      <c r="K384">
        <v>69.86</v>
      </c>
      <c r="L384">
        <v>26.1282</v>
      </c>
      <c r="M384">
        <v>43.7318</v>
      </c>
    </row>
    <row r="385" spans="1:13" x14ac:dyDescent="0.3">
      <c r="A385">
        <v>477</v>
      </c>
      <c r="B385">
        <v>20080522</v>
      </c>
      <c r="C385">
        <v>20080603</v>
      </c>
      <c r="D385">
        <v>20080529</v>
      </c>
      <c r="E385">
        <v>26375</v>
      </c>
      <c r="F385">
        <v>9</v>
      </c>
      <c r="G385">
        <v>8</v>
      </c>
      <c r="H385">
        <v>4.99</v>
      </c>
      <c r="I385">
        <v>1.8663000000000001</v>
      </c>
      <c r="J385" s="11">
        <v>39590</v>
      </c>
      <c r="K385">
        <v>39.92</v>
      </c>
      <c r="L385">
        <v>14.930400000000001</v>
      </c>
      <c r="M385">
        <v>24.989599999999999</v>
      </c>
    </row>
    <row r="386" spans="1:13" x14ac:dyDescent="0.3">
      <c r="A386">
        <v>477</v>
      </c>
      <c r="B386">
        <v>20080523</v>
      </c>
      <c r="C386">
        <v>20080604</v>
      </c>
      <c r="D386">
        <v>20080530</v>
      </c>
      <c r="E386">
        <v>26422</v>
      </c>
      <c r="F386">
        <v>9</v>
      </c>
      <c r="G386">
        <v>12</v>
      </c>
      <c r="H386">
        <v>4.99</v>
      </c>
      <c r="I386">
        <v>1.8663000000000001</v>
      </c>
      <c r="J386" s="11">
        <v>39591</v>
      </c>
      <c r="K386">
        <v>59.88</v>
      </c>
      <c r="L386">
        <v>22.395600000000002</v>
      </c>
      <c r="M386">
        <v>37.484400000000001</v>
      </c>
    </row>
    <row r="387" spans="1:13" x14ac:dyDescent="0.3">
      <c r="A387">
        <v>477</v>
      </c>
      <c r="B387">
        <v>20080503</v>
      </c>
      <c r="C387">
        <v>20080515</v>
      </c>
      <c r="D387">
        <v>20080510</v>
      </c>
      <c r="E387">
        <v>26442</v>
      </c>
      <c r="F387">
        <v>9</v>
      </c>
      <c r="G387">
        <v>5</v>
      </c>
      <c r="H387">
        <v>4.99</v>
      </c>
      <c r="I387">
        <v>1.8663000000000001</v>
      </c>
      <c r="J387" s="11">
        <v>39571</v>
      </c>
      <c r="K387">
        <v>24.95</v>
      </c>
      <c r="L387">
        <v>9.3315000000000001</v>
      </c>
      <c r="M387">
        <v>15.618499999999999</v>
      </c>
    </row>
    <row r="388" spans="1:13" x14ac:dyDescent="0.3">
      <c r="A388">
        <v>477</v>
      </c>
      <c r="B388">
        <v>20080607</v>
      </c>
      <c r="C388">
        <v>20080619</v>
      </c>
      <c r="D388">
        <v>20080614</v>
      </c>
      <c r="E388">
        <v>26549</v>
      </c>
      <c r="F388">
        <v>9</v>
      </c>
      <c r="G388">
        <v>3</v>
      </c>
      <c r="H388">
        <v>4.99</v>
      </c>
      <c r="I388">
        <v>1.8663000000000001</v>
      </c>
      <c r="J388" s="11">
        <v>39606</v>
      </c>
      <c r="K388">
        <v>14.97</v>
      </c>
      <c r="L388">
        <v>5.5989000000000004</v>
      </c>
      <c r="M388">
        <v>9.3711000000000002</v>
      </c>
    </row>
    <row r="389" spans="1:13" x14ac:dyDescent="0.3">
      <c r="A389">
        <v>477</v>
      </c>
      <c r="B389">
        <v>20080603</v>
      </c>
      <c r="C389">
        <v>20080615</v>
      </c>
      <c r="D389">
        <v>20080610</v>
      </c>
      <c r="E389">
        <v>26560</v>
      </c>
      <c r="F389">
        <v>9</v>
      </c>
      <c r="G389">
        <v>19</v>
      </c>
      <c r="H389">
        <v>4.99</v>
      </c>
      <c r="I389">
        <v>1.8663000000000001</v>
      </c>
      <c r="J389" s="11">
        <v>39602</v>
      </c>
      <c r="K389">
        <v>94.81</v>
      </c>
      <c r="L389">
        <v>35.459699999999998</v>
      </c>
      <c r="M389">
        <v>59.350299999999997</v>
      </c>
    </row>
    <row r="390" spans="1:13" x14ac:dyDescent="0.3">
      <c r="A390">
        <v>477</v>
      </c>
      <c r="B390">
        <v>20080617</v>
      </c>
      <c r="C390">
        <v>20080629</v>
      </c>
      <c r="D390">
        <v>20080624</v>
      </c>
      <c r="E390">
        <v>26561</v>
      </c>
      <c r="F390">
        <v>9</v>
      </c>
      <c r="G390">
        <v>11</v>
      </c>
      <c r="H390">
        <v>4.99</v>
      </c>
      <c r="I390">
        <v>1.8663000000000001</v>
      </c>
      <c r="J390" s="11">
        <v>39616</v>
      </c>
      <c r="K390">
        <v>54.89</v>
      </c>
      <c r="L390">
        <v>20.529299999999999</v>
      </c>
      <c r="M390">
        <v>34.360700000000001</v>
      </c>
    </row>
    <row r="391" spans="1:13" x14ac:dyDescent="0.3">
      <c r="A391">
        <v>477</v>
      </c>
      <c r="B391">
        <v>20080417</v>
      </c>
      <c r="C391">
        <v>20080429</v>
      </c>
      <c r="D391">
        <v>20080424</v>
      </c>
      <c r="E391">
        <v>26562</v>
      </c>
      <c r="F391">
        <v>9</v>
      </c>
      <c r="G391">
        <v>20</v>
      </c>
      <c r="H391">
        <v>4.99</v>
      </c>
      <c r="I391">
        <v>1.8663000000000001</v>
      </c>
      <c r="J391" s="11">
        <v>39555</v>
      </c>
      <c r="K391">
        <v>99.8</v>
      </c>
      <c r="L391">
        <v>37.326000000000001</v>
      </c>
      <c r="M391">
        <v>62.473999999999997</v>
      </c>
    </row>
    <row r="392" spans="1:13" x14ac:dyDescent="0.3">
      <c r="A392">
        <v>477</v>
      </c>
      <c r="B392">
        <v>20080428</v>
      </c>
      <c r="C392">
        <v>20080510</v>
      </c>
      <c r="D392">
        <v>20080505</v>
      </c>
      <c r="E392">
        <v>26663</v>
      </c>
      <c r="F392">
        <v>9</v>
      </c>
      <c r="G392">
        <v>8</v>
      </c>
      <c r="H392">
        <v>4.99</v>
      </c>
      <c r="I392">
        <v>1.8663000000000001</v>
      </c>
      <c r="J392" s="11">
        <v>39566</v>
      </c>
      <c r="K392">
        <v>39.92</v>
      </c>
      <c r="L392">
        <v>14.930400000000001</v>
      </c>
      <c r="M392">
        <v>24.989599999999999</v>
      </c>
    </row>
    <row r="393" spans="1:13" x14ac:dyDescent="0.3">
      <c r="A393">
        <v>477</v>
      </c>
      <c r="B393">
        <v>20080408</v>
      </c>
      <c r="C393">
        <v>20080420</v>
      </c>
      <c r="D393">
        <v>20080415</v>
      </c>
      <c r="E393">
        <v>26752</v>
      </c>
      <c r="F393">
        <v>9</v>
      </c>
      <c r="G393">
        <v>17</v>
      </c>
      <c r="H393">
        <v>4.99</v>
      </c>
      <c r="I393">
        <v>1.8663000000000001</v>
      </c>
      <c r="J393" s="11">
        <v>39546</v>
      </c>
      <c r="K393">
        <v>84.83</v>
      </c>
      <c r="L393">
        <v>31.7271</v>
      </c>
      <c r="M393">
        <v>53.102899999999998</v>
      </c>
    </row>
    <row r="394" spans="1:13" x14ac:dyDescent="0.3">
      <c r="A394">
        <v>477</v>
      </c>
      <c r="B394">
        <v>20080624</v>
      </c>
      <c r="C394">
        <v>20080706</v>
      </c>
      <c r="D394">
        <v>20080701</v>
      </c>
      <c r="E394">
        <v>26917</v>
      </c>
      <c r="F394">
        <v>9</v>
      </c>
      <c r="G394">
        <v>7</v>
      </c>
      <c r="H394">
        <v>4.99</v>
      </c>
      <c r="I394">
        <v>1.8663000000000001</v>
      </c>
      <c r="J394" s="11">
        <v>39623</v>
      </c>
      <c r="K394">
        <v>34.93</v>
      </c>
      <c r="L394">
        <v>13.0641</v>
      </c>
      <c r="M394">
        <v>21.8659</v>
      </c>
    </row>
    <row r="395" spans="1:13" x14ac:dyDescent="0.3">
      <c r="A395">
        <v>477</v>
      </c>
      <c r="B395">
        <v>20080611</v>
      </c>
      <c r="C395">
        <v>20080623</v>
      </c>
      <c r="D395">
        <v>20080618</v>
      </c>
      <c r="E395">
        <v>26918</v>
      </c>
      <c r="F395">
        <v>9</v>
      </c>
      <c r="G395">
        <v>14</v>
      </c>
      <c r="H395">
        <v>4.99</v>
      </c>
      <c r="I395">
        <v>1.8663000000000001</v>
      </c>
      <c r="J395" s="11">
        <v>39610</v>
      </c>
      <c r="K395">
        <v>69.86</v>
      </c>
      <c r="L395">
        <v>26.1282</v>
      </c>
      <c r="M395">
        <v>43.7318</v>
      </c>
    </row>
    <row r="396" spans="1:13" x14ac:dyDescent="0.3">
      <c r="A396">
        <v>477</v>
      </c>
      <c r="B396">
        <v>20080620</v>
      </c>
      <c r="C396">
        <v>20080702</v>
      </c>
      <c r="D396">
        <v>20080627</v>
      </c>
      <c r="E396">
        <v>26920</v>
      </c>
      <c r="F396">
        <v>9</v>
      </c>
      <c r="G396">
        <v>14</v>
      </c>
      <c r="H396">
        <v>4.99</v>
      </c>
      <c r="I396">
        <v>1.8663000000000001</v>
      </c>
      <c r="J396" s="11">
        <v>39619</v>
      </c>
      <c r="K396">
        <v>69.86</v>
      </c>
      <c r="L396">
        <v>26.1282</v>
      </c>
      <c r="M396">
        <v>43.7318</v>
      </c>
    </row>
    <row r="397" spans="1:13" x14ac:dyDescent="0.3">
      <c r="A397">
        <v>477</v>
      </c>
      <c r="B397">
        <v>20080611</v>
      </c>
      <c r="C397">
        <v>20080623</v>
      </c>
      <c r="D397">
        <v>20080618</v>
      </c>
      <c r="E397">
        <v>26921</v>
      </c>
      <c r="F397">
        <v>9</v>
      </c>
      <c r="G397">
        <v>6</v>
      </c>
      <c r="H397">
        <v>4.99</v>
      </c>
      <c r="I397">
        <v>1.8663000000000001</v>
      </c>
      <c r="J397" s="11">
        <v>39610</v>
      </c>
      <c r="K397">
        <v>29.94</v>
      </c>
      <c r="L397">
        <v>11.197800000000001</v>
      </c>
      <c r="M397">
        <v>18.7422</v>
      </c>
    </row>
    <row r="398" spans="1:13" x14ac:dyDescent="0.3">
      <c r="A398">
        <v>477</v>
      </c>
      <c r="B398">
        <v>20080617</v>
      </c>
      <c r="C398">
        <v>20080629</v>
      </c>
      <c r="D398">
        <v>20080624</v>
      </c>
      <c r="E398">
        <v>27470</v>
      </c>
      <c r="F398">
        <v>9</v>
      </c>
      <c r="G398">
        <v>14</v>
      </c>
      <c r="H398">
        <v>4.99</v>
      </c>
      <c r="I398">
        <v>1.8663000000000001</v>
      </c>
      <c r="J398" s="11">
        <v>39616</v>
      </c>
      <c r="K398">
        <v>69.86</v>
      </c>
      <c r="L398">
        <v>26.1282</v>
      </c>
      <c r="M398">
        <v>43.7318</v>
      </c>
    </row>
    <row r="399" spans="1:13" x14ac:dyDescent="0.3">
      <c r="A399">
        <v>477</v>
      </c>
      <c r="B399">
        <v>20080602</v>
      </c>
      <c r="C399">
        <v>20080614</v>
      </c>
      <c r="D399">
        <v>20080609</v>
      </c>
      <c r="E399">
        <v>27472</v>
      </c>
      <c r="F399">
        <v>9</v>
      </c>
      <c r="G399">
        <v>9</v>
      </c>
      <c r="H399">
        <v>4.99</v>
      </c>
      <c r="I399">
        <v>1.8663000000000001</v>
      </c>
      <c r="J399" s="11">
        <v>39601</v>
      </c>
      <c r="K399">
        <v>44.91</v>
      </c>
      <c r="L399">
        <v>16.796700000000001</v>
      </c>
      <c r="M399">
        <v>28.113299999999999</v>
      </c>
    </row>
    <row r="400" spans="1:13" x14ac:dyDescent="0.3">
      <c r="A400">
        <v>477</v>
      </c>
      <c r="B400">
        <v>20080609</v>
      </c>
      <c r="C400">
        <v>20080621</v>
      </c>
      <c r="D400">
        <v>20080616</v>
      </c>
      <c r="E400">
        <v>27486</v>
      </c>
      <c r="F400">
        <v>9</v>
      </c>
      <c r="G400">
        <v>8</v>
      </c>
      <c r="H400">
        <v>4.99</v>
      </c>
      <c r="I400">
        <v>1.8663000000000001</v>
      </c>
      <c r="J400" s="11">
        <v>39608</v>
      </c>
      <c r="K400">
        <v>39.92</v>
      </c>
      <c r="L400">
        <v>14.930400000000001</v>
      </c>
      <c r="M400">
        <v>24.989599999999999</v>
      </c>
    </row>
    <row r="401" spans="1:13" x14ac:dyDescent="0.3">
      <c r="A401">
        <v>477</v>
      </c>
      <c r="B401">
        <v>20080603</v>
      </c>
      <c r="C401">
        <v>20080615</v>
      </c>
      <c r="D401">
        <v>20080610</v>
      </c>
      <c r="E401">
        <v>27492</v>
      </c>
      <c r="F401">
        <v>9</v>
      </c>
      <c r="G401">
        <v>15</v>
      </c>
      <c r="H401">
        <v>4.99</v>
      </c>
      <c r="I401">
        <v>1.8663000000000001</v>
      </c>
      <c r="J401" s="11">
        <v>39602</v>
      </c>
      <c r="K401">
        <v>74.849999999999994</v>
      </c>
      <c r="L401">
        <v>27.994499999999999</v>
      </c>
      <c r="M401">
        <v>46.855499999999999</v>
      </c>
    </row>
    <row r="402" spans="1:13" x14ac:dyDescent="0.3">
      <c r="A402">
        <v>477</v>
      </c>
      <c r="B402">
        <v>20080501</v>
      </c>
      <c r="C402">
        <v>20080513</v>
      </c>
      <c r="D402">
        <v>20080508</v>
      </c>
      <c r="E402">
        <v>27494</v>
      </c>
      <c r="F402">
        <v>9</v>
      </c>
      <c r="G402">
        <v>7</v>
      </c>
      <c r="H402">
        <v>4.99</v>
      </c>
      <c r="I402">
        <v>1.8663000000000001</v>
      </c>
      <c r="J402" s="11">
        <v>39569</v>
      </c>
      <c r="K402">
        <v>34.93</v>
      </c>
      <c r="L402">
        <v>13.0641</v>
      </c>
      <c r="M402">
        <v>21.8659</v>
      </c>
    </row>
    <row r="403" spans="1:13" x14ac:dyDescent="0.3">
      <c r="A403">
        <v>477</v>
      </c>
      <c r="B403">
        <v>20080103</v>
      </c>
      <c r="C403">
        <v>20080115</v>
      </c>
      <c r="D403">
        <v>20080110</v>
      </c>
      <c r="E403">
        <v>27500</v>
      </c>
      <c r="F403">
        <v>9</v>
      </c>
      <c r="G403">
        <v>19</v>
      </c>
      <c r="H403">
        <v>4.99</v>
      </c>
      <c r="I403">
        <v>1.8663000000000001</v>
      </c>
      <c r="J403" s="11">
        <v>39450</v>
      </c>
      <c r="K403">
        <v>94.81</v>
      </c>
      <c r="L403">
        <v>35.459699999999998</v>
      </c>
      <c r="M403">
        <v>59.350299999999997</v>
      </c>
    </row>
    <row r="404" spans="1:13" x14ac:dyDescent="0.3">
      <c r="A404">
        <v>477</v>
      </c>
      <c r="B404">
        <v>20080112</v>
      </c>
      <c r="C404">
        <v>20080124</v>
      </c>
      <c r="D404">
        <v>20080119</v>
      </c>
      <c r="E404">
        <v>27501</v>
      </c>
      <c r="F404">
        <v>9</v>
      </c>
      <c r="G404">
        <v>15</v>
      </c>
      <c r="H404">
        <v>4.99</v>
      </c>
      <c r="I404">
        <v>1.8663000000000001</v>
      </c>
      <c r="J404" s="11">
        <v>39459</v>
      </c>
      <c r="K404">
        <v>74.849999999999994</v>
      </c>
      <c r="L404">
        <v>27.994499999999999</v>
      </c>
      <c r="M404">
        <v>46.855499999999999</v>
      </c>
    </row>
    <row r="405" spans="1:13" x14ac:dyDescent="0.3">
      <c r="A405">
        <v>477</v>
      </c>
      <c r="B405">
        <v>20080209</v>
      </c>
      <c r="C405">
        <v>20080221</v>
      </c>
      <c r="D405">
        <v>20080216</v>
      </c>
      <c r="E405">
        <v>27582</v>
      </c>
      <c r="F405">
        <v>9</v>
      </c>
      <c r="G405">
        <v>20</v>
      </c>
      <c r="H405">
        <v>4.99</v>
      </c>
      <c r="I405">
        <v>1.8663000000000001</v>
      </c>
      <c r="J405" s="11">
        <v>39487</v>
      </c>
      <c r="K405">
        <v>99.8</v>
      </c>
      <c r="L405">
        <v>37.326000000000001</v>
      </c>
      <c r="M405">
        <v>62.473999999999997</v>
      </c>
    </row>
    <row r="406" spans="1:13" x14ac:dyDescent="0.3">
      <c r="A406">
        <v>477</v>
      </c>
      <c r="B406">
        <v>20080209</v>
      </c>
      <c r="C406">
        <v>20080221</v>
      </c>
      <c r="D406">
        <v>20080216</v>
      </c>
      <c r="E406">
        <v>27583</v>
      </c>
      <c r="F406">
        <v>9</v>
      </c>
      <c r="G406">
        <v>4</v>
      </c>
      <c r="H406">
        <v>4.99</v>
      </c>
      <c r="I406">
        <v>1.8663000000000001</v>
      </c>
      <c r="J406" s="11">
        <v>39487</v>
      </c>
      <c r="K406">
        <v>19.96</v>
      </c>
      <c r="L406">
        <v>7.4652000000000003</v>
      </c>
      <c r="M406">
        <v>12.4948</v>
      </c>
    </row>
    <row r="407" spans="1:13" x14ac:dyDescent="0.3">
      <c r="A407">
        <v>477</v>
      </c>
      <c r="B407">
        <v>20080215</v>
      </c>
      <c r="C407">
        <v>20080227</v>
      </c>
      <c r="D407">
        <v>20080222</v>
      </c>
      <c r="E407">
        <v>27585</v>
      </c>
      <c r="F407">
        <v>9</v>
      </c>
      <c r="G407">
        <v>14</v>
      </c>
      <c r="H407">
        <v>4.99</v>
      </c>
      <c r="I407">
        <v>1.8663000000000001</v>
      </c>
      <c r="J407" s="11">
        <v>39493</v>
      </c>
      <c r="K407">
        <v>69.86</v>
      </c>
      <c r="L407">
        <v>26.1282</v>
      </c>
      <c r="M407">
        <v>43.7318</v>
      </c>
    </row>
    <row r="408" spans="1:13" x14ac:dyDescent="0.3">
      <c r="A408">
        <v>477</v>
      </c>
      <c r="B408">
        <v>20080625</v>
      </c>
      <c r="C408">
        <v>20080707</v>
      </c>
      <c r="D408">
        <v>20080702</v>
      </c>
      <c r="E408">
        <v>27590</v>
      </c>
      <c r="F408">
        <v>9</v>
      </c>
      <c r="G408">
        <v>8</v>
      </c>
      <c r="H408">
        <v>4.99</v>
      </c>
      <c r="I408">
        <v>1.8663000000000001</v>
      </c>
      <c r="J408" s="11">
        <v>39624</v>
      </c>
      <c r="K408">
        <v>39.92</v>
      </c>
      <c r="L408">
        <v>14.930400000000001</v>
      </c>
      <c r="M408">
        <v>24.989599999999999</v>
      </c>
    </row>
    <row r="409" spans="1:13" x14ac:dyDescent="0.3">
      <c r="A409">
        <v>477</v>
      </c>
      <c r="B409">
        <v>20080331</v>
      </c>
      <c r="C409">
        <v>20080412</v>
      </c>
      <c r="D409">
        <v>20080407</v>
      </c>
      <c r="E409">
        <v>27597</v>
      </c>
      <c r="F409">
        <v>9</v>
      </c>
      <c r="G409">
        <v>15</v>
      </c>
      <c r="H409">
        <v>4.99</v>
      </c>
      <c r="I409">
        <v>1.8663000000000001</v>
      </c>
      <c r="J409" s="11">
        <v>39538</v>
      </c>
      <c r="K409">
        <v>74.849999999999994</v>
      </c>
      <c r="L409">
        <v>27.994499999999999</v>
      </c>
      <c r="M409">
        <v>46.855499999999999</v>
      </c>
    </row>
    <row r="410" spans="1:13" x14ac:dyDescent="0.3">
      <c r="A410">
        <v>477</v>
      </c>
      <c r="B410">
        <v>20080304</v>
      </c>
      <c r="C410">
        <v>20080316</v>
      </c>
      <c r="D410">
        <v>20080311</v>
      </c>
      <c r="E410">
        <v>27598</v>
      </c>
      <c r="F410">
        <v>9</v>
      </c>
      <c r="G410">
        <v>1</v>
      </c>
      <c r="H410">
        <v>4.99</v>
      </c>
      <c r="I410">
        <v>1.8663000000000001</v>
      </c>
      <c r="J410" s="11">
        <v>39511</v>
      </c>
      <c r="K410">
        <v>4.99</v>
      </c>
      <c r="L410">
        <v>1.8663000000000001</v>
      </c>
      <c r="M410">
        <v>3.1236999999999999</v>
      </c>
    </row>
    <row r="411" spans="1:13" x14ac:dyDescent="0.3">
      <c r="A411">
        <v>477</v>
      </c>
      <c r="B411">
        <v>20080311</v>
      </c>
      <c r="C411">
        <v>20080323</v>
      </c>
      <c r="D411">
        <v>20080318</v>
      </c>
      <c r="E411">
        <v>27706</v>
      </c>
      <c r="F411">
        <v>9</v>
      </c>
      <c r="G411">
        <v>16</v>
      </c>
      <c r="H411">
        <v>4.99</v>
      </c>
      <c r="I411">
        <v>1.8663000000000001</v>
      </c>
      <c r="J411" s="11">
        <v>39518</v>
      </c>
      <c r="K411">
        <v>79.84</v>
      </c>
      <c r="L411">
        <v>29.860800000000001</v>
      </c>
      <c r="M411">
        <v>49.979199999999999</v>
      </c>
    </row>
    <row r="412" spans="1:13" x14ac:dyDescent="0.3">
      <c r="A412">
        <v>477</v>
      </c>
      <c r="B412">
        <v>20080402</v>
      </c>
      <c r="C412">
        <v>20080414</v>
      </c>
      <c r="D412">
        <v>20080409</v>
      </c>
      <c r="E412">
        <v>27711</v>
      </c>
      <c r="F412">
        <v>9</v>
      </c>
      <c r="G412">
        <v>13</v>
      </c>
      <c r="H412">
        <v>4.99</v>
      </c>
      <c r="I412">
        <v>1.8663000000000001</v>
      </c>
      <c r="J412" s="11">
        <v>39540</v>
      </c>
      <c r="K412">
        <v>64.87</v>
      </c>
      <c r="L412">
        <v>24.261900000000001</v>
      </c>
      <c r="M412">
        <v>40.6081</v>
      </c>
    </row>
    <row r="413" spans="1:13" x14ac:dyDescent="0.3">
      <c r="A413">
        <v>477</v>
      </c>
      <c r="B413">
        <v>20080610</v>
      </c>
      <c r="C413">
        <v>20080622</v>
      </c>
      <c r="D413">
        <v>20080617</v>
      </c>
      <c r="E413">
        <v>27713</v>
      </c>
      <c r="F413">
        <v>9</v>
      </c>
      <c r="G413">
        <v>13</v>
      </c>
      <c r="H413">
        <v>4.99</v>
      </c>
      <c r="I413">
        <v>1.8663000000000001</v>
      </c>
      <c r="J413" s="11">
        <v>39609</v>
      </c>
      <c r="K413">
        <v>64.87</v>
      </c>
      <c r="L413">
        <v>24.261900000000001</v>
      </c>
      <c r="M413">
        <v>40.6081</v>
      </c>
    </row>
    <row r="414" spans="1:13" x14ac:dyDescent="0.3">
      <c r="A414">
        <v>477</v>
      </c>
      <c r="B414">
        <v>20080410</v>
      </c>
      <c r="C414">
        <v>20080422</v>
      </c>
      <c r="D414">
        <v>20080417</v>
      </c>
      <c r="E414">
        <v>27722</v>
      </c>
      <c r="F414">
        <v>9</v>
      </c>
      <c r="G414">
        <v>15</v>
      </c>
      <c r="H414">
        <v>4.99</v>
      </c>
      <c r="I414">
        <v>1.8663000000000001</v>
      </c>
      <c r="J414" s="11">
        <v>39548</v>
      </c>
      <c r="K414">
        <v>74.849999999999994</v>
      </c>
      <c r="L414">
        <v>27.994499999999999</v>
      </c>
      <c r="M414">
        <v>46.855499999999999</v>
      </c>
    </row>
    <row r="415" spans="1:13" x14ac:dyDescent="0.3">
      <c r="A415">
        <v>477</v>
      </c>
      <c r="B415">
        <v>20080107</v>
      </c>
      <c r="C415">
        <v>20080119</v>
      </c>
      <c r="D415">
        <v>20080114</v>
      </c>
      <c r="E415">
        <v>27866</v>
      </c>
      <c r="F415">
        <v>9</v>
      </c>
      <c r="G415">
        <v>16</v>
      </c>
      <c r="H415">
        <v>4.99</v>
      </c>
      <c r="I415">
        <v>1.8663000000000001</v>
      </c>
      <c r="J415" s="11">
        <v>39454</v>
      </c>
      <c r="K415">
        <v>79.84</v>
      </c>
      <c r="L415">
        <v>29.860800000000001</v>
      </c>
      <c r="M415">
        <v>49.979199999999999</v>
      </c>
    </row>
    <row r="416" spans="1:13" x14ac:dyDescent="0.3">
      <c r="A416">
        <v>477</v>
      </c>
      <c r="B416">
        <v>20080112</v>
      </c>
      <c r="C416">
        <v>20080124</v>
      </c>
      <c r="D416">
        <v>20080119</v>
      </c>
      <c r="E416">
        <v>27877</v>
      </c>
      <c r="F416">
        <v>9</v>
      </c>
      <c r="G416">
        <v>13</v>
      </c>
      <c r="H416">
        <v>4.99</v>
      </c>
      <c r="I416">
        <v>1.8663000000000001</v>
      </c>
      <c r="J416" s="11">
        <v>39459</v>
      </c>
      <c r="K416">
        <v>64.87</v>
      </c>
      <c r="L416">
        <v>24.261900000000001</v>
      </c>
      <c r="M416">
        <v>40.6081</v>
      </c>
    </row>
    <row r="417" spans="1:13" x14ac:dyDescent="0.3">
      <c r="A417">
        <v>477</v>
      </c>
      <c r="B417">
        <v>20080519</v>
      </c>
      <c r="C417">
        <v>20080531</v>
      </c>
      <c r="D417">
        <v>20080526</v>
      </c>
      <c r="E417">
        <v>27974</v>
      </c>
      <c r="F417">
        <v>9</v>
      </c>
      <c r="G417">
        <v>20</v>
      </c>
      <c r="H417">
        <v>4.99</v>
      </c>
      <c r="I417">
        <v>1.8663000000000001</v>
      </c>
      <c r="J417" s="11">
        <v>39587</v>
      </c>
      <c r="K417">
        <v>99.8</v>
      </c>
      <c r="L417">
        <v>37.326000000000001</v>
      </c>
      <c r="M417">
        <v>62.473999999999997</v>
      </c>
    </row>
    <row r="418" spans="1:13" x14ac:dyDescent="0.3">
      <c r="A418">
        <v>477</v>
      </c>
      <c r="B418">
        <v>20080512</v>
      </c>
      <c r="C418">
        <v>20080524</v>
      </c>
      <c r="D418">
        <v>20080519</v>
      </c>
      <c r="E418">
        <v>27977</v>
      </c>
      <c r="F418">
        <v>9</v>
      </c>
      <c r="G418">
        <v>11</v>
      </c>
      <c r="H418">
        <v>4.99</v>
      </c>
      <c r="I418">
        <v>1.8663000000000001</v>
      </c>
      <c r="J418" s="11">
        <v>39580</v>
      </c>
      <c r="K418">
        <v>54.89</v>
      </c>
      <c r="L418">
        <v>20.529299999999999</v>
      </c>
      <c r="M418">
        <v>34.360700000000001</v>
      </c>
    </row>
    <row r="419" spans="1:13" x14ac:dyDescent="0.3">
      <c r="A419">
        <v>477</v>
      </c>
      <c r="B419">
        <v>20080611</v>
      </c>
      <c r="C419">
        <v>20080623</v>
      </c>
      <c r="D419">
        <v>20080618</v>
      </c>
      <c r="E419">
        <v>27986</v>
      </c>
      <c r="F419">
        <v>9</v>
      </c>
      <c r="G419">
        <v>11</v>
      </c>
      <c r="H419">
        <v>4.99</v>
      </c>
      <c r="I419">
        <v>1.8663000000000001</v>
      </c>
      <c r="J419" s="11">
        <v>39610</v>
      </c>
      <c r="K419">
        <v>54.89</v>
      </c>
      <c r="L419">
        <v>20.529299999999999</v>
      </c>
      <c r="M419">
        <v>34.360700000000001</v>
      </c>
    </row>
    <row r="420" spans="1:13" x14ac:dyDescent="0.3">
      <c r="A420">
        <v>477</v>
      </c>
      <c r="B420">
        <v>20080606</v>
      </c>
      <c r="C420">
        <v>20080618</v>
      </c>
      <c r="D420">
        <v>20080613</v>
      </c>
      <c r="E420">
        <v>27987</v>
      </c>
      <c r="F420">
        <v>9</v>
      </c>
      <c r="G420">
        <v>14</v>
      </c>
      <c r="H420">
        <v>4.99</v>
      </c>
      <c r="I420">
        <v>1.8663000000000001</v>
      </c>
      <c r="J420" s="11">
        <v>39605</v>
      </c>
      <c r="K420">
        <v>69.86</v>
      </c>
      <c r="L420">
        <v>26.1282</v>
      </c>
      <c r="M420">
        <v>43.7318</v>
      </c>
    </row>
    <row r="421" spans="1:13" x14ac:dyDescent="0.3">
      <c r="A421">
        <v>477</v>
      </c>
      <c r="B421">
        <v>20080624</v>
      </c>
      <c r="C421">
        <v>20080706</v>
      </c>
      <c r="D421">
        <v>20080701</v>
      </c>
      <c r="E421">
        <v>28118</v>
      </c>
      <c r="F421">
        <v>9</v>
      </c>
      <c r="G421">
        <v>2</v>
      </c>
      <c r="H421">
        <v>4.99</v>
      </c>
      <c r="I421">
        <v>1.8663000000000001</v>
      </c>
      <c r="J421" s="11">
        <v>39623</v>
      </c>
      <c r="K421">
        <v>9.98</v>
      </c>
      <c r="L421">
        <v>3.7326000000000001</v>
      </c>
      <c r="M421">
        <v>6.2473999999999998</v>
      </c>
    </row>
    <row r="422" spans="1:13" x14ac:dyDescent="0.3">
      <c r="A422">
        <v>477</v>
      </c>
      <c r="B422">
        <v>20080311</v>
      </c>
      <c r="C422">
        <v>20080323</v>
      </c>
      <c r="D422">
        <v>20080318</v>
      </c>
      <c r="E422">
        <v>28218</v>
      </c>
      <c r="F422">
        <v>9</v>
      </c>
      <c r="G422">
        <v>4</v>
      </c>
      <c r="H422">
        <v>4.99</v>
      </c>
      <c r="I422">
        <v>1.8663000000000001</v>
      </c>
      <c r="J422" s="11">
        <v>39518</v>
      </c>
      <c r="K422">
        <v>19.96</v>
      </c>
      <c r="L422">
        <v>7.4652000000000003</v>
      </c>
      <c r="M422">
        <v>12.4948</v>
      </c>
    </row>
    <row r="423" spans="1:13" x14ac:dyDescent="0.3">
      <c r="A423">
        <v>477</v>
      </c>
      <c r="B423">
        <v>20080410</v>
      </c>
      <c r="C423">
        <v>20080422</v>
      </c>
      <c r="D423">
        <v>20080417</v>
      </c>
      <c r="E423">
        <v>28305</v>
      </c>
      <c r="F423">
        <v>9</v>
      </c>
      <c r="G423">
        <v>12</v>
      </c>
      <c r="H423">
        <v>4.99</v>
      </c>
      <c r="I423">
        <v>1.8663000000000001</v>
      </c>
      <c r="J423" s="11">
        <v>39548</v>
      </c>
      <c r="K423">
        <v>59.88</v>
      </c>
      <c r="L423">
        <v>22.395600000000002</v>
      </c>
      <c r="M423">
        <v>37.484400000000001</v>
      </c>
    </row>
    <row r="424" spans="1:13" x14ac:dyDescent="0.3">
      <c r="A424">
        <v>477</v>
      </c>
      <c r="B424">
        <v>20080131</v>
      </c>
      <c r="C424">
        <v>20080212</v>
      </c>
      <c r="D424">
        <v>20080207</v>
      </c>
      <c r="E424">
        <v>28306</v>
      </c>
      <c r="F424">
        <v>9</v>
      </c>
      <c r="G424">
        <v>18</v>
      </c>
      <c r="H424">
        <v>4.99</v>
      </c>
      <c r="I424">
        <v>1.8663000000000001</v>
      </c>
      <c r="J424" s="11">
        <v>39478</v>
      </c>
      <c r="K424">
        <v>89.82</v>
      </c>
      <c r="L424">
        <v>33.593400000000003</v>
      </c>
      <c r="M424">
        <v>56.226599999999998</v>
      </c>
    </row>
    <row r="425" spans="1:13" x14ac:dyDescent="0.3">
      <c r="A425">
        <v>477</v>
      </c>
      <c r="B425">
        <v>20080325</v>
      </c>
      <c r="C425">
        <v>20080406</v>
      </c>
      <c r="D425">
        <v>20080401</v>
      </c>
      <c r="E425">
        <v>28348</v>
      </c>
      <c r="F425">
        <v>9</v>
      </c>
      <c r="G425">
        <v>10</v>
      </c>
      <c r="H425">
        <v>4.99</v>
      </c>
      <c r="I425">
        <v>1.8663000000000001</v>
      </c>
      <c r="J425" s="11">
        <v>39532</v>
      </c>
      <c r="K425">
        <v>49.9</v>
      </c>
      <c r="L425">
        <v>18.663</v>
      </c>
      <c r="M425">
        <v>31.236999999999998</v>
      </c>
    </row>
    <row r="426" spans="1:13" x14ac:dyDescent="0.3">
      <c r="A426">
        <v>477</v>
      </c>
      <c r="B426">
        <v>20080423</v>
      </c>
      <c r="C426">
        <v>20080505</v>
      </c>
      <c r="D426">
        <v>20080430</v>
      </c>
      <c r="E426">
        <v>28349</v>
      </c>
      <c r="F426">
        <v>9</v>
      </c>
      <c r="G426">
        <v>6</v>
      </c>
      <c r="H426">
        <v>4.99</v>
      </c>
      <c r="I426">
        <v>1.8663000000000001</v>
      </c>
      <c r="J426" s="11">
        <v>39561</v>
      </c>
      <c r="K426">
        <v>29.94</v>
      </c>
      <c r="L426">
        <v>11.197800000000001</v>
      </c>
      <c r="M426">
        <v>18.7422</v>
      </c>
    </row>
    <row r="427" spans="1:13" x14ac:dyDescent="0.3">
      <c r="A427">
        <v>477</v>
      </c>
      <c r="B427">
        <v>20080219</v>
      </c>
      <c r="C427">
        <v>20080302</v>
      </c>
      <c r="D427">
        <v>20080226</v>
      </c>
      <c r="E427">
        <v>28350</v>
      </c>
      <c r="F427">
        <v>9</v>
      </c>
      <c r="G427">
        <v>18</v>
      </c>
      <c r="H427">
        <v>4.99</v>
      </c>
      <c r="I427">
        <v>1.8663000000000001</v>
      </c>
      <c r="J427" s="11">
        <v>39497</v>
      </c>
      <c r="K427">
        <v>89.82</v>
      </c>
      <c r="L427">
        <v>33.593400000000003</v>
      </c>
      <c r="M427">
        <v>56.226599999999998</v>
      </c>
    </row>
    <row r="428" spans="1:13" x14ac:dyDescent="0.3">
      <c r="A428">
        <v>477</v>
      </c>
      <c r="B428">
        <v>20080109</v>
      </c>
      <c r="C428">
        <v>20080121</v>
      </c>
      <c r="D428">
        <v>20080116</v>
      </c>
      <c r="E428">
        <v>28352</v>
      </c>
      <c r="F428">
        <v>9</v>
      </c>
      <c r="G428">
        <v>19</v>
      </c>
      <c r="H428">
        <v>4.99</v>
      </c>
      <c r="I428">
        <v>1.8663000000000001</v>
      </c>
      <c r="J428" s="11">
        <v>39456</v>
      </c>
      <c r="K428">
        <v>94.81</v>
      </c>
      <c r="L428">
        <v>35.459699999999998</v>
      </c>
      <c r="M428">
        <v>59.350299999999997</v>
      </c>
    </row>
    <row r="429" spans="1:13" x14ac:dyDescent="0.3">
      <c r="A429">
        <v>477</v>
      </c>
      <c r="B429">
        <v>20080119</v>
      </c>
      <c r="C429">
        <v>20080131</v>
      </c>
      <c r="D429">
        <v>20080126</v>
      </c>
      <c r="E429">
        <v>28715</v>
      </c>
      <c r="F429">
        <v>9</v>
      </c>
      <c r="G429">
        <v>18</v>
      </c>
      <c r="H429">
        <v>4.99</v>
      </c>
      <c r="I429">
        <v>1.8663000000000001</v>
      </c>
      <c r="J429" s="11">
        <v>39466</v>
      </c>
      <c r="K429">
        <v>89.82</v>
      </c>
      <c r="L429">
        <v>33.593400000000003</v>
      </c>
      <c r="M429">
        <v>56.226599999999998</v>
      </c>
    </row>
    <row r="430" spans="1:13" x14ac:dyDescent="0.3">
      <c r="A430">
        <v>477</v>
      </c>
      <c r="B430">
        <v>20080221</v>
      </c>
      <c r="C430">
        <v>20080304</v>
      </c>
      <c r="D430">
        <v>20080228</v>
      </c>
      <c r="E430">
        <v>28716</v>
      </c>
      <c r="F430">
        <v>9</v>
      </c>
      <c r="G430">
        <v>1</v>
      </c>
      <c r="H430">
        <v>4.99</v>
      </c>
      <c r="I430">
        <v>1.8663000000000001</v>
      </c>
      <c r="J430" s="11">
        <v>39499</v>
      </c>
      <c r="K430">
        <v>4.99</v>
      </c>
      <c r="L430">
        <v>1.8663000000000001</v>
      </c>
      <c r="M430">
        <v>3.1236999999999999</v>
      </c>
    </row>
    <row r="431" spans="1:13" x14ac:dyDescent="0.3">
      <c r="A431">
        <v>477</v>
      </c>
      <c r="B431">
        <v>20080227</v>
      </c>
      <c r="C431">
        <v>20080310</v>
      </c>
      <c r="D431">
        <v>20080305</v>
      </c>
      <c r="E431">
        <v>28718</v>
      </c>
      <c r="F431">
        <v>9</v>
      </c>
      <c r="G431">
        <v>18</v>
      </c>
      <c r="H431">
        <v>4.99</v>
      </c>
      <c r="I431">
        <v>1.8663000000000001</v>
      </c>
      <c r="J431" s="11">
        <v>39505</v>
      </c>
      <c r="K431">
        <v>89.82</v>
      </c>
      <c r="L431">
        <v>33.593400000000003</v>
      </c>
      <c r="M431">
        <v>56.226599999999998</v>
      </c>
    </row>
    <row r="432" spans="1:13" x14ac:dyDescent="0.3">
      <c r="A432">
        <v>477</v>
      </c>
      <c r="B432">
        <v>20080502</v>
      </c>
      <c r="C432">
        <v>20080514</v>
      </c>
      <c r="D432">
        <v>20080509</v>
      </c>
      <c r="E432">
        <v>28721</v>
      </c>
      <c r="F432">
        <v>9</v>
      </c>
      <c r="G432">
        <v>20</v>
      </c>
      <c r="H432">
        <v>4.99</v>
      </c>
      <c r="I432">
        <v>1.8663000000000001</v>
      </c>
      <c r="J432" s="11">
        <v>39570</v>
      </c>
      <c r="K432">
        <v>99.8</v>
      </c>
      <c r="L432">
        <v>37.326000000000001</v>
      </c>
      <c r="M432">
        <v>62.473999999999997</v>
      </c>
    </row>
    <row r="433" spans="1:13" x14ac:dyDescent="0.3">
      <c r="A433">
        <v>477</v>
      </c>
      <c r="B433">
        <v>20080222</v>
      </c>
      <c r="C433">
        <v>20080305</v>
      </c>
      <c r="D433">
        <v>20080229</v>
      </c>
      <c r="E433">
        <v>28922</v>
      </c>
      <c r="F433">
        <v>9</v>
      </c>
      <c r="G433">
        <v>12</v>
      </c>
      <c r="H433">
        <v>4.99</v>
      </c>
      <c r="I433">
        <v>1.8663000000000001</v>
      </c>
      <c r="J433" s="11">
        <v>39500</v>
      </c>
      <c r="K433">
        <v>59.88</v>
      </c>
      <c r="L433">
        <v>22.395600000000002</v>
      </c>
      <c r="M433">
        <v>37.484400000000001</v>
      </c>
    </row>
    <row r="434" spans="1:13" x14ac:dyDescent="0.3">
      <c r="A434">
        <v>477</v>
      </c>
      <c r="B434">
        <v>20080424</v>
      </c>
      <c r="C434">
        <v>20080506</v>
      </c>
      <c r="D434">
        <v>20080501</v>
      </c>
      <c r="E434">
        <v>28941</v>
      </c>
      <c r="F434">
        <v>9</v>
      </c>
      <c r="G434">
        <v>17</v>
      </c>
      <c r="H434">
        <v>4.99</v>
      </c>
      <c r="I434">
        <v>1.8663000000000001</v>
      </c>
      <c r="J434" s="11">
        <v>39562</v>
      </c>
      <c r="K434">
        <v>84.83</v>
      </c>
      <c r="L434">
        <v>31.7271</v>
      </c>
      <c r="M434">
        <v>53.102899999999998</v>
      </c>
    </row>
    <row r="435" spans="1:13" x14ac:dyDescent="0.3">
      <c r="A435">
        <v>477</v>
      </c>
      <c r="B435">
        <v>20080102</v>
      </c>
      <c r="C435">
        <v>20080114</v>
      </c>
      <c r="D435">
        <v>20080109</v>
      </c>
      <c r="E435">
        <v>28943</v>
      </c>
      <c r="F435">
        <v>9</v>
      </c>
      <c r="G435">
        <v>20</v>
      </c>
      <c r="H435">
        <v>4.99</v>
      </c>
      <c r="I435">
        <v>1.8663000000000001</v>
      </c>
      <c r="J435" s="11">
        <v>39449</v>
      </c>
      <c r="K435">
        <v>99.8</v>
      </c>
      <c r="L435">
        <v>37.326000000000001</v>
      </c>
      <c r="M435">
        <v>62.473999999999997</v>
      </c>
    </row>
    <row r="436" spans="1:13" x14ac:dyDescent="0.3">
      <c r="A436">
        <v>477</v>
      </c>
      <c r="B436">
        <v>20080222</v>
      </c>
      <c r="C436">
        <v>20080305</v>
      </c>
      <c r="D436">
        <v>20080229</v>
      </c>
      <c r="E436">
        <v>28944</v>
      </c>
      <c r="F436">
        <v>9</v>
      </c>
      <c r="G436">
        <v>6</v>
      </c>
      <c r="H436">
        <v>4.99</v>
      </c>
      <c r="I436">
        <v>1.8663000000000001</v>
      </c>
      <c r="J436" s="11">
        <v>39500</v>
      </c>
      <c r="K436">
        <v>29.94</v>
      </c>
      <c r="L436">
        <v>11.197800000000001</v>
      </c>
      <c r="M436">
        <v>18.7422</v>
      </c>
    </row>
    <row r="437" spans="1:13" x14ac:dyDescent="0.3">
      <c r="A437">
        <v>477</v>
      </c>
      <c r="B437">
        <v>20080703</v>
      </c>
      <c r="C437">
        <v>20080715</v>
      </c>
      <c r="D437">
        <v>20080710</v>
      </c>
      <c r="E437">
        <v>28946</v>
      </c>
      <c r="F437">
        <v>9</v>
      </c>
      <c r="G437">
        <v>1</v>
      </c>
      <c r="H437">
        <v>4.99</v>
      </c>
      <c r="I437">
        <v>1.8663000000000001</v>
      </c>
      <c r="J437" s="11">
        <v>39632</v>
      </c>
      <c r="K437">
        <v>4.99</v>
      </c>
      <c r="L437">
        <v>1.8663000000000001</v>
      </c>
      <c r="M437">
        <v>3.1236999999999999</v>
      </c>
    </row>
    <row r="438" spans="1:13" x14ac:dyDescent="0.3">
      <c r="A438">
        <v>477</v>
      </c>
      <c r="B438">
        <v>20080630</v>
      </c>
      <c r="C438">
        <v>20080712</v>
      </c>
      <c r="D438">
        <v>20080707</v>
      </c>
      <c r="E438">
        <v>28955</v>
      </c>
      <c r="F438">
        <v>9</v>
      </c>
      <c r="G438">
        <v>10</v>
      </c>
      <c r="H438">
        <v>4.99</v>
      </c>
      <c r="I438">
        <v>1.8663000000000001</v>
      </c>
      <c r="J438" s="11">
        <v>39629</v>
      </c>
      <c r="K438">
        <v>49.9</v>
      </c>
      <c r="L438">
        <v>18.663</v>
      </c>
      <c r="M438">
        <v>31.236999999999998</v>
      </c>
    </row>
    <row r="439" spans="1:13" x14ac:dyDescent="0.3">
      <c r="A439">
        <v>477</v>
      </c>
      <c r="B439">
        <v>20080118</v>
      </c>
      <c r="C439">
        <v>20080130</v>
      </c>
      <c r="D439">
        <v>20080125</v>
      </c>
      <c r="E439">
        <v>28956</v>
      </c>
      <c r="F439">
        <v>9</v>
      </c>
      <c r="G439">
        <v>1</v>
      </c>
      <c r="H439">
        <v>4.99</v>
      </c>
      <c r="I439">
        <v>1.8663000000000001</v>
      </c>
      <c r="J439" s="11">
        <v>39465</v>
      </c>
      <c r="K439">
        <v>4.99</v>
      </c>
      <c r="L439">
        <v>1.8663000000000001</v>
      </c>
      <c r="M439">
        <v>3.1236999999999999</v>
      </c>
    </row>
    <row r="440" spans="1:13" x14ac:dyDescent="0.3">
      <c r="A440">
        <v>477</v>
      </c>
      <c r="B440">
        <v>20080605</v>
      </c>
      <c r="C440">
        <v>20080617</v>
      </c>
      <c r="D440">
        <v>20080612</v>
      </c>
      <c r="E440">
        <v>28958</v>
      </c>
      <c r="F440">
        <v>9</v>
      </c>
      <c r="G440">
        <v>10</v>
      </c>
      <c r="H440">
        <v>4.99</v>
      </c>
      <c r="I440">
        <v>1.8663000000000001</v>
      </c>
      <c r="J440" s="11">
        <v>39604</v>
      </c>
      <c r="K440">
        <v>49.9</v>
      </c>
      <c r="L440">
        <v>18.663</v>
      </c>
      <c r="M440">
        <v>31.236999999999998</v>
      </c>
    </row>
    <row r="441" spans="1:13" x14ac:dyDescent="0.3">
      <c r="A441">
        <v>477</v>
      </c>
      <c r="B441">
        <v>20080709</v>
      </c>
      <c r="C441">
        <v>20080721</v>
      </c>
      <c r="D441">
        <v>20080716</v>
      </c>
      <c r="E441">
        <v>28960</v>
      </c>
      <c r="F441">
        <v>9</v>
      </c>
      <c r="G441">
        <v>9</v>
      </c>
      <c r="H441">
        <v>4.99</v>
      </c>
      <c r="I441">
        <v>1.8663000000000001</v>
      </c>
      <c r="J441" s="11">
        <v>39638</v>
      </c>
      <c r="K441">
        <v>44.91</v>
      </c>
      <c r="L441">
        <v>16.796700000000001</v>
      </c>
      <c r="M441">
        <v>28.113299999999999</v>
      </c>
    </row>
    <row r="442" spans="1:13" x14ac:dyDescent="0.3">
      <c r="A442">
        <v>477</v>
      </c>
      <c r="B442">
        <v>20080215</v>
      </c>
      <c r="C442">
        <v>20080227</v>
      </c>
      <c r="D442">
        <v>20080222</v>
      </c>
      <c r="E442">
        <v>29087</v>
      </c>
      <c r="F442">
        <v>9</v>
      </c>
      <c r="G442">
        <v>8</v>
      </c>
      <c r="H442">
        <v>4.99</v>
      </c>
      <c r="I442">
        <v>1.8663000000000001</v>
      </c>
      <c r="J442" s="11">
        <v>39493</v>
      </c>
      <c r="K442">
        <v>39.92</v>
      </c>
      <c r="L442">
        <v>14.930400000000001</v>
      </c>
      <c r="M442">
        <v>24.989599999999999</v>
      </c>
    </row>
    <row r="443" spans="1:13" x14ac:dyDescent="0.3">
      <c r="A443">
        <v>477</v>
      </c>
      <c r="B443">
        <v>20080207</v>
      </c>
      <c r="C443">
        <v>20080219</v>
      </c>
      <c r="D443">
        <v>20080214</v>
      </c>
      <c r="E443">
        <v>29088</v>
      </c>
      <c r="F443">
        <v>9</v>
      </c>
      <c r="G443">
        <v>13</v>
      </c>
      <c r="H443">
        <v>4.99</v>
      </c>
      <c r="I443">
        <v>1.8663000000000001</v>
      </c>
      <c r="J443" s="11">
        <v>39485</v>
      </c>
      <c r="K443">
        <v>64.87</v>
      </c>
      <c r="L443">
        <v>24.261900000000001</v>
      </c>
      <c r="M443">
        <v>40.6081</v>
      </c>
    </row>
    <row r="444" spans="1:13" x14ac:dyDescent="0.3">
      <c r="A444">
        <v>477</v>
      </c>
      <c r="B444">
        <v>20080205</v>
      </c>
      <c r="C444">
        <v>20080217</v>
      </c>
      <c r="D444">
        <v>20080212</v>
      </c>
      <c r="E444">
        <v>29091</v>
      </c>
      <c r="F444">
        <v>9</v>
      </c>
      <c r="G444">
        <v>1</v>
      </c>
      <c r="H444">
        <v>4.99</v>
      </c>
      <c r="I444">
        <v>1.8663000000000001</v>
      </c>
      <c r="J444" s="11">
        <v>39483</v>
      </c>
      <c r="K444">
        <v>4.99</v>
      </c>
      <c r="L444">
        <v>1.8663000000000001</v>
      </c>
      <c r="M444">
        <v>3.1236999999999999</v>
      </c>
    </row>
    <row r="445" spans="1:13" x14ac:dyDescent="0.3">
      <c r="A445">
        <v>477</v>
      </c>
      <c r="B445">
        <v>20080601</v>
      </c>
      <c r="C445">
        <v>20080613</v>
      </c>
      <c r="D445">
        <v>20080608</v>
      </c>
      <c r="E445">
        <v>29100</v>
      </c>
      <c r="F445">
        <v>9</v>
      </c>
      <c r="G445">
        <v>8</v>
      </c>
      <c r="H445">
        <v>4.99</v>
      </c>
      <c r="I445">
        <v>1.8663000000000001</v>
      </c>
      <c r="J445" s="11">
        <v>39600</v>
      </c>
      <c r="K445">
        <v>39.92</v>
      </c>
      <c r="L445">
        <v>14.930400000000001</v>
      </c>
      <c r="M445">
        <v>24.989599999999999</v>
      </c>
    </row>
    <row r="446" spans="1:13" x14ac:dyDescent="0.3">
      <c r="A446">
        <v>477</v>
      </c>
      <c r="B446">
        <v>20080503</v>
      </c>
      <c r="C446">
        <v>20080515</v>
      </c>
      <c r="D446">
        <v>20080510</v>
      </c>
      <c r="E446">
        <v>29101</v>
      </c>
      <c r="F446">
        <v>9</v>
      </c>
      <c r="G446">
        <v>15</v>
      </c>
      <c r="H446">
        <v>4.99</v>
      </c>
      <c r="I446">
        <v>1.8663000000000001</v>
      </c>
      <c r="J446" s="11">
        <v>39571</v>
      </c>
      <c r="K446">
        <v>74.849999999999994</v>
      </c>
      <c r="L446">
        <v>27.994499999999999</v>
      </c>
      <c r="M446">
        <v>46.855499999999999</v>
      </c>
    </row>
    <row r="447" spans="1:13" x14ac:dyDescent="0.3">
      <c r="A447">
        <v>477</v>
      </c>
      <c r="B447">
        <v>20080206</v>
      </c>
      <c r="C447">
        <v>20080218</v>
      </c>
      <c r="D447">
        <v>20080213</v>
      </c>
      <c r="E447">
        <v>29118</v>
      </c>
      <c r="F447">
        <v>9</v>
      </c>
      <c r="G447">
        <v>14</v>
      </c>
      <c r="H447">
        <v>4.99</v>
      </c>
      <c r="I447">
        <v>1.8663000000000001</v>
      </c>
      <c r="J447" s="11">
        <v>39484</v>
      </c>
      <c r="K447">
        <v>69.86</v>
      </c>
      <c r="L447">
        <v>26.1282</v>
      </c>
      <c r="M447">
        <v>43.7318</v>
      </c>
    </row>
    <row r="448" spans="1:13" x14ac:dyDescent="0.3">
      <c r="A448">
        <v>477</v>
      </c>
      <c r="B448">
        <v>20080503</v>
      </c>
      <c r="C448">
        <v>20080515</v>
      </c>
      <c r="D448">
        <v>20080510</v>
      </c>
      <c r="E448">
        <v>29119</v>
      </c>
      <c r="F448">
        <v>9</v>
      </c>
      <c r="G448">
        <v>20</v>
      </c>
      <c r="H448">
        <v>4.99</v>
      </c>
      <c r="I448">
        <v>1.8663000000000001</v>
      </c>
      <c r="J448" s="11">
        <v>39571</v>
      </c>
      <c r="K448">
        <v>99.8</v>
      </c>
      <c r="L448">
        <v>37.326000000000001</v>
      </c>
      <c r="M448">
        <v>62.473999999999997</v>
      </c>
    </row>
    <row r="449" spans="1:13" x14ac:dyDescent="0.3">
      <c r="A449">
        <v>477</v>
      </c>
      <c r="B449">
        <v>20080313</v>
      </c>
      <c r="C449">
        <v>20080325</v>
      </c>
      <c r="D449">
        <v>20080320</v>
      </c>
      <c r="E449">
        <v>29121</v>
      </c>
      <c r="F449">
        <v>9</v>
      </c>
      <c r="G449">
        <v>18</v>
      </c>
      <c r="H449">
        <v>4.99</v>
      </c>
      <c r="I449">
        <v>1.8663000000000001</v>
      </c>
      <c r="J449" s="11">
        <v>39520</v>
      </c>
      <c r="K449">
        <v>89.82</v>
      </c>
      <c r="L449">
        <v>33.593400000000003</v>
      </c>
      <c r="M449">
        <v>56.226599999999998</v>
      </c>
    </row>
    <row r="450" spans="1:13" x14ac:dyDescent="0.3">
      <c r="A450">
        <v>477</v>
      </c>
      <c r="B450">
        <v>20080131</v>
      </c>
      <c r="C450">
        <v>20080212</v>
      </c>
      <c r="D450">
        <v>20080207</v>
      </c>
      <c r="E450">
        <v>29122</v>
      </c>
      <c r="F450">
        <v>9</v>
      </c>
      <c r="G450">
        <v>18</v>
      </c>
      <c r="H450">
        <v>4.99</v>
      </c>
      <c r="I450">
        <v>1.8663000000000001</v>
      </c>
      <c r="J450" s="11">
        <v>39478</v>
      </c>
      <c r="K450">
        <v>89.82</v>
      </c>
      <c r="L450">
        <v>33.593400000000003</v>
      </c>
      <c r="M450">
        <v>56.226599999999998</v>
      </c>
    </row>
    <row r="451" spans="1:13" x14ac:dyDescent="0.3">
      <c r="A451">
        <v>477</v>
      </c>
      <c r="B451">
        <v>20080428</v>
      </c>
      <c r="C451">
        <v>20080510</v>
      </c>
      <c r="D451">
        <v>20080505</v>
      </c>
      <c r="E451">
        <v>29123</v>
      </c>
      <c r="F451">
        <v>9</v>
      </c>
      <c r="G451">
        <v>19</v>
      </c>
      <c r="H451">
        <v>4.99</v>
      </c>
      <c r="I451">
        <v>1.8663000000000001</v>
      </c>
      <c r="J451" s="11">
        <v>39566</v>
      </c>
      <c r="K451">
        <v>94.81</v>
      </c>
      <c r="L451">
        <v>35.459699999999998</v>
      </c>
      <c r="M451">
        <v>59.350299999999997</v>
      </c>
    </row>
    <row r="452" spans="1:13" x14ac:dyDescent="0.3">
      <c r="A452">
        <v>477</v>
      </c>
      <c r="B452">
        <v>20080326</v>
      </c>
      <c r="C452">
        <v>20080407</v>
      </c>
      <c r="D452">
        <v>20080402</v>
      </c>
      <c r="E452">
        <v>29181</v>
      </c>
      <c r="F452">
        <v>9</v>
      </c>
      <c r="G452">
        <v>12</v>
      </c>
      <c r="H452">
        <v>4.99</v>
      </c>
      <c r="I452">
        <v>1.8663000000000001</v>
      </c>
      <c r="J452" s="11">
        <v>39533</v>
      </c>
      <c r="K452">
        <v>59.88</v>
      </c>
      <c r="L452">
        <v>22.395600000000002</v>
      </c>
      <c r="M452">
        <v>37.484400000000001</v>
      </c>
    </row>
    <row r="453" spans="1:13" x14ac:dyDescent="0.3">
      <c r="A453">
        <v>477</v>
      </c>
      <c r="B453">
        <v>20080425</v>
      </c>
      <c r="C453">
        <v>20080507</v>
      </c>
      <c r="D453">
        <v>20080502</v>
      </c>
      <c r="E453">
        <v>29187</v>
      </c>
      <c r="F453">
        <v>9</v>
      </c>
      <c r="G453">
        <v>4</v>
      </c>
      <c r="H453">
        <v>4.99</v>
      </c>
      <c r="I453">
        <v>1.8663000000000001</v>
      </c>
      <c r="J453" s="11">
        <v>39563</v>
      </c>
      <c r="K453">
        <v>19.96</v>
      </c>
      <c r="L453">
        <v>7.4652000000000003</v>
      </c>
      <c r="M453">
        <v>12.4948</v>
      </c>
    </row>
    <row r="454" spans="1:13" x14ac:dyDescent="0.3">
      <c r="A454">
        <v>477</v>
      </c>
      <c r="B454">
        <v>20080105</v>
      </c>
      <c r="C454">
        <v>20080117</v>
      </c>
      <c r="D454">
        <v>20080112</v>
      </c>
      <c r="E454">
        <v>29188</v>
      </c>
      <c r="F454">
        <v>9</v>
      </c>
      <c r="G454">
        <v>13</v>
      </c>
      <c r="H454">
        <v>4.99</v>
      </c>
      <c r="I454">
        <v>1.8663000000000001</v>
      </c>
      <c r="J454" s="11">
        <v>39452</v>
      </c>
      <c r="K454">
        <v>64.87</v>
      </c>
      <c r="L454">
        <v>24.261900000000001</v>
      </c>
      <c r="M454">
        <v>40.6081</v>
      </c>
    </row>
    <row r="455" spans="1:13" x14ac:dyDescent="0.3">
      <c r="A455">
        <v>477</v>
      </c>
      <c r="B455">
        <v>20080218</v>
      </c>
      <c r="C455">
        <v>20080301</v>
      </c>
      <c r="D455">
        <v>20080225</v>
      </c>
      <c r="E455">
        <v>29189</v>
      </c>
      <c r="F455">
        <v>9</v>
      </c>
      <c r="G455">
        <v>17</v>
      </c>
      <c r="H455">
        <v>4.99</v>
      </c>
      <c r="I455">
        <v>1.8663000000000001</v>
      </c>
      <c r="J455" s="11">
        <v>39496</v>
      </c>
      <c r="K455">
        <v>84.83</v>
      </c>
      <c r="L455">
        <v>31.7271</v>
      </c>
      <c r="M455">
        <v>53.102899999999998</v>
      </c>
    </row>
    <row r="456" spans="1:13" x14ac:dyDescent="0.3">
      <c r="A456">
        <v>477</v>
      </c>
      <c r="B456">
        <v>20080612</v>
      </c>
      <c r="C456">
        <v>20080624</v>
      </c>
      <c r="D456">
        <v>20080619</v>
      </c>
      <c r="E456">
        <v>29193</v>
      </c>
      <c r="F456">
        <v>9</v>
      </c>
      <c r="G456">
        <v>13</v>
      </c>
      <c r="H456">
        <v>4.99</v>
      </c>
      <c r="I456">
        <v>1.8663000000000001</v>
      </c>
      <c r="J456" s="11">
        <v>39611</v>
      </c>
      <c r="K456">
        <v>64.87</v>
      </c>
      <c r="L456">
        <v>24.261900000000001</v>
      </c>
      <c r="M456">
        <v>40.6081</v>
      </c>
    </row>
    <row r="457" spans="1:13" x14ac:dyDescent="0.3">
      <c r="A457">
        <v>477</v>
      </c>
      <c r="B457">
        <v>20080728</v>
      </c>
      <c r="C457">
        <v>20080809</v>
      </c>
      <c r="D457">
        <v>20080804</v>
      </c>
      <c r="E457">
        <v>29288</v>
      </c>
      <c r="F457">
        <v>9</v>
      </c>
      <c r="G457">
        <v>11</v>
      </c>
      <c r="H457">
        <v>4.99</v>
      </c>
      <c r="I457">
        <v>1.8663000000000001</v>
      </c>
      <c r="J457" s="11">
        <v>39657</v>
      </c>
      <c r="K457">
        <v>54.89</v>
      </c>
      <c r="L457">
        <v>20.529299999999999</v>
      </c>
      <c r="M457">
        <v>34.360700000000001</v>
      </c>
    </row>
    <row r="458" spans="1:13" x14ac:dyDescent="0.3">
      <c r="A458">
        <v>477</v>
      </c>
      <c r="B458">
        <v>20080430</v>
      </c>
      <c r="C458">
        <v>20080512</v>
      </c>
      <c r="D458">
        <v>20080507</v>
      </c>
      <c r="E458">
        <v>29294</v>
      </c>
      <c r="F458">
        <v>9</v>
      </c>
      <c r="G458">
        <v>1</v>
      </c>
      <c r="H458">
        <v>4.99</v>
      </c>
      <c r="I458">
        <v>1.8663000000000001</v>
      </c>
      <c r="J458" s="11">
        <v>39568</v>
      </c>
      <c r="K458">
        <v>4.99</v>
      </c>
      <c r="L458">
        <v>1.8663000000000001</v>
      </c>
      <c r="M458">
        <v>3.1236999999999999</v>
      </c>
    </row>
    <row r="459" spans="1:13" x14ac:dyDescent="0.3">
      <c r="A459">
        <v>477</v>
      </c>
      <c r="B459">
        <v>20080508</v>
      </c>
      <c r="C459">
        <v>20080520</v>
      </c>
      <c r="D459">
        <v>20080515</v>
      </c>
      <c r="E459">
        <v>29296</v>
      </c>
      <c r="F459">
        <v>9</v>
      </c>
      <c r="G459">
        <v>11</v>
      </c>
      <c r="H459">
        <v>4.99</v>
      </c>
      <c r="I459">
        <v>1.8663000000000001</v>
      </c>
      <c r="J459" s="11">
        <v>39576</v>
      </c>
      <c r="K459">
        <v>54.89</v>
      </c>
      <c r="L459">
        <v>20.529299999999999</v>
      </c>
      <c r="M459">
        <v>34.360700000000001</v>
      </c>
    </row>
    <row r="460" spans="1:13" x14ac:dyDescent="0.3">
      <c r="A460">
        <v>477</v>
      </c>
      <c r="B460">
        <v>20080411</v>
      </c>
      <c r="C460">
        <v>20080423</v>
      </c>
      <c r="D460">
        <v>20080418</v>
      </c>
      <c r="E460">
        <v>29297</v>
      </c>
      <c r="F460">
        <v>9</v>
      </c>
      <c r="G460">
        <v>18</v>
      </c>
      <c r="H460">
        <v>4.99</v>
      </c>
      <c r="I460">
        <v>1.8663000000000001</v>
      </c>
      <c r="J460" s="11">
        <v>39549</v>
      </c>
      <c r="K460">
        <v>89.82</v>
      </c>
      <c r="L460">
        <v>33.593400000000003</v>
      </c>
      <c r="M460">
        <v>56.226599999999998</v>
      </c>
    </row>
    <row r="461" spans="1:13" x14ac:dyDescent="0.3">
      <c r="A461">
        <v>477</v>
      </c>
      <c r="B461">
        <v>20080701</v>
      </c>
      <c r="C461">
        <v>20080713</v>
      </c>
      <c r="D461">
        <v>20080708</v>
      </c>
      <c r="E461">
        <v>29305</v>
      </c>
      <c r="F461">
        <v>9</v>
      </c>
      <c r="G461">
        <v>5</v>
      </c>
      <c r="H461">
        <v>4.99</v>
      </c>
      <c r="I461">
        <v>1.8663000000000001</v>
      </c>
      <c r="J461" s="11">
        <v>39630</v>
      </c>
      <c r="K461">
        <v>24.95</v>
      </c>
      <c r="L461">
        <v>9.3315000000000001</v>
      </c>
      <c r="M461">
        <v>15.618499999999999</v>
      </c>
    </row>
    <row r="462" spans="1:13" x14ac:dyDescent="0.3">
      <c r="A462">
        <v>477</v>
      </c>
      <c r="B462">
        <v>20080526</v>
      </c>
      <c r="C462">
        <v>20080607</v>
      </c>
      <c r="D462">
        <v>20080602</v>
      </c>
      <c r="E462">
        <v>29311</v>
      </c>
      <c r="F462">
        <v>9</v>
      </c>
      <c r="G462">
        <v>18</v>
      </c>
      <c r="H462">
        <v>4.99</v>
      </c>
      <c r="I462">
        <v>1.8663000000000001</v>
      </c>
      <c r="J462" s="11">
        <v>39594</v>
      </c>
      <c r="K462">
        <v>89.82</v>
      </c>
      <c r="L462">
        <v>33.593400000000003</v>
      </c>
      <c r="M462">
        <v>56.226599999999998</v>
      </c>
    </row>
    <row r="463" spans="1:13" x14ac:dyDescent="0.3">
      <c r="A463">
        <v>477</v>
      </c>
      <c r="B463">
        <v>20080301</v>
      </c>
      <c r="C463">
        <v>20080313</v>
      </c>
      <c r="D463">
        <v>20080308</v>
      </c>
      <c r="E463">
        <v>29320</v>
      </c>
      <c r="F463">
        <v>9</v>
      </c>
      <c r="G463">
        <v>9</v>
      </c>
      <c r="H463">
        <v>4.99</v>
      </c>
      <c r="I463">
        <v>1.8663000000000001</v>
      </c>
      <c r="J463" s="11">
        <v>39508</v>
      </c>
      <c r="K463">
        <v>44.91</v>
      </c>
      <c r="L463">
        <v>16.796700000000001</v>
      </c>
      <c r="M463">
        <v>28.113299999999999</v>
      </c>
    </row>
    <row r="464" spans="1:13" x14ac:dyDescent="0.3">
      <c r="A464">
        <v>477</v>
      </c>
      <c r="B464">
        <v>20080125</v>
      </c>
      <c r="C464">
        <v>20080206</v>
      </c>
      <c r="D464">
        <v>20080201</v>
      </c>
      <c r="E464">
        <v>29338</v>
      </c>
      <c r="F464">
        <v>9</v>
      </c>
      <c r="G464">
        <v>15</v>
      </c>
      <c r="H464">
        <v>4.99</v>
      </c>
      <c r="I464">
        <v>1.8663000000000001</v>
      </c>
      <c r="J464" s="11">
        <v>39472</v>
      </c>
      <c r="K464">
        <v>74.849999999999994</v>
      </c>
      <c r="L464">
        <v>27.994499999999999</v>
      </c>
      <c r="M464">
        <v>46.855499999999999</v>
      </c>
    </row>
    <row r="465" spans="1:13" x14ac:dyDescent="0.3">
      <c r="A465">
        <v>477</v>
      </c>
      <c r="B465">
        <v>20080621</v>
      </c>
      <c r="C465">
        <v>20080703</v>
      </c>
      <c r="D465">
        <v>20080628</v>
      </c>
      <c r="E465">
        <v>29343</v>
      </c>
      <c r="F465">
        <v>9</v>
      </c>
      <c r="G465">
        <v>6</v>
      </c>
      <c r="H465">
        <v>4.99</v>
      </c>
      <c r="I465">
        <v>1.8663000000000001</v>
      </c>
      <c r="J465" s="11">
        <v>39620</v>
      </c>
      <c r="K465">
        <v>29.94</v>
      </c>
      <c r="L465">
        <v>11.197800000000001</v>
      </c>
      <c r="M465">
        <v>18.7422</v>
      </c>
    </row>
    <row r="466" spans="1:13" x14ac:dyDescent="0.3">
      <c r="A466">
        <v>477</v>
      </c>
      <c r="B466">
        <v>20080311</v>
      </c>
      <c r="C466">
        <v>20080323</v>
      </c>
      <c r="D466">
        <v>20080318</v>
      </c>
      <c r="E466">
        <v>29456</v>
      </c>
      <c r="F466">
        <v>9</v>
      </c>
      <c r="G466">
        <v>2</v>
      </c>
      <c r="H466">
        <v>4.99</v>
      </c>
      <c r="I466">
        <v>1.8663000000000001</v>
      </c>
      <c r="J466" s="11">
        <v>39518</v>
      </c>
      <c r="K466">
        <v>9.98</v>
      </c>
      <c r="L466">
        <v>3.7326000000000001</v>
      </c>
      <c r="M466">
        <v>6.2473999999999998</v>
      </c>
    </row>
    <row r="467" spans="1:13" x14ac:dyDescent="0.3">
      <c r="A467">
        <v>477</v>
      </c>
      <c r="B467">
        <v>20080315</v>
      </c>
      <c r="C467">
        <v>20080327</v>
      </c>
      <c r="D467">
        <v>20080322</v>
      </c>
      <c r="E467">
        <v>29457</v>
      </c>
      <c r="F467">
        <v>9</v>
      </c>
      <c r="G467">
        <v>2</v>
      </c>
      <c r="H467">
        <v>4.99</v>
      </c>
      <c r="I467">
        <v>1.8663000000000001</v>
      </c>
      <c r="J467" s="11">
        <v>39522</v>
      </c>
      <c r="K467">
        <v>9.98</v>
      </c>
      <c r="L467">
        <v>3.7326000000000001</v>
      </c>
      <c r="M467">
        <v>6.2473999999999998</v>
      </c>
    </row>
    <row r="468" spans="1:13" x14ac:dyDescent="0.3">
      <c r="A468">
        <v>477</v>
      </c>
      <c r="B468">
        <v>20080402</v>
      </c>
      <c r="C468">
        <v>20080414</v>
      </c>
      <c r="D468">
        <v>20080409</v>
      </c>
      <c r="E468">
        <v>29462</v>
      </c>
      <c r="F468">
        <v>9</v>
      </c>
      <c r="G468">
        <v>13</v>
      </c>
      <c r="H468">
        <v>4.99</v>
      </c>
      <c r="I468">
        <v>1.8663000000000001</v>
      </c>
      <c r="J468" s="11">
        <v>39540</v>
      </c>
      <c r="K468">
        <v>64.87</v>
      </c>
      <c r="L468">
        <v>24.261900000000001</v>
      </c>
      <c r="M468">
        <v>40.6081</v>
      </c>
    </row>
    <row r="469" spans="1:13" x14ac:dyDescent="0.3">
      <c r="A469">
        <v>477</v>
      </c>
      <c r="B469">
        <v>20080417</v>
      </c>
      <c r="C469">
        <v>20080429</v>
      </c>
      <c r="D469">
        <v>20080424</v>
      </c>
      <c r="E469">
        <v>29464</v>
      </c>
      <c r="F469">
        <v>9</v>
      </c>
      <c r="G469">
        <v>10</v>
      </c>
      <c r="H469">
        <v>4.99</v>
      </c>
      <c r="I469">
        <v>1.8663000000000001</v>
      </c>
      <c r="J469" s="11">
        <v>39555</v>
      </c>
      <c r="K469">
        <v>49.9</v>
      </c>
      <c r="L469">
        <v>18.663</v>
      </c>
      <c r="M469">
        <v>31.236999999999998</v>
      </c>
    </row>
    <row r="470" spans="1:13" x14ac:dyDescent="0.3">
      <c r="A470">
        <v>477</v>
      </c>
      <c r="B470">
        <v>20080422</v>
      </c>
      <c r="C470">
        <v>20080504</v>
      </c>
      <c r="D470">
        <v>20080429</v>
      </c>
      <c r="E470">
        <v>29465</v>
      </c>
      <c r="F470">
        <v>9</v>
      </c>
      <c r="G470">
        <v>18</v>
      </c>
      <c r="H470">
        <v>4.99</v>
      </c>
      <c r="I470">
        <v>1.8663000000000001</v>
      </c>
      <c r="J470" s="11">
        <v>39560</v>
      </c>
      <c r="K470">
        <v>89.82</v>
      </c>
      <c r="L470">
        <v>33.593400000000003</v>
      </c>
      <c r="M470">
        <v>56.226599999999998</v>
      </c>
    </row>
    <row r="471" spans="1:13" x14ac:dyDescent="0.3">
      <c r="A471">
        <v>528</v>
      </c>
      <c r="B471">
        <v>20080212</v>
      </c>
      <c r="C471">
        <v>20080224</v>
      </c>
      <c r="D471">
        <v>20080219</v>
      </c>
      <c r="E471">
        <v>11032</v>
      </c>
      <c r="F471">
        <v>9</v>
      </c>
      <c r="G471">
        <v>8</v>
      </c>
      <c r="H471">
        <v>4.99</v>
      </c>
      <c r="I471">
        <v>1.8663000000000001</v>
      </c>
      <c r="J471" s="11">
        <v>39490</v>
      </c>
      <c r="K471">
        <v>39.92</v>
      </c>
      <c r="L471">
        <v>14.930400000000001</v>
      </c>
      <c r="M471">
        <v>24.989599999999999</v>
      </c>
    </row>
    <row r="472" spans="1:13" x14ac:dyDescent="0.3">
      <c r="A472">
        <v>528</v>
      </c>
      <c r="B472">
        <v>20080704</v>
      </c>
      <c r="C472">
        <v>20080716</v>
      </c>
      <c r="D472">
        <v>20080711</v>
      </c>
      <c r="E472">
        <v>11051</v>
      </c>
      <c r="F472">
        <v>9</v>
      </c>
      <c r="G472">
        <v>13</v>
      </c>
      <c r="H472">
        <v>4.99</v>
      </c>
      <c r="I472">
        <v>1.8663000000000001</v>
      </c>
      <c r="J472" s="11">
        <v>39633</v>
      </c>
      <c r="K472">
        <v>64.87</v>
      </c>
      <c r="L472">
        <v>24.261900000000001</v>
      </c>
      <c r="M472">
        <v>40.6081</v>
      </c>
    </row>
    <row r="473" spans="1:13" x14ac:dyDescent="0.3">
      <c r="A473">
        <v>528</v>
      </c>
      <c r="B473">
        <v>20080410</v>
      </c>
      <c r="C473">
        <v>20080422</v>
      </c>
      <c r="D473">
        <v>20080417</v>
      </c>
      <c r="E473">
        <v>11068</v>
      </c>
      <c r="F473">
        <v>9</v>
      </c>
      <c r="G473">
        <v>9</v>
      </c>
      <c r="H473">
        <v>4.99</v>
      </c>
      <c r="I473">
        <v>1.8663000000000001</v>
      </c>
      <c r="J473" s="11">
        <v>39548</v>
      </c>
      <c r="K473">
        <v>44.91</v>
      </c>
      <c r="L473">
        <v>16.796700000000001</v>
      </c>
      <c r="M473">
        <v>28.113299999999999</v>
      </c>
    </row>
    <row r="474" spans="1:13" x14ac:dyDescent="0.3">
      <c r="A474">
        <v>528</v>
      </c>
      <c r="B474">
        <v>20080628</v>
      </c>
      <c r="C474">
        <v>20080710</v>
      </c>
      <c r="D474">
        <v>20080705</v>
      </c>
      <c r="E474">
        <v>11114</v>
      </c>
      <c r="F474">
        <v>9</v>
      </c>
      <c r="G474">
        <v>2</v>
      </c>
      <c r="H474">
        <v>4.99</v>
      </c>
      <c r="I474">
        <v>1.8663000000000001</v>
      </c>
      <c r="J474" s="11">
        <v>39627</v>
      </c>
      <c r="K474">
        <v>9.98</v>
      </c>
      <c r="L474">
        <v>3.7326000000000001</v>
      </c>
      <c r="M474">
        <v>6.2473999999999998</v>
      </c>
    </row>
    <row r="475" spans="1:13" x14ac:dyDescent="0.3">
      <c r="A475">
        <v>528</v>
      </c>
      <c r="B475">
        <v>20080513</v>
      </c>
      <c r="C475">
        <v>20080525</v>
      </c>
      <c r="D475">
        <v>20080520</v>
      </c>
      <c r="E475">
        <v>11118</v>
      </c>
      <c r="F475">
        <v>9</v>
      </c>
      <c r="G475">
        <v>16</v>
      </c>
      <c r="H475">
        <v>4.99</v>
      </c>
      <c r="I475">
        <v>1.8663000000000001</v>
      </c>
      <c r="J475" s="11">
        <v>39581</v>
      </c>
      <c r="K475">
        <v>79.84</v>
      </c>
      <c r="L475">
        <v>29.860800000000001</v>
      </c>
      <c r="M475">
        <v>49.979199999999999</v>
      </c>
    </row>
    <row r="476" spans="1:13" x14ac:dyDescent="0.3">
      <c r="A476">
        <v>528</v>
      </c>
      <c r="B476">
        <v>20080104</v>
      </c>
      <c r="C476">
        <v>20080116</v>
      </c>
      <c r="D476">
        <v>20080111</v>
      </c>
      <c r="E476">
        <v>11125</v>
      </c>
      <c r="F476">
        <v>9</v>
      </c>
      <c r="G476">
        <v>9</v>
      </c>
      <c r="H476">
        <v>4.99</v>
      </c>
      <c r="I476">
        <v>1.8663000000000001</v>
      </c>
      <c r="J476" s="11">
        <v>39451</v>
      </c>
      <c r="K476">
        <v>44.91</v>
      </c>
      <c r="L476">
        <v>16.796700000000001</v>
      </c>
      <c r="M476">
        <v>28.113299999999999</v>
      </c>
    </row>
    <row r="477" spans="1:13" x14ac:dyDescent="0.3">
      <c r="A477">
        <v>528</v>
      </c>
      <c r="B477">
        <v>20080318</v>
      </c>
      <c r="C477">
        <v>20080330</v>
      </c>
      <c r="D477">
        <v>20080325</v>
      </c>
      <c r="E477">
        <v>11146</v>
      </c>
      <c r="F477">
        <v>9</v>
      </c>
      <c r="G477">
        <v>5</v>
      </c>
      <c r="H477">
        <v>4.99</v>
      </c>
      <c r="I477">
        <v>1.8663000000000001</v>
      </c>
      <c r="J477" s="11">
        <v>39525</v>
      </c>
      <c r="K477">
        <v>24.95</v>
      </c>
      <c r="L477">
        <v>9.3315000000000001</v>
      </c>
      <c r="M477">
        <v>15.618499999999999</v>
      </c>
    </row>
    <row r="478" spans="1:13" x14ac:dyDescent="0.3">
      <c r="A478">
        <v>528</v>
      </c>
      <c r="B478">
        <v>20080510</v>
      </c>
      <c r="C478">
        <v>20080522</v>
      </c>
      <c r="D478">
        <v>20080517</v>
      </c>
      <c r="E478">
        <v>11148</v>
      </c>
      <c r="F478">
        <v>9</v>
      </c>
      <c r="G478">
        <v>3</v>
      </c>
      <c r="H478">
        <v>4.99</v>
      </c>
      <c r="I478">
        <v>1.8663000000000001</v>
      </c>
      <c r="J478" s="11">
        <v>39578</v>
      </c>
      <c r="K478">
        <v>14.97</v>
      </c>
      <c r="L478">
        <v>5.5989000000000004</v>
      </c>
      <c r="M478">
        <v>9.3711000000000002</v>
      </c>
    </row>
    <row r="479" spans="1:13" x14ac:dyDescent="0.3">
      <c r="A479">
        <v>528</v>
      </c>
      <c r="B479">
        <v>20080605</v>
      </c>
      <c r="C479">
        <v>20080617</v>
      </c>
      <c r="D479">
        <v>20080612</v>
      </c>
      <c r="E479">
        <v>11148</v>
      </c>
      <c r="F479">
        <v>9</v>
      </c>
      <c r="G479">
        <v>9</v>
      </c>
      <c r="H479">
        <v>4.99</v>
      </c>
      <c r="I479">
        <v>1.8663000000000001</v>
      </c>
      <c r="J479" s="11">
        <v>39604</v>
      </c>
      <c r="K479">
        <v>44.91</v>
      </c>
      <c r="L479">
        <v>16.796700000000001</v>
      </c>
      <c r="M479">
        <v>28.113299999999999</v>
      </c>
    </row>
    <row r="480" spans="1:13" x14ac:dyDescent="0.3">
      <c r="A480">
        <v>528</v>
      </c>
      <c r="B480">
        <v>20080403</v>
      </c>
      <c r="C480">
        <v>20080415</v>
      </c>
      <c r="D480">
        <v>20080410</v>
      </c>
      <c r="E480">
        <v>11361</v>
      </c>
      <c r="F480">
        <v>9</v>
      </c>
      <c r="G480">
        <v>4</v>
      </c>
      <c r="H480">
        <v>4.99</v>
      </c>
      <c r="I480">
        <v>1.8663000000000001</v>
      </c>
      <c r="J480" s="11">
        <v>39541</v>
      </c>
      <c r="K480">
        <v>19.96</v>
      </c>
      <c r="L480">
        <v>7.4652000000000003</v>
      </c>
      <c r="M480">
        <v>12.4948</v>
      </c>
    </row>
    <row r="481" spans="1:13" x14ac:dyDescent="0.3">
      <c r="A481">
        <v>528</v>
      </c>
      <c r="B481">
        <v>20080424</v>
      </c>
      <c r="C481">
        <v>20080506</v>
      </c>
      <c r="D481">
        <v>20080501</v>
      </c>
      <c r="E481">
        <v>11368</v>
      </c>
      <c r="F481">
        <v>9</v>
      </c>
      <c r="G481">
        <v>16</v>
      </c>
      <c r="H481">
        <v>4.99</v>
      </c>
      <c r="I481">
        <v>1.8663000000000001</v>
      </c>
      <c r="J481" s="11">
        <v>39562</v>
      </c>
      <c r="K481">
        <v>79.84</v>
      </c>
      <c r="L481">
        <v>29.860800000000001</v>
      </c>
      <c r="M481">
        <v>49.979199999999999</v>
      </c>
    </row>
    <row r="482" spans="1:13" x14ac:dyDescent="0.3">
      <c r="A482">
        <v>528</v>
      </c>
      <c r="B482">
        <v>20080114</v>
      </c>
      <c r="C482">
        <v>20080126</v>
      </c>
      <c r="D482">
        <v>20080121</v>
      </c>
      <c r="E482">
        <v>11370</v>
      </c>
      <c r="F482">
        <v>9</v>
      </c>
      <c r="G482">
        <v>2</v>
      </c>
      <c r="H482">
        <v>4.99</v>
      </c>
      <c r="I482">
        <v>1.8663000000000001</v>
      </c>
      <c r="J482" s="11">
        <v>39461</v>
      </c>
      <c r="K482">
        <v>9.98</v>
      </c>
      <c r="L482">
        <v>3.7326000000000001</v>
      </c>
      <c r="M482">
        <v>6.2473999999999998</v>
      </c>
    </row>
    <row r="483" spans="1:13" x14ac:dyDescent="0.3">
      <c r="A483">
        <v>528</v>
      </c>
      <c r="B483">
        <v>20080721</v>
      </c>
      <c r="C483">
        <v>20080802</v>
      </c>
      <c r="D483">
        <v>20080728</v>
      </c>
      <c r="E483">
        <v>11458</v>
      </c>
      <c r="F483">
        <v>9</v>
      </c>
      <c r="G483">
        <v>6</v>
      </c>
      <c r="H483">
        <v>4.99</v>
      </c>
      <c r="I483">
        <v>1.8663000000000001</v>
      </c>
      <c r="J483" s="11">
        <v>39650</v>
      </c>
      <c r="K483">
        <v>29.94</v>
      </c>
      <c r="L483">
        <v>11.197800000000001</v>
      </c>
      <c r="M483">
        <v>18.7422</v>
      </c>
    </row>
    <row r="484" spans="1:13" x14ac:dyDescent="0.3">
      <c r="A484">
        <v>528</v>
      </c>
      <c r="B484">
        <v>20080608</v>
      </c>
      <c r="C484">
        <v>20080620</v>
      </c>
      <c r="D484">
        <v>20080615</v>
      </c>
      <c r="E484">
        <v>11752</v>
      </c>
      <c r="F484">
        <v>9</v>
      </c>
      <c r="G484">
        <v>9</v>
      </c>
      <c r="H484">
        <v>4.99</v>
      </c>
      <c r="I484">
        <v>1.8663000000000001</v>
      </c>
      <c r="J484" s="11">
        <v>39607</v>
      </c>
      <c r="K484">
        <v>44.91</v>
      </c>
      <c r="L484">
        <v>16.796700000000001</v>
      </c>
      <c r="M484">
        <v>28.113299999999999</v>
      </c>
    </row>
    <row r="485" spans="1:13" x14ac:dyDescent="0.3">
      <c r="A485">
        <v>528</v>
      </c>
      <c r="B485">
        <v>20080417</v>
      </c>
      <c r="C485">
        <v>20080429</v>
      </c>
      <c r="D485">
        <v>20080424</v>
      </c>
      <c r="E485">
        <v>11753</v>
      </c>
      <c r="F485">
        <v>9</v>
      </c>
      <c r="G485">
        <v>11</v>
      </c>
      <c r="H485">
        <v>4.99</v>
      </c>
      <c r="I485">
        <v>1.8663000000000001</v>
      </c>
      <c r="J485" s="11">
        <v>39555</v>
      </c>
      <c r="K485">
        <v>54.89</v>
      </c>
      <c r="L485">
        <v>20.529299999999999</v>
      </c>
      <c r="M485">
        <v>34.360700000000001</v>
      </c>
    </row>
    <row r="486" spans="1:13" x14ac:dyDescent="0.3">
      <c r="A486">
        <v>528</v>
      </c>
      <c r="B486">
        <v>20080123</v>
      </c>
      <c r="C486">
        <v>20080204</v>
      </c>
      <c r="D486">
        <v>20080130</v>
      </c>
      <c r="E486">
        <v>11755</v>
      </c>
      <c r="F486">
        <v>9</v>
      </c>
      <c r="G486">
        <v>20</v>
      </c>
      <c r="H486">
        <v>4.99</v>
      </c>
      <c r="I486">
        <v>1.8663000000000001</v>
      </c>
      <c r="J486" s="11">
        <v>39470</v>
      </c>
      <c r="K486">
        <v>99.8</v>
      </c>
      <c r="L486">
        <v>37.326000000000001</v>
      </c>
      <c r="M486">
        <v>62.473999999999997</v>
      </c>
    </row>
    <row r="487" spans="1:13" x14ac:dyDescent="0.3">
      <c r="A487">
        <v>528</v>
      </c>
      <c r="B487">
        <v>20080522</v>
      </c>
      <c r="C487">
        <v>20080603</v>
      </c>
      <c r="D487">
        <v>20080529</v>
      </c>
      <c r="E487">
        <v>11760</v>
      </c>
      <c r="F487">
        <v>9</v>
      </c>
      <c r="G487">
        <v>18</v>
      </c>
      <c r="H487">
        <v>4.99</v>
      </c>
      <c r="I487">
        <v>1.8663000000000001</v>
      </c>
      <c r="J487" s="11">
        <v>39590</v>
      </c>
      <c r="K487">
        <v>89.82</v>
      </c>
      <c r="L487">
        <v>33.593400000000003</v>
      </c>
      <c r="M487">
        <v>56.226599999999998</v>
      </c>
    </row>
    <row r="488" spans="1:13" x14ac:dyDescent="0.3">
      <c r="A488">
        <v>528</v>
      </c>
      <c r="B488">
        <v>20080515</v>
      </c>
      <c r="C488">
        <v>20080527</v>
      </c>
      <c r="D488">
        <v>20080522</v>
      </c>
      <c r="E488">
        <v>11763</v>
      </c>
      <c r="F488">
        <v>9</v>
      </c>
      <c r="G488">
        <v>8</v>
      </c>
      <c r="H488">
        <v>4.99</v>
      </c>
      <c r="I488">
        <v>1.8663000000000001</v>
      </c>
      <c r="J488" s="11">
        <v>39583</v>
      </c>
      <c r="K488">
        <v>39.92</v>
      </c>
      <c r="L488">
        <v>14.930400000000001</v>
      </c>
      <c r="M488">
        <v>24.989599999999999</v>
      </c>
    </row>
    <row r="489" spans="1:13" x14ac:dyDescent="0.3">
      <c r="A489">
        <v>528</v>
      </c>
      <c r="B489">
        <v>20080123</v>
      </c>
      <c r="C489">
        <v>20080204</v>
      </c>
      <c r="D489">
        <v>20080130</v>
      </c>
      <c r="E489">
        <v>11902</v>
      </c>
      <c r="F489">
        <v>9</v>
      </c>
      <c r="G489">
        <v>2</v>
      </c>
      <c r="H489">
        <v>4.99</v>
      </c>
      <c r="I489">
        <v>1.8663000000000001</v>
      </c>
      <c r="J489" s="11">
        <v>39470</v>
      </c>
      <c r="K489">
        <v>9.98</v>
      </c>
      <c r="L489">
        <v>3.7326000000000001</v>
      </c>
      <c r="M489">
        <v>6.2473999999999998</v>
      </c>
    </row>
    <row r="490" spans="1:13" x14ac:dyDescent="0.3">
      <c r="A490">
        <v>528</v>
      </c>
      <c r="B490">
        <v>20080628</v>
      </c>
      <c r="C490">
        <v>20080710</v>
      </c>
      <c r="D490">
        <v>20080705</v>
      </c>
      <c r="E490">
        <v>11913</v>
      </c>
      <c r="F490">
        <v>9</v>
      </c>
      <c r="G490">
        <v>14</v>
      </c>
      <c r="H490">
        <v>4.99</v>
      </c>
      <c r="I490">
        <v>1.8663000000000001</v>
      </c>
      <c r="J490" s="11">
        <v>39627</v>
      </c>
      <c r="K490">
        <v>69.86</v>
      </c>
      <c r="L490">
        <v>26.1282</v>
      </c>
      <c r="M490">
        <v>43.7318</v>
      </c>
    </row>
    <row r="491" spans="1:13" x14ac:dyDescent="0.3">
      <c r="A491">
        <v>528</v>
      </c>
      <c r="B491">
        <v>20080422</v>
      </c>
      <c r="C491">
        <v>20080504</v>
      </c>
      <c r="D491">
        <v>20080429</v>
      </c>
      <c r="E491">
        <v>11921</v>
      </c>
      <c r="F491">
        <v>9</v>
      </c>
      <c r="G491">
        <v>4</v>
      </c>
      <c r="H491">
        <v>4.99</v>
      </c>
      <c r="I491">
        <v>1.8663000000000001</v>
      </c>
      <c r="J491" s="11">
        <v>39560</v>
      </c>
      <c r="K491">
        <v>19.96</v>
      </c>
      <c r="L491">
        <v>7.4652000000000003</v>
      </c>
      <c r="M491">
        <v>12.4948</v>
      </c>
    </row>
    <row r="492" spans="1:13" x14ac:dyDescent="0.3">
      <c r="A492">
        <v>528</v>
      </c>
      <c r="B492">
        <v>20080408</v>
      </c>
      <c r="C492">
        <v>20080420</v>
      </c>
      <c r="D492">
        <v>20080415</v>
      </c>
      <c r="E492">
        <v>11948</v>
      </c>
      <c r="F492">
        <v>9</v>
      </c>
      <c r="G492">
        <v>14</v>
      </c>
      <c r="H492">
        <v>4.99</v>
      </c>
      <c r="I492">
        <v>1.8663000000000001</v>
      </c>
      <c r="J492" s="11">
        <v>39546</v>
      </c>
      <c r="K492">
        <v>69.86</v>
      </c>
      <c r="L492">
        <v>26.1282</v>
      </c>
      <c r="M492">
        <v>43.7318</v>
      </c>
    </row>
    <row r="493" spans="1:13" x14ac:dyDescent="0.3">
      <c r="A493">
        <v>528</v>
      </c>
      <c r="B493">
        <v>20080221</v>
      </c>
      <c r="C493">
        <v>20080304</v>
      </c>
      <c r="D493">
        <v>20080228</v>
      </c>
      <c r="E493">
        <v>11951</v>
      </c>
      <c r="F493">
        <v>9</v>
      </c>
      <c r="G493">
        <v>4</v>
      </c>
      <c r="H493">
        <v>4.99</v>
      </c>
      <c r="I493">
        <v>1.8663000000000001</v>
      </c>
      <c r="J493" s="11">
        <v>39499</v>
      </c>
      <c r="K493">
        <v>19.96</v>
      </c>
      <c r="L493">
        <v>7.4652000000000003</v>
      </c>
      <c r="M493">
        <v>12.4948</v>
      </c>
    </row>
    <row r="494" spans="1:13" x14ac:dyDescent="0.3">
      <c r="A494">
        <v>528</v>
      </c>
      <c r="B494">
        <v>20080320</v>
      </c>
      <c r="C494">
        <v>20080401</v>
      </c>
      <c r="D494">
        <v>20080327</v>
      </c>
      <c r="E494">
        <v>11951</v>
      </c>
      <c r="F494">
        <v>9</v>
      </c>
      <c r="G494">
        <v>8</v>
      </c>
      <c r="H494">
        <v>4.99</v>
      </c>
      <c r="I494">
        <v>1.8663000000000001</v>
      </c>
      <c r="J494" s="11">
        <v>39527</v>
      </c>
      <c r="K494">
        <v>39.92</v>
      </c>
      <c r="L494">
        <v>14.930400000000001</v>
      </c>
      <c r="M494">
        <v>24.989599999999999</v>
      </c>
    </row>
    <row r="495" spans="1:13" x14ac:dyDescent="0.3">
      <c r="A495">
        <v>528</v>
      </c>
      <c r="B495">
        <v>20080513</v>
      </c>
      <c r="C495">
        <v>20080525</v>
      </c>
      <c r="D495">
        <v>20080520</v>
      </c>
      <c r="E495">
        <v>11987</v>
      </c>
      <c r="F495">
        <v>9</v>
      </c>
      <c r="G495">
        <v>2</v>
      </c>
      <c r="H495">
        <v>4.99</v>
      </c>
      <c r="I495">
        <v>1.8663000000000001</v>
      </c>
      <c r="J495" s="11">
        <v>39581</v>
      </c>
      <c r="K495">
        <v>9.98</v>
      </c>
      <c r="L495">
        <v>3.7326000000000001</v>
      </c>
      <c r="M495">
        <v>6.2473999999999998</v>
      </c>
    </row>
    <row r="496" spans="1:13" x14ac:dyDescent="0.3">
      <c r="A496">
        <v>528</v>
      </c>
      <c r="B496">
        <v>20080214</v>
      </c>
      <c r="C496">
        <v>20080226</v>
      </c>
      <c r="D496">
        <v>20080221</v>
      </c>
      <c r="E496">
        <v>11993</v>
      </c>
      <c r="F496">
        <v>9</v>
      </c>
      <c r="G496">
        <v>10</v>
      </c>
      <c r="H496">
        <v>4.99</v>
      </c>
      <c r="I496">
        <v>1.8663000000000001</v>
      </c>
      <c r="J496" s="11">
        <v>39492</v>
      </c>
      <c r="K496">
        <v>49.9</v>
      </c>
      <c r="L496">
        <v>18.663</v>
      </c>
      <c r="M496">
        <v>31.236999999999998</v>
      </c>
    </row>
    <row r="497" spans="1:13" x14ac:dyDescent="0.3">
      <c r="A497">
        <v>528</v>
      </c>
      <c r="B497">
        <v>20080229</v>
      </c>
      <c r="C497">
        <v>20080312</v>
      </c>
      <c r="D497">
        <v>20080307</v>
      </c>
      <c r="E497">
        <v>11998</v>
      </c>
      <c r="F497">
        <v>9</v>
      </c>
      <c r="G497">
        <v>6</v>
      </c>
      <c r="H497">
        <v>4.99</v>
      </c>
      <c r="I497">
        <v>1.8663000000000001</v>
      </c>
      <c r="J497" s="11">
        <v>39507</v>
      </c>
      <c r="K497">
        <v>29.94</v>
      </c>
      <c r="L497">
        <v>11.197800000000001</v>
      </c>
      <c r="M497">
        <v>18.7422</v>
      </c>
    </row>
    <row r="498" spans="1:13" x14ac:dyDescent="0.3">
      <c r="A498">
        <v>528</v>
      </c>
      <c r="B498">
        <v>20080218</v>
      </c>
      <c r="C498">
        <v>20080301</v>
      </c>
      <c r="D498">
        <v>20080225</v>
      </c>
      <c r="E498">
        <v>12005</v>
      </c>
      <c r="F498">
        <v>9</v>
      </c>
      <c r="G498">
        <v>2</v>
      </c>
      <c r="H498">
        <v>4.99</v>
      </c>
      <c r="I498">
        <v>1.8663000000000001</v>
      </c>
      <c r="J498" s="11">
        <v>39496</v>
      </c>
      <c r="K498">
        <v>9.98</v>
      </c>
      <c r="L498">
        <v>3.7326000000000001</v>
      </c>
      <c r="M498">
        <v>6.2473999999999998</v>
      </c>
    </row>
    <row r="499" spans="1:13" x14ac:dyDescent="0.3">
      <c r="A499">
        <v>528</v>
      </c>
      <c r="B499">
        <v>20080117</v>
      </c>
      <c r="C499">
        <v>20080129</v>
      </c>
      <c r="D499">
        <v>20080124</v>
      </c>
      <c r="E499">
        <v>12012</v>
      </c>
      <c r="F499">
        <v>9</v>
      </c>
      <c r="G499">
        <v>8</v>
      </c>
      <c r="H499">
        <v>4.99</v>
      </c>
      <c r="I499">
        <v>1.8663000000000001</v>
      </c>
      <c r="J499" s="11">
        <v>39464</v>
      </c>
      <c r="K499">
        <v>39.92</v>
      </c>
      <c r="L499">
        <v>14.930400000000001</v>
      </c>
      <c r="M499">
        <v>24.989599999999999</v>
      </c>
    </row>
    <row r="500" spans="1:13" x14ac:dyDescent="0.3">
      <c r="A500">
        <v>528</v>
      </c>
      <c r="B500">
        <v>20080326</v>
      </c>
      <c r="C500">
        <v>20080407</v>
      </c>
      <c r="D500">
        <v>20080402</v>
      </c>
      <c r="E500">
        <v>12034</v>
      </c>
      <c r="F500">
        <v>9</v>
      </c>
      <c r="G500">
        <v>17</v>
      </c>
      <c r="H500">
        <v>4.99</v>
      </c>
      <c r="I500">
        <v>1.8663000000000001</v>
      </c>
      <c r="J500" s="11">
        <v>39533</v>
      </c>
      <c r="K500">
        <v>84.83</v>
      </c>
      <c r="L500">
        <v>31.7271</v>
      </c>
      <c r="M500">
        <v>53.102899999999998</v>
      </c>
    </row>
    <row r="501" spans="1:13" x14ac:dyDescent="0.3">
      <c r="A501">
        <v>528</v>
      </c>
      <c r="B501">
        <v>20080327</v>
      </c>
      <c r="C501">
        <v>20080408</v>
      </c>
      <c r="D501">
        <v>20080403</v>
      </c>
      <c r="E501">
        <v>12034</v>
      </c>
      <c r="F501">
        <v>9</v>
      </c>
      <c r="G501">
        <v>12</v>
      </c>
      <c r="H501">
        <v>4.99</v>
      </c>
      <c r="I501">
        <v>1.8663000000000001</v>
      </c>
      <c r="J501" s="11">
        <v>39534</v>
      </c>
      <c r="K501">
        <v>59.88</v>
      </c>
      <c r="L501">
        <v>22.395600000000002</v>
      </c>
      <c r="M501">
        <v>37.484400000000001</v>
      </c>
    </row>
    <row r="502" spans="1:13" x14ac:dyDescent="0.3">
      <c r="A502">
        <v>528</v>
      </c>
      <c r="B502">
        <v>20080410</v>
      </c>
      <c r="C502">
        <v>20080422</v>
      </c>
      <c r="D502">
        <v>20080417</v>
      </c>
      <c r="E502">
        <v>12036</v>
      </c>
      <c r="F502">
        <v>9</v>
      </c>
      <c r="G502">
        <v>13</v>
      </c>
      <c r="H502">
        <v>4.99</v>
      </c>
      <c r="I502">
        <v>1.8663000000000001</v>
      </c>
      <c r="J502" s="11">
        <v>39548</v>
      </c>
      <c r="K502">
        <v>64.87</v>
      </c>
      <c r="L502">
        <v>24.261900000000001</v>
      </c>
      <c r="M502">
        <v>40.6081</v>
      </c>
    </row>
    <row r="503" spans="1:13" x14ac:dyDescent="0.3">
      <c r="A503">
        <v>528</v>
      </c>
      <c r="B503">
        <v>20080312</v>
      </c>
      <c r="C503">
        <v>20080324</v>
      </c>
      <c r="D503">
        <v>20080319</v>
      </c>
      <c r="E503">
        <v>12037</v>
      </c>
      <c r="F503">
        <v>9</v>
      </c>
      <c r="G503">
        <v>13</v>
      </c>
      <c r="H503">
        <v>4.99</v>
      </c>
      <c r="I503">
        <v>1.8663000000000001</v>
      </c>
      <c r="J503" s="11">
        <v>39519</v>
      </c>
      <c r="K503">
        <v>64.87</v>
      </c>
      <c r="L503">
        <v>24.261900000000001</v>
      </c>
      <c r="M503">
        <v>40.6081</v>
      </c>
    </row>
    <row r="504" spans="1:13" x14ac:dyDescent="0.3">
      <c r="A504">
        <v>528</v>
      </c>
      <c r="B504">
        <v>20080113</v>
      </c>
      <c r="C504">
        <v>20080125</v>
      </c>
      <c r="D504">
        <v>20080120</v>
      </c>
      <c r="E504">
        <v>12038</v>
      </c>
      <c r="F504">
        <v>9</v>
      </c>
      <c r="G504">
        <v>12</v>
      </c>
      <c r="H504">
        <v>4.99</v>
      </c>
      <c r="I504">
        <v>1.8663000000000001</v>
      </c>
      <c r="J504" s="11">
        <v>39460</v>
      </c>
      <c r="K504">
        <v>59.88</v>
      </c>
      <c r="L504">
        <v>22.395600000000002</v>
      </c>
      <c r="M504">
        <v>37.484400000000001</v>
      </c>
    </row>
    <row r="505" spans="1:13" x14ac:dyDescent="0.3">
      <c r="A505">
        <v>528</v>
      </c>
      <c r="B505">
        <v>20080423</v>
      </c>
      <c r="C505">
        <v>20080505</v>
      </c>
      <c r="D505">
        <v>20080430</v>
      </c>
      <c r="E505">
        <v>12249</v>
      </c>
      <c r="F505">
        <v>9</v>
      </c>
      <c r="G505">
        <v>10</v>
      </c>
      <c r="H505">
        <v>4.99</v>
      </c>
      <c r="I505">
        <v>1.8663000000000001</v>
      </c>
      <c r="J505" s="11">
        <v>39561</v>
      </c>
      <c r="K505">
        <v>49.9</v>
      </c>
      <c r="L505">
        <v>18.663</v>
      </c>
      <c r="M505">
        <v>31.236999999999998</v>
      </c>
    </row>
    <row r="506" spans="1:13" x14ac:dyDescent="0.3">
      <c r="A506">
        <v>528</v>
      </c>
      <c r="B506">
        <v>20080117</v>
      </c>
      <c r="C506">
        <v>20080129</v>
      </c>
      <c r="D506">
        <v>20080124</v>
      </c>
      <c r="E506">
        <v>12253</v>
      </c>
      <c r="F506">
        <v>9</v>
      </c>
      <c r="G506">
        <v>19</v>
      </c>
      <c r="H506">
        <v>4.99</v>
      </c>
      <c r="I506">
        <v>1.8663000000000001</v>
      </c>
      <c r="J506" s="11">
        <v>39464</v>
      </c>
      <c r="K506">
        <v>94.81</v>
      </c>
      <c r="L506">
        <v>35.459699999999998</v>
      </c>
      <c r="M506">
        <v>59.350299999999997</v>
      </c>
    </row>
    <row r="507" spans="1:13" x14ac:dyDescent="0.3">
      <c r="A507">
        <v>528</v>
      </c>
      <c r="B507">
        <v>20080501</v>
      </c>
      <c r="C507">
        <v>20080513</v>
      </c>
      <c r="D507">
        <v>20080508</v>
      </c>
      <c r="E507">
        <v>12357</v>
      </c>
      <c r="F507">
        <v>9</v>
      </c>
      <c r="G507">
        <v>9</v>
      </c>
      <c r="H507">
        <v>4.99</v>
      </c>
      <c r="I507">
        <v>1.8663000000000001</v>
      </c>
      <c r="J507" s="11">
        <v>39569</v>
      </c>
      <c r="K507">
        <v>44.91</v>
      </c>
      <c r="L507">
        <v>16.796700000000001</v>
      </c>
      <c r="M507">
        <v>28.113299999999999</v>
      </c>
    </row>
    <row r="508" spans="1:13" x14ac:dyDescent="0.3">
      <c r="A508">
        <v>528</v>
      </c>
      <c r="B508">
        <v>20080314</v>
      </c>
      <c r="C508">
        <v>20080326</v>
      </c>
      <c r="D508">
        <v>20080321</v>
      </c>
      <c r="E508">
        <v>12359</v>
      </c>
      <c r="F508">
        <v>9</v>
      </c>
      <c r="G508">
        <v>6</v>
      </c>
      <c r="H508">
        <v>4.99</v>
      </c>
      <c r="I508">
        <v>1.8663000000000001</v>
      </c>
      <c r="J508" s="11">
        <v>39521</v>
      </c>
      <c r="K508">
        <v>29.94</v>
      </c>
      <c r="L508">
        <v>11.197800000000001</v>
      </c>
      <c r="M508">
        <v>18.7422</v>
      </c>
    </row>
    <row r="509" spans="1:13" x14ac:dyDescent="0.3">
      <c r="A509">
        <v>528</v>
      </c>
      <c r="B509">
        <v>20080513</v>
      </c>
      <c r="C509">
        <v>20080525</v>
      </c>
      <c r="D509">
        <v>20080520</v>
      </c>
      <c r="E509">
        <v>12361</v>
      </c>
      <c r="F509">
        <v>9</v>
      </c>
      <c r="G509">
        <v>19</v>
      </c>
      <c r="H509">
        <v>4.99</v>
      </c>
      <c r="I509">
        <v>1.8663000000000001</v>
      </c>
      <c r="J509" s="11">
        <v>39581</v>
      </c>
      <c r="K509">
        <v>94.81</v>
      </c>
      <c r="L509">
        <v>35.459699999999998</v>
      </c>
      <c r="M509">
        <v>59.350299999999997</v>
      </c>
    </row>
    <row r="510" spans="1:13" x14ac:dyDescent="0.3">
      <c r="A510">
        <v>528</v>
      </c>
      <c r="B510">
        <v>20080608</v>
      </c>
      <c r="C510">
        <v>20080620</v>
      </c>
      <c r="D510">
        <v>20080615</v>
      </c>
      <c r="E510">
        <v>12369</v>
      </c>
      <c r="F510">
        <v>9</v>
      </c>
      <c r="G510">
        <v>15</v>
      </c>
      <c r="H510">
        <v>4.99</v>
      </c>
      <c r="I510">
        <v>1.8663000000000001</v>
      </c>
      <c r="J510" s="11">
        <v>39607</v>
      </c>
      <c r="K510">
        <v>74.849999999999994</v>
      </c>
      <c r="L510">
        <v>27.994499999999999</v>
      </c>
      <c r="M510">
        <v>46.855499999999999</v>
      </c>
    </row>
    <row r="511" spans="1:13" x14ac:dyDescent="0.3">
      <c r="A511">
        <v>528</v>
      </c>
      <c r="B511">
        <v>20080616</v>
      </c>
      <c r="C511">
        <v>20080628</v>
      </c>
      <c r="D511">
        <v>20080623</v>
      </c>
      <c r="E511">
        <v>12369</v>
      </c>
      <c r="F511">
        <v>9</v>
      </c>
      <c r="G511">
        <v>12</v>
      </c>
      <c r="H511">
        <v>4.99</v>
      </c>
      <c r="I511">
        <v>1.8663000000000001</v>
      </c>
      <c r="J511" s="11">
        <v>39615</v>
      </c>
      <c r="K511">
        <v>59.88</v>
      </c>
      <c r="L511">
        <v>22.395600000000002</v>
      </c>
      <c r="M511">
        <v>37.484400000000001</v>
      </c>
    </row>
    <row r="512" spans="1:13" x14ac:dyDescent="0.3">
      <c r="A512">
        <v>528</v>
      </c>
      <c r="B512">
        <v>20080505</v>
      </c>
      <c r="C512">
        <v>20080517</v>
      </c>
      <c r="D512">
        <v>20080512</v>
      </c>
      <c r="E512">
        <v>12371</v>
      </c>
      <c r="F512">
        <v>9</v>
      </c>
      <c r="G512">
        <v>4</v>
      </c>
      <c r="H512">
        <v>4.99</v>
      </c>
      <c r="I512">
        <v>1.8663000000000001</v>
      </c>
      <c r="J512" s="11">
        <v>39573</v>
      </c>
      <c r="K512">
        <v>19.96</v>
      </c>
      <c r="L512">
        <v>7.4652000000000003</v>
      </c>
      <c r="M512">
        <v>12.4948</v>
      </c>
    </row>
    <row r="513" spans="1:13" x14ac:dyDescent="0.3">
      <c r="A513">
        <v>528</v>
      </c>
      <c r="B513">
        <v>20080213</v>
      </c>
      <c r="C513">
        <v>20080225</v>
      </c>
      <c r="D513">
        <v>20080220</v>
      </c>
      <c r="E513">
        <v>12570</v>
      </c>
      <c r="F513">
        <v>9</v>
      </c>
      <c r="G513">
        <v>10</v>
      </c>
      <c r="H513">
        <v>4.99</v>
      </c>
      <c r="I513">
        <v>1.8663000000000001</v>
      </c>
      <c r="J513" s="11">
        <v>39491</v>
      </c>
      <c r="K513">
        <v>49.9</v>
      </c>
      <c r="L513">
        <v>18.663</v>
      </c>
      <c r="M513">
        <v>31.236999999999998</v>
      </c>
    </row>
    <row r="514" spans="1:13" x14ac:dyDescent="0.3">
      <c r="A514">
        <v>528</v>
      </c>
      <c r="B514">
        <v>20080205</v>
      </c>
      <c r="C514">
        <v>20080217</v>
      </c>
      <c r="D514">
        <v>20080212</v>
      </c>
      <c r="E514">
        <v>12571</v>
      </c>
      <c r="F514">
        <v>9</v>
      </c>
      <c r="G514">
        <v>4</v>
      </c>
      <c r="H514">
        <v>4.99</v>
      </c>
      <c r="I514">
        <v>1.8663000000000001</v>
      </c>
      <c r="J514" s="11">
        <v>39483</v>
      </c>
      <c r="K514">
        <v>19.96</v>
      </c>
      <c r="L514">
        <v>7.4652000000000003</v>
      </c>
      <c r="M514">
        <v>12.4948</v>
      </c>
    </row>
    <row r="515" spans="1:13" x14ac:dyDescent="0.3">
      <c r="A515">
        <v>528</v>
      </c>
      <c r="B515">
        <v>20080208</v>
      </c>
      <c r="C515">
        <v>20080220</v>
      </c>
      <c r="D515">
        <v>20080215</v>
      </c>
      <c r="E515">
        <v>12665</v>
      </c>
      <c r="F515">
        <v>9</v>
      </c>
      <c r="G515">
        <v>20</v>
      </c>
      <c r="H515">
        <v>4.99</v>
      </c>
      <c r="I515">
        <v>1.8663000000000001</v>
      </c>
      <c r="J515" s="11">
        <v>39486</v>
      </c>
      <c r="K515">
        <v>99.8</v>
      </c>
      <c r="L515">
        <v>37.326000000000001</v>
      </c>
      <c r="M515">
        <v>62.473999999999997</v>
      </c>
    </row>
    <row r="516" spans="1:13" x14ac:dyDescent="0.3">
      <c r="A516">
        <v>528</v>
      </c>
      <c r="B516">
        <v>20080330</v>
      </c>
      <c r="C516">
        <v>20080411</v>
      </c>
      <c r="D516">
        <v>20080406</v>
      </c>
      <c r="E516">
        <v>12665</v>
      </c>
      <c r="F516">
        <v>9</v>
      </c>
      <c r="G516">
        <v>6</v>
      </c>
      <c r="H516">
        <v>4.99</v>
      </c>
      <c r="I516">
        <v>1.8663000000000001</v>
      </c>
      <c r="J516" s="11">
        <v>39537</v>
      </c>
      <c r="K516">
        <v>29.94</v>
      </c>
      <c r="L516">
        <v>11.197800000000001</v>
      </c>
      <c r="M516">
        <v>18.7422</v>
      </c>
    </row>
    <row r="517" spans="1:13" x14ac:dyDescent="0.3">
      <c r="A517">
        <v>528</v>
      </c>
      <c r="B517">
        <v>20080506</v>
      </c>
      <c r="C517">
        <v>20080518</v>
      </c>
      <c r="D517">
        <v>20080513</v>
      </c>
      <c r="E517">
        <v>12666</v>
      </c>
      <c r="F517">
        <v>9</v>
      </c>
      <c r="G517">
        <v>19</v>
      </c>
      <c r="H517">
        <v>4.99</v>
      </c>
      <c r="I517">
        <v>1.8663000000000001</v>
      </c>
      <c r="J517" s="11">
        <v>39574</v>
      </c>
      <c r="K517">
        <v>94.81</v>
      </c>
      <c r="L517">
        <v>35.459699999999998</v>
      </c>
      <c r="M517">
        <v>59.350299999999997</v>
      </c>
    </row>
    <row r="518" spans="1:13" x14ac:dyDescent="0.3">
      <c r="A518">
        <v>528</v>
      </c>
      <c r="B518">
        <v>20080709</v>
      </c>
      <c r="C518">
        <v>20080721</v>
      </c>
      <c r="D518">
        <v>20080716</v>
      </c>
      <c r="E518">
        <v>12690</v>
      </c>
      <c r="F518">
        <v>9</v>
      </c>
      <c r="G518">
        <v>3</v>
      </c>
      <c r="H518">
        <v>4.99</v>
      </c>
      <c r="I518">
        <v>1.8663000000000001</v>
      </c>
      <c r="J518" s="11">
        <v>39638</v>
      </c>
      <c r="K518">
        <v>14.97</v>
      </c>
      <c r="L518">
        <v>5.5989000000000004</v>
      </c>
      <c r="M518">
        <v>9.3711000000000002</v>
      </c>
    </row>
    <row r="519" spans="1:13" x14ac:dyDescent="0.3">
      <c r="A519">
        <v>528</v>
      </c>
      <c r="B519">
        <v>20080413</v>
      </c>
      <c r="C519">
        <v>20080425</v>
      </c>
      <c r="D519">
        <v>20080420</v>
      </c>
      <c r="E519">
        <v>12692</v>
      </c>
      <c r="F519">
        <v>9</v>
      </c>
      <c r="G519">
        <v>19</v>
      </c>
      <c r="H519">
        <v>4.99</v>
      </c>
      <c r="I519">
        <v>1.8663000000000001</v>
      </c>
      <c r="J519" s="11">
        <v>39551</v>
      </c>
      <c r="K519">
        <v>94.81</v>
      </c>
      <c r="L519">
        <v>35.459699999999998</v>
      </c>
      <c r="M519">
        <v>59.350299999999997</v>
      </c>
    </row>
    <row r="520" spans="1:13" x14ac:dyDescent="0.3">
      <c r="A520">
        <v>528</v>
      </c>
      <c r="B520">
        <v>20080414</v>
      </c>
      <c r="C520">
        <v>20080426</v>
      </c>
      <c r="D520">
        <v>20080421</v>
      </c>
      <c r="E520">
        <v>12695</v>
      </c>
      <c r="F520">
        <v>9</v>
      </c>
      <c r="G520">
        <v>19</v>
      </c>
      <c r="H520">
        <v>4.99</v>
      </c>
      <c r="I520">
        <v>1.8663000000000001</v>
      </c>
      <c r="J520" s="11">
        <v>39552</v>
      </c>
      <c r="K520">
        <v>94.81</v>
      </c>
      <c r="L520">
        <v>35.459699999999998</v>
      </c>
      <c r="M520">
        <v>59.350299999999997</v>
      </c>
    </row>
    <row r="521" spans="1:13" x14ac:dyDescent="0.3">
      <c r="A521">
        <v>528</v>
      </c>
      <c r="B521">
        <v>20080412</v>
      </c>
      <c r="C521">
        <v>20080424</v>
      </c>
      <c r="D521">
        <v>20080419</v>
      </c>
      <c r="E521">
        <v>12704</v>
      </c>
      <c r="F521">
        <v>9</v>
      </c>
      <c r="G521">
        <v>14</v>
      </c>
      <c r="H521">
        <v>4.99</v>
      </c>
      <c r="I521">
        <v>1.8663000000000001</v>
      </c>
      <c r="J521" s="11">
        <v>39550</v>
      </c>
      <c r="K521">
        <v>69.86</v>
      </c>
      <c r="L521">
        <v>26.1282</v>
      </c>
      <c r="M521">
        <v>43.7318</v>
      </c>
    </row>
    <row r="522" spans="1:13" x14ac:dyDescent="0.3">
      <c r="A522">
        <v>528</v>
      </c>
      <c r="B522">
        <v>20080201</v>
      </c>
      <c r="C522">
        <v>20080213</v>
      </c>
      <c r="D522">
        <v>20080208</v>
      </c>
      <c r="E522">
        <v>12715</v>
      </c>
      <c r="F522">
        <v>9</v>
      </c>
      <c r="G522">
        <v>9</v>
      </c>
      <c r="H522">
        <v>4.99</v>
      </c>
      <c r="I522">
        <v>1.8663000000000001</v>
      </c>
      <c r="J522" s="11">
        <v>39479</v>
      </c>
      <c r="K522">
        <v>44.91</v>
      </c>
      <c r="L522">
        <v>16.796700000000001</v>
      </c>
      <c r="M522">
        <v>28.113299999999999</v>
      </c>
    </row>
    <row r="523" spans="1:13" x14ac:dyDescent="0.3">
      <c r="A523">
        <v>528</v>
      </c>
      <c r="B523">
        <v>20080118</v>
      </c>
      <c r="C523">
        <v>20080130</v>
      </c>
      <c r="D523">
        <v>20080125</v>
      </c>
      <c r="E523">
        <v>12992</v>
      </c>
      <c r="F523">
        <v>9</v>
      </c>
      <c r="G523">
        <v>7</v>
      </c>
      <c r="H523">
        <v>4.99</v>
      </c>
      <c r="I523">
        <v>1.8663000000000001</v>
      </c>
      <c r="J523" s="11">
        <v>39465</v>
      </c>
      <c r="K523">
        <v>34.93</v>
      </c>
      <c r="L523">
        <v>13.0641</v>
      </c>
      <c r="M523">
        <v>21.8659</v>
      </c>
    </row>
    <row r="524" spans="1:13" x14ac:dyDescent="0.3">
      <c r="A524">
        <v>528</v>
      </c>
      <c r="B524">
        <v>20080209</v>
      </c>
      <c r="C524">
        <v>20080221</v>
      </c>
      <c r="D524">
        <v>20080216</v>
      </c>
      <c r="E524">
        <v>12992</v>
      </c>
      <c r="F524">
        <v>9</v>
      </c>
      <c r="G524">
        <v>9</v>
      </c>
      <c r="H524">
        <v>4.99</v>
      </c>
      <c r="I524">
        <v>1.8663000000000001</v>
      </c>
      <c r="J524" s="11">
        <v>39487</v>
      </c>
      <c r="K524">
        <v>44.91</v>
      </c>
      <c r="L524">
        <v>16.796700000000001</v>
      </c>
      <c r="M524">
        <v>28.113299999999999</v>
      </c>
    </row>
    <row r="525" spans="1:13" x14ac:dyDescent="0.3">
      <c r="A525">
        <v>528</v>
      </c>
      <c r="B525">
        <v>20080106</v>
      </c>
      <c r="C525">
        <v>20080118</v>
      </c>
      <c r="D525">
        <v>20080113</v>
      </c>
      <c r="E525">
        <v>12997</v>
      </c>
      <c r="F525">
        <v>9</v>
      </c>
      <c r="G525">
        <v>19</v>
      </c>
      <c r="H525">
        <v>4.99</v>
      </c>
      <c r="I525">
        <v>1.8663000000000001</v>
      </c>
      <c r="J525" s="11">
        <v>39453</v>
      </c>
      <c r="K525">
        <v>94.81</v>
      </c>
      <c r="L525">
        <v>35.459699999999998</v>
      </c>
      <c r="M525">
        <v>59.350299999999997</v>
      </c>
    </row>
    <row r="526" spans="1:13" x14ac:dyDescent="0.3">
      <c r="A526">
        <v>528</v>
      </c>
      <c r="B526">
        <v>20080216</v>
      </c>
      <c r="C526">
        <v>20080228</v>
      </c>
      <c r="D526">
        <v>20080223</v>
      </c>
      <c r="E526">
        <v>13005</v>
      </c>
      <c r="F526">
        <v>9</v>
      </c>
      <c r="G526">
        <v>5</v>
      </c>
      <c r="H526">
        <v>4.99</v>
      </c>
      <c r="I526">
        <v>1.8663000000000001</v>
      </c>
      <c r="J526" s="11">
        <v>39494</v>
      </c>
      <c r="K526">
        <v>24.95</v>
      </c>
      <c r="L526">
        <v>9.3315000000000001</v>
      </c>
      <c r="M526">
        <v>15.618499999999999</v>
      </c>
    </row>
    <row r="527" spans="1:13" x14ac:dyDescent="0.3">
      <c r="A527">
        <v>528</v>
      </c>
      <c r="B527">
        <v>20080619</v>
      </c>
      <c r="C527">
        <v>20080701</v>
      </c>
      <c r="D527">
        <v>20080626</v>
      </c>
      <c r="E527">
        <v>13008</v>
      </c>
      <c r="F527">
        <v>9</v>
      </c>
      <c r="G527">
        <v>20</v>
      </c>
      <c r="H527">
        <v>4.99</v>
      </c>
      <c r="I527">
        <v>1.8663000000000001</v>
      </c>
      <c r="J527" s="11">
        <v>39618</v>
      </c>
      <c r="K527">
        <v>99.8</v>
      </c>
      <c r="L527">
        <v>37.326000000000001</v>
      </c>
      <c r="M527">
        <v>62.473999999999997</v>
      </c>
    </row>
    <row r="528" spans="1:13" x14ac:dyDescent="0.3">
      <c r="A528">
        <v>528</v>
      </c>
      <c r="B528">
        <v>20080402</v>
      </c>
      <c r="C528">
        <v>20080414</v>
      </c>
      <c r="D528">
        <v>20080409</v>
      </c>
      <c r="E528">
        <v>13009</v>
      </c>
      <c r="F528">
        <v>9</v>
      </c>
      <c r="G528">
        <v>20</v>
      </c>
      <c r="H528">
        <v>4.99</v>
      </c>
      <c r="I528">
        <v>1.8663000000000001</v>
      </c>
      <c r="J528" s="11">
        <v>39540</v>
      </c>
      <c r="K528">
        <v>99.8</v>
      </c>
      <c r="L528">
        <v>37.326000000000001</v>
      </c>
      <c r="M528">
        <v>62.473999999999997</v>
      </c>
    </row>
    <row r="529" spans="1:13" x14ac:dyDescent="0.3">
      <c r="A529">
        <v>528</v>
      </c>
      <c r="B529">
        <v>20080330</v>
      </c>
      <c r="C529">
        <v>20080411</v>
      </c>
      <c r="D529">
        <v>20080406</v>
      </c>
      <c r="E529">
        <v>13013</v>
      </c>
      <c r="F529">
        <v>9</v>
      </c>
      <c r="G529">
        <v>20</v>
      </c>
      <c r="H529">
        <v>4.99</v>
      </c>
      <c r="I529">
        <v>1.8663000000000001</v>
      </c>
      <c r="J529" s="11">
        <v>39537</v>
      </c>
      <c r="K529">
        <v>99.8</v>
      </c>
      <c r="L529">
        <v>37.326000000000001</v>
      </c>
      <c r="M529">
        <v>62.473999999999997</v>
      </c>
    </row>
    <row r="530" spans="1:13" x14ac:dyDescent="0.3">
      <c r="A530">
        <v>528</v>
      </c>
      <c r="B530">
        <v>20080702</v>
      </c>
      <c r="C530">
        <v>20080714</v>
      </c>
      <c r="D530">
        <v>20080709</v>
      </c>
      <c r="E530">
        <v>13023</v>
      </c>
      <c r="F530">
        <v>9</v>
      </c>
      <c r="G530">
        <v>19</v>
      </c>
      <c r="H530">
        <v>4.99</v>
      </c>
      <c r="I530">
        <v>1.8663000000000001</v>
      </c>
      <c r="J530" s="11">
        <v>39631</v>
      </c>
      <c r="K530">
        <v>94.81</v>
      </c>
      <c r="L530">
        <v>35.459699999999998</v>
      </c>
      <c r="M530">
        <v>59.350299999999997</v>
      </c>
    </row>
    <row r="531" spans="1:13" x14ac:dyDescent="0.3">
      <c r="A531">
        <v>528</v>
      </c>
      <c r="B531">
        <v>20080324</v>
      </c>
      <c r="C531">
        <v>20080405</v>
      </c>
      <c r="D531">
        <v>20080331</v>
      </c>
      <c r="E531">
        <v>13043</v>
      </c>
      <c r="F531">
        <v>9</v>
      </c>
      <c r="G531">
        <v>5</v>
      </c>
      <c r="H531">
        <v>4.99</v>
      </c>
      <c r="I531">
        <v>1.8663000000000001</v>
      </c>
      <c r="J531" s="11">
        <v>39531</v>
      </c>
      <c r="K531">
        <v>24.95</v>
      </c>
      <c r="L531">
        <v>9.3315000000000001</v>
      </c>
      <c r="M531">
        <v>15.618499999999999</v>
      </c>
    </row>
    <row r="532" spans="1:13" x14ac:dyDescent="0.3">
      <c r="A532">
        <v>528</v>
      </c>
      <c r="B532">
        <v>20080322</v>
      </c>
      <c r="C532">
        <v>20080403</v>
      </c>
      <c r="D532">
        <v>20080329</v>
      </c>
      <c r="E532">
        <v>13047</v>
      </c>
      <c r="F532">
        <v>9</v>
      </c>
      <c r="G532">
        <v>3</v>
      </c>
      <c r="H532">
        <v>4.99</v>
      </c>
      <c r="I532">
        <v>1.8663000000000001</v>
      </c>
      <c r="J532" s="11">
        <v>39529</v>
      </c>
      <c r="K532">
        <v>14.97</v>
      </c>
      <c r="L532">
        <v>5.5989000000000004</v>
      </c>
      <c r="M532">
        <v>9.3711000000000002</v>
      </c>
    </row>
    <row r="533" spans="1:13" x14ac:dyDescent="0.3">
      <c r="A533">
        <v>528</v>
      </c>
      <c r="B533">
        <v>20080614</v>
      </c>
      <c r="C533">
        <v>20080626</v>
      </c>
      <c r="D533">
        <v>20080621</v>
      </c>
      <c r="E533">
        <v>13112</v>
      </c>
      <c r="F533">
        <v>9</v>
      </c>
      <c r="G533">
        <v>1</v>
      </c>
      <c r="H533">
        <v>4.99</v>
      </c>
      <c r="I533">
        <v>1.8663000000000001</v>
      </c>
      <c r="J533" s="11">
        <v>39613</v>
      </c>
      <c r="K533">
        <v>4.99</v>
      </c>
      <c r="L533">
        <v>1.8663000000000001</v>
      </c>
      <c r="M533">
        <v>3.1236999999999999</v>
      </c>
    </row>
    <row r="534" spans="1:13" x14ac:dyDescent="0.3">
      <c r="A534">
        <v>528</v>
      </c>
      <c r="B534">
        <v>20080131</v>
      </c>
      <c r="C534">
        <v>20080212</v>
      </c>
      <c r="D534">
        <v>20080207</v>
      </c>
      <c r="E534">
        <v>13113</v>
      </c>
      <c r="F534">
        <v>9</v>
      </c>
      <c r="G534">
        <v>19</v>
      </c>
      <c r="H534">
        <v>4.99</v>
      </c>
      <c r="I534">
        <v>1.8663000000000001</v>
      </c>
      <c r="J534" s="11">
        <v>39478</v>
      </c>
      <c r="K534">
        <v>94.81</v>
      </c>
      <c r="L534">
        <v>35.459699999999998</v>
      </c>
      <c r="M534">
        <v>59.350299999999997</v>
      </c>
    </row>
    <row r="535" spans="1:13" x14ac:dyDescent="0.3">
      <c r="A535">
        <v>528</v>
      </c>
      <c r="B535">
        <v>20080109</v>
      </c>
      <c r="C535">
        <v>20080121</v>
      </c>
      <c r="D535">
        <v>20080116</v>
      </c>
      <c r="E535">
        <v>13132</v>
      </c>
      <c r="F535">
        <v>9</v>
      </c>
      <c r="G535">
        <v>12</v>
      </c>
      <c r="H535">
        <v>4.99</v>
      </c>
      <c r="I535">
        <v>1.8663000000000001</v>
      </c>
      <c r="J535" s="11">
        <v>39456</v>
      </c>
      <c r="K535">
        <v>59.88</v>
      </c>
      <c r="L535">
        <v>22.395600000000002</v>
      </c>
      <c r="M535">
        <v>37.484400000000001</v>
      </c>
    </row>
    <row r="536" spans="1:13" x14ac:dyDescent="0.3">
      <c r="A536">
        <v>528</v>
      </c>
      <c r="B536">
        <v>20080124</v>
      </c>
      <c r="C536">
        <v>20080205</v>
      </c>
      <c r="D536">
        <v>20080131</v>
      </c>
      <c r="E536">
        <v>13139</v>
      </c>
      <c r="F536">
        <v>9</v>
      </c>
      <c r="G536">
        <v>10</v>
      </c>
      <c r="H536">
        <v>4.99</v>
      </c>
      <c r="I536">
        <v>1.8663000000000001</v>
      </c>
      <c r="J536" s="11">
        <v>39471</v>
      </c>
      <c r="K536">
        <v>49.9</v>
      </c>
      <c r="L536">
        <v>18.663</v>
      </c>
      <c r="M536">
        <v>31.236999999999998</v>
      </c>
    </row>
    <row r="537" spans="1:13" x14ac:dyDescent="0.3">
      <c r="A537">
        <v>528</v>
      </c>
      <c r="B537">
        <v>20080723</v>
      </c>
      <c r="C537">
        <v>20080804</v>
      </c>
      <c r="D537">
        <v>20080730</v>
      </c>
      <c r="E537">
        <v>13140</v>
      </c>
      <c r="F537">
        <v>9</v>
      </c>
      <c r="G537">
        <v>12</v>
      </c>
      <c r="H537">
        <v>4.99</v>
      </c>
      <c r="I537">
        <v>1.8663000000000001</v>
      </c>
      <c r="J537" s="11">
        <v>39652</v>
      </c>
      <c r="K537">
        <v>59.88</v>
      </c>
      <c r="L537">
        <v>22.395600000000002</v>
      </c>
      <c r="M537">
        <v>37.484400000000001</v>
      </c>
    </row>
    <row r="538" spans="1:13" x14ac:dyDescent="0.3">
      <c r="A538">
        <v>528</v>
      </c>
      <c r="B538">
        <v>20080531</v>
      </c>
      <c r="C538">
        <v>20080612</v>
      </c>
      <c r="D538">
        <v>20080607</v>
      </c>
      <c r="E538">
        <v>13149</v>
      </c>
      <c r="F538">
        <v>9</v>
      </c>
      <c r="G538">
        <v>11</v>
      </c>
      <c r="H538">
        <v>4.99</v>
      </c>
      <c r="I538">
        <v>1.8663000000000001</v>
      </c>
      <c r="J538" s="11">
        <v>39599</v>
      </c>
      <c r="K538">
        <v>54.89</v>
      </c>
      <c r="L538">
        <v>20.529299999999999</v>
      </c>
      <c r="M538">
        <v>34.360700000000001</v>
      </c>
    </row>
    <row r="539" spans="1:13" x14ac:dyDescent="0.3">
      <c r="A539">
        <v>528</v>
      </c>
      <c r="B539">
        <v>20080206</v>
      </c>
      <c r="C539">
        <v>20080218</v>
      </c>
      <c r="D539">
        <v>20080213</v>
      </c>
      <c r="E539">
        <v>13150</v>
      </c>
      <c r="F539">
        <v>9</v>
      </c>
      <c r="G539">
        <v>14</v>
      </c>
      <c r="H539">
        <v>4.99</v>
      </c>
      <c r="I539">
        <v>1.8663000000000001</v>
      </c>
      <c r="J539" s="11">
        <v>39484</v>
      </c>
      <c r="K539">
        <v>69.86</v>
      </c>
      <c r="L539">
        <v>26.1282</v>
      </c>
      <c r="M539">
        <v>43.7318</v>
      </c>
    </row>
    <row r="540" spans="1:13" x14ac:dyDescent="0.3">
      <c r="A540">
        <v>528</v>
      </c>
      <c r="B540">
        <v>20080312</v>
      </c>
      <c r="C540">
        <v>20080324</v>
      </c>
      <c r="D540">
        <v>20080319</v>
      </c>
      <c r="E540">
        <v>13621</v>
      </c>
      <c r="F540">
        <v>9</v>
      </c>
      <c r="G540">
        <v>10</v>
      </c>
      <c r="H540">
        <v>4.99</v>
      </c>
      <c r="I540">
        <v>1.8663000000000001</v>
      </c>
      <c r="J540" s="11">
        <v>39519</v>
      </c>
      <c r="K540">
        <v>49.9</v>
      </c>
      <c r="L540">
        <v>18.663</v>
      </c>
      <c r="M540">
        <v>31.236999999999998</v>
      </c>
    </row>
    <row r="541" spans="1:13" x14ac:dyDescent="0.3">
      <c r="A541">
        <v>528</v>
      </c>
      <c r="B541">
        <v>20080403</v>
      </c>
      <c r="C541">
        <v>20080415</v>
      </c>
      <c r="D541">
        <v>20080410</v>
      </c>
      <c r="E541">
        <v>13623</v>
      </c>
      <c r="F541">
        <v>9</v>
      </c>
      <c r="G541">
        <v>19</v>
      </c>
      <c r="H541">
        <v>4.99</v>
      </c>
      <c r="I541">
        <v>1.8663000000000001</v>
      </c>
      <c r="J541" s="11">
        <v>39541</v>
      </c>
      <c r="K541">
        <v>94.81</v>
      </c>
      <c r="L541">
        <v>35.459699999999998</v>
      </c>
      <c r="M541">
        <v>59.350299999999997</v>
      </c>
    </row>
    <row r="542" spans="1:13" x14ac:dyDescent="0.3">
      <c r="A542">
        <v>528</v>
      </c>
      <c r="B542">
        <v>20080123</v>
      </c>
      <c r="C542">
        <v>20080204</v>
      </c>
      <c r="D542">
        <v>20080130</v>
      </c>
      <c r="E542">
        <v>13631</v>
      </c>
      <c r="F542">
        <v>9</v>
      </c>
      <c r="G542">
        <v>3</v>
      </c>
      <c r="H542">
        <v>4.99</v>
      </c>
      <c r="I542">
        <v>1.8663000000000001</v>
      </c>
      <c r="J542" s="11">
        <v>39470</v>
      </c>
      <c r="K542">
        <v>14.97</v>
      </c>
      <c r="L542">
        <v>5.5989000000000004</v>
      </c>
      <c r="M542">
        <v>9.3711000000000002</v>
      </c>
    </row>
    <row r="543" spans="1:13" x14ac:dyDescent="0.3">
      <c r="A543">
        <v>528</v>
      </c>
      <c r="B543">
        <v>20080124</v>
      </c>
      <c r="C543">
        <v>20080205</v>
      </c>
      <c r="D543">
        <v>20080131</v>
      </c>
      <c r="E543">
        <v>13633</v>
      </c>
      <c r="F543">
        <v>9</v>
      </c>
      <c r="G543">
        <v>8</v>
      </c>
      <c r="H543">
        <v>4.99</v>
      </c>
      <c r="I543">
        <v>1.8663000000000001</v>
      </c>
      <c r="J543" s="11">
        <v>39471</v>
      </c>
      <c r="K543">
        <v>39.92</v>
      </c>
      <c r="L543">
        <v>14.930400000000001</v>
      </c>
      <c r="M543">
        <v>24.989599999999999</v>
      </c>
    </row>
    <row r="544" spans="1:13" x14ac:dyDescent="0.3">
      <c r="A544">
        <v>528</v>
      </c>
      <c r="B544">
        <v>20080306</v>
      </c>
      <c r="C544">
        <v>20080318</v>
      </c>
      <c r="D544">
        <v>20080313</v>
      </c>
      <c r="E544">
        <v>13634</v>
      </c>
      <c r="F544">
        <v>9</v>
      </c>
      <c r="G544">
        <v>12</v>
      </c>
      <c r="H544">
        <v>4.99</v>
      </c>
      <c r="I544">
        <v>1.8663000000000001</v>
      </c>
      <c r="J544" s="11">
        <v>39513</v>
      </c>
      <c r="K544">
        <v>59.88</v>
      </c>
      <c r="L544">
        <v>22.395600000000002</v>
      </c>
      <c r="M544">
        <v>37.484400000000001</v>
      </c>
    </row>
    <row r="545" spans="1:13" x14ac:dyDescent="0.3">
      <c r="A545">
        <v>528</v>
      </c>
      <c r="B545">
        <v>20080114</v>
      </c>
      <c r="C545">
        <v>20080126</v>
      </c>
      <c r="D545">
        <v>20080121</v>
      </c>
      <c r="E545">
        <v>13645</v>
      </c>
      <c r="F545">
        <v>9</v>
      </c>
      <c r="G545">
        <v>11</v>
      </c>
      <c r="H545">
        <v>4.99</v>
      </c>
      <c r="I545">
        <v>1.8663000000000001</v>
      </c>
      <c r="J545" s="11">
        <v>39461</v>
      </c>
      <c r="K545">
        <v>54.89</v>
      </c>
      <c r="L545">
        <v>20.529299999999999</v>
      </c>
      <c r="M545">
        <v>34.360700000000001</v>
      </c>
    </row>
    <row r="546" spans="1:13" x14ac:dyDescent="0.3">
      <c r="A546">
        <v>528</v>
      </c>
      <c r="B546">
        <v>20080113</v>
      </c>
      <c r="C546">
        <v>20080125</v>
      </c>
      <c r="D546">
        <v>20080120</v>
      </c>
      <c r="E546">
        <v>13647</v>
      </c>
      <c r="F546">
        <v>9</v>
      </c>
      <c r="G546">
        <v>12</v>
      </c>
      <c r="H546">
        <v>4.99</v>
      </c>
      <c r="I546">
        <v>1.8663000000000001</v>
      </c>
      <c r="J546" s="11">
        <v>39460</v>
      </c>
      <c r="K546">
        <v>59.88</v>
      </c>
      <c r="L546">
        <v>22.395600000000002</v>
      </c>
      <c r="M546">
        <v>37.484400000000001</v>
      </c>
    </row>
    <row r="547" spans="1:13" x14ac:dyDescent="0.3">
      <c r="A547">
        <v>528</v>
      </c>
      <c r="B547">
        <v>20080113</v>
      </c>
      <c r="C547">
        <v>20080125</v>
      </c>
      <c r="D547">
        <v>20080120</v>
      </c>
      <c r="E547">
        <v>13649</v>
      </c>
      <c r="F547">
        <v>9</v>
      </c>
      <c r="G547">
        <v>6</v>
      </c>
      <c r="H547">
        <v>4.99</v>
      </c>
      <c r="I547">
        <v>1.8663000000000001</v>
      </c>
      <c r="J547" s="11">
        <v>39460</v>
      </c>
      <c r="K547">
        <v>29.94</v>
      </c>
      <c r="L547">
        <v>11.197800000000001</v>
      </c>
      <c r="M547">
        <v>18.7422</v>
      </c>
    </row>
    <row r="548" spans="1:13" x14ac:dyDescent="0.3">
      <c r="A548">
        <v>528</v>
      </c>
      <c r="B548">
        <v>20080403</v>
      </c>
      <c r="C548">
        <v>20080415</v>
      </c>
      <c r="D548">
        <v>20080410</v>
      </c>
      <c r="E548">
        <v>13952</v>
      </c>
      <c r="F548">
        <v>9</v>
      </c>
      <c r="G548">
        <v>14</v>
      </c>
      <c r="H548">
        <v>4.99</v>
      </c>
      <c r="I548">
        <v>1.8663000000000001</v>
      </c>
      <c r="J548" s="11">
        <v>39541</v>
      </c>
      <c r="K548">
        <v>69.86</v>
      </c>
      <c r="L548">
        <v>26.1282</v>
      </c>
      <c r="M548">
        <v>43.7318</v>
      </c>
    </row>
    <row r="549" spans="1:13" x14ac:dyDescent="0.3">
      <c r="A549">
        <v>528</v>
      </c>
      <c r="B549">
        <v>20080423</v>
      </c>
      <c r="C549">
        <v>20080505</v>
      </c>
      <c r="D549">
        <v>20080430</v>
      </c>
      <c r="E549">
        <v>13956</v>
      </c>
      <c r="F549">
        <v>9</v>
      </c>
      <c r="G549">
        <v>12</v>
      </c>
      <c r="H549">
        <v>4.99</v>
      </c>
      <c r="I549">
        <v>1.8663000000000001</v>
      </c>
      <c r="J549" s="11">
        <v>39561</v>
      </c>
      <c r="K549">
        <v>59.88</v>
      </c>
      <c r="L549">
        <v>22.395600000000002</v>
      </c>
      <c r="M549">
        <v>37.484400000000001</v>
      </c>
    </row>
    <row r="550" spans="1:13" x14ac:dyDescent="0.3">
      <c r="A550">
        <v>528</v>
      </c>
      <c r="B550">
        <v>20080222</v>
      </c>
      <c r="C550">
        <v>20080305</v>
      </c>
      <c r="D550">
        <v>20080229</v>
      </c>
      <c r="E550">
        <v>13959</v>
      </c>
      <c r="F550">
        <v>9</v>
      </c>
      <c r="G550">
        <v>11</v>
      </c>
      <c r="H550">
        <v>4.99</v>
      </c>
      <c r="I550">
        <v>1.8663000000000001</v>
      </c>
      <c r="J550" s="11">
        <v>39500</v>
      </c>
      <c r="K550">
        <v>54.89</v>
      </c>
      <c r="L550">
        <v>20.529299999999999</v>
      </c>
      <c r="M550">
        <v>34.360700000000001</v>
      </c>
    </row>
    <row r="551" spans="1:13" x14ac:dyDescent="0.3">
      <c r="A551">
        <v>528</v>
      </c>
      <c r="B551">
        <v>20080719</v>
      </c>
      <c r="C551">
        <v>20080731</v>
      </c>
      <c r="D551">
        <v>20080726</v>
      </c>
      <c r="E551">
        <v>13961</v>
      </c>
      <c r="F551">
        <v>9</v>
      </c>
      <c r="G551">
        <v>8</v>
      </c>
      <c r="H551">
        <v>4.99</v>
      </c>
      <c r="I551">
        <v>1.8663000000000001</v>
      </c>
      <c r="J551" s="11">
        <v>39648</v>
      </c>
      <c r="K551">
        <v>39.92</v>
      </c>
      <c r="L551">
        <v>14.930400000000001</v>
      </c>
      <c r="M551">
        <v>24.989599999999999</v>
      </c>
    </row>
    <row r="552" spans="1:13" x14ac:dyDescent="0.3">
      <c r="A552">
        <v>528</v>
      </c>
      <c r="B552">
        <v>20080716</v>
      </c>
      <c r="C552">
        <v>20080728</v>
      </c>
      <c r="D552">
        <v>20080723</v>
      </c>
      <c r="E552">
        <v>13963</v>
      </c>
      <c r="F552">
        <v>9</v>
      </c>
      <c r="G552">
        <v>12</v>
      </c>
      <c r="H552">
        <v>4.99</v>
      </c>
      <c r="I552">
        <v>1.8663000000000001</v>
      </c>
      <c r="J552" s="11">
        <v>39645</v>
      </c>
      <c r="K552">
        <v>59.88</v>
      </c>
      <c r="L552">
        <v>22.395600000000002</v>
      </c>
      <c r="M552">
        <v>37.484400000000001</v>
      </c>
    </row>
    <row r="553" spans="1:13" x14ac:dyDescent="0.3">
      <c r="A553">
        <v>528</v>
      </c>
      <c r="B553">
        <v>20080213</v>
      </c>
      <c r="C553">
        <v>20080225</v>
      </c>
      <c r="D553">
        <v>20080220</v>
      </c>
      <c r="E553">
        <v>13965</v>
      </c>
      <c r="F553">
        <v>9</v>
      </c>
      <c r="G553">
        <v>2</v>
      </c>
      <c r="H553">
        <v>4.99</v>
      </c>
      <c r="I553">
        <v>1.8663000000000001</v>
      </c>
      <c r="J553" s="11">
        <v>39491</v>
      </c>
      <c r="K553">
        <v>9.98</v>
      </c>
      <c r="L553">
        <v>3.7326000000000001</v>
      </c>
      <c r="M553">
        <v>6.2473999999999998</v>
      </c>
    </row>
    <row r="554" spans="1:13" x14ac:dyDescent="0.3">
      <c r="A554">
        <v>528</v>
      </c>
      <c r="B554">
        <v>20080217</v>
      </c>
      <c r="C554">
        <v>20080229</v>
      </c>
      <c r="D554">
        <v>20080224</v>
      </c>
      <c r="E554">
        <v>13966</v>
      </c>
      <c r="F554">
        <v>9</v>
      </c>
      <c r="G554">
        <v>8</v>
      </c>
      <c r="H554">
        <v>4.99</v>
      </c>
      <c r="I554">
        <v>1.8663000000000001</v>
      </c>
      <c r="J554" s="11">
        <v>39495</v>
      </c>
      <c r="K554">
        <v>39.92</v>
      </c>
      <c r="L554">
        <v>14.930400000000001</v>
      </c>
      <c r="M554">
        <v>24.989599999999999</v>
      </c>
    </row>
    <row r="555" spans="1:13" x14ac:dyDescent="0.3">
      <c r="A555">
        <v>528</v>
      </c>
      <c r="B555">
        <v>20080630</v>
      </c>
      <c r="C555">
        <v>20080712</v>
      </c>
      <c r="D555">
        <v>20080707</v>
      </c>
      <c r="E555">
        <v>13967</v>
      </c>
      <c r="F555">
        <v>9</v>
      </c>
      <c r="G555">
        <v>16</v>
      </c>
      <c r="H555">
        <v>4.99</v>
      </c>
      <c r="I555">
        <v>1.8663000000000001</v>
      </c>
      <c r="J555" s="11">
        <v>39629</v>
      </c>
      <c r="K555">
        <v>79.84</v>
      </c>
      <c r="L555">
        <v>29.860800000000001</v>
      </c>
      <c r="M555">
        <v>49.979199999999999</v>
      </c>
    </row>
    <row r="556" spans="1:13" x14ac:dyDescent="0.3">
      <c r="A556">
        <v>528</v>
      </c>
      <c r="B556">
        <v>20080603</v>
      </c>
      <c r="C556">
        <v>20080615</v>
      </c>
      <c r="D556">
        <v>20080610</v>
      </c>
      <c r="E556">
        <v>13974</v>
      </c>
      <c r="F556">
        <v>9</v>
      </c>
      <c r="G556">
        <v>20</v>
      </c>
      <c r="H556">
        <v>4.99</v>
      </c>
      <c r="I556">
        <v>1.8663000000000001</v>
      </c>
      <c r="J556" s="11">
        <v>39602</v>
      </c>
      <c r="K556">
        <v>99.8</v>
      </c>
      <c r="L556">
        <v>37.326000000000001</v>
      </c>
      <c r="M556">
        <v>62.473999999999997</v>
      </c>
    </row>
    <row r="557" spans="1:13" x14ac:dyDescent="0.3">
      <c r="A557">
        <v>528</v>
      </c>
      <c r="B557">
        <v>20080520</v>
      </c>
      <c r="C557">
        <v>20080601</v>
      </c>
      <c r="D557">
        <v>20080527</v>
      </c>
      <c r="E557">
        <v>13995</v>
      </c>
      <c r="F557">
        <v>9</v>
      </c>
      <c r="G557">
        <v>14</v>
      </c>
      <c r="H557">
        <v>4.99</v>
      </c>
      <c r="I557">
        <v>1.8663000000000001</v>
      </c>
      <c r="J557" s="11">
        <v>39588</v>
      </c>
      <c r="K557">
        <v>69.86</v>
      </c>
      <c r="L557">
        <v>26.1282</v>
      </c>
      <c r="M557">
        <v>43.7318</v>
      </c>
    </row>
    <row r="558" spans="1:13" x14ac:dyDescent="0.3">
      <c r="A558">
        <v>528</v>
      </c>
      <c r="B558">
        <v>20080608</v>
      </c>
      <c r="C558">
        <v>20080620</v>
      </c>
      <c r="D558">
        <v>20080615</v>
      </c>
      <c r="E558">
        <v>14012</v>
      </c>
      <c r="F558">
        <v>9</v>
      </c>
      <c r="G558">
        <v>16</v>
      </c>
      <c r="H558">
        <v>4.99</v>
      </c>
      <c r="I558">
        <v>1.8663000000000001</v>
      </c>
      <c r="J558" s="11">
        <v>39607</v>
      </c>
      <c r="K558">
        <v>79.84</v>
      </c>
      <c r="L558">
        <v>29.860800000000001</v>
      </c>
      <c r="M558">
        <v>49.979199999999999</v>
      </c>
    </row>
    <row r="559" spans="1:13" x14ac:dyDescent="0.3">
      <c r="A559">
        <v>528</v>
      </c>
      <c r="B559">
        <v>20080611</v>
      </c>
      <c r="C559">
        <v>20080623</v>
      </c>
      <c r="D559">
        <v>20080618</v>
      </c>
      <c r="E559">
        <v>14034</v>
      </c>
      <c r="F559">
        <v>9</v>
      </c>
      <c r="G559">
        <v>6</v>
      </c>
      <c r="H559">
        <v>4.99</v>
      </c>
      <c r="I559">
        <v>1.8663000000000001</v>
      </c>
      <c r="J559" s="11">
        <v>39610</v>
      </c>
      <c r="K559">
        <v>29.94</v>
      </c>
      <c r="L559">
        <v>11.197800000000001</v>
      </c>
      <c r="M559">
        <v>18.7422</v>
      </c>
    </row>
    <row r="560" spans="1:13" x14ac:dyDescent="0.3">
      <c r="A560">
        <v>528</v>
      </c>
      <c r="B560">
        <v>20080622</v>
      </c>
      <c r="C560">
        <v>20080704</v>
      </c>
      <c r="D560">
        <v>20080629</v>
      </c>
      <c r="E560">
        <v>14049</v>
      </c>
      <c r="F560">
        <v>9</v>
      </c>
      <c r="G560">
        <v>5</v>
      </c>
      <c r="H560">
        <v>4.99</v>
      </c>
      <c r="I560">
        <v>1.8663000000000001</v>
      </c>
      <c r="J560" s="11">
        <v>39621</v>
      </c>
      <c r="K560">
        <v>24.95</v>
      </c>
      <c r="L560">
        <v>9.3315000000000001</v>
      </c>
      <c r="M560">
        <v>15.618499999999999</v>
      </c>
    </row>
    <row r="561" spans="1:13" x14ac:dyDescent="0.3">
      <c r="A561">
        <v>528</v>
      </c>
      <c r="B561">
        <v>20080307</v>
      </c>
      <c r="C561">
        <v>20080319</v>
      </c>
      <c r="D561">
        <v>20080314</v>
      </c>
      <c r="E561">
        <v>14057</v>
      </c>
      <c r="F561">
        <v>9</v>
      </c>
      <c r="G561">
        <v>12</v>
      </c>
      <c r="H561">
        <v>4.99</v>
      </c>
      <c r="I561">
        <v>1.8663000000000001</v>
      </c>
      <c r="J561" s="11">
        <v>39514</v>
      </c>
      <c r="K561">
        <v>59.88</v>
      </c>
      <c r="L561">
        <v>22.395600000000002</v>
      </c>
      <c r="M561">
        <v>37.484400000000001</v>
      </c>
    </row>
    <row r="562" spans="1:13" x14ac:dyDescent="0.3">
      <c r="A562">
        <v>528</v>
      </c>
      <c r="B562">
        <v>20080105</v>
      </c>
      <c r="C562">
        <v>20080117</v>
      </c>
      <c r="D562">
        <v>20080112</v>
      </c>
      <c r="E562">
        <v>14059</v>
      </c>
      <c r="F562">
        <v>9</v>
      </c>
      <c r="G562">
        <v>3</v>
      </c>
      <c r="H562">
        <v>4.99</v>
      </c>
      <c r="I562">
        <v>1.8663000000000001</v>
      </c>
      <c r="J562" s="11">
        <v>39452</v>
      </c>
      <c r="K562">
        <v>14.97</v>
      </c>
      <c r="L562">
        <v>5.5989000000000004</v>
      </c>
      <c r="M562">
        <v>9.3711000000000002</v>
      </c>
    </row>
    <row r="563" spans="1:13" x14ac:dyDescent="0.3">
      <c r="A563">
        <v>528</v>
      </c>
      <c r="B563">
        <v>20080217</v>
      </c>
      <c r="C563">
        <v>20080229</v>
      </c>
      <c r="D563">
        <v>20080224</v>
      </c>
      <c r="E563">
        <v>14067</v>
      </c>
      <c r="F563">
        <v>9</v>
      </c>
      <c r="G563">
        <v>19</v>
      </c>
      <c r="H563">
        <v>4.99</v>
      </c>
      <c r="I563">
        <v>1.8663000000000001</v>
      </c>
      <c r="J563" s="11">
        <v>39495</v>
      </c>
      <c r="K563">
        <v>94.81</v>
      </c>
      <c r="L563">
        <v>35.459699999999998</v>
      </c>
      <c r="M563">
        <v>59.350299999999997</v>
      </c>
    </row>
    <row r="564" spans="1:13" x14ac:dyDescent="0.3">
      <c r="A564">
        <v>528</v>
      </c>
      <c r="B564">
        <v>20080626</v>
      </c>
      <c r="C564">
        <v>20080708</v>
      </c>
      <c r="D564">
        <v>20080703</v>
      </c>
      <c r="E564">
        <v>14069</v>
      </c>
      <c r="F564">
        <v>9</v>
      </c>
      <c r="G564">
        <v>11</v>
      </c>
      <c r="H564">
        <v>4.99</v>
      </c>
      <c r="I564">
        <v>1.8663000000000001</v>
      </c>
      <c r="J564" s="11">
        <v>39625</v>
      </c>
      <c r="K564">
        <v>54.89</v>
      </c>
      <c r="L564">
        <v>20.529299999999999</v>
      </c>
      <c r="M564">
        <v>34.360700000000001</v>
      </c>
    </row>
    <row r="565" spans="1:13" x14ac:dyDescent="0.3">
      <c r="A565">
        <v>528</v>
      </c>
      <c r="B565">
        <v>20080421</v>
      </c>
      <c r="C565">
        <v>20080503</v>
      </c>
      <c r="D565">
        <v>20080428</v>
      </c>
      <c r="E565">
        <v>14209</v>
      </c>
      <c r="F565">
        <v>9</v>
      </c>
      <c r="G565">
        <v>13</v>
      </c>
      <c r="H565">
        <v>4.99</v>
      </c>
      <c r="I565">
        <v>1.8663000000000001</v>
      </c>
      <c r="J565" s="11">
        <v>39559</v>
      </c>
      <c r="K565">
        <v>64.87</v>
      </c>
      <c r="L565">
        <v>24.261900000000001</v>
      </c>
      <c r="M565">
        <v>40.6081</v>
      </c>
    </row>
    <row r="566" spans="1:13" x14ac:dyDescent="0.3">
      <c r="A566">
        <v>528</v>
      </c>
      <c r="B566">
        <v>20080201</v>
      </c>
      <c r="C566">
        <v>20080213</v>
      </c>
      <c r="D566">
        <v>20080208</v>
      </c>
      <c r="E566">
        <v>14215</v>
      </c>
      <c r="F566">
        <v>9</v>
      </c>
      <c r="G566">
        <v>4</v>
      </c>
      <c r="H566">
        <v>4.99</v>
      </c>
      <c r="I566">
        <v>1.8663000000000001</v>
      </c>
      <c r="J566" s="11">
        <v>39479</v>
      </c>
      <c r="K566">
        <v>19.96</v>
      </c>
      <c r="L566">
        <v>7.4652000000000003</v>
      </c>
      <c r="M566">
        <v>12.4948</v>
      </c>
    </row>
    <row r="567" spans="1:13" x14ac:dyDescent="0.3">
      <c r="A567">
        <v>528</v>
      </c>
      <c r="B567">
        <v>20080228</v>
      </c>
      <c r="C567">
        <v>20080311</v>
      </c>
      <c r="D567">
        <v>20080306</v>
      </c>
      <c r="E567">
        <v>14219</v>
      </c>
      <c r="F567">
        <v>9</v>
      </c>
      <c r="G567">
        <v>14</v>
      </c>
      <c r="H567">
        <v>4.99</v>
      </c>
      <c r="I567">
        <v>1.8663000000000001</v>
      </c>
      <c r="J567" s="11">
        <v>39506</v>
      </c>
      <c r="K567">
        <v>69.86</v>
      </c>
      <c r="L567">
        <v>26.1282</v>
      </c>
      <c r="M567">
        <v>43.7318</v>
      </c>
    </row>
    <row r="568" spans="1:13" x14ac:dyDescent="0.3">
      <c r="A568">
        <v>528</v>
      </c>
      <c r="B568">
        <v>20080229</v>
      </c>
      <c r="C568">
        <v>20080312</v>
      </c>
      <c r="D568">
        <v>20080307</v>
      </c>
      <c r="E568">
        <v>14221</v>
      </c>
      <c r="F568">
        <v>9</v>
      </c>
      <c r="G568">
        <v>6</v>
      </c>
      <c r="H568">
        <v>4.99</v>
      </c>
      <c r="I568">
        <v>1.8663000000000001</v>
      </c>
      <c r="J568" s="11">
        <v>39507</v>
      </c>
      <c r="K568">
        <v>29.94</v>
      </c>
      <c r="L568">
        <v>11.197800000000001</v>
      </c>
      <c r="M568">
        <v>18.7422</v>
      </c>
    </row>
    <row r="569" spans="1:13" x14ac:dyDescent="0.3">
      <c r="A569">
        <v>528</v>
      </c>
      <c r="B569">
        <v>20080219</v>
      </c>
      <c r="C569">
        <v>20080302</v>
      </c>
      <c r="D569">
        <v>20080226</v>
      </c>
      <c r="E569">
        <v>14222</v>
      </c>
      <c r="F569">
        <v>9</v>
      </c>
      <c r="G569">
        <v>11</v>
      </c>
      <c r="H569">
        <v>4.99</v>
      </c>
      <c r="I569">
        <v>1.8663000000000001</v>
      </c>
      <c r="J569" s="11">
        <v>39497</v>
      </c>
      <c r="K569">
        <v>54.89</v>
      </c>
      <c r="L569">
        <v>20.529299999999999</v>
      </c>
      <c r="M569">
        <v>34.360700000000001</v>
      </c>
    </row>
    <row r="570" spans="1:13" x14ac:dyDescent="0.3">
      <c r="A570">
        <v>528</v>
      </c>
      <c r="B570">
        <v>20080221</v>
      </c>
      <c r="C570">
        <v>20080304</v>
      </c>
      <c r="D570">
        <v>20080228</v>
      </c>
      <c r="E570">
        <v>14226</v>
      </c>
      <c r="F570">
        <v>9</v>
      </c>
      <c r="G570">
        <v>9</v>
      </c>
      <c r="H570">
        <v>4.99</v>
      </c>
      <c r="I570">
        <v>1.8663000000000001</v>
      </c>
      <c r="J570" s="11">
        <v>39499</v>
      </c>
      <c r="K570">
        <v>44.91</v>
      </c>
      <c r="L570">
        <v>16.796700000000001</v>
      </c>
      <c r="M570">
        <v>28.113299999999999</v>
      </c>
    </row>
    <row r="571" spans="1:13" x14ac:dyDescent="0.3">
      <c r="A571">
        <v>528</v>
      </c>
      <c r="B571">
        <v>20080614</v>
      </c>
      <c r="C571">
        <v>20080626</v>
      </c>
      <c r="D571">
        <v>20080621</v>
      </c>
      <c r="E571">
        <v>14227</v>
      </c>
      <c r="F571">
        <v>9</v>
      </c>
      <c r="G571">
        <v>14</v>
      </c>
      <c r="H571">
        <v>4.99</v>
      </c>
      <c r="I571">
        <v>1.8663000000000001</v>
      </c>
      <c r="J571" s="11">
        <v>39613</v>
      </c>
      <c r="K571">
        <v>69.86</v>
      </c>
      <c r="L571">
        <v>26.1282</v>
      </c>
      <c r="M571">
        <v>43.7318</v>
      </c>
    </row>
    <row r="572" spans="1:13" x14ac:dyDescent="0.3">
      <c r="A572">
        <v>528</v>
      </c>
      <c r="B572">
        <v>20080328</v>
      </c>
      <c r="C572">
        <v>20080409</v>
      </c>
      <c r="D572">
        <v>20080404</v>
      </c>
      <c r="E572">
        <v>14236</v>
      </c>
      <c r="F572">
        <v>9</v>
      </c>
      <c r="G572">
        <v>13</v>
      </c>
      <c r="H572">
        <v>4.99</v>
      </c>
      <c r="I572">
        <v>1.8663000000000001</v>
      </c>
      <c r="J572" s="11">
        <v>39535</v>
      </c>
      <c r="K572">
        <v>64.87</v>
      </c>
      <c r="L572">
        <v>24.261900000000001</v>
      </c>
      <c r="M572">
        <v>40.6081</v>
      </c>
    </row>
    <row r="573" spans="1:13" x14ac:dyDescent="0.3">
      <c r="A573">
        <v>528</v>
      </c>
      <c r="B573">
        <v>20080306</v>
      </c>
      <c r="C573">
        <v>20080318</v>
      </c>
      <c r="D573">
        <v>20080313</v>
      </c>
      <c r="E573">
        <v>14264</v>
      </c>
      <c r="F573">
        <v>9</v>
      </c>
      <c r="G573">
        <v>1</v>
      </c>
      <c r="H573">
        <v>4.99</v>
      </c>
      <c r="I573">
        <v>1.8663000000000001</v>
      </c>
      <c r="J573" s="11">
        <v>39513</v>
      </c>
      <c r="K573">
        <v>4.99</v>
      </c>
      <c r="L573">
        <v>1.8663000000000001</v>
      </c>
      <c r="M573">
        <v>3.1236999999999999</v>
      </c>
    </row>
    <row r="574" spans="1:13" x14ac:dyDescent="0.3">
      <c r="A574">
        <v>528</v>
      </c>
      <c r="B574">
        <v>20080327</v>
      </c>
      <c r="C574">
        <v>20080408</v>
      </c>
      <c r="D574">
        <v>20080403</v>
      </c>
      <c r="E574">
        <v>14279</v>
      </c>
      <c r="F574">
        <v>9</v>
      </c>
      <c r="G574">
        <v>3</v>
      </c>
      <c r="H574">
        <v>4.99</v>
      </c>
      <c r="I574">
        <v>1.8663000000000001</v>
      </c>
      <c r="J574" s="11">
        <v>39534</v>
      </c>
      <c r="K574">
        <v>14.97</v>
      </c>
      <c r="L574">
        <v>5.5989000000000004</v>
      </c>
      <c r="M574">
        <v>9.3711000000000002</v>
      </c>
    </row>
    <row r="575" spans="1:13" x14ac:dyDescent="0.3">
      <c r="A575">
        <v>528</v>
      </c>
      <c r="B575">
        <v>20080331</v>
      </c>
      <c r="C575">
        <v>20080412</v>
      </c>
      <c r="D575">
        <v>20080407</v>
      </c>
      <c r="E575">
        <v>14300</v>
      </c>
      <c r="F575">
        <v>9</v>
      </c>
      <c r="G575">
        <v>3</v>
      </c>
      <c r="H575">
        <v>4.99</v>
      </c>
      <c r="I575">
        <v>1.8663000000000001</v>
      </c>
      <c r="J575" s="11">
        <v>39538</v>
      </c>
      <c r="K575">
        <v>14.97</v>
      </c>
      <c r="L575">
        <v>5.5989000000000004</v>
      </c>
      <c r="M575">
        <v>9.3711000000000002</v>
      </c>
    </row>
    <row r="576" spans="1:13" x14ac:dyDescent="0.3">
      <c r="A576">
        <v>528</v>
      </c>
      <c r="B576">
        <v>20080116</v>
      </c>
      <c r="C576">
        <v>20080128</v>
      </c>
      <c r="D576">
        <v>20080123</v>
      </c>
      <c r="E576">
        <v>14307</v>
      </c>
      <c r="F576">
        <v>9</v>
      </c>
      <c r="G576">
        <v>18</v>
      </c>
      <c r="H576">
        <v>4.99</v>
      </c>
      <c r="I576">
        <v>1.8663000000000001</v>
      </c>
      <c r="J576" s="11">
        <v>39463</v>
      </c>
      <c r="K576">
        <v>89.82</v>
      </c>
      <c r="L576">
        <v>33.593400000000003</v>
      </c>
      <c r="M576">
        <v>56.226599999999998</v>
      </c>
    </row>
    <row r="577" spans="1:13" x14ac:dyDescent="0.3">
      <c r="A577">
        <v>528</v>
      </c>
      <c r="B577">
        <v>20080331</v>
      </c>
      <c r="C577">
        <v>20080412</v>
      </c>
      <c r="D577">
        <v>20080407</v>
      </c>
      <c r="E577">
        <v>14668</v>
      </c>
      <c r="F577">
        <v>9</v>
      </c>
      <c r="G577">
        <v>4</v>
      </c>
      <c r="H577">
        <v>4.99</v>
      </c>
      <c r="I577">
        <v>1.8663000000000001</v>
      </c>
      <c r="J577" s="11">
        <v>39538</v>
      </c>
      <c r="K577">
        <v>19.96</v>
      </c>
      <c r="L577">
        <v>7.4652000000000003</v>
      </c>
      <c r="M577">
        <v>12.4948</v>
      </c>
    </row>
    <row r="578" spans="1:13" x14ac:dyDescent="0.3">
      <c r="A578">
        <v>528</v>
      </c>
      <c r="B578">
        <v>20080327</v>
      </c>
      <c r="C578">
        <v>20080408</v>
      </c>
      <c r="D578">
        <v>20080403</v>
      </c>
      <c r="E578">
        <v>14672</v>
      </c>
      <c r="F578">
        <v>9</v>
      </c>
      <c r="G578">
        <v>12</v>
      </c>
      <c r="H578">
        <v>4.99</v>
      </c>
      <c r="I578">
        <v>1.8663000000000001</v>
      </c>
      <c r="J578" s="11">
        <v>39534</v>
      </c>
      <c r="K578">
        <v>59.88</v>
      </c>
      <c r="L578">
        <v>22.395600000000002</v>
      </c>
      <c r="M578">
        <v>37.484400000000001</v>
      </c>
    </row>
    <row r="579" spans="1:13" x14ac:dyDescent="0.3">
      <c r="A579">
        <v>528</v>
      </c>
      <c r="B579">
        <v>20080317</v>
      </c>
      <c r="C579">
        <v>20080329</v>
      </c>
      <c r="D579">
        <v>20080324</v>
      </c>
      <c r="E579">
        <v>15027</v>
      </c>
      <c r="F579">
        <v>9</v>
      </c>
      <c r="G579">
        <v>3</v>
      </c>
      <c r="H579">
        <v>4.99</v>
      </c>
      <c r="I579">
        <v>1.8663000000000001</v>
      </c>
      <c r="J579" s="11">
        <v>39524</v>
      </c>
      <c r="K579">
        <v>14.97</v>
      </c>
      <c r="L579">
        <v>5.5989000000000004</v>
      </c>
      <c r="M579">
        <v>9.3711000000000002</v>
      </c>
    </row>
    <row r="580" spans="1:13" x14ac:dyDescent="0.3">
      <c r="A580">
        <v>528</v>
      </c>
      <c r="B580">
        <v>20080527</v>
      </c>
      <c r="C580">
        <v>20080608</v>
      </c>
      <c r="D580">
        <v>20080603</v>
      </c>
      <c r="E580">
        <v>15034</v>
      </c>
      <c r="F580">
        <v>9</v>
      </c>
      <c r="G580">
        <v>14</v>
      </c>
      <c r="H580">
        <v>4.99</v>
      </c>
      <c r="I580">
        <v>1.8663000000000001</v>
      </c>
      <c r="J580" s="11">
        <v>39595</v>
      </c>
      <c r="K580">
        <v>69.86</v>
      </c>
      <c r="L580">
        <v>26.1282</v>
      </c>
      <c r="M580">
        <v>43.7318</v>
      </c>
    </row>
    <row r="581" spans="1:13" x14ac:dyDescent="0.3">
      <c r="A581">
        <v>528</v>
      </c>
      <c r="B581">
        <v>20080324</v>
      </c>
      <c r="C581">
        <v>20080405</v>
      </c>
      <c r="D581">
        <v>20080331</v>
      </c>
      <c r="E581">
        <v>15039</v>
      </c>
      <c r="F581">
        <v>9</v>
      </c>
      <c r="G581">
        <v>10</v>
      </c>
      <c r="H581">
        <v>4.99</v>
      </c>
      <c r="I581">
        <v>1.8663000000000001</v>
      </c>
      <c r="J581" s="11">
        <v>39531</v>
      </c>
      <c r="K581">
        <v>49.9</v>
      </c>
      <c r="L581">
        <v>18.663</v>
      </c>
      <c r="M581">
        <v>31.236999999999998</v>
      </c>
    </row>
    <row r="582" spans="1:13" x14ac:dyDescent="0.3">
      <c r="A582">
        <v>528</v>
      </c>
      <c r="B582">
        <v>20080330</v>
      </c>
      <c r="C582">
        <v>20080411</v>
      </c>
      <c r="D582">
        <v>20080406</v>
      </c>
      <c r="E582">
        <v>15127</v>
      </c>
      <c r="F582">
        <v>9</v>
      </c>
      <c r="G582">
        <v>17</v>
      </c>
      <c r="H582">
        <v>4.99</v>
      </c>
      <c r="I582">
        <v>1.8663000000000001</v>
      </c>
      <c r="J582" s="11">
        <v>39537</v>
      </c>
      <c r="K582">
        <v>84.83</v>
      </c>
      <c r="L582">
        <v>31.7271</v>
      </c>
      <c r="M582">
        <v>53.102899999999998</v>
      </c>
    </row>
    <row r="583" spans="1:13" x14ac:dyDescent="0.3">
      <c r="A583">
        <v>528</v>
      </c>
      <c r="B583">
        <v>20080308</v>
      </c>
      <c r="C583">
        <v>20080320</v>
      </c>
      <c r="D583">
        <v>20080315</v>
      </c>
      <c r="E583">
        <v>15133</v>
      </c>
      <c r="F583">
        <v>9</v>
      </c>
      <c r="G583">
        <v>14</v>
      </c>
      <c r="H583">
        <v>4.99</v>
      </c>
      <c r="I583">
        <v>1.8663000000000001</v>
      </c>
      <c r="J583" s="11">
        <v>39515</v>
      </c>
      <c r="K583">
        <v>69.86</v>
      </c>
      <c r="L583">
        <v>26.1282</v>
      </c>
      <c r="M583">
        <v>43.7318</v>
      </c>
    </row>
    <row r="584" spans="1:13" x14ac:dyDescent="0.3">
      <c r="A584">
        <v>528</v>
      </c>
      <c r="B584">
        <v>20080424</v>
      </c>
      <c r="C584">
        <v>20080506</v>
      </c>
      <c r="D584">
        <v>20080501</v>
      </c>
      <c r="E584">
        <v>15180</v>
      </c>
      <c r="F584">
        <v>9</v>
      </c>
      <c r="G584">
        <v>6</v>
      </c>
      <c r="H584">
        <v>4.99</v>
      </c>
      <c r="I584">
        <v>1.8663000000000001</v>
      </c>
      <c r="J584" s="11">
        <v>39562</v>
      </c>
      <c r="K584">
        <v>29.94</v>
      </c>
      <c r="L584">
        <v>11.197800000000001</v>
      </c>
      <c r="M584">
        <v>18.7422</v>
      </c>
    </row>
    <row r="585" spans="1:13" x14ac:dyDescent="0.3">
      <c r="A585">
        <v>528</v>
      </c>
      <c r="B585">
        <v>20080410</v>
      </c>
      <c r="C585">
        <v>20080422</v>
      </c>
      <c r="D585">
        <v>20080417</v>
      </c>
      <c r="E585">
        <v>15192</v>
      </c>
      <c r="F585">
        <v>9</v>
      </c>
      <c r="G585">
        <v>5</v>
      </c>
      <c r="H585">
        <v>4.99</v>
      </c>
      <c r="I585">
        <v>1.8663000000000001</v>
      </c>
      <c r="J585" s="11">
        <v>39548</v>
      </c>
      <c r="K585">
        <v>24.95</v>
      </c>
      <c r="L585">
        <v>9.3315000000000001</v>
      </c>
      <c r="M585">
        <v>15.618499999999999</v>
      </c>
    </row>
    <row r="586" spans="1:13" x14ac:dyDescent="0.3">
      <c r="A586">
        <v>528</v>
      </c>
      <c r="B586">
        <v>20080417</v>
      </c>
      <c r="C586">
        <v>20080429</v>
      </c>
      <c r="D586">
        <v>20080424</v>
      </c>
      <c r="E586">
        <v>15204</v>
      </c>
      <c r="F586">
        <v>9</v>
      </c>
      <c r="G586">
        <v>15</v>
      </c>
      <c r="H586">
        <v>4.99</v>
      </c>
      <c r="I586">
        <v>1.8663000000000001</v>
      </c>
      <c r="J586" s="11">
        <v>39555</v>
      </c>
      <c r="K586">
        <v>74.849999999999994</v>
      </c>
      <c r="L586">
        <v>27.994499999999999</v>
      </c>
      <c r="M586">
        <v>46.855499999999999</v>
      </c>
    </row>
    <row r="587" spans="1:13" x14ac:dyDescent="0.3">
      <c r="A587">
        <v>528</v>
      </c>
      <c r="B587">
        <v>20080429</v>
      </c>
      <c r="C587">
        <v>20080511</v>
      </c>
      <c r="D587">
        <v>20080506</v>
      </c>
      <c r="E587">
        <v>15205</v>
      </c>
      <c r="F587">
        <v>9</v>
      </c>
      <c r="G587">
        <v>18</v>
      </c>
      <c r="H587">
        <v>4.99</v>
      </c>
      <c r="I587">
        <v>1.8663000000000001</v>
      </c>
      <c r="J587" s="11">
        <v>39567</v>
      </c>
      <c r="K587">
        <v>89.82</v>
      </c>
      <c r="L587">
        <v>33.593400000000003</v>
      </c>
      <c r="M587">
        <v>56.226599999999998</v>
      </c>
    </row>
    <row r="588" spans="1:13" x14ac:dyDescent="0.3">
      <c r="A588">
        <v>528</v>
      </c>
      <c r="B588">
        <v>20080406</v>
      </c>
      <c r="C588">
        <v>20080418</v>
      </c>
      <c r="D588">
        <v>20080413</v>
      </c>
      <c r="E588">
        <v>15214</v>
      </c>
      <c r="F588">
        <v>9</v>
      </c>
      <c r="G588">
        <v>7</v>
      </c>
      <c r="H588">
        <v>4.99</v>
      </c>
      <c r="I588">
        <v>1.8663000000000001</v>
      </c>
      <c r="J588" s="11">
        <v>39544</v>
      </c>
      <c r="K588">
        <v>34.93</v>
      </c>
      <c r="L588">
        <v>13.0641</v>
      </c>
      <c r="M588">
        <v>21.8659</v>
      </c>
    </row>
    <row r="589" spans="1:13" x14ac:dyDescent="0.3">
      <c r="A589">
        <v>528</v>
      </c>
      <c r="B589">
        <v>20080414</v>
      </c>
      <c r="C589">
        <v>20080426</v>
      </c>
      <c r="D589">
        <v>20080421</v>
      </c>
      <c r="E589">
        <v>15215</v>
      </c>
      <c r="F589">
        <v>9</v>
      </c>
      <c r="G589">
        <v>9</v>
      </c>
      <c r="H589">
        <v>4.99</v>
      </c>
      <c r="I589">
        <v>1.8663000000000001</v>
      </c>
      <c r="J589" s="11">
        <v>39552</v>
      </c>
      <c r="K589">
        <v>44.91</v>
      </c>
      <c r="L589">
        <v>16.796700000000001</v>
      </c>
      <c r="M589">
        <v>28.113299999999999</v>
      </c>
    </row>
    <row r="590" spans="1:13" x14ac:dyDescent="0.3">
      <c r="A590">
        <v>528</v>
      </c>
      <c r="B590">
        <v>20080426</v>
      </c>
      <c r="C590">
        <v>20080508</v>
      </c>
      <c r="D590">
        <v>20080503</v>
      </c>
      <c r="E590">
        <v>15220</v>
      </c>
      <c r="F590">
        <v>9</v>
      </c>
      <c r="G590">
        <v>19</v>
      </c>
      <c r="H590">
        <v>4.99</v>
      </c>
      <c r="I590">
        <v>1.8663000000000001</v>
      </c>
      <c r="J590" s="11">
        <v>39564</v>
      </c>
      <c r="K590">
        <v>94.81</v>
      </c>
      <c r="L590">
        <v>35.459699999999998</v>
      </c>
      <c r="M590">
        <v>59.350299999999997</v>
      </c>
    </row>
    <row r="591" spans="1:13" x14ac:dyDescent="0.3">
      <c r="A591">
        <v>528</v>
      </c>
      <c r="B591">
        <v>20080430</v>
      </c>
      <c r="C591">
        <v>20080512</v>
      </c>
      <c r="D591">
        <v>20080507</v>
      </c>
      <c r="E591">
        <v>15227</v>
      </c>
      <c r="F591">
        <v>9</v>
      </c>
      <c r="G591">
        <v>2</v>
      </c>
      <c r="H591">
        <v>4.99</v>
      </c>
      <c r="I591">
        <v>1.8663000000000001</v>
      </c>
      <c r="J591" s="11">
        <v>39568</v>
      </c>
      <c r="K591">
        <v>9.98</v>
      </c>
      <c r="L591">
        <v>3.7326000000000001</v>
      </c>
      <c r="M591">
        <v>6.2473999999999998</v>
      </c>
    </row>
    <row r="592" spans="1:13" x14ac:dyDescent="0.3">
      <c r="A592">
        <v>528</v>
      </c>
      <c r="B592">
        <v>20080520</v>
      </c>
      <c r="C592">
        <v>20080601</v>
      </c>
      <c r="D592">
        <v>20080527</v>
      </c>
      <c r="E592">
        <v>15253</v>
      </c>
      <c r="F592">
        <v>9</v>
      </c>
      <c r="G592">
        <v>20</v>
      </c>
      <c r="H592">
        <v>4.99</v>
      </c>
      <c r="I592">
        <v>1.8663000000000001</v>
      </c>
      <c r="J592" s="11">
        <v>39588</v>
      </c>
      <c r="K592">
        <v>99.8</v>
      </c>
      <c r="L592">
        <v>37.326000000000001</v>
      </c>
      <c r="M592">
        <v>62.473999999999997</v>
      </c>
    </row>
    <row r="593" spans="1:13" x14ac:dyDescent="0.3">
      <c r="A593">
        <v>528</v>
      </c>
      <c r="B593">
        <v>20080406</v>
      </c>
      <c r="C593">
        <v>20080418</v>
      </c>
      <c r="D593">
        <v>20080413</v>
      </c>
      <c r="E593">
        <v>15263</v>
      </c>
      <c r="F593">
        <v>9</v>
      </c>
      <c r="G593">
        <v>3</v>
      </c>
      <c r="H593">
        <v>4.99</v>
      </c>
      <c r="I593">
        <v>1.8663000000000001</v>
      </c>
      <c r="J593" s="11">
        <v>39544</v>
      </c>
      <c r="K593">
        <v>14.97</v>
      </c>
      <c r="L593">
        <v>5.5989000000000004</v>
      </c>
      <c r="M593">
        <v>9.3711000000000002</v>
      </c>
    </row>
    <row r="594" spans="1:13" x14ac:dyDescent="0.3">
      <c r="A594">
        <v>528</v>
      </c>
      <c r="B594">
        <v>20080518</v>
      </c>
      <c r="C594">
        <v>20080530</v>
      </c>
      <c r="D594">
        <v>20080525</v>
      </c>
      <c r="E594">
        <v>15266</v>
      </c>
      <c r="F594">
        <v>9</v>
      </c>
      <c r="G594">
        <v>7</v>
      </c>
      <c r="H594">
        <v>4.99</v>
      </c>
      <c r="I594">
        <v>1.8663000000000001</v>
      </c>
      <c r="J594" s="11">
        <v>39586</v>
      </c>
      <c r="K594">
        <v>34.93</v>
      </c>
      <c r="L594">
        <v>13.0641</v>
      </c>
      <c r="M594">
        <v>21.8659</v>
      </c>
    </row>
    <row r="595" spans="1:13" x14ac:dyDescent="0.3">
      <c r="A595">
        <v>528</v>
      </c>
      <c r="B595">
        <v>20080719</v>
      </c>
      <c r="C595">
        <v>20080731</v>
      </c>
      <c r="D595">
        <v>20080726</v>
      </c>
      <c r="E595">
        <v>15437</v>
      </c>
      <c r="F595">
        <v>9</v>
      </c>
      <c r="G595">
        <v>4</v>
      </c>
      <c r="H595">
        <v>4.99</v>
      </c>
      <c r="I595">
        <v>1.8663000000000001</v>
      </c>
      <c r="J595" s="11">
        <v>39648</v>
      </c>
      <c r="K595">
        <v>19.96</v>
      </c>
      <c r="L595">
        <v>7.4652000000000003</v>
      </c>
      <c r="M595">
        <v>12.4948</v>
      </c>
    </row>
    <row r="596" spans="1:13" x14ac:dyDescent="0.3">
      <c r="A596">
        <v>528</v>
      </c>
      <c r="B596">
        <v>20080309</v>
      </c>
      <c r="C596">
        <v>20080321</v>
      </c>
      <c r="D596">
        <v>20080316</v>
      </c>
      <c r="E596">
        <v>15464</v>
      </c>
      <c r="F596">
        <v>9</v>
      </c>
      <c r="G596">
        <v>18</v>
      </c>
      <c r="H596">
        <v>4.99</v>
      </c>
      <c r="I596">
        <v>1.8663000000000001</v>
      </c>
      <c r="J596" s="11">
        <v>39516</v>
      </c>
      <c r="K596">
        <v>89.82</v>
      </c>
      <c r="L596">
        <v>33.593400000000003</v>
      </c>
      <c r="M596">
        <v>56.226599999999998</v>
      </c>
    </row>
    <row r="597" spans="1:13" x14ac:dyDescent="0.3">
      <c r="A597">
        <v>528</v>
      </c>
      <c r="B597">
        <v>20080430</v>
      </c>
      <c r="C597">
        <v>20080512</v>
      </c>
      <c r="D597">
        <v>20080507</v>
      </c>
      <c r="E597">
        <v>15590</v>
      </c>
      <c r="F597">
        <v>9</v>
      </c>
      <c r="G597">
        <v>9</v>
      </c>
      <c r="H597">
        <v>4.99</v>
      </c>
      <c r="I597">
        <v>1.8663000000000001</v>
      </c>
      <c r="J597" s="11">
        <v>39568</v>
      </c>
      <c r="K597">
        <v>44.91</v>
      </c>
      <c r="L597">
        <v>16.796700000000001</v>
      </c>
      <c r="M597">
        <v>28.113299999999999</v>
      </c>
    </row>
    <row r="598" spans="1:13" x14ac:dyDescent="0.3">
      <c r="A598">
        <v>528</v>
      </c>
      <c r="B598">
        <v>20080427</v>
      </c>
      <c r="C598">
        <v>20080509</v>
      </c>
      <c r="D598">
        <v>20080504</v>
      </c>
      <c r="E598">
        <v>15600</v>
      </c>
      <c r="F598">
        <v>9</v>
      </c>
      <c r="G598">
        <v>4</v>
      </c>
      <c r="H598">
        <v>4.99</v>
      </c>
      <c r="I598">
        <v>1.8663000000000001</v>
      </c>
      <c r="J598" s="11">
        <v>39565</v>
      </c>
      <c r="K598">
        <v>19.96</v>
      </c>
      <c r="L598">
        <v>7.4652000000000003</v>
      </c>
      <c r="M598">
        <v>12.4948</v>
      </c>
    </row>
    <row r="599" spans="1:13" x14ac:dyDescent="0.3">
      <c r="A599">
        <v>528</v>
      </c>
      <c r="B599">
        <v>20080511</v>
      </c>
      <c r="C599">
        <v>20080523</v>
      </c>
      <c r="D599">
        <v>20080518</v>
      </c>
      <c r="E599">
        <v>15717</v>
      </c>
      <c r="F599">
        <v>9</v>
      </c>
      <c r="G599">
        <v>2</v>
      </c>
      <c r="H599">
        <v>4.99</v>
      </c>
      <c r="I599">
        <v>1.8663000000000001</v>
      </c>
      <c r="J599" s="11">
        <v>39579</v>
      </c>
      <c r="K599">
        <v>9.98</v>
      </c>
      <c r="L599">
        <v>3.7326000000000001</v>
      </c>
      <c r="M599">
        <v>6.2473999999999998</v>
      </c>
    </row>
    <row r="600" spans="1:13" x14ac:dyDescent="0.3">
      <c r="A600">
        <v>528</v>
      </c>
      <c r="B600">
        <v>20080529</v>
      </c>
      <c r="C600">
        <v>20080610</v>
      </c>
      <c r="D600">
        <v>20080605</v>
      </c>
      <c r="E600">
        <v>15723</v>
      </c>
      <c r="F600">
        <v>9</v>
      </c>
      <c r="G600">
        <v>18</v>
      </c>
      <c r="H600">
        <v>4.99</v>
      </c>
      <c r="I600">
        <v>1.8663000000000001</v>
      </c>
      <c r="J600" s="11">
        <v>39597</v>
      </c>
      <c r="K600">
        <v>89.82</v>
      </c>
      <c r="L600">
        <v>33.593400000000003</v>
      </c>
      <c r="M600">
        <v>56.226599999999998</v>
      </c>
    </row>
    <row r="601" spans="1:13" x14ac:dyDescent="0.3">
      <c r="A601">
        <v>528</v>
      </c>
      <c r="B601">
        <v>20080527</v>
      </c>
      <c r="C601">
        <v>20080608</v>
      </c>
      <c r="D601">
        <v>20080603</v>
      </c>
      <c r="E601">
        <v>15752</v>
      </c>
      <c r="F601">
        <v>9</v>
      </c>
      <c r="G601">
        <v>16</v>
      </c>
      <c r="H601">
        <v>4.99</v>
      </c>
      <c r="I601">
        <v>1.8663000000000001</v>
      </c>
      <c r="J601" s="11">
        <v>39595</v>
      </c>
      <c r="K601">
        <v>79.84</v>
      </c>
      <c r="L601">
        <v>29.860800000000001</v>
      </c>
      <c r="M601">
        <v>49.979199999999999</v>
      </c>
    </row>
    <row r="602" spans="1:13" x14ac:dyDescent="0.3">
      <c r="A602">
        <v>528</v>
      </c>
      <c r="B602">
        <v>20080509</v>
      </c>
      <c r="C602">
        <v>20080521</v>
      </c>
      <c r="D602">
        <v>20080516</v>
      </c>
      <c r="E602">
        <v>15756</v>
      </c>
      <c r="F602">
        <v>9</v>
      </c>
      <c r="G602">
        <v>8</v>
      </c>
      <c r="H602">
        <v>4.99</v>
      </c>
      <c r="I602">
        <v>1.8663000000000001</v>
      </c>
      <c r="J602" s="11">
        <v>39577</v>
      </c>
      <c r="K602">
        <v>39.92</v>
      </c>
      <c r="L602">
        <v>14.930400000000001</v>
      </c>
      <c r="M602">
        <v>24.989599999999999</v>
      </c>
    </row>
    <row r="603" spans="1:13" x14ac:dyDescent="0.3">
      <c r="A603">
        <v>528</v>
      </c>
      <c r="B603">
        <v>20080522</v>
      </c>
      <c r="C603">
        <v>20080603</v>
      </c>
      <c r="D603">
        <v>20080529</v>
      </c>
      <c r="E603">
        <v>15802</v>
      </c>
      <c r="F603">
        <v>9</v>
      </c>
      <c r="G603">
        <v>14</v>
      </c>
      <c r="H603">
        <v>4.99</v>
      </c>
      <c r="I603">
        <v>1.8663000000000001</v>
      </c>
      <c r="J603" s="11">
        <v>39590</v>
      </c>
      <c r="K603">
        <v>69.86</v>
      </c>
      <c r="L603">
        <v>26.1282</v>
      </c>
      <c r="M603">
        <v>43.7318</v>
      </c>
    </row>
    <row r="604" spans="1:13" x14ac:dyDescent="0.3">
      <c r="A604">
        <v>528</v>
      </c>
      <c r="B604">
        <v>20080416</v>
      </c>
      <c r="C604">
        <v>20080428</v>
      </c>
      <c r="D604">
        <v>20080423</v>
      </c>
      <c r="E604">
        <v>16016</v>
      </c>
      <c r="F604">
        <v>9</v>
      </c>
      <c r="G604">
        <v>1</v>
      </c>
      <c r="H604">
        <v>4.99</v>
      </c>
      <c r="I604">
        <v>1.8663000000000001</v>
      </c>
      <c r="J604" s="11">
        <v>39554</v>
      </c>
      <c r="K604">
        <v>4.99</v>
      </c>
      <c r="L604">
        <v>1.8663000000000001</v>
      </c>
      <c r="M604">
        <v>3.1236999999999999</v>
      </c>
    </row>
    <row r="605" spans="1:13" x14ac:dyDescent="0.3">
      <c r="A605">
        <v>528</v>
      </c>
      <c r="B605">
        <v>20080210</v>
      </c>
      <c r="C605">
        <v>20080222</v>
      </c>
      <c r="D605">
        <v>20080217</v>
      </c>
      <c r="E605">
        <v>16023</v>
      </c>
      <c r="F605">
        <v>9</v>
      </c>
      <c r="G605">
        <v>6</v>
      </c>
      <c r="H605">
        <v>4.99</v>
      </c>
      <c r="I605">
        <v>1.8663000000000001</v>
      </c>
      <c r="J605" s="11">
        <v>39488</v>
      </c>
      <c r="K605">
        <v>29.94</v>
      </c>
      <c r="L605">
        <v>11.197800000000001</v>
      </c>
      <c r="M605">
        <v>18.7422</v>
      </c>
    </row>
    <row r="606" spans="1:13" x14ac:dyDescent="0.3">
      <c r="A606">
        <v>528</v>
      </c>
      <c r="B606">
        <v>20080501</v>
      </c>
      <c r="C606">
        <v>20080513</v>
      </c>
      <c r="D606">
        <v>20080508</v>
      </c>
      <c r="E606">
        <v>16030</v>
      </c>
      <c r="F606">
        <v>9</v>
      </c>
      <c r="G606">
        <v>11</v>
      </c>
      <c r="H606">
        <v>4.99</v>
      </c>
      <c r="I606">
        <v>1.8663000000000001</v>
      </c>
      <c r="J606" s="11">
        <v>39569</v>
      </c>
      <c r="K606">
        <v>54.89</v>
      </c>
      <c r="L606">
        <v>20.529299999999999</v>
      </c>
      <c r="M606">
        <v>34.360700000000001</v>
      </c>
    </row>
    <row r="607" spans="1:13" x14ac:dyDescent="0.3">
      <c r="A607">
        <v>528</v>
      </c>
      <c r="B607">
        <v>20080518</v>
      </c>
      <c r="C607">
        <v>20080530</v>
      </c>
      <c r="D607">
        <v>20080525</v>
      </c>
      <c r="E607">
        <v>16162</v>
      </c>
      <c r="F607">
        <v>9</v>
      </c>
      <c r="G607">
        <v>5</v>
      </c>
      <c r="H607">
        <v>4.99</v>
      </c>
      <c r="I607">
        <v>1.8663000000000001</v>
      </c>
      <c r="J607" s="11">
        <v>39586</v>
      </c>
      <c r="K607">
        <v>24.95</v>
      </c>
      <c r="L607">
        <v>9.3315000000000001</v>
      </c>
      <c r="M607">
        <v>15.618499999999999</v>
      </c>
    </row>
    <row r="608" spans="1:13" x14ac:dyDescent="0.3">
      <c r="A608">
        <v>528</v>
      </c>
      <c r="B608">
        <v>20080307</v>
      </c>
      <c r="C608">
        <v>20080319</v>
      </c>
      <c r="D608">
        <v>20080314</v>
      </c>
      <c r="E608">
        <v>16163</v>
      </c>
      <c r="F608">
        <v>9</v>
      </c>
      <c r="G608">
        <v>4</v>
      </c>
      <c r="H608">
        <v>4.99</v>
      </c>
      <c r="I608">
        <v>1.8663000000000001</v>
      </c>
      <c r="J608" s="11">
        <v>39514</v>
      </c>
      <c r="K608">
        <v>19.96</v>
      </c>
      <c r="L608">
        <v>7.4652000000000003</v>
      </c>
      <c r="M608">
        <v>12.4948</v>
      </c>
    </row>
    <row r="609" spans="1:13" x14ac:dyDescent="0.3">
      <c r="A609">
        <v>528</v>
      </c>
      <c r="B609">
        <v>20080110</v>
      </c>
      <c r="C609">
        <v>20080122</v>
      </c>
      <c r="D609">
        <v>20080117</v>
      </c>
      <c r="E609">
        <v>16165</v>
      </c>
      <c r="F609">
        <v>9</v>
      </c>
      <c r="G609">
        <v>1</v>
      </c>
      <c r="H609">
        <v>4.99</v>
      </c>
      <c r="I609">
        <v>1.8663000000000001</v>
      </c>
      <c r="J609" s="11">
        <v>39457</v>
      </c>
      <c r="K609">
        <v>4.99</v>
      </c>
      <c r="L609">
        <v>1.8663000000000001</v>
      </c>
      <c r="M609">
        <v>3.1236999999999999</v>
      </c>
    </row>
    <row r="610" spans="1:13" x14ac:dyDescent="0.3">
      <c r="A610">
        <v>528</v>
      </c>
      <c r="B610">
        <v>20080620</v>
      </c>
      <c r="C610">
        <v>20080702</v>
      </c>
      <c r="D610">
        <v>20080627</v>
      </c>
      <c r="E610">
        <v>16167</v>
      </c>
      <c r="F610">
        <v>9</v>
      </c>
      <c r="G610">
        <v>4</v>
      </c>
      <c r="H610">
        <v>4.99</v>
      </c>
      <c r="I610">
        <v>1.8663000000000001</v>
      </c>
      <c r="J610" s="11">
        <v>39619</v>
      </c>
      <c r="K610">
        <v>19.96</v>
      </c>
      <c r="L610">
        <v>7.4652000000000003</v>
      </c>
      <c r="M610">
        <v>12.4948</v>
      </c>
    </row>
    <row r="611" spans="1:13" x14ac:dyDescent="0.3">
      <c r="A611">
        <v>528</v>
      </c>
      <c r="B611">
        <v>20080203</v>
      </c>
      <c r="C611">
        <v>20080215</v>
      </c>
      <c r="D611">
        <v>20080210</v>
      </c>
      <c r="E611">
        <v>16172</v>
      </c>
      <c r="F611">
        <v>9</v>
      </c>
      <c r="G611">
        <v>13</v>
      </c>
      <c r="H611">
        <v>4.99</v>
      </c>
      <c r="I611">
        <v>1.8663000000000001</v>
      </c>
      <c r="J611" s="11">
        <v>39481</v>
      </c>
      <c r="K611">
        <v>64.87</v>
      </c>
      <c r="L611">
        <v>24.261900000000001</v>
      </c>
      <c r="M611">
        <v>40.6081</v>
      </c>
    </row>
    <row r="612" spans="1:13" x14ac:dyDescent="0.3">
      <c r="A612">
        <v>528</v>
      </c>
      <c r="B612">
        <v>20080115</v>
      </c>
      <c r="C612">
        <v>20080127</v>
      </c>
      <c r="D612">
        <v>20080122</v>
      </c>
      <c r="E612">
        <v>16177</v>
      </c>
      <c r="F612">
        <v>9</v>
      </c>
      <c r="G612">
        <v>19</v>
      </c>
      <c r="H612">
        <v>4.99</v>
      </c>
      <c r="I612">
        <v>1.8663000000000001</v>
      </c>
      <c r="J612" s="11">
        <v>39462</v>
      </c>
      <c r="K612">
        <v>94.81</v>
      </c>
      <c r="L612">
        <v>35.459699999999998</v>
      </c>
      <c r="M612">
        <v>59.350299999999997</v>
      </c>
    </row>
    <row r="613" spans="1:13" x14ac:dyDescent="0.3">
      <c r="A613">
        <v>528</v>
      </c>
      <c r="B613">
        <v>20080522</v>
      </c>
      <c r="C613">
        <v>20080603</v>
      </c>
      <c r="D613">
        <v>20080529</v>
      </c>
      <c r="E613">
        <v>16178</v>
      </c>
      <c r="F613">
        <v>9</v>
      </c>
      <c r="G613">
        <v>8</v>
      </c>
      <c r="H613">
        <v>4.99</v>
      </c>
      <c r="I613">
        <v>1.8663000000000001</v>
      </c>
      <c r="J613" s="11">
        <v>39590</v>
      </c>
      <c r="K613">
        <v>39.92</v>
      </c>
      <c r="L613">
        <v>14.930400000000001</v>
      </c>
      <c r="M613">
        <v>24.989599999999999</v>
      </c>
    </row>
    <row r="614" spans="1:13" x14ac:dyDescent="0.3">
      <c r="A614">
        <v>528</v>
      </c>
      <c r="B614">
        <v>20080524</v>
      </c>
      <c r="C614">
        <v>20080605</v>
      </c>
      <c r="D614">
        <v>20080531</v>
      </c>
      <c r="E614">
        <v>16179</v>
      </c>
      <c r="F614">
        <v>9</v>
      </c>
      <c r="G614">
        <v>13</v>
      </c>
      <c r="H614">
        <v>4.99</v>
      </c>
      <c r="I614">
        <v>1.8663000000000001</v>
      </c>
      <c r="J614" s="11">
        <v>39592</v>
      </c>
      <c r="K614">
        <v>64.87</v>
      </c>
      <c r="L614">
        <v>24.261900000000001</v>
      </c>
      <c r="M614">
        <v>40.6081</v>
      </c>
    </row>
    <row r="615" spans="1:13" x14ac:dyDescent="0.3">
      <c r="A615">
        <v>528</v>
      </c>
      <c r="B615">
        <v>20080606</v>
      </c>
      <c r="C615">
        <v>20080618</v>
      </c>
      <c r="D615">
        <v>20080613</v>
      </c>
      <c r="E615">
        <v>16180</v>
      </c>
      <c r="F615">
        <v>9</v>
      </c>
      <c r="G615">
        <v>11</v>
      </c>
      <c r="H615">
        <v>4.99</v>
      </c>
      <c r="I615">
        <v>1.8663000000000001</v>
      </c>
      <c r="J615" s="11">
        <v>39605</v>
      </c>
      <c r="K615">
        <v>54.89</v>
      </c>
      <c r="L615">
        <v>20.529299999999999</v>
      </c>
      <c r="M615">
        <v>34.360700000000001</v>
      </c>
    </row>
    <row r="616" spans="1:13" x14ac:dyDescent="0.3">
      <c r="A616">
        <v>528</v>
      </c>
      <c r="B616">
        <v>20080408</v>
      </c>
      <c r="C616">
        <v>20080420</v>
      </c>
      <c r="D616">
        <v>20080415</v>
      </c>
      <c r="E616">
        <v>16181</v>
      </c>
      <c r="F616">
        <v>9</v>
      </c>
      <c r="G616">
        <v>8</v>
      </c>
      <c r="H616">
        <v>4.99</v>
      </c>
      <c r="I616">
        <v>1.8663000000000001</v>
      </c>
      <c r="J616" s="11">
        <v>39546</v>
      </c>
      <c r="K616">
        <v>39.92</v>
      </c>
      <c r="L616">
        <v>14.930400000000001</v>
      </c>
      <c r="M616">
        <v>24.989599999999999</v>
      </c>
    </row>
    <row r="617" spans="1:13" x14ac:dyDescent="0.3">
      <c r="A617">
        <v>528</v>
      </c>
      <c r="B617">
        <v>20080419</v>
      </c>
      <c r="C617">
        <v>20080501</v>
      </c>
      <c r="D617">
        <v>20080426</v>
      </c>
      <c r="E617">
        <v>16345</v>
      </c>
      <c r="F617">
        <v>9</v>
      </c>
      <c r="G617">
        <v>7</v>
      </c>
      <c r="H617">
        <v>4.99</v>
      </c>
      <c r="I617">
        <v>1.8663000000000001</v>
      </c>
      <c r="J617" s="11">
        <v>39557</v>
      </c>
      <c r="K617">
        <v>34.93</v>
      </c>
      <c r="L617">
        <v>13.0641</v>
      </c>
      <c r="M617">
        <v>21.8659</v>
      </c>
    </row>
    <row r="618" spans="1:13" x14ac:dyDescent="0.3">
      <c r="A618">
        <v>528</v>
      </c>
      <c r="B618">
        <v>20080603</v>
      </c>
      <c r="C618">
        <v>20080615</v>
      </c>
      <c r="D618">
        <v>20080610</v>
      </c>
      <c r="E618">
        <v>16352</v>
      </c>
      <c r="F618">
        <v>9</v>
      </c>
      <c r="G618">
        <v>14</v>
      </c>
      <c r="H618">
        <v>4.99</v>
      </c>
      <c r="I618">
        <v>1.8663000000000001</v>
      </c>
      <c r="J618" s="11">
        <v>39602</v>
      </c>
      <c r="K618">
        <v>69.86</v>
      </c>
      <c r="L618">
        <v>26.1282</v>
      </c>
      <c r="M618">
        <v>43.7318</v>
      </c>
    </row>
    <row r="619" spans="1:13" x14ac:dyDescent="0.3">
      <c r="A619">
        <v>528</v>
      </c>
      <c r="B619">
        <v>20080505</v>
      </c>
      <c r="C619">
        <v>20080517</v>
      </c>
      <c r="D619">
        <v>20080512</v>
      </c>
      <c r="E619">
        <v>16484</v>
      </c>
      <c r="F619">
        <v>9</v>
      </c>
      <c r="G619">
        <v>16</v>
      </c>
      <c r="H619">
        <v>4.99</v>
      </c>
      <c r="I619">
        <v>1.8663000000000001</v>
      </c>
      <c r="J619" s="11">
        <v>39573</v>
      </c>
      <c r="K619">
        <v>79.84</v>
      </c>
      <c r="L619">
        <v>29.860800000000001</v>
      </c>
      <c r="M619">
        <v>49.979199999999999</v>
      </c>
    </row>
    <row r="620" spans="1:13" x14ac:dyDescent="0.3">
      <c r="A620">
        <v>528</v>
      </c>
      <c r="B620">
        <v>20080607</v>
      </c>
      <c r="C620">
        <v>20080619</v>
      </c>
      <c r="D620">
        <v>20080614</v>
      </c>
      <c r="E620">
        <v>16495</v>
      </c>
      <c r="F620">
        <v>9</v>
      </c>
      <c r="G620">
        <v>9</v>
      </c>
      <c r="H620">
        <v>4.99</v>
      </c>
      <c r="I620">
        <v>1.8663000000000001</v>
      </c>
      <c r="J620" s="11">
        <v>39606</v>
      </c>
      <c r="K620">
        <v>44.91</v>
      </c>
      <c r="L620">
        <v>16.796700000000001</v>
      </c>
      <c r="M620">
        <v>28.113299999999999</v>
      </c>
    </row>
    <row r="621" spans="1:13" x14ac:dyDescent="0.3">
      <c r="A621">
        <v>528</v>
      </c>
      <c r="B621">
        <v>20080627</v>
      </c>
      <c r="C621">
        <v>20080709</v>
      </c>
      <c r="D621">
        <v>20080704</v>
      </c>
      <c r="E621">
        <v>16496</v>
      </c>
      <c r="F621">
        <v>9</v>
      </c>
      <c r="G621">
        <v>12</v>
      </c>
      <c r="H621">
        <v>4.99</v>
      </c>
      <c r="I621">
        <v>1.8663000000000001</v>
      </c>
      <c r="J621" s="11">
        <v>39626</v>
      </c>
      <c r="K621">
        <v>59.88</v>
      </c>
      <c r="L621">
        <v>22.395600000000002</v>
      </c>
      <c r="M621">
        <v>37.484400000000001</v>
      </c>
    </row>
    <row r="622" spans="1:13" x14ac:dyDescent="0.3">
      <c r="A622">
        <v>528</v>
      </c>
      <c r="B622">
        <v>20080221</v>
      </c>
      <c r="C622">
        <v>20080304</v>
      </c>
      <c r="D622">
        <v>20080228</v>
      </c>
      <c r="E622">
        <v>16613</v>
      </c>
      <c r="F622">
        <v>9</v>
      </c>
      <c r="G622">
        <v>11</v>
      </c>
      <c r="H622">
        <v>4.99</v>
      </c>
      <c r="I622">
        <v>1.8663000000000001</v>
      </c>
      <c r="J622" s="11">
        <v>39499</v>
      </c>
      <c r="K622">
        <v>54.89</v>
      </c>
      <c r="L622">
        <v>20.529299999999999</v>
      </c>
      <c r="M622">
        <v>34.360700000000001</v>
      </c>
    </row>
    <row r="623" spans="1:13" x14ac:dyDescent="0.3">
      <c r="A623">
        <v>528</v>
      </c>
      <c r="B623">
        <v>20080607</v>
      </c>
      <c r="C623">
        <v>20080619</v>
      </c>
      <c r="D623">
        <v>20080614</v>
      </c>
      <c r="E623">
        <v>16616</v>
      </c>
      <c r="F623">
        <v>9</v>
      </c>
      <c r="G623">
        <v>2</v>
      </c>
      <c r="H623">
        <v>4.99</v>
      </c>
      <c r="I623">
        <v>1.8663000000000001</v>
      </c>
      <c r="J623" s="11">
        <v>39606</v>
      </c>
      <c r="K623">
        <v>9.98</v>
      </c>
      <c r="L623">
        <v>3.7326000000000001</v>
      </c>
      <c r="M623">
        <v>6.2473999999999998</v>
      </c>
    </row>
    <row r="624" spans="1:13" x14ac:dyDescent="0.3">
      <c r="A624">
        <v>528</v>
      </c>
      <c r="B624">
        <v>20080603</v>
      </c>
      <c r="C624">
        <v>20080615</v>
      </c>
      <c r="D624">
        <v>20080610</v>
      </c>
      <c r="E624">
        <v>16618</v>
      </c>
      <c r="F624">
        <v>9</v>
      </c>
      <c r="G624">
        <v>9</v>
      </c>
      <c r="H624">
        <v>4.99</v>
      </c>
      <c r="I624">
        <v>1.8663000000000001</v>
      </c>
      <c r="J624" s="11">
        <v>39602</v>
      </c>
      <c r="K624">
        <v>44.91</v>
      </c>
      <c r="L624">
        <v>16.796700000000001</v>
      </c>
      <c r="M624">
        <v>28.113299999999999</v>
      </c>
    </row>
    <row r="625" spans="1:13" x14ac:dyDescent="0.3">
      <c r="A625">
        <v>528</v>
      </c>
      <c r="B625">
        <v>20080315</v>
      </c>
      <c r="C625">
        <v>20080327</v>
      </c>
      <c r="D625">
        <v>20080322</v>
      </c>
      <c r="E625">
        <v>16621</v>
      </c>
      <c r="F625">
        <v>9</v>
      </c>
      <c r="G625">
        <v>1</v>
      </c>
      <c r="H625">
        <v>4.99</v>
      </c>
      <c r="I625">
        <v>1.8663000000000001</v>
      </c>
      <c r="J625" s="11">
        <v>39522</v>
      </c>
      <c r="K625">
        <v>4.99</v>
      </c>
      <c r="L625">
        <v>1.8663000000000001</v>
      </c>
      <c r="M625">
        <v>3.1236999999999999</v>
      </c>
    </row>
    <row r="626" spans="1:13" x14ac:dyDescent="0.3">
      <c r="A626">
        <v>528</v>
      </c>
      <c r="B626">
        <v>20080727</v>
      </c>
      <c r="C626">
        <v>20080808</v>
      </c>
      <c r="D626">
        <v>20080803</v>
      </c>
      <c r="E626">
        <v>16622</v>
      </c>
      <c r="F626">
        <v>9</v>
      </c>
      <c r="G626">
        <v>13</v>
      </c>
      <c r="H626">
        <v>4.99</v>
      </c>
      <c r="I626">
        <v>1.8663000000000001</v>
      </c>
      <c r="J626" s="11">
        <v>39656</v>
      </c>
      <c r="K626">
        <v>64.87</v>
      </c>
      <c r="L626">
        <v>24.261900000000001</v>
      </c>
      <c r="M626">
        <v>40.6081</v>
      </c>
    </row>
    <row r="627" spans="1:13" x14ac:dyDescent="0.3">
      <c r="A627">
        <v>528</v>
      </c>
      <c r="B627">
        <v>20080610</v>
      </c>
      <c r="C627">
        <v>20080622</v>
      </c>
      <c r="D627">
        <v>20080617</v>
      </c>
      <c r="E627">
        <v>16623</v>
      </c>
      <c r="F627">
        <v>9</v>
      </c>
      <c r="G627">
        <v>16</v>
      </c>
      <c r="H627">
        <v>4.99</v>
      </c>
      <c r="I627">
        <v>1.8663000000000001</v>
      </c>
      <c r="J627" s="11">
        <v>39609</v>
      </c>
      <c r="K627">
        <v>79.84</v>
      </c>
      <c r="L627">
        <v>29.860800000000001</v>
      </c>
      <c r="M627">
        <v>49.979199999999999</v>
      </c>
    </row>
    <row r="628" spans="1:13" x14ac:dyDescent="0.3">
      <c r="A628">
        <v>528</v>
      </c>
      <c r="B628">
        <v>20080625</v>
      </c>
      <c r="C628">
        <v>20080707</v>
      </c>
      <c r="D628">
        <v>20080702</v>
      </c>
      <c r="E628">
        <v>16624</v>
      </c>
      <c r="F628">
        <v>9</v>
      </c>
      <c r="G628">
        <v>19</v>
      </c>
      <c r="H628">
        <v>4.99</v>
      </c>
      <c r="I628">
        <v>1.8663000000000001</v>
      </c>
      <c r="J628" s="11">
        <v>39624</v>
      </c>
      <c r="K628">
        <v>94.81</v>
      </c>
      <c r="L628">
        <v>35.459699999999998</v>
      </c>
      <c r="M628">
        <v>59.350299999999997</v>
      </c>
    </row>
    <row r="629" spans="1:13" x14ac:dyDescent="0.3">
      <c r="A629">
        <v>528</v>
      </c>
      <c r="B629">
        <v>20080104</v>
      </c>
      <c r="C629">
        <v>20080116</v>
      </c>
      <c r="D629">
        <v>20080111</v>
      </c>
      <c r="E629">
        <v>16625</v>
      </c>
      <c r="F629">
        <v>9</v>
      </c>
      <c r="G629">
        <v>8</v>
      </c>
      <c r="H629">
        <v>4.99</v>
      </c>
      <c r="I629">
        <v>1.8663000000000001</v>
      </c>
      <c r="J629" s="11">
        <v>39451</v>
      </c>
      <c r="K629">
        <v>39.92</v>
      </c>
      <c r="L629">
        <v>14.930400000000001</v>
      </c>
      <c r="M629">
        <v>24.989599999999999</v>
      </c>
    </row>
    <row r="630" spans="1:13" x14ac:dyDescent="0.3">
      <c r="A630">
        <v>528</v>
      </c>
      <c r="B630">
        <v>20080624</v>
      </c>
      <c r="C630">
        <v>20080706</v>
      </c>
      <c r="D630">
        <v>20080701</v>
      </c>
      <c r="E630">
        <v>16628</v>
      </c>
      <c r="F630">
        <v>9</v>
      </c>
      <c r="G630">
        <v>16</v>
      </c>
      <c r="H630">
        <v>4.99</v>
      </c>
      <c r="I630">
        <v>1.8663000000000001</v>
      </c>
      <c r="J630" s="11">
        <v>39623</v>
      </c>
      <c r="K630">
        <v>79.84</v>
      </c>
      <c r="L630">
        <v>29.860800000000001</v>
      </c>
      <c r="M630">
        <v>49.979199999999999</v>
      </c>
    </row>
    <row r="631" spans="1:13" x14ac:dyDescent="0.3">
      <c r="A631">
        <v>528</v>
      </c>
      <c r="B631">
        <v>20080607</v>
      </c>
      <c r="C631">
        <v>20080619</v>
      </c>
      <c r="D631">
        <v>20080614</v>
      </c>
      <c r="E631">
        <v>16630</v>
      </c>
      <c r="F631">
        <v>9</v>
      </c>
      <c r="G631">
        <v>13</v>
      </c>
      <c r="H631">
        <v>4.99</v>
      </c>
      <c r="I631">
        <v>1.8663000000000001</v>
      </c>
      <c r="J631" s="11">
        <v>39606</v>
      </c>
      <c r="K631">
        <v>64.87</v>
      </c>
      <c r="L631">
        <v>24.261900000000001</v>
      </c>
      <c r="M631">
        <v>40.6081</v>
      </c>
    </row>
    <row r="632" spans="1:13" x14ac:dyDescent="0.3">
      <c r="A632">
        <v>528</v>
      </c>
      <c r="B632">
        <v>20080305</v>
      </c>
      <c r="C632">
        <v>20080317</v>
      </c>
      <c r="D632">
        <v>20080312</v>
      </c>
      <c r="E632">
        <v>16634</v>
      </c>
      <c r="F632">
        <v>9</v>
      </c>
      <c r="G632">
        <v>16</v>
      </c>
      <c r="H632">
        <v>4.99</v>
      </c>
      <c r="I632">
        <v>1.8663000000000001</v>
      </c>
      <c r="J632" s="11">
        <v>39512</v>
      </c>
      <c r="K632">
        <v>79.84</v>
      </c>
      <c r="L632">
        <v>29.860800000000001</v>
      </c>
      <c r="M632">
        <v>49.979199999999999</v>
      </c>
    </row>
    <row r="633" spans="1:13" x14ac:dyDescent="0.3">
      <c r="A633">
        <v>528</v>
      </c>
      <c r="B633">
        <v>20080724</v>
      </c>
      <c r="C633">
        <v>20080805</v>
      </c>
      <c r="D633">
        <v>20080731</v>
      </c>
      <c r="E633">
        <v>16635</v>
      </c>
      <c r="F633">
        <v>9</v>
      </c>
      <c r="G633">
        <v>4</v>
      </c>
      <c r="H633">
        <v>4.99</v>
      </c>
      <c r="I633">
        <v>1.8663000000000001</v>
      </c>
      <c r="J633" s="11">
        <v>39653</v>
      </c>
      <c r="K633">
        <v>19.96</v>
      </c>
      <c r="L633">
        <v>7.4652000000000003</v>
      </c>
      <c r="M633">
        <v>12.4948</v>
      </c>
    </row>
    <row r="634" spans="1:13" x14ac:dyDescent="0.3">
      <c r="A634">
        <v>528</v>
      </c>
      <c r="B634">
        <v>20080322</v>
      </c>
      <c r="C634">
        <v>20080403</v>
      </c>
      <c r="D634">
        <v>20080329</v>
      </c>
      <c r="E634">
        <v>16665</v>
      </c>
      <c r="F634">
        <v>9</v>
      </c>
      <c r="G634">
        <v>15</v>
      </c>
      <c r="H634">
        <v>4.99</v>
      </c>
      <c r="I634">
        <v>1.8663000000000001</v>
      </c>
      <c r="J634" s="11">
        <v>39529</v>
      </c>
      <c r="K634">
        <v>74.849999999999994</v>
      </c>
      <c r="L634">
        <v>27.994499999999999</v>
      </c>
      <c r="M634">
        <v>46.855499999999999</v>
      </c>
    </row>
    <row r="635" spans="1:13" x14ac:dyDescent="0.3">
      <c r="A635">
        <v>528</v>
      </c>
      <c r="B635">
        <v>20080210</v>
      </c>
      <c r="C635">
        <v>20080222</v>
      </c>
      <c r="D635">
        <v>20080217</v>
      </c>
      <c r="E635">
        <v>16680</v>
      </c>
      <c r="F635">
        <v>9</v>
      </c>
      <c r="G635">
        <v>2</v>
      </c>
      <c r="H635">
        <v>4.99</v>
      </c>
      <c r="I635">
        <v>1.8663000000000001</v>
      </c>
      <c r="J635" s="11">
        <v>39488</v>
      </c>
      <c r="K635">
        <v>9.98</v>
      </c>
      <c r="L635">
        <v>3.7326000000000001</v>
      </c>
      <c r="M635">
        <v>6.2473999999999998</v>
      </c>
    </row>
    <row r="636" spans="1:13" x14ac:dyDescent="0.3">
      <c r="A636">
        <v>528</v>
      </c>
      <c r="B636">
        <v>20080612</v>
      </c>
      <c r="C636">
        <v>20080624</v>
      </c>
      <c r="D636">
        <v>20080619</v>
      </c>
      <c r="E636">
        <v>16685</v>
      </c>
      <c r="F636">
        <v>9</v>
      </c>
      <c r="G636">
        <v>18</v>
      </c>
      <c r="H636">
        <v>4.99</v>
      </c>
      <c r="I636">
        <v>1.8663000000000001</v>
      </c>
      <c r="J636" s="11">
        <v>39611</v>
      </c>
      <c r="K636">
        <v>89.82</v>
      </c>
      <c r="L636">
        <v>33.593400000000003</v>
      </c>
      <c r="M636">
        <v>56.226599999999998</v>
      </c>
    </row>
    <row r="637" spans="1:13" x14ac:dyDescent="0.3">
      <c r="A637">
        <v>528</v>
      </c>
      <c r="B637">
        <v>20080306</v>
      </c>
      <c r="C637">
        <v>20080318</v>
      </c>
      <c r="D637">
        <v>20080313</v>
      </c>
      <c r="E637">
        <v>16695</v>
      </c>
      <c r="F637">
        <v>9</v>
      </c>
      <c r="G637">
        <v>14</v>
      </c>
      <c r="H637">
        <v>4.99</v>
      </c>
      <c r="I637">
        <v>1.8663000000000001</v>
      </c>
      <c r="J637" s="11">
        <v>39513</v>
      </c>
      <c r="K637">
        <v>69.86</v>
      </c>
      <c r="L637">
        <v>26.1282</v>
      </c>
      <c r="M637">
        <v>43.7318</v>
      </c>
    </row>
    <row r="638" spans="1:13" x14ac:dyDescent="0.3">
      <c r="A638">
        <v>528</v>
      </c>
      <c r="B638">
        <v>20080330</v>
      </c>
      <c r="C638">
        <v>20080411</v>
      </c>
      <c r="D638">
        <v>20080406</v>
      </c>
      <c r="E638">
        <v>16699</v>
      </c>
      <c r="F638">
        <v>9</v>
      </c>
      <c r="G638">
        <v>7</v>
      </c>
      <c r="H638">
        <v>4.99</v>
      </c>
      <c r="I638">
        <v>1.8663000000000001</v>
      </c>
      <c r="J638" s="11">
        <v>39537</v>
      </c>
      <c r="K638">
        <v>34.93</v>
      </c>
      <c r="L638">
        <v>13.0641</v>
      </c>
      <c r="M638">
        <v>21.8659</v>
      </c>
    </row>
    <row r="639" spans="1:13" x14ac:dyDescent="0.3">
      <c r="A639">
        <v>528</v>
      </c>
      <c r="B639">
        <v>20080113</v>
      </c>
      <c r="C639">
        <v>20080125</v>
      </c>
      <c r="D639">
        <v>20080120</v>
      </c>
      <c r="E639">
        <v>16704</v>
      </c>
      <c r="F639">
        <v>9</v>
      </c>
      <c r="G639">
        <v>1</v>
      </c>
      <c r="H639">
        <v>4.99</v>
      </c>
      <c r="I639">
        <v>1.8663000000000001</v>
      </c>
      <c r="J639" s="11">
        <v>39460</v>
      </c>
      <c r="K639">
        <v>4.99</v>
      </c>
      <c r="L639">
        <v>1.8663000000000001</v>
      </c>
      <c r="M639">
        <v>3.1236999999999999</v>
      </c>
    </row>
    <row r="640" spans="1:13" x14ac:dyDescent="0.3">
      <c r="A640">
        <v>528</v>
      </c>
      <c r="B640">
        <v>20080211</v>
      </c>
      <c r="C640">
        <v>20080223</v>
      </c>
      <c r="D640">
        <v>20080218</v>
      </c>
      <c r="E640">
        <v>16705</v>
      </c>
      <c r="F640">
        <v>9</v>
      </c>
      <c r="G640">
        <v>3</v>
      </c>
      <c r="H640">
        <v>4.99</v>
      </c>
      <c r="I640">
        <v>1.8663000000000001</v>
      </c>
      <c r="J640" s="11">
        <v>39489</v>
      </c>
      <c r="K640">
        <v>14.97</v>
      </c>
      <c r="L640">
        <v>5.5989000000000004</v>
      </c>
      <c r="M640">
        <v>9.3711000000000002</v>
      </c>
    </row>
    <row r="641" spans="1:13" x14ac:dyDescent="0.3">
      <c r="A641">
        <v>528</v>
      </c>
      <c r="B641">
        <v>20080104</v>
      </c>
      <c r="C641">
        <v>20080116</v>
      </c>
      <c r="D641">
        <v>20080111</v>
      </c>
      <c r="E641">
        <v>16710</v>
      </c>
      <c r="F641">
        <v>9</v>
      </c>
      <c r="G641">
        <v>1</v>
      </c>
      <c r="H641">
        <v>4.99</v>
      </c>
      <c r="I641">
        <v>1.8663000000000001</v>
      </c>
      <c r="J641" s="11">
        <v>39451</v>
      </c>
      <c r="K641">
        <v>4.99</v>
      </c>
      <c r="L641">
        <v>1.8663000000000001</v>
      </c>
      <c r="M641">
        <v>3.1236999999999999</v>
      </c>
    </row>
    <row r="642" spans="1:13" x14ac:dyDescent="0.3">
      <c r="A642">
        <v>528</v>
      </c>
      <c r="B642">
        <v>20080113</v>
      </c>
      <c r="C642">
        <v>20080125</v>
      </c>
      <c r="D642">
        <v>20080120</v>
      </c>
      <c r="E642">
        <v>16711</v>
      </c>
      <c r="F642">
        <v>9</v>
      </c>
      <c r="G642">
        <v>8</v>
      </c>
      <c r="H642">
        <v>4.99</v>
      </c>
      <c r="I642">
        <v>1.8663000000000001</v>
      </c>
      <c r="J642" s="11">
        <v>39460</v>
      </c>
      <c r="K642">
        <v>39.92</v>
      </c>
      <c r="L642">
        <v>14.930400000000001</v>
      </c>
      <c r="M642">
        <v>24.989599999999999</v>
      </c>
    </row>
    <row r="643" spans="1:13" x14ac:dyDescent="0.3">
      <c r="A643">
        <v>528</v>
      </c>
      <c r="B643">
        <v>20080115</v>
      </c>
      <c r="C643">
        <v>20080127</v>
      </c>
      <c r="D643">
        <v>20080122</v>
      </c>
      <c r="E643">
        <v>17060</v>
      </c>
      <c r="F643">
        <v>9</v>
      </c>
      <c r="G643">
        <v>11</v>
      </c>
      <c r="H643">
        <v>4.99</v>
      </c>
      <c r="I643">
        <v>1.8663000000000001</v>
      </c>
      <c r="J643" s="11">
        <v>39462</v>
      </c>
      <c r="K643">
        <v>54.89</v>
      </c>
      <c r="L643">
        <v>20.529299999999999</v>
      </c>
      <c r="M643">
        <v>34.360700000000001</v>
      </c>
    </row>
    <row r="644" spans="1:13" x14ac:dyDescent="0.3">
      <c r="A644">
        <v>528</v>
      </c>
      <c r="B644">
        <v>20080609</v>
      </c>
      <c r="C644">
        <v>20080621</v>
      </c>
      <c r="D644">
        <v>20080616</v>
      </c>
      <c r="E644">
        <v>17234</v>
      </c>
      <c r="F644">
        <v>9</v>
      </c>
      <c r="G644">
        <v>12</v>
      </c>
      <c r="H644">
        <v>4.99</v>
      </c>
      <c r="I644">
        <v>1.8663000000000001</v>
      </c>
      <c r="J644" s="11">
        <v>39608</v>
      </c>
      <c r="K644">
        <v>59.88</v>
      </c>
      <c r="L644">
        <v>22.395600000000002</v>
      </c>
      <c r="M644">
        <v>37.484400000000001</v>
      </c>
    </row>
    <row r="645" spans="1:13" x14ac:dyDescent="0.3">
      <c r="A645">
        <v>528</v>
      </c>
      <c r="B645">
        <v>20080706</v>
      </c>
      <c r="C645">
        <v>20080718</v>
      </c>
      <c r="D645">
        <v>20080713</v>
      </c>
      <c r="E645">
        <v>17237</v>
      </c>
      <c r="F645">
        <v>9</v>
      </c>
      <c r="G645">
        <v>12</v>
      </c>
      <c r="H645">
        <v>4.99</v>
      </c>
      <c r="I645">
        <v>1.8663000000000001</v>
      </c>
      <c r="J645" s="11">
        <v>39635</v>
      </c>
      <c r="K645">
        <v>59.88</v>
      </c>
      <c r="L645">
        <v>22.395600000000002</v>
      </c>
      <c r="M645">
        <v>37.484400000000001</v>
      </c>
    </row>
    <row r="646" spans="1:13" x14ac:dyDescent="0.3">
      <c r="A646">
        <v>528</v>
      </c>
      <c r="B646">
        <v>20080210</v>
      </c>
      <c r="C646">
        <v>20080222</v>
      </c>
      <c r="D646">
        <v>20080217</v>
      </c>
      <c r="E646">
        <v>17240</v>
      </c>
      <c r="F646">
        <v>9</v>
      </c>
      <c r="G646">
        <v>5</v>
      </c>
      <c r="H646">
        <v>4.99</v>
      </c>
      <c r="I646">
        <v>1.8663000000000001</v>
      </c>
      <c r="J646" s="11">
        <v>39488</v>
      </c>
      <c r="K646">
        <v>24.95</v>
      </c>
      <c r="L646">
        <v>9.3315000000000001</v>
      </c>
      <c r="M646">
        <v>15.618499999999999</v>
      </c>
    </row>
    <row r="647" spans="1:13" x14ac:dyDescent="0.3">
      <c r="A647">
        <v>528</v>
      </c>
      <c r="B647">
        <v>20080704</v>
      </c>
      <c r="C647">
        <v>20080716</v>
      </c>
      <c r="D647">
        <v>20080711</v>
      </c>
      <c r="E647">
        <v>17250</v>
      </c>
      <c r="F647">
        <v>9</v>
      </c>
      <c r="G647">
        <v>20</v>
      </c>
      <c r="H647">
        <v>4.99</v>
      </c>
      <c r="I647">
        <v>1.8663000000000001</v>
      </c>
      <c r="J647" s="11">
        <v>39633</v>
      </c>
      <c r="K647">
        <v>99.8</v>
      </c>
      <c r="L647">
        <v>37.326000000000001</v>
      </c>
      <c r="M647">
        <v>62.473999999999997</v>
      </c>
    </row>
    <row r="648" spans="1:13" x14ac:dyDescent="0.3">
      <c r="A648">
        <v>528</v>
      </c>
      <c r="B648">
        <v>20080312</v>
      </c>
      <c r="C648">
        <v>20080324</v>
      </c>
      <c r="D648">
        <v>20080319</v>
      </c>
      <c r="E648">
        <v>17282</v>
      </c>
      <c r="F648">
        <v>9</v>
      </c>
      <c r="G648">
        <v>19</v>
      </c>
      <c r="H648">
        <v>4.99</v>
      </c>
      <c r="I648">
        <v>1.8663000000000001</v>
      </c>
      <c r="J648" s="11">
        <v>39519</v>
      </c>
      <c r="K648">
        <v>94.81</v>
      </c>
      <c r="L648">
        <v>35.459699999999998</v>
      </c>
      <c r="M648">
        <v>59.350299999999997</v>
      </c>
    </row>
    <row r="649" spans="1:13" x14ac:dyDescent="0.3">
      <c r="A649">
        <v>528</v>
      </c>
      <c r="B649">
        <v>20080526</v>
      </c>
      <c r="C649">
        <v>20080607</v>
      </c>
      <c r="D649">
        <v>20080602</v>
      </c>
      <c r="E649">
        <v>17311</v>
      </c>
      <c r="F649">
        <v>9</v>
      </c>
      <c r="G649">
        <v>10</v>
      </c>
      <c r="H649">
        <v>4.99</v>
      </c>
      <c r="I649">
        <v>1.8663000000000001</v>
      </c>
      <c r="J649" s="11">
        <v>39594</v>
      </c>
      <c r="K649">
        <v>49.9</v>
      </c>
      <c r="L649">
        <v>18.663</v>
      </c>
      <c r="M649">
        <v>31.236999999999998</v>
      </c>
    </row>
    <row r="650" spans="1:13" x14ac:dyDescent="0.3">
      <c r="A650">
        <v>528</v>
      </c>
      <c r="B650">
        <v>20080516</v>
      </c>
      <c r="C650">
        <v>20080528</v>
      </c>
      <c r="D650">
        <v>20080523</v>
      </c>
      <c r="E650">
        <v>17314</v>
      </c>
      <c r="F650">
        <v>9</v>
      </c>
      <c r="G650">
        <v>15</v>
      </c>
      <c r="H650">
        <v>4.99</v>
      </c>
      <c r="I650">
        <v>1.8663000000000001</v>
      </c>
      <c r="J650" s="11">
        <v>39584</v>
      </c>
      <c r="K650">
        <v>74.849999999999994</v>
      </c>
      <c r="L650">
        <v>27.994499999999999</v>
      </c>
      <c r="M650">
        <v>46.855499999999999</v>
      </c>
    </row>
    <row r="651" spans="1:13" x14ac:dyDescent="0.3">
      <c r="A651">
        <v>528</v>
      </c>
      <c r="B651">
        <v>20080401</v>
      </c>
      <c r="C651">
        <v>20080413</v>
      </c>
      <c r="D651">
        <v>20080408</v>
      </c>
      <c r="E651">
        <v>17317</v>
      </c>
      <c r="F651">
        <v>9</v>
      </c>
      <c r="G651">
        <v>6</v>
      </c>
      <c r="H651">
        <v>4.99</v>
      </c>
      <c r="I651">
        <v>1.8663000000000001</v>
      </c>
      <c r="J651" s="11">
        <v>39539</v>
      </c>
      <c r="K651">
        <v>29.94</v>
      </c>
      <c r="L651">
        <v>11.197800000000001</v>
      </c>
      <c r="M651">
        <v>18.7422</v>
      </c>
    </row>
    <row r="652" spans="1:13" x14ac:dyDescent="0.3">
      <c r="A652">
        <v>528</v>
      </c>
      <c r="B652">
        <v>20080714</v>
      </c>
      <c r="C652">
        <v>20080726</v>
      </c>
      <c r="D652">
        <v>20080721</v>
      </c>
      <c r="E652">
        <v>17321</v>
      </c>
      <c r="F652">
        <v>9</v>
      </c>
      <c r="G652">
        <v>10</v>
      </c>
      <c r="H652">
        <v>4.99</v>
      </c>
      <c r="I652">
        <v>1.8663000000000001</v>
      </c>
      <c r="J652" s="11">
        <v>39643</v>
      </c>
      <c r="K652">
        <v>49.9</v>
      </c>
      <c r="L652">
        <v>18.663</v>
      </c>
      <c r="M652">
        <v>31.236999999999998</v>
      </c>
    </row>
    <row r="653" spans="1:13" x14ac:dyDescent="0.3">
      <c r="A653">
        <v>528</v>
      </c>
      <c r="B653">
        <v>20080401</v>
      </c>
      <c r="C653">
        <v>20080413</v>
      </c>
      <c r="D653">
        <v>20080408</v>
      </c>
      <c r="E653">
        <v>18200</v>
      </c>
      <c r="F653">
        <v>9</v>
      </c>
      <c r="G653">
        <v>19</v>
      </c>
      <c r="H653">
        <v>4.99</v>
      </c>
      <c r="I653">
        <v>1.8663000000000001</v>
      </c>
      <c r="J653" s="11">
        <v>39539</v>
      </c>
      <c r="K653">
        <v>94.81</v>
      </c>
      <c r="L653">
        <v>35.459699999999998</v>
      </c>
      <c r="M653">
        <v>59.350299999999997</v>
      </c>
    </row>
    <row r="654" spans="1:13" x14ac:dyDescent="0.3">
      <c r="A654">
        <v>528</v>
      </c>
      <c r="B654">
        <v>20080606</v>
      </c>
      <c r="C654">
        <v>20080618</v>
      </c>
      <c r="D654">
        <v>20080613</v>
      </c>
      <c r="E654">
        <v>18263</v>
      </c>
      <c r="F654">
        <v>9</v>
      </c>
      <c r="G654">
        <v>9</v>
      </c>
      <c r="H654">
        <v>4.99</v>
      </c>
      <c r="I654">
        <v>1.8663000000000001</v>
      </c>
      <c r="J654" s="11">
        <v>39605</v>
      </c>
      <c r="K654">
        <v>44.91</v>
      </c>
      <c r="L654">
        <v>16.796700000000001</v>
      </c>
      <c r="M654">
        <v>28.113299999999999</v>
      </c>
    </row>
    <row r="655" spans="1:13" x14ac:dyDescent="0.3">
      <c r="A655">
        <v>528</v>
      </c>
      <c r="B655">
        <v>20080420</v>
      </c>
      <c r="C655">
        <v>20080502</v>
      </c>
      <c r="D655">
        <v>20080427</v>
      </c>
      <c r="E655">
        <v>18264</v>
      </c>
      <c r="F655">
        <v>9</v>
      </c>
      <c r="G655">
        <v>10</v>
      </c>
      <c r="H655">
        <v>4.99</v>
      </c>
      <c r="I655">
        <v>1.8663000000000001</v>
      </c>
      <c r="J655" s="11">
        <v>39558</v>
      </c>
      <c r="K655">
        <v>49.9</v>
      </c>
      <c r="L655">
        <v>18.663</v>
      </c>
      <c r="M655">
        <v>31.236999999999998</v>
      </c>
    </row>
    <row r="656" spans="1:13" x14ac:dyDescent="0.3">
      <c r="A656">
        <v>528</v>
      </c>
      <c r="B656">
        <v>20080205</v>
      </c>
      <c r="C656">
        <v>20080217</v>
      </c>
      <c r="D656">
        <v>20080212</v>
      </c>
      <c r="E656">
        <v>18266</v>
      </c>
      <c r="F656">
        <v>9</v>
      </c>
      <c r="G656">
        <v>15</v>
      </c>
      <c r="H656">
        <v>4.99</v>
      </c>
      <c r="I656">
        <v>1.8663000000000001</v>
      </c>
      <c r="J656" s="11">
        <v>39483</v>
      </c>
      <c r="K656">
        <v>74.849999999999994</v>
      </c>
      <c r="L656">
        <v>27.994499999999999</v>
      </c>
      <c r="M656">
        <v>46.855499999999999</v>
      </c>
    </row>
    <row r="657" spans="1:13" x14ac:dyDescent="0.3">
      <c r="A657">
        <v>528</v>
      </c>
      <c r="B657">
        <v>20080608</v>
      </c>
      <c r="C657">
        <v>20080620</v>
      </c>
      <c r="D657">
        <v>20080615</v>
      </c>
      <c r="E657">
        <v>18279</v>
      </c>
      <c r="F657">
        <v>9</v>
      </c>
      <c r="G657">
        <v>13</v>
      </c>
      <c r="H657">
        <v>4.99</v>
      </c>
      <c r="I657">
        <v>1.8663000000000001</v>
      </c>
      <c r="J657" s="11">
        <v>39607</v>
      </c>
      <c r="K657">
        <v>64.87</v>
      </c>
      <c r="L657">
        <v>24.261900000000001</v>
      </c>
      <c r="M657">
        <v>40.6081</v>
      </c>
    </row>
    <row r="658" spans="1:13" x14ac:dyDescent="0.3">
      <c r="A658">
        <v>528</v>
      </c>
      <c r="B658">
        <v>20080624</v>
      </c>
      <c r="C658">
        <v>20080706</v>
      </c>
      <c r="D658">
        <v>20080701</v>
      </c>
      <c r="E658">
        <v>18280</v>
      </c>
      <c r="F658">
        <v>9</v>
      </c>
      <c r="G658">
        <v>1</v>
      </c>
      <c r="H658">
        <v>4.99</v>
      </c>
      <c r="I658">
        <v>1.8663000000000001</v>
      </c>
      <c r="J658" s="11">
        <v>39623</v>
      </c>
      <c r="K658">
        <v>4.99</v>
      </c>
      <c r="L658">
        <v>1.8663000000000001</v>
      </c>
      <c r="M658">
        <v>3.1236999999999999</v>
      </c>
    </row>
    <row r="659" spans="1:13" x14ac:dyDescent="0.3">
      <c r="A659">
        <v>528</v>
      </c>
      <c r="B659">
        <v>20080411</v>
      </c>
      <c r="C659">
        <v>20080423</v>
      </c>
      <c r="D659">
        <v>20080418</v>
      </c>
      <c r="E659">
        <v>18305</v>
      </c>
      <c r="F659">
        <v>9</v>
      </c>
      <c r="G659">
        <v>15</v>
      </c>
      <c r="H659">
        <v>4.99</v>
      </c>
      <c r="I659">
        <v>1.8663000000000001</v>
      </c>
      <c r="J659" s="11">
        <v>39549</v>
      </c>
      <c r="K659">
        <v>74.849999999999994</v>
      </c>
      <c r="L659">
        <v>27.994499999999999</v>
      </c>
      <c r="M659">
        <v>46.855499999999999</v>
      </c>
    </row>
    <row r="660" spans="1:13" x14ac:dyDescent="0.3">
      <c r="A660">
        <v>528</v>
      </c>
      <c r="B660">
        <v>20080712</v>
      </c>
      <c r="C660">
        <v>20080724</v>
      </c>
      <c r="D660">
        <v>20080719</v>
      </c>
      <c r="E660">
        <v>18326</v>
      </c>
      <c r="F660">
        <v>9</v>
      </c>
      <c r="G660">
        <v>2</v>
      </c>
      <c r="H660">
        <v>4.99</v>
      </c>
      <c r="I660">
        <v>1.8663000000000001</v>
      </c>
      <c r="J660" s="11">
        <v>39641</v>
      </c>
      <c r="K660">
        <v>9.98</v>
      </c>
      <c r="L660">
        <v>3.7326000000000001</v>
      </c>
      <c r="M660">
        <v>6.2473999999999998</v>
      </c>
    </row>
    <row r="661" spans="1:13" x14ac:dyDescent="0.3">
      <c r="A661">
        <v>528</v>
      </c>
      <c r="B661">
        <v>20080712</v>
      </c>
      <c r="C661">
        <v>20080724</v>
      </c>
      <c r="D661">
        <v>20080719</v>
      </c>
      <c r="E661">
        <v>18466</v>
      </c>
      <c r="F661">
        <v>9</v>
      </c>
      <c r="G661">
        <v>4</v>
      </c>
      <c r="H661">
        <v>4.99</v>
      </c>
      <c r="I661">
        <v>1.8663000000000001</v>
      </c>
      <c r="J661" s="11">
        <v>39641</v>
      </c>
      <c r="K661">
        <v>19.96</v>
      </c>
      <c r="L661">
        <v>7.4652000000000003</v>
      </c>
      <c r="M661">
        <v>12.4948</v>
      </c>
    </row>
    <row r="662" spans="1:13" x14ac:dyDescent="0.3">
      <c r="A662">
        <v>528</v>
      </c>
      <c r="B662">
        <v>20080110</v>
      </c>
      <c r="C662">
        <v>20080122</v>
      </c>
      <c r="D662">
        <v>20080117</v>
      </c>
      <c r="E662">
        <v>18715</v>
      </c>
      <c r="F662">
        <v>9</v>
      </c>
      <c r="G662">
        <v>12</v>
      </c>
      <c r="H662">
        <v>4.99</v>
      </c>
      <c r="I662">
        <v>1.8663000000000001</v>
      </c>
      <c r="J662" s="11">
        <v>39457</v>
      </c>
      <c r="K662">
        <v>59.88</v>
      </c>
      <c r="L662">
        <v>22.395600000000002</v>
      </c>
      <c r="M662">
        <v>37.484400000000001</v>
      </c>
    </row>
    <row r="663" spans="1:13" x14ac:dyDescent="0.3">
      <c r="A663">
        <v>528</v>
      </c>
      <c r="B663">
        <v>20080528</v>
      </c>
      <c r="C663">
        <v>20080609</v>
      </c>
      <c r="D663">
        <v>20080604</v>
      </c>
      <c r="E663">
        <v>19265</v>
      </c>
      <c r="F663">
        <v>9</v>
      </c>
      <c r="G663">
        <v>17</v>
      </c>
      <c r="H663">
        <v>4.99</v>
      </c>
      <c r="I663">
        <v>1.8663000000000001</v>
      </c>
      <c r="J663" s="11">
        <v>39596</v>
      </c>
      <c r="K663">
        <v>84.83</v>
      </c>
      <c r="L663">
        <v>31.7271</v>
      </c>
      <c r="M663">
        <v>53.102899999999998</v>
      </c>
    </row>
    <row r="664" spans="1:13" x14ac:dyDescent="0.3">
      <c r="A664">
        <v>528</v>
      </c>
      <c r="B664">
        <v>20080617</v>
      </c>
      <c r="C664">
        <v>20080629</v>
      </c>
      <c r="D664">
        <v>20080624</v>
      </c>
      <c r="E664">
        <v>19267</v>
      </c>
      <c r="F664">
        <v>9</v>
      </c>
      <c r="G664">
        <v>9</v>
      </c>
      <c r="H664">
        <v>4.99</v>
      </c>
      <c r="I664">
        <v>1.8663000000000001</v>
      </c>
      <c r="J664" s="11">
        <v>39616</v>
      </c>
      <c r="K664">
        <v>44.91</v>
      </c>
      <c r="L664">
        <v>16.796700000000001</v>
      </c>
      <c r="M664">
        <v>28.113299999999999</v>
      </c>
    </row>
    <row r="665" spans="1:13" x14ac:dyDescent="0.3">
      <c r="A665">
        <v>528</v>
      </c>
      <c r="B665">
        <v>20080718</v>
      </c>
      <c r="C665">
        <v>20080730</v>
      </c>
      <c r="D665">
        <v>20080725</v>
      </c>
      <c r="E665">
        <v>19268</v>
      </c>
      <c r="F665">
        <v>9</v>
      </c>
      <c r="G665">
        <v>11</v>
      </c>
      <c r="H665">
        <v>4.99</v>
      </c>
      <c r="I665">
        <v>1.8663000000000001</v>
      </c>
      <c r="J665" s="11">
        <v>39647</v>
      </c>
      <c r="K665">
        <v>54.89</v>
      </c>
      <c r="L665">
        <v>20.529299999999999</v>
      </c>
      <c r="M665">
        <v>34.360700000000001</v>
      </c>
    </row>
    <row r="666" spans="1:13" x14ac:dyDescent="0.3">
      <c r="A666">
        <v>528</v>
      </c>
      <c r="B666">
        <v>20080105</v>
      </c>
      <c r="C666">
        <v>20080117</v>
      </c>
      <c r="D666">
        <v>20080112</v>
      </c>
      <c r="E666">
        <v>19578</v>
      </c>
      <c r="F666">
        <v>9</v>
      </c>
      <c r="G666">
        <v>1</v>
      </c>
      <c r="H666">
        <v>4.99</v>
      </c>
      <c r="I666">
        <v>1.8663000000000001</v>
      </c>
      <c r="J666" s="11">
        <v>39452</v>
      </c>
      <c r="K666">
        <v>4.99</v>
      </c>
      <c r="L666">
        <v>1.8663000000000001</v>
      </c>
      <c r="M666">
        <v>3.1236999999999999</v>
      </c>
    </row>
    <row r="667" spans="1:13" x14ac:dyDescent="0.3">
      <c r="A667">
        <v>528</v>
      </c>
      <c r="B667">
        <v>20080608</v>
      </c>
      <c r="C667">
        <v>20080620</v>
      </c>
      <c r="D667">
        <v>20080615</v>
      </c>
      <c r="E667">
        <v>19580</v>
      </c>
      <c r="F667">
        <v>9</v>
      </c>
      <c r="G667">
        <v>11</v>
      </c>
      <c r="H667">
        <v>4.99</v>
      </c>
      <c r="I667">
        <v>1.8663000000000001</v>
      </c>
      <c r="J667" s="11">
        <v>39607</v>
      </c>
      <c r="K667">
        <v>54.89</v>
      </c>
      <c r="L667">
        <v>20.529299999999999</v>
      </c>
      <c r="M667">
        <v>34.360700000000001</v>
      </c>
    </row>
    <row r="668" spans="1:13" x14ac:dyDescent="0.3">
      <c r="A668">
        <v>528</v>
      </c>
      <c r="B668">
        <v>20080617</v>
      </c>
      <c r="C668">
        <v>20080629</v>
      </c>
      <c r="D668">
        <v>20080624</v>
      </c>
      <c r="E668">
        <v>19650</v>
      </c>
      <c r="F668">
        <v>9</v>
      </c>
      <c r="G668">
        <v>16</v>
      </c>
      <c r="H668">
        <v>4.99</v>
      </c>
      <c r="I668">
        <v>1.8663000000000001</v>
      </c>
      <c r="J668" s="11">
        <v>39616</v>
      </c>
      <c r="K668">
        <v>79.84</v>
      </c>
      <c r="L668">
        <v>29.860800000000001</v>
      </c>
      <c r="M668">
        <v>49.979199999999999</v>
      </c>
    </row>
    <row r="669" spans="1:13" x14ac:dyDescent="0.3">
      <c r="A669">
        <v>528</v>
      </c>
      <c r="B669">
        <v>20080708</v>
      </c>
      <c r="C669">
        <v>20080720</v>
      </c>
      <c r="D669">
        <v>20080715</v>
      </c>
      <c r="E669">
        <v>19651</v>
      </c>
      <c r="F669">
        <v>9</v>
      </c>
      <c r="G669">
        <v>15</v>
      </c>
      <c r="H669">
        <v>4.99</v>
      </c>
      <c r="I669">
        <v>1.8663000000000001</v>
      </c>
      <c r="J669" s="11">
        <v>39637</v>
      </c>
      <c r="K669">
        <v>74.849999999999994</v>
      </c>
      <c r="L669">
        <v>27.994499999999999</v>
      </c>
      <c r="M669">
        <v>46.855499999999999</v>
      </c>
    </row>
    <row r="670" spans="1:13" x14ac:dyDescent="0.3">
      <c r="A670">
        <v>528</v>
      </c>
      <c r="B670">
        <v>20080522</v>
      </c>
      <c r="C670">
        <v>20080603</v>
      </c>
      <c r="D670">
        <v>20080529</v>
      </c>
      <c r="E670">
        <v>19667</v>
      </c>
      <c r="F670">
        <v>9</v>
      </c>
      <c r="G670">
        <v>2</v>
      </c>
      <c r="H670">
        <v>4.99</v>
      </c>
      <c r="I670">
        <v>1.8663000000000001</v>
      </c>
      <c r="J670" s="11">
        <v>39590</v>
      </c>
      <c r="K670">
        <v>9.98</v>
      </c>
      <c r="L670">
        <v>3.7326000000000001</v>
      </c>
      <c r="M670">
        <v>6.2473999999999998</v>
      </c>
    </row>
    <row r="671" spans="1:13" x14ac:dyDescent="0.3">
      <c r="A671">
        <v>528</v>
      </c>
      <c r="B671">
        <v>20080424</v>
      </c>
      <c r="C671">
        <v>20080506</v>
      </c>
      <c r="D671">
        <v>20080501</v>
      </c>
      <c r="E671">
        <v>19672</v>
      </c>
      <c r="F671">
        <v>9</v>
      </c>
      <c r="G671">
        <v>20</v>
      </c>
      <c r="H671">
        <v>4.99</v>
      </c>
      <c r="I671">
        <v>1.8663000000000001</v>
      </c>
      <c r="J671" s="11">
        <v>39562</v>
      </c>
      <c r="K671">
        <v>99.8</v>
      </c>
      <c r="L671">
        <v>37.326000000000001</v>
      </c>
      <c r="M671">
        <v>62.473999999999997</v>
      </c>
    </row>
    <row r="672" spans="1:13" x14ac:dyDescent="0.3">
      <c r="A672">
        <v>528</v>
      </c>
      <c r="B672">
        <v>20080403</v>
      </c>
      <c r="C672">
        <v>20080415</v>
      </c>
      <c r="D672">
        <v>20080410</v>
      </c>
      <c r="E672">
        <v>19674</v>
      </c>
      <c r="F672">
        <v>9</v>
      </c>
      <c r="G672">
        <v>18</v>
      </c>
      <c r="H672">
        <v>4.99</v>
      </c>
      <c r="I672">
        <v>1.8663000000000001</v>
      </c>
      <c r="J672" s="11">
        <v>39541</v>
      </c>
      <c r="K672">
        <v>89.82</v>
      </c>
      <c r="L672">
        <v>33.593400000000003</v>
      </c>
      <c r="M672">
        <v>56.226599999999998</v>
      </c>
    </row>
    <row r="673" spans="1:13" x14ac:dyDescent="0.3">
      <c r="A673">
        <v>528</v>
      </c>
      <c r="B673">
        <v>20080313</v>
      </c>
      <c r="C673">
        <v>20080325</v>
      </c>
      <c r="D673">
        <v>20080320</v>
      </c>
      <c r="E673">
        <v>19675</v>
      </c>
      <c r="F673">
        <v>9</v>
      </c>
      <c r="G673">
        <v>14</v>
      </c>
      <c r="H673">
        <v>4.99</v>
      </c>
      <c r="I673">
        <v>1.8663000000000001</v>
      </c>
      <c r="J673" s="11">
        <v>39520</v>
      </c>
      <c r="K673">
        <v>69.86</v>
      </c>
      <c r="L673">
        <v>26.1282</v>
      </c>
      <c r="M673">
        <v>43.7318</v>
      </c>
    </row>
    <row r="674" spans="1:13" x14ac:dyDescent="0.3">
      <c r="A674">
        <v>528</v>
      </c>
      <c r="B674">
        <v>20080220</v>
      </c>
      <c r="C674">
        <v>20080303</v>
      </c>
      <c r="D674">
        <v>20080227</v>
      </c>
      <c r="E674">
        <v>20229</v>
      </c>
      <c r="F674">
        <v>9</v>
      </c>
      <c r="G674">
        <v>8</v>
      </c>
      <c r="H674">
        <v>4.99</v>
      </c>
      <c r="I674">
        <v>1.8663000000000001</v>
      </c>
      <c r="J674" s="11">
        <v>39498</v>
      </c>
      <c r="K674">
        <v>39.92</v>
      </c>
      <c r="L674">
        <v>14.930400000000001</v>
      </c>
      <c r="M674">
        <v>24.989599999999999</v>
      </c>
    </row>
    <row r="675" spans="1:13" x14ac:dyDescent="0.3">
      <c r="A675">
        <v>528</v>
      </c>
      <c r="B675">
        <v>20080615</v>
      </c>
      <c r="C675">
        <v>20080627</v>
      </c>
      <c r="D675">
        <v>20080622</v>
      </c>
      <c r="E675">
        <v>20235</v>
      </c>
      <c r="F675">
        <v>9</v>
      </c>
      <c r="G675">
        <v>5</v>
      </c>
      <c r="H675">
        <v>4.99</v>
      </c>
      <c r="I675">
        <v>1.8663000000000001</v>
      </c>
      <c r="J675" s="11">
        <v>39614</v>
      </c>
      <c r="K675">
        <v>24.95</v>
      </c>
      <c r="L675">
        <v>9.3315000000000001</v>
      </c>
      <c r="M675">
        <v>15.618499999999999</v>
      </c>
    </row>
    <row r="676" spans="1:13" x14ac:dyDescent="0.3">
      <c r="A676">
        <v>528</v>
      </c>
      <c r="B676">
        <v>20080418</v>
      </c>
      <c r="C676">
        <v>20080430</v>
      </c>
      <c r="D676">
        <v>20080425</v>
      </c>
      <c r="E676">
        <v>20240</v>
      </c>
      <c r="F676">
        <v>9</v>
      </c>
      <c r="G676">
        <v>6</v>
      </c>
      <c r="H676">
        <v>4.99</v>
      </c>
      <c r="I676">
        <v>1.8663000000000001</v>
      </c>
      <c r="J676" s="11">
        <v>39556</v>
      </c>
      <c r="K676">
        <v>29.94</v>
      </c>
      <c r="L676">
        <v>11.197800000000001</v>
      </c>
      <c r="M676">
        <v>18.7422</v>
      </c>
    </row>
    <row r="677" spans="1:13" x14ac:dyDescent="0.3">
      <c r="A677">
        <v>528</v>
      </c>
      <c r="B677">
        <v>20080628</v>
      </c>
      <c r="C677">
        <v>20080710</v>
      </c>
      <c r="D677">
        <v>20080705</v>
      </c>
      <c r="E677">
        <v>20248</v>
      </c>
      <c r="F677">
        <v>9</v>
      </c>
      <c r="G677">
        <v>15</v>
      </c>
      <c r="H677">
        <v>4.99</v>
      </c>
      <c r="I677">
        <v>1.8663000000000001</v>
      </c>
      <c r="J677" s="11">
        <v>39627</v>
      </c>
      <c r="K677">
        <v>74.849999999999994</v>
      </c>
      <c r="L677">
        <v>27.994499999999999</v>
      </c>
      <c r="M677">
        <v>46.855499999999999</v>
      </c>
    </row>
    <row r="678" spans="1:13" x14ac:dyDescent="0.3">
      <c r="A678">
        <v>528</v>
      </c>
      <c r="B678">
        <v>20080304</v>
      </c>
      <c r="C678">
        <v>20080316</v>
      </c>
      <c r="D678">
        <v>20080311</v>
      </c>
      <c r="E678">
        <v>20252</v>
      </c>
      <c r="F678">
        <v>9</v>
      </c>
      <c r="G678">
        <v>7</v>
      </c>
      <c r="H678">
        <v>4.99</v>
      </c>
      <c r="I678">
        <v>1.8663000000000001</v>
      </c>
      <c r="J678" s="11">
        <v>39511</v>
      </c>
      <c r="K678">
        <v>34.93</v>
      </c>
      <c r="L678">
        <v>13.0641</v>
      </c>
      <c r="M678">
        <v>21.8659</v>
      </c>
    </row>
    <row r="679" spans="1:13" x14ac:dyDescent="0.3">
      <c r="A679">
        <v>528</v>
      </c>
      <c r="B679">
        <v>20080106</v>
      </c>
      <c r="C679">
        <v>20080118</v>
      </c>
      <c r="D679">
        <v>20080113</v>
      </c>
      <c r="E679">
        <v>20282</v>
      </c>
      <c r="F679">
        <v>9</v>
      </c>
      <c r="G679">
        <v>1</v>
      </c>
      <c r="H679">
        <v>4.99</v>
      </c>
      <c r="I679">
        <v>1.8663000000000001</v>
      </c>
      <c r="J679" s="11">
        <v>39453</v>
      </c>
      <c r="K679">
        <v>4.99</v>
      </c>
      <c r="L679">
        <v>1.8663000000000001</v>
      </c>
      <c r="M679">
        <v>3.1236999999999999</v>
      </c>
    </row>
    <row r="680" spans="1:13" x14ac:dyDescent="0.3">
      <c r="A680">
        <v>528</v>
      </c>
      <c r="B680">
        <v>20080508</v>
      </c>
      <c r="C680">
        <v>20080520</v>
      </c>
      <c r="D680">
        <v>20080515</v>
      </c>
      <c r="E680">
        <v>20619</v>
      </c>
      <c r="F680">
        <v>9</v>
      </c>
      <c r="G680">
        <v>4</v>
      </c>
      <c r="H680">
        <v>4.99</v>
      </c>
      <c r="I680">
        <v>1.8663000000000001</v>
      </c>
      <c r="J680" s="11">
        <v>39576</v>
      </c>
      <c r="K680">
        <v>19.96</v>
      </c>
      <c r="L680">
        <v>7.4652000000000003</v>
      </c>
      <c r="M680">
        <v>12.4948</v>
      </c>
    </row>
    <row r="681" spans="1:13" x14ac:dyDescent="0.3">
      <c r="A681">
        <v>528</v>
      </c>
      <c r="B681">
        <v>20080504</v>
      </c>
      <c r="C681">
        <v>20080516</v>
      </c>
      <c r="D681">
        <v>20080511</v>
      </c>
      <c r="E681">
        <v>20630</v>
      </c>
      <c r="F681">
        <v>9</v>
      </c>
      <c r="G681">
        <v>20</v>
      </c>
      <c r="H681">
        <v>4.99</v>
      </c>
      <c r="I681">
        <v>1.8663000000000001</v>
      </c>
      <c r="J681" s="11">
        <v>39572</v>
      </c>
      <c r="K681">
        <v>99.8</v>
      </c>
      <c r="L681">
        <v>37.326000000000001</v>
      </c>
      <c r="M681">
        <v>62.473999999999997</v>
      </c>
    </row>
    <row r="682" spans="1:13" x14ac:dyDescent="0.3">
      <c r="A682">
        <v>528</v>
      </c>
      <c r="B682">
        <v>20080407</v>
      </c>
      <c r="C682">
        <v>20080419</v>
      </c>
      <c r="D682">
        <v>20080414</v>
      </c>
      <c r="E682">
        <v>20986</v>
      </c>
      <c r="F682">
        <v>9</v>
      </c>
      <c r="G682">
        <v>3</v>
      </c>
      <c r="H682">
        <v>4.99</v>
      </c>
      <c r="I682">
        <v>1.8663000000000001</v>
      </c>
      <c r="J682" s="11">
        <v>39545</v>
      </c>
      <c r="K682">
        <v>14.97</v>
      </c>
      <c r="L682">
        <v>5.5989000000000004</v>
      </c>
      <c r="M682">
        <v>9.3711000000000002</v>
      </c>
    </row>
    <row r="683" spans="1:13" x14ac:dyDescent="0.3">
      <c r="A683">
        <v>528</v>
      </c>
      <c r="B683">
        <v>20080412</v>
      </c>
      <c r="C683">
        <v>20080424</v>
      </c>
      <c r="D683">
        <v>20080419</v>
      </c>
      <c r="E683">
        <v>21170</v>
      </c>
      <c r="F683">
        <v>9</v>
      </c>
      <c r="G683">
        <v>12</v>
      </c>
      <c r="H683">
        <v>4.99</v>
      </c>
      <c r="I683">
        <v>1.8663000000000001</v>
      </c>
      <c r="J683" s="11">
        <v>39550</v>
      </c>
      <c r="K683">
        <v>59.88</v>
      </c>
      <c r="L683">
        <v>22.395600000000002</v>
      </c>
      <c r="M683">
        <v>37.484400000000001</v>
      </c>
    </row>
    <row r="684" spans="1:13" x14ac:dyDescent="0.3">
      <c r="A684">
        <v>528</v>
      </c>
      <c r="B684">
        <v>20080322</v>
      </c>
      <c r="C684">
        <v>20080403</v>
      </c>
      <c r="D684">
        <v>20080329</v>
      </c>
      <c r="E684">
        <v>21174</v>
      </c>
      <c r="F684">
        <v>9</v>
      </c>
      <c r="G684">
        <v>13</v>
      </c>
      <c r="H684">
        <v>4.99</v>
      </c>
      <c r="I684">
        <v>1.8663000000000001</v>
      </c>
      <c r="J684" s="11">
        <v>39529</v>
      </c>
      <c r="K684">
        <v>64.87</v>
      </c>
      <c r="L684">
        <v>24.261900000000001</v>
      </c>
      <c r="M684">
        <v>40.6081</v>
      </c>
    </row>
    <row r="685" spans="1:13" x14ac:dyDescent="0.3">
      <c r="A685">
        <v>528</v>
      </c>
      <c r="B685">
        <v>20080207</v>
      </c>
      <c r="C685">
        <v>20080219</v>
      </c>
      <c r="D685">
        <v>20080214</v>
      </c>
      <c r="E685">
        <v>21177</v>
      </c>
      <c r="F685">
        <v>9</v>
      </c>
      <c r="G685">
        <v>2</v>
      </c>
      <c r="H685">
        <v>4.99</v>
      </c>
      <c r="I685">
        <v>1.8663000000000001</v>
      </c>
      <c r="J685" s="11">
        <v>39485</v>
      </c>
      <c r="K685">
        <v>9.98</v>
      </c>
      <c r="L685">
        <v>3.7326000000000001</v>
      </c>
      <c r="M685">
        <v>6.2473999999999998</v>
      </c>
    </row>
    <row r="686" spans="1:13" x14ac:dyDescent="0.3">
      <c r="A686">
        <v>528</v>
      </c>
      <c r="B686">
        <v>20080213</v>
      </c>
      <c r="C686">
        <v>20080225</v>
      </c>
      <c r="D686">
        <v>20080220</v>
      </c>
      <c r="E686">
        <v>21178</v>
      </c>
      <c r="F686">
        <v>9</v>
      </c>
      <c r="G686">
        <v>18</v>
      </c>
      <c r="H686">
        <v>4.99</v>
      </c>
      <c r="I686">
        <v>1.8663000000000001</v>
      </c>
      <c r="J686" s="11">
        <v>39491</v>
      </c>
      <c r="K686">
        <v>89.82</v>
      </c>
      <c r="L686">
        <v>33.593400000000003</v>
      </c>
      <c r="M686">
        <v>56.226599999999998</v>
      </c>
    </row>
    <row r="687" spans="1:13" x14ac:dyDescent="0.3">
      <c r="A687">
        <v>528</v>
      </c>
      <c r="B687">
        <v>20080228</v>
      </c>
      <c r="C687">
        <v>20080311</v>
      </c>
      <c r="D687">
        <v>20080306</v>
      </c>
      <c r="E687">
        <v>21184</v>
      </c>
      <c r="F687">
        <v>9</v>
      </c>
      <c r="G687">
        <v>4</v>
      </c>
      <c r="H687">
        <v>4.99</v>
      </c>
      <c r="I687">
        <v>1.8663000000000001</v>
      </c>
      <c r="J687" s="11">
        <v>39506</v>
      </c>
      <c r="K687">
        <v>19.96</v>
      </c>
      <c r="L687">
        <v>7.4652000000000003</v>
      </c>
      <c r="M687">
        <v>12.4948</v>
      </c>
    </row>
    <row r="688" spans="1:13" x14ac:dyDescent="0.3">
      <c r="A688">
        <v>528</v>
      </c>
      <c r="B688">
        <v>20080703</v>
      </c>
      <c r="C688">
        <v>20080715</v>
      </c>
      <c r="D688">
        <v>20080710</v>
      </c>
      <c r="E688">
        <v>21185</v>
      </c>
      <c r="F688">
        <v>9</v>
      </c>
      <c r="G688">
        <v>19</v>
      </c>
      <c r="H688">
        <v>4.99</v>
      </c>
      <c r="I688">
        <v>1.8663000000000001</v>
      </c>
      <c r="J688" s="11">
        <v>39632</v>
      </c>
      <c r="K688">
        <v>94.81</v>
      </c>
      <c r="L688">
        <v>35.459699999999998</v>
      </c>
      <c r="M688">
        <v>59.350299999999997</v>
      </c>
    </row>
    <row r="689" spans="1:13" x14ac:dyDescent="0.3">
      <c r="A689">
        <v>528</v>
      </c>
      <c r="B689">
        <v>20080227</v>
      </c>
      <c r="C689">
        <v>20080310</v>
      </c>
      <c r="D689">
        <v>20080305</v>
      </c>
      <c r="E689">
        <v>21196</v>
      </c>
      <c r="F689">
        <v>9</v>
      </c>
      <c r="G689">
        <v>18</v>
      </c>
      <c r="H689">
        <v>4.99</v>
      </c>
      <c r="I689">
        <v>1.8663000000000001</v>
      </c>
      <c r="J689" s="11">
        <v>39505</v>
      </c>
      <c r="K689">
        <v>89.82</v>
      </c>
      <c r="L689">
        <v>33.593400000000003</v>
      </c>
      <c r="M689">
        <v>56.226599999999998</v>
      </c>
    </row>
    <row r="690" spans="1:13" x14ac:dyDescent="0.3">
      <c r="A690">
        <v>528</v>
      </c>
      <c r="B690">
        <v>20080403</v>
      </c>
      <c r="C690">
        <v>20080415</v>
      </c>
      <c r="D690">
        <v>20080410</v>
      </c>
      <c r="E690">
        <v>21198</v>
      </c>
      <c r="F690">
        <v>9</v>
      </c>
      <c r="G690">
        <v>11</v>
      </c>
      <c r="H690">
        <v>4.99</v>
      </c>
      <c r="I690">
        <v>1.8663000000000001</v>
      </c>
      <c r="J690" s="11">
        <v>39541</v>
      </c>
      <c r="K690">
        <v>54.89</v>
      </c>
      <c r="L690">
        <v>20.529299999999999</v>
      </c>
      <c r="M690">
        <v>34.360700000000001</v>
      </c>
    </row>
    <row r="691" spans="1:13" x14ac:dyDescent="0.3">
      <c r="A691">
        <v>528</v>
      </c>
      <c r="B691">
        <v>20080325</v>
      </c>
      <c r="C691">
        <v>20080406</v>
      </c>
      <c r="D691">
        <v>20080401</v>
      </c>
      <c r="E691">
        <v>21204</v>
      </c>
      <c r="F691">
        <v>9</v>
      </c>
      <c r="G691">
        <v>14</v>
      </c>
      <c r="H691">
        <v>4.99</v>
      </c>
      <c r="I691">
        <v>1.8663000000000001</v>
      </c>
      <c r="J691" s="11">
        <v>39532</v>
      </c>
      <c r="K691">
        <v>69.86</v>
      </c>
      <c r="L691">
        <v>26.1282</v>
      </c>
      <c r="M691">
        <v>43.7318</v>
      </c>
    </row>
    <row r="692" spans="1:13" x14ac:dyDescent="0.3">
      <c r="A692">
        <v>528</v>
      </c>
      <c r="B692">
        <v>20080310</v>
      </c>
      <c r="C692">
        <v>20080322</v>
      </c>
      <c r="D692">
        <v>20080317</v>
      </c>
      <c r="E692">
        <v>21209</v>
      </c>
      <c r="F692">
        <v>9</v>
      </c>
      <c r="G692">
        <v>2</v>
      </c>
      <c r="H692">
        <v>4.99</v>
      </c>
      <c r="I692">
        <v>1.8663000000000001</v>
      </c>
      <c r="J692" s="11">
        <v>39517</v>
      </c>
      <c r="K692">
        <v>9.98</v>
      </c>
      <c r="L692">
        <v>3.7326000000000001</v>
      </c>
      <c r="M692">
        <v>6.2473999999999998</v>
      </c>
    </row>
    <row r="693" spans="1:13" x14ac:dyDescent="0.3">
      <c r="A693">
        <v>528</v>
      </c>
      <c r="B693">
        <v>20080428</v>
      </c>
      <c r="C693">
        <v>20080510</v>
      </c>
      <c r="D693">
        <v>20080505</v>
      </c>
      <c r="E693">
        <v>21213</v>
      </c>
      <c r="F693">
        <v>9</v>
      </c>
      <c r="G693">
        <v>12</v>
      </c>
      <c r="H693">
        <v>4.99</v>
      </c>
      <c r="I693">
        <v>1.8663000000000001</v>
      </c>
      <c r="J693" s="11">
        <v>39566</v>
      </c>
      <c r="K693">
        <v>59.88</v>
      </c>
      <c r="L693">
        <v>22.395600000000002</v>
      </c>
      <c r="M693">
        <v>37.484400000000001</v>
      </c>
    </row>
    <row r="694" spans="1:13" x14ac:dyDescent="0.3">
      <c r="A694">
        <v>528</v>
      </c>
      <c r="B694">
        <v>20080410</v>
      </c>
      <c r="C694">
        <v>20080422</v>
      </c>
      <c r="D694">
        <v>20080417</v>
      </c>
      <c r="E694">
        <v>21224</v>
      </c>
      <c r="F694">
        <v>9</v>
      </c>
      <c r="G694">
        <v>4</v>
      </c>
      <c r="H694">
        <v>4.99</v>
      </c>
      <c r="I694">
        <v>1.8663000000000001</v>
      </c>
      <c r="J694" s="11">
        <v>39548</v>
      </c>
      <c r="K694">
        <v>19.96</v>
      </c>
      <c r="L694">
        <v>7.4652000000000003</v>
      </c>
      <c r="M694">
        <v>12.4948</v>
      </c>
    </row>
    <row r="695" spans="1:13" x14ac:dyDescent="0.3">
      <c r="A695">
        <v>528</v>
      </c>
      <c r="B695">
        <v>20080327</v>
      </c>
      <c r="C695">
        <v>20080408</v>
      </c>
      <c r="D695">
        <v>20080403</v>
      </c>
      <c r="E695">
        <v>21227</v>
      </c>
      <c r="F695">
        <v>9</v>
      </c>
      <c r="G695">
        <v>17</v>
      </c>
      <c r="H695">
        <v>4.99</v>
      </c>
      <c r="I695">
        <v>1.8663000000000001</v>
      </c>
      <c r="J695" s="11">
        <v>39534</v>
      </c>
      <c r="K695">
        <v>84.83</v>
      </c>
      <c r="L695">
        <v>31.7271</v>
      </c>
      <c r="M695">
        <v>53.102899999999998</v>
      </c>
    </row>
    <row r="696" spans="1:13" x14ac:dyDescent="0.3">
      <c r="A696">
        <v>528</v>
      </c>
      <c r="B696">
        <v>20080621</v>
      </c>
      <c r="C696">
        <v>20080703</v>
      </c>
      <c r="D696">
        <v>20080628</v>
      </c>
      <c r="E696">
        <v>21232</v>
      </c>
      <c r="F696">
        <v>9</v>
      </c>
      <c r="G696">
        <v>14</v>
      </c>
      <c r="H696">
        <v>4.99</v>
      </c>
      <c r="I696">
        <v>1.8663000000000001</v>
      </c>
      <c r="J696" s="11">
        <v>39620</v>
      </c>
      <c r="K696">
        <v>69.86</v>
      </c>
      <c r="L696">
        <v>26.1282</v>
      </c>
      <c r="M696">
        <v>43.7318</v>
      </c>
    </row>
    <row r="697" spans="1:13" x14ac:dyDescent="0.3">
      <c r="A697">
        <v>528</v>
      </c>
      <c r="B697">
        <v>20080101</v>
      </c>
      <c r="C697">
        <v>20080113</v>
      </c>
      <c r="D697">
        <v>20080108</v>
      </c>
      <c r="E697">
        <v>21239</v>
      </c>
      <c r="F697">
        <v>9</v>
      </c>
      <c r="G697">
        <v>13</v>
      </c>
      <c r="H697">
        <v>4.99</v>
      </c>
      <c r="I697">
        <v>1.8663000000000001</v>
      </c>
      <c r="J697" s="11">
        <v>39448</v>
      </c>
      <c r="K697">
        <v>64.87</v>
      </c>
      <c r="L697">
        <v>24.261900000000001</v>
      </c>
      <c r="M697">
        <v>40.6081</v>
      </c>
    </row>
    <row r="698" spans="1:13" x14ac:dyDescent="0.3">
      <c r="A698">
        <v>528</v>
      </c>
      <c r="B698">
        <v>20080211</v>
      </c>
      <c r="C698">
        <v>20080223</v>
      </c>
      <c r="D698">
        <v>20080218</v>
      </c>
      <c r="E698">
        <v>21248</v>
      </c>
      <c r="F698">
        <v>9</v>
      </c>
      <c r="G698">
        <v>6</v>
      </c>
      <c r="H698">
        <v>4.99</v>
      </c>
      <c r="I698">
        <v>1.8663000000000001</v>
      </c>
      <c r="J698" s="11">
        <v>39489</v>
      </c>
      <c r="K698">
        <v>29.94</v>
      </c>
      <c r="L698">
        <v>11.197800000000001</v>
      </c>
      <c r="M698">
        <v>18.7422</v>
      </c>
    </row>
    <row r="699" spans="1:13" x14ac:dyDescent="0.3">
      <c r="A699">
        <v>528</v>
      </c>
      <c r="B699">
        <v>20080202</v>
      </c>
      <c r="C699">
        <v>20080214</v>
      </c>
      <c r="D699">
        <v>20080209</v>
      </c>
      <c r="E699">
        <v>21279</v>
      </c>
      <c r="F699">
        <v>9</v>
      </c>
      <c r="G699">
        <v>6</v>
      </c>
      <c r="H699">
        <v>4.99</v>
      </c>
      <c r="I699">
        <v>1.8663000000000001</v>
      </c>
      <c r="J699" s="11">
        <v>39480</v>
      </c>
      <c r="K699">
        <v>29.94</v>
      </c>
      <c r="L699">
        <v>11.197800000000001</v>
      </c>
      <c r="M699">
        <v>18.7422</v>
      </c>
    </row>
    <row r="700" spans="1:13" x14ac:dyDescent="0.3">
      <c r="A700">
        <v>528</v>
      </c>
      <c r="B700">
        <v>20080312</v>
      </c>
      <c r="C700">
        <v>20080324</v>
      </c>
      <c r="D700">
        <v>20080319</v>
      </c>
      <c r="E700">
        <v>21360</v>
      </c>
      <c r="F700">
        <v>9</v>
      </c>
      <c r="G700">
        <v>9</v>
      </c>
      <c r="H700">
        <v>4.99</v>
      </c>
      <c r="I700">
        <v>1.8663000000000001</v>
      </c>
      <c r="J700" s="11">
        <v>39519</v>
      </c>
      <c r="K700">
        <v>44.91</v>
      </c>
      <c r="L700">
        <v>16.796700000000001</v>
      </c>
      <c r="M700">
        <v>28.113299999999999</v>
      </c>
    </row>
    <row r="701" spans="1:13" x14ac:dyDescent="0.3">
      <c r="A701">
        <v>528</v>
      </c>
      <c r="B701">
        <v>20080722</v>
      </c>
      <c r="C701">
        <v>20080803</v>
      </c>
      <c r="D701">
        <v>20080729</v>
      </c>
      <c r="E701">
        <v>21362</v>
      </c>
      <c r="F701">
        <v>9</v>
      </c>
      <c r="G701">
        <v>10</v>
      </c>
      <c r="H701">
        <v>4.99</v>
      </c>
      <c r="I701">
        <v>1.8663000000000001</v>
      </c>
      <c r="J701" s="11">
        <v>39651</v>
      </c>
      <c r="K701">
        <v>49.9</v>
      </c>
      <c r="L701">
        <v>18.663</v>
      </c>
      <c r="M701">
        <v>31.236999999999998</v>
      </c>
    </row>
    <row r="702" spans="1:13" x14ac:dyDescent="0.3">
      <c r="A702">
        <v>528</v>
      </c>
      <c r="B702">
        <v>20080117</v>
      </c>
      <c r="C702">
        <v>20080129</v>
      </c>
      <c r="D702">
        <v>20080124</v>
      </c>
      <c r="E702">
        <v>21370</v>
      </c>
      <c r="F702">
        <v>9</v>
      </c>
      <c r="G702">
        <v>6</v>
      </c>
      <c r="H702">
        <v>4.99</v>
      </c>
      <c r="I702">
        <v>1.8663000000000001</v>
      </c>
      <c r="J702" s="11">
        <v>39464</v>
      </c>
      <c r="K702">
        <v>29.94</v>
      </c>
      <c r="L702">
        <v>11.197800000000001</v>
      </c>
      <c r="M702">
        <v>18.7422</v>
      </c>
    </row>
    <row r="703" spans="1:13" x14ac:dyDescent="0.3">
      <c r="A703">
        <v>528</v>
      </c>
      <c r="B703">
        <v>20080107</v>
      </c>
      <c r="C703">
        <v>20080119</v>
      </c>
      <c r="D703">
        <v>20080114</v>
      </c>
      <c r="E703">
        <v>21371</v>
      </c>
      <c r="F703">
        <v>9</v>
      </c>
      <c r="G703">
        <v>12</v>
      </c>
      <c r="H703">
        <v>4.99</v>
      </c>
      <c r="I703">
        <v>1.8663000000000001</v>
      </c>
      <c r="J703" s="11">
        <v>39454</v>
      </c>
      <c r="K703">
        <v>59.88</v>
      </c>
      <c r="L703">
        <v>22.395600000000002</v>
      </c>
      <c r="M703">
        <v>37.484400000000001</v>
      </c>
    </row>
    <row r="704" spans="1:13" x14ac:dyDescent="0.3">
      <c r="A704">
        <v>528</v>
      </c>
      <c r="B704">
        <v>20080222</v>
      </c>
      <c r="C704">
        <v>20080305</v>
      </c>
      <c r="D704">
        <v>20080229</v>
      </c>
      <c r="E704">
        <v>21372</v>
      </c>
      <c r="F704">
        <v>9</v>
      </c>
      <c r="G704">
        <v>11</v>
      </c>
      <c r="H704">
        <v>4.99</v>
      </c>
      <c r="I704">
        <v>1.8663000000000001</v>
      </c>
      <c r="J704" s="11">
        <v>39500</v>
      </c>
      <c r="K704">
        <v>54.89</v>
      </c>
      <c r="L704">
        <v>20.529299999999999</v>
      </c>
      <c r="M704">
        <v>34.360700000000001</v>
      </c>
    </row>
    <row r="705" spans="1:13" x14ac:dyDescent="0.3">
      <c r="A705">
        <v>528</v>
      </c>
      <c r="B705">
        <v>20080226</v>
      </c>
      <c r="C705">
        <v>20080309</v>
      </c>
      <c r="D705">
        <v>20080304</v>
      </c>
      <c r="E705">
        <v>21376</v>
      </c>
      <c r="F705">
        <v>9</v>
      </c>
      <c r="G705">
        <v>17</v>
      </c>
      <c r="H705">
        <v>4.99</v>
      </c>
      <c r="I705">
        <v>1.8663000000000001</v>
      </c>
      <c r="J705" s="11">
        <v>39504</v>
      </c>
      <c r="K705">
        <v>84.83</v>
      </c>
      <c r="L705">
        <v>31.7271</v>
      </c>
      <c r="M705">
        <v>53.102899999999998</v>
      </c>
    </row>
    <row r="706" spans="1:13" x14ac:dyDescent="0.3">
      <c r="A706">
        <v>528</v>
      </c>
      <c r="B706">
        <v>20080226</v>
      </c>
      <c r="C706">
        <v>20080309</v>
      </c>
      <c r="D706">
        <v>20080304</v>
      </c>
      <c r="E706">
        <v>21554</v>
      </c>
      <c r="F706">
        <v>9</v>
      </c>
      <c r="G706">
        <v>17</v>
      </c>
      <c r="H706">
        <v>4.99</v>
      </c>
      <c r="I706">
        <v>1.8663000000000001</v>
      </c>
      <c r="J706" s="11">
        <v>39504</v>
      </c>
      <c r="K706">
        <v>84.83</v>
      </c>
      <c r="L706">
        <v>31.7271</v>
      </c>
      <c r="M706">
        <v>53.102899999999998</v>
      </c>
    </row>
    <row r="707" spans="1:13" x14ac:dyDescent="0.3">
      <c r="A707">
        <v>528</v>
      </c>
      <c r="B707">
        <v>20080210</v>
      </c>
      <c r="C707">
        <v>20080222</v>
      </c>
      <c r="D707">
        <v>20080217</v>
      </c>
      <c r="E707">
        <v>21573</v>
      </c>
      <c r="F707">
        <v>9</v>
      </c>
      <c r="G707">
        <v>14</v>
      </c>
      <c r="H707">
        <v>4.99</v>
      </c>
      <c r="I707">
        <v>1.8663000000000001</v>
      </c>
      <c r="J707" s="11">
        <v>39488</v>
      </c>
      <c r="K707">
        <v>69.86</v>
      </c>
      <c r="L707">
        <v>26.1282</v>
      </c>
      <c r="M707">
        <v>43.7318</v>
      </c>
    </row>
    <row r="708" spans="1:13" x14ac:dyDescent="0.3">
      <c r="A708">
        <v>528</v>
      </c>
      <c r="B708">
        <v>20080320</v>
      </c>
      <c r="C708">
        <v>20080401</v>
      </c>
      <c r="D708">
        <v>20080327</v>
      </c>
      <c r="E708">
        <v>21872</v>
      </c>
      <c r="F708">
        <v>9</v>
      </c>
      <c r="G708">
        <v>14</v>
      </c>
      <c r="H708">
        <v>4.99</v>
      </c>
      <c r="I708">
        <v>1.8663000000000001</v>
      </c>
      <c r="J708" s="11">
        <v>39527</v>
      </c>
      <c r="K708">
        <v>69.86</v>
      </c>
      <c r="L708">
        <v>26.1282</v>
      </c>
      <c r="M708">
        <v>43.7318</v>
      </c>
    </row>
    <row r="709" spans="1:13" x14ac:dyDescent="0.3">
      <c r="A709">
        <v>528</v>
      </c>
      <c r="B709">
        <v>20080303</v>
      </c>
      <c r="C709">
        <v>20080315</v>
      </c>
      <c r="D709">
        <v>20080310</v>
      </c>
      <c r="E709">
        <v>21880</v>
      </c>
      <c r="F709">
        <v>9</v>
      </c>
      <c r="G709">
        <v>1</v>
      </c>
      <c r="H709">
        <v>4.99</v>
      </c>
      <c r="I709">
        <v>1.8663000000000001</v>
      </c>
      <c r="J709" s="11">
        <v>39510</v>
      </c>
      <c r="K709">
        <v>4.99</v>
      </c>
      <c r="L709">
        <v>1.8663000000000001</v>
      </c>
      <c r="M709">
        <v>3.1236999999999999</v>
      </c>
    </row>
    <row r="710" spans="1:13" x14ac:dyDescent="0.3">
      <c r="A710">
        <v>528</v>
      </c>
      <c r="B710">
        <v>20080321</v>
      </c>
      <c r="C710">
        <v>20080402</v>
      </c>
      <c r="D710">
        <v>20080328</v>
      </c>
      <c r="E710">
        <v>21881</v>
      </c>
      <c r="F710">
        <v>9</v>
      </c>
      <c r="G710">
        <v>4</v>
      </c>
      <c r="H710">
        <v>4.99</v>
      </c>
      <c r="I710">
        <v>1.8663000000000001</v>
      </c>
      <c r="J710" s="11">
        <v>39528</v>
      </c>
      <c r="K710">
        <v>19.96</v>
      </c>
      <c r="L710">
        <v>7.4652000000000003</v>
      </c>
      <c r="M710">
        <v>12.4948</v>
      </c>
    </row>
    <row r="711" spans="1:13" x14ac:dyDescent="0.3">
      <c r="A711">
        <v>528</v>
      </c>
      <c r="B711">
        <v>20080408</v>
      </c>
      <c r="C711">
        <v>20080420</v>
      </c>
      <c r="D711">
        <v>20080415</v>
      </c>
      <c r="E711">
        <v>21884</v>
      </c>
      <c r="F711">
        <v>9</v>
      </c>
      <c r="G711">
        <v>5</v>
      </c>
      <c r="H711">
        <v>4.99</v>
      </c>
      <c r="I711">
        <v>1.8663000000000001</v>
      </c>
      <c r="J711" s="11">
        <v>39546</v>
      </c>
      <c r="K711">
        <v>24.95</v>
      </c>
      <c r="L711">
        <v>9.3315000000000001</v>
      </c>
      <c r="M711">
        <v>15.618499999999999</v>
      </c>
    </row>
    <row r="712" spans="1:13" x14ac:dyDescent="0.3">
      <c r="A712">
        <v>528</v>
      </c>
      <c r="B712">
        <v>20080128</v>
      </c>
      <c r="C712">
        <v>20080209</v>
      </c>
      <c r="D712">
        <v>20080204</v>
      </c>
      <c r="E712">
        <v>21890</v>
      </c>
      <c r="F712">
        <v>9</v>
      </c>
      <c r="G712">
        <v>13</v>
      </c>
      <c r="H712">
        <v>4.99</v>
      </c>
      <c r="I712">
        <v>1.8663000000000001</v>
      </c>
      <c r="J712" s="11">
        <v>39475</v>
      </c>
      <c r="K712">
        <v>64.87</v>
      </c>
      <c r="L712">
        <v>24.261900000000001</v>
      </c>
      <c r="M712">
        <v>40.6081</v>
      </c>
    </row>
    <row r="713" spans="1:13" x14ac:dyDescent="0.3">
      <c r="A713">
        <v>528</v>
      </c>
      <c r="B713">
        <v>20080505</v>
      </c>
      <c r="C713">
        <v>20080517</v>
      </c>
      <c r="D713">
        <v>20080512</v>
      </c>
      <c r="E713">
        <v>21898</v>
      </c>
      <c r="F713">
        <v>9</v>
      </c>
      <c r="G713">
        <v>11</v>
      </c>
      <c r="H713">
        <v>4.99</v>
      </c>
      <c r="I713">
        <v>1.8663000000000001</v>
      </c>
      <c r="J713" s="11">
        <v>39573</v>
      </c>
      <c r="K713">
        <v>54.89</v>
      </c>
      <c r="L713">
        <v>20.529299999999999</v>
      </c>
      <c r="M713">
        <v>34.360700000000001</v>
      </c>
    </row>
    <row r="714" spans="1:13" x14ac:dyDescent="0.3">
      <c r="A714">
        <v>528</v>
      </c>
      <c r="B714">
        <v>20080316</v>
      </c>
      <c r="C714">
        <v>20080328</v>
      </c>
      <c r="D714">
        <v>20080323</v>
      </c>
      <c r="E714">
        <v>21960</v>
      </c>
      <c r="F714">
        <v>9</v>
      </c>
      <c r="G714">
        <v>10</v>
      </c>
      <c r="H714">
        <v>4.99</v>
      </c>
      <c r="I714">
        <v>1.8663000000000001</v>
      </c>
      <c r="J714" s="11">
        <v>39523</v>
      </c>
      <c r="K714">
        <v>49.9</v>
      </c>
      <c r="L714">
        <v>18.663</v>
      </c>
      <c r="M714">
        <v>31.236999999999998</v>
      </c>
    </row>
    <row r="715" spans="1:13" x14ac:dyDescent="0.3">
      <c r="A715">
        <v>528</v>
      </c>
      <c r="B715">
        <v>20080325</v>
      </c>
      <c r="C715">
        <v>20080406</v>
      </c>
      <c r="D715">
        <v>20080401</v>
      </c>
      <c r="E715">
        <v>21964</v>
      </c>
      <c r="F715">
        <v>9</v>
      </c>
      <c r="G715">
        <v>20</v>
      </c>
      <c r="H715">
        <v>4.99</v>
      </c>
      <c r="I715">
        <v>1.8663000000000001</v>
      </c>
      <c r="J715" s="11">
        <v>39532</v>
      </c>
      <c r="K715">
        <v>99.8</v>
      </c>
      <c r="L715">
        <v>37.326000000000001</v>
      </c>
      <c r="M715">
        <v>62.473999999999997</v>
      </c>
    </row>
    <row r="716" spans="1:13" x14ac:dyDescent="0.3">
      <c r="A716">
        <v>528</v>
      </c>
      <c r="B716">
        <v>20080520</v>
      </c>
      <c r="C716">
        <v>20080601</v>
      </c>
      <c r="D716">
        <v>20080527</v>
      </c>
      <c r="E716">
        <v>21965</v>
      </c>
      <c r="F716">
        <v>9</v>
      </c>
      <c r="G716">
        <v>7</v>
      </c>
      <c r="H716">
        <v>4.99</v>
      </c>
      <c r="I716">
        <v>1.8663000000000001</v>
      </c>
      <c r="J716" s="11">
        <v>39588</v>
      </c>
      <c r="K716">
        <v>34.93</v>
      </c>
      <c r="L716">
        <v>13.0641</v>
      </c>
      <c r="M716">
        <v>21.8659</v>
      </c>
    </row>
    <row r="717" spans="1:13" x14ac:dyDescent="0.3">
      <c r="A717">
        <v>528</v>
      </c>
      <c r="B717">
        <v>20080602</v>
      </c>
      <c r="C717">
        <v>20080614</v>
      </c>
      <c r="D717">
        <v>20080609</v>
      </c>
      <c r="E717">
        <v>21967</v>
      </c>
      <c r="F717">
        <v>9</v>
      </c>
      <c r="G717">
        <v>14</v>
      </c>
      <c r="H717">
        <v>4.99</v>
      </c>
      <c r="I717">
        <v>1.8663000000000001</v>
      </c>
      <c r="J717" s="11">
        <v>39601</v>
      </c>
      <c r="K717">
        <v>69.86</v>
      </c>
      <c r="L717">
        <v>26.1282</v>
      </c>
      <c r="M717">
        <v>43.7318</v>
      </c>
    </row>
    <row r="718" spans="1:13" x14ac:dyDescent="0.3">
      <c r="A718">
        <v>528</v>
      </c>
      <c r="B718">
        <v>20080725</v>
      </c>
      <c r="C718">
        <v>20080806</v>
      </c>
      <c r="D718">
        <v>20080801</v>
      </c>
      <c r="E718">
        <v>21991</v>
      </c>
      <c r="F718">
        <v>9</v>
      </c>
      <c r="G718">
        <v>12</v>
      </c>
      <c r="H718">
        <v>4.99</v>
      </c>
      <c r="I718">
        <v>1.8663000000000001</v>
      </c>
      <c r="J718" s="11">
        <v>39654</v>
      </c>
      <c r="K718">
        <v>59.88</v>
      </c>
      <c r="L718">
        <v>22.395600000000002</v>
      </c>
      <c r="M718">
        <v>37.484400000000001</v>
      </c>
    </row>
    <row r="719" spans="1:13" x14ac:dyDescent="0.3">
      <c r="A719">
        <v>528</v>
      </c>
      <c r="B719">
        <v>20080630</v>
      </c>
      <c r="C719">
        <v>20080712</v>
      </c>
      <c r="D719">
        <v>20080707</v>
      </c>
      <c r="E719">
        <v>21992</v>
      </c>
      <c r="F719">
        <v>9</v>
      </c>
      <c r="G719">
        <v>18</v>
      </c>
      <c r="H719">
        <v>4.99</v>
      </c>
      <c r="I719">
        <v>1.8663000000000001</v>
      </c>
      <c r="J719" s="11">
        <v>39629</v>
      </c>
      <c r="K719">
        <v>89.82</v>
      </c>
      <c r="L719">
        <v>33.593400000000003</v>
      </c>
      <c r="M719">
        <v>56.226599999999998</v>
      </c>
    </row>
    <row r="720" spans="1:13" x14ac:dyDescent="0.3">
      <c r="A720">
        <v>528</v>
      </c>
      <c r="B720">
        <v>20080506</v>
      </c>
      <c r="C720">
        <v>20080518</v>
      </c>
      <c r="D720">
        <v>20080513</v>
      </c>
      <c r="E720">
        <v>21997</v>
      </c>
      <c r="F720">
        <v>9</v>
      </c>
      <c r="G720">
        <v>7</v>
      </c>
      <c r="H720">
        <v>4.99</v>
      </c>
      <c r="I720">
        <v>1.8663000000000001</v>
      </c>
      <c r="J720" s="11">
        <v>39574</v>
      </c>
      <c r="K720">
        <v>34.93</v>
      </c>
      <c r="L720">
        <v>13.0641</v>
      </c>
      <c r="M720">
        <v>21.8659</v>
      </c>
    </row>
    <row r="721" spans="1:13" x14ac:dyDescent="0.3">
      <c r="A721">
        <v>528</v>
      </c>
      <c r="B721">
        <v>20080116</v>
      </c>
      <c r="C721">
        <v>20080128</v>
      </c>
      <c r="D721">
        <v>20080123</v>
      </c>
      <c r="E721">
        <v>22204</v>
      </c>
      <c r="F721">
        <v>9</v>
      </c>
      <c r="G721">
        <v>8</v>
      </c>
      <c r="H721">
        <v>4.99</v>
      </c>
      <c r="I721">
        <v>1.8663000000000001</v>
      </c>
      <c r="J721" s="11">
        <v>39463</v>
      </c>
      <c r="K721">
        <v>39.92</v>
      </c>
      <c r="L721">
        <v>14.930400000000001</v>
      </c>
      <c r="M721">
        <v>24.989599999999999</v>
      </c>
    </row>
    <row r="722" spans="1:13" x14ac:dyDescent="0.3">
      <c r="A722">
        <v>528</v>
      </c>
      <c r="B722">
        <v>20080213</v>
      </c>
      <c r="C722">
        <v>20080225</v>
      </c>
      <c r="D722">
        <v>20080220</v>
      </c>
      <c r="E722">
        <v>22206</v>
      </c>
      <c r="F722">
        <v>9</v>
      </c>
      <c r="G722">
        <v>12</v>
      </c>
      <c r="H722">
        <v>4.99</v>
      </c>
      <c r="I722">
        <v>1.8663000000000001</v>
      </c>
      <c r="J722" s="11">
        <v>39491</v>
      </c>
      <c r="K722">
        <v>59.88</v>
      </c>
      <c r="L722">
        <v>22.395600000000002</v>
      </c>
      <c r="M722">
        <v>37.484400000000001</v>
      </c>
    </row>
    <row r="723" spans="1:13" x14ac:dyDescent="0.3">
      <c r="A723">
        <v>528</v>
      </c>
      <c r="B723">
        <v>20080401</v>
      </c>
      <c r="C723">
        <v>20080413</v>
      </c>
      <c r="D723">
        <v>20080408</v>
      </c>
      <c r="E723">
        <v>22214</v>
      </c>
      <c r="F723">
        <v>9</v>
      </c>
      <c r="G723">
        <v>12</v>
      </c>
      <c r="H723">
        <v>4.99</v>
      </c>
      <c r="I723">
        <v>1.8663000000000001</v>
      </c>
      <c r="J723" s="11">
        <v>39539</v>
      </c>
      <c r="K723">
        <v>59.88</v>
      </c>
      <c r="L723">
        <v>22.395600000000002</v>
      </c>
      <c r="M723">
        <v>37.484400000000001</v>
      </c>
    </row>
    <row r="724" spans="1:13" x14ac:dyDescent="0.3">
      <c r="A724">
        <v>528</v>
      </c>
      <c r="B724">
        <v>20080611</v>
      </c>
      <c r="C724">
        <v>20080623</v>
      </c>
      <c r="D724">
        <v>20080618</v>
      </c>
      <c r="E724">
        <v>22849</v>
      </c>
      <c r="F724">
        <v>9</v>
      </c>
      <c r="G724">
        <v>9</v>
      </c>
      <c r="H724">
        <v>4.99</v>
      </c>
      <c r="I724">
        <v>1.8663000000000001</v>
      </c>
      <c r="J724" s="11">
        <v>39610</v>
      </c>
      <c r="K724">
        <v>44.91</v>
      </c>
      <c r="L724">
        <v>16.796700000000001</v>
      </c>
      <c r="M724">
        <v>28.113299999999999</v>
      </c>
    </row>
    <row r="725" spans="1:13" x14ac:dyDescent="0.3">
      <c r="A725">
        <v>528</v>
      </c>
      <c r="B725">
        <v>20080523</v>
      </c>
      <c r="C725">
        <v>20080604</v>
      </c>
      <c r="D725">
        <v>20080530</v>
      </c>
      <c r="E725">
        <v>22852</v>
      </c>
      <c r="F725">
        <v>9</v>
      </c>
      <c r="G725">
        <v>11</v>
      </c>
      <c r="H725">
        <v>4.99</v>
      </c>
      <c r="I725">
        <v>1.8663000000000001</v>
      </c>
      <c r="J725" s="11">
        <v>39591</v>
      </c>
      <c r="K725">
        <v>54.89</v>
      </c>
      <c r="L725">
        <v>20.529299999999999</v>
      </c>
      <c r="M725">
        <v>34.360700000000001</v>
      </c>
    </row>
    <row r="726" spans="1:13" x14ac:dyDescent="0.3">
      <c r="A726">
        <v>528</v>
      </c>
      <c r="B726">
        <v>20080531</v>
      </c>
      <c r="C726">
        <v>20080612</v>
      </c>
      <c r="D726">
        <v>20080607</v>
      </c>
      <c r="E726">
        <v>22855</v>
      </c>
      <c r="F726">
        <v>9</v>
      </c>
      <c r="G726">
        <v>18</v>
      </c>
      <c r="H726">
        <v>4.99</v>
      </c>
      <c r="I726">
        <v>1.8663000000000001</v>
      </c>
      <c r="J726" s="11">
        <v>39599</v>
      </c>
      <c r="K726">
        <v>89.82</v>
      </c>
      <c r="L726">
        <v>33.593400000000003</v>
      </c>
      <c r="M726">
        <v>56.226599999999998</v>
      </c>
    </row>
    <row r="727" spans="1:13" x14ac:dyDescent="0.3">
      <c r="A727">
        <v>528</v>
      </c>
      <c r="B727">
        <v>20080214</v>
      </c>
      <c r="C727">
        <v>20080226</v>
      </c>
      <c r="D727">
        <v>20080221</v>
      </c>
      <c r="E727">
        <v>24599</v>
      </c>
      <c r="F727">
        <v>9</v>
      </c>
      <c r="G727">
        <v>12</v>
      </c>
      <c r="H727">
        <v>4.99</v>
      </c>
      <c r="I727">
        <v>1.8663000000000001</v>
      </c>
      <c r="J727" s="11">
        <v>39492</v>
      </c>
      <c r="K727">
        <v>59.88</v>
      </c>
      <c r="L727">
        <v>22.395600000000002</v>
      </c>
      <c r="M727">
        <v>37.484400000000001</v>
      </c>
    </row>
    <row r="728" spans="1:13" x14ac:dyDescent="0.3">
      <c r="A728">
        <v>528</v>
      </c>
      <c r="B728">
        <v>20080402</v>
      </c>
      <c r="C728">
        <v>20080414</v>
      </c>
      <c r="D728">
        <v>20080409</v>
      </c>
      <c r="E728">
        <v>24600</v>
      </c>
      <c r="F728">
        <v>9</v>
      </c>
      <c r="G728">
        <v>18</v>
      </c>
      <c r="H728">
        <v>4.99</v>
      </c>
      <c r="I728">
        <v>1.8663000000000001</v>
      </c>
      <c r="J728" s="11">
        <v>39540</v>
      </c>
      <c r="K728">
        <v>89.82</v>
      </c>
      <c r="L728">
        <v>33.593400000000003</v>
      </c>
      <c r="M728">
        <v>56.226599999999998</v>
      </c>
    </row>
    <row r="729" spans="1:13" x14ac:dyDescent="0.3">
      <c r="A729">
        <v>528</v>
      </c>
      <c r="B729">
        <v>20080418</v>
      </c>
      <c r="C729">
        <v>20080430</v>
      </c>
      <c r="D729">
        <v>20080425</v>
      </c>
      <c r="E729">
        <v>24603</v>
      </c>
      <c r="F729">
        <v>9</v>
      </c>
      <c r="G729">
        <v>4</v>
      </c>
      <c r="H729">
        <v>4.99</v>
      </c>
      <c r="I729">
        <v>1.8663000000000001</v>
      </c>
      <c r="J729" s="11">
        <v>39556</v>
      </c>
      <c r="K729">
        <v>19.96</v>
      </c>
      <c r="L729">
        <v>7.4652000000000003</v>
      </c>
      <c r="M729">
        <v>12.4948</v>
      </c>
    </row>
    <row r="730" spans="1:13" x14ac:dyDescent="0.3">
      <c r="A730">
        <v>528</v>
      </c>
      <c r="B730">
        <v>20080308</v>
      </c>
      <c r="C730">
        <v>20080320</v>
      </c>
      <c r="D730">
        <v>20080315</v>
      </c>
      <c r="E730">
        <v>24607</v>
      </c>
      <c r="F730">
        <v>9</v>
      </c>
      <c r="G730">
        <v>14</v>
      </c>
      <c r="H730">
        <v>4.99</v>
      </c>
      <c r="I730">
        <v>1.8663000000000001</v>
      </c>
      <c r="J730" s="11">
        <v>39515</v>
      </c>
      <c r="K730">
        <v>69.86</v>
      </c>
      <c r="L730">
        <v>26.1282</v>
      </c>
      <c r="M730">
        <v>43.7318</v>
      </c>
    </row>
    <row r="731" spans="1:13" x14ac:dyDescent="0.3">
      <c r="A731">
        <v>528</v>
      </c>
      <c r="B731">
        <v>20080313</v>
      </c>
      <c r="C731">
        <v>20080325</v>
      </c>
      <c r="D731">
        <v>20080320</v>
      </c>
      <c r="E731">
        <v>24610</v>
      </c>
      <c r="F731">
        <v>9</v>
      </c>
      <c r="G731">
        <v>12</v>
      </c>
      <c r="H731">
        <v>4.99</v>
      </c>
      <c r="I731">
        <v>1.8663000000000001</v>
      </c>
      <c r="J731" s="11">
        <v>39520</v>
      </c>
      <c r="K731">
        <v>59.88</v>
      </c>
      <c r="L731">
        <v>22.395600000000002</v>
      </c>
      <c r="M731">
        <v>37.484400000000001</v>
      </c>
    </row>
    <row r="732" spans="1:13" x14ac:dyDescent="0.3">
      <c r="A732">
        <v>528</v>
      </c>
      <c r="B732">
        <v>20080610</v>
      </c>
      <c r="C732">
        <v>20080622</v>
      </c>
      <c r="D732">
        <v>20080617</v>
      </c>
      <c r="E732">
        <v>24891</v>
      </c>
      <c r="F732">
        <v>9</v>
      </c>
      <c r="G732">
        <v>15</v>
      </c>
      <c r="H732">
        <v>4.99</v>
      </c>
      <c r="I732">
        <v>1.8663000000000001</v>
      </c>
      <c r="J732" s="11">
        <v>39609</v>
      </c>
      <c r="K732">
        <v>74.849999999999994</v>
      </c>
      <c r="L732">
        <v>27.994499999999999</v>
      </c>
      <c r="M732">
        <v>46.855499999999999</v>
      </c>
    </row>
    <row r="733" spans="1:13" x14ac:dyDescent="0.3">
      <c r="A733">
        <v>528</v>
      </c>
      <c r="B733">
        <v>20080621</v>
      </c>
      <c r="C733">
        <v>20080703</v>
      </c>
      <c r="D733">
        <v>20080628</v>
      </c>
      <c r="E733">
        <v>24892</v>
      </c>
      <c r="F733">
        <v>9</v>
      </c>
      <c r="G733">
        <v>10</v>
      </c>
      <c r="H733">
        <v>4.99</v>
      </c>
      <c r="I733">
        <v>1.8663000000000001</v>
      </c>
      <c r="J733" s="11">
        <v>39620</v>
      </c>
      <c r="K733">
        <v>49.9</v>
      </c>
      <c r="L733">
        <v>18.663</v>
      </c>
      <c r="M733">
        <v>31.236999999999998</v>
      </c>
    </row>
    <row r="734" spans="1:13" x14ac:dyDescent="0.3">
      <c r="A734">
        <v>528</v>
      </c>
      <c r="B734">
        <v>20080521</v>
      </c>
      <c r="C734">
        <v>20080602</v>
      </c>
      <c r="D734">
        <v>20080528</v>
      </c>
      <c r="E734">
        <v>24896</v>
      </c>
      <c r="F734">
        <v>9</v>
      </c>
      <c r="G734">
        <v>2</v>
      </c>
      <c r="H734">
        <v>4.99</v>
      </c>
      <c r="I734">
        <v>1.8663000000000001</v>
      </c>
      <c r="J734" s="11">
        <v>39589</v>
      </c>
      <c r="K734">
        <v>9.98</v>
      </c>
      <c r="L734">
        <v>3.7326000000000001</v>
      </c>
      <c r="M734">
        <v>6.2473999999999998</v>
      </c>
    </row>
    <row r="735" spans="1:13" x14ac:dyDescent="0.3">
      <c r="A735">
        <v>528</v>
      </c>
      <c r="B735">
        <v>20080116</v>
      </c>
      <c r="C735">
        <v>20080128</v>
      </c>
      <c r="D735">
        <v>20080123</v>
      </c>
      <c r="E735">
        <v>24897</v>
      </c>
      <c r="F735">
        <v>9</v>
      </c>
      <c r="G735">
        <v>20</v>
      </c>
      <c r="H735">
        <v>4.99</v>
      </c>
      <c r="I735">
        <v>1.8663000000000001</v>
      </c>
      <c r="J735" s="11">
        <v>39463</v>
      </c>
      <c r="K735">
        <v>99.8</v>
      </c>
      <c r="L735">
        <v>37.326000000000001</v>
      </c>
      <c r="M735">
        <v>62.473999999999997</v>
      </c>
    </row>
    <row r="736" spans="1:13" x14ac:dyDescent="0.3">
      <c r="A736">
        <v>528</v>
      </c>
      <c r="B736">
        <v>20080201</v>
      </c>
      <c r="C736">
        <v>20080213</v>
      </c>
      <c r="D736">
        <v>20080208</v>
      </c>
      <c r="E736">
        <v>24911</v>
      </c>
      <c r="F736">
        <v>9</v>
      </c>
      <c r="G736">
        <v>20</v>
      </c>
      <c r="H736">
        <v>4.99</v>
      </c>
      <c r="I736">
        <v>1.8663000000000001</v>
      </c>
      <c r="J736" s="11">
        <v>39479</v>
      </c>
      <c r="K736">
        <v>99.8</v>
      </c>
      <c r="L736">
        <v>37.326000000000001</v>
      </c>
      <c r="M736">
        <v>62.473999999999997</v>
      </c>
    </row>
    <row r="737" spans="1:13" x14ac:dyDescent="0.3">
      <c r="A737">
        <v>528</v>
      </c>
      <c r="B737">
        <v>20080124</v>
      </c>
      <c r="C737">
        <v>20080205</v>
      </c>
      <c r="D737">
        <v>20080131</v>
      </c>
      <c r="E737">
        <v>25054</v>
      </c>
      <c r="F737">
        <v>9</v>
      </c>
      <c r="G737">
        <v>19</v>
      </c>
      <c r="H737">
        <v>4.99</v>
      </c>
      <c r="I737">
        <v>1.8663000000000001</v>
      </c>
      <c r="J737" s="11">
        <v>39471</v>
      </c>
      <c r="K737">
        <v>94.81</v>
      </c>
      <c r="L737">
        <v>35.459699999999998</v>
      </c>
      <c r="M737">
        <v>59.350299999999997</v>
      </c>
    </row>
    <row r="738" spans="1:13" x14ac:dyDescent="0.3">
      <c r="A738">
        <v>528</v>
      </c>
      <c r="B738">
        <v>20080323</v>
      </c>
      <c r="C738">
        <v>20080404</v>
      </c>
      <c r="D738">
        <v>20080330</v>
      </c>
      <c r="E738">
        <v>25055</v>
      </c>
      <c r="F738">
        <v>9</v>
      </c>
      <c r="G738">
        <v>1</v>
      </c>
      <c r="H738">
        <v>4.99</v>
      </c>
      <c r="I738">
        <v>1.8663000000000001</v>
      </c>
      <c r="J738" s="11">
        <v>39530</v>
      </c>
      <c r="K738">
        <v>4.99</v>
      </c>
      <c r="L738">
        <v>1.8663000000000001</v>
      </c>
      <c r="M738">
        <v>3.1236999999999999</v>
      </c>
    </row>
    <row r="739" spans="1:13" x14ac:dyDescent="0.3">
      <c r="A739">
        <v>528</v>
      </c>
      <c r="B739">
        <v>20080221</v>
      </c>
      <c r="C739">
        <v>20080304</v>
      </c>
      <c r="D739">
        <v>20080228</v>
      </c>
      <c r="E739">
        <v>25056</v>
      </c>
      <c r="F739">
        <v>9</v>
      </c>
      <c r="G739">
        <v>2</v>
      </c>
      <c r="H739">
        <v>4.99</v>
      </c>
      <c r="I739">
        <v>1.8663000000000001</v>
      </c>
      <c r="J739" s="11">
        <v>39499</v>
      </c>
      <c r="K739">
        <v>9.98</v>
      </c>
      <c r="L739">
        <v>3.7326000000000001</v>
      </c>
      <c r="M739">
        <v>6.2473999999999998</v>
      </c>
    </row>
    <row r="740" spans="1:13" x14ac:dyDescent="0.3">
      <c r="A740">
        <v>528</v>
      </c>
      <c r="B740">
        <v>20080429</v>
      </c>
      <c r="C740">
        <v>20080511</v>
      </c>
      <c r="D740">
        <v>20080506</v>
      </c>
      <c r="E740">
        <v>25058</v>
      </c>
      <c r="F740">
        <v>9</v>
      </c>
      <c r="G740">
        <v>14</v>
      </c>
      <c r="H740">
        <v>4.99</v>
      </c>
      <c r="I740">
        <v>1.8663000000000001</v>
      </c>
      <c r="J740" s="11">
        <v>39567</v>
      </c>
      <c r="K740">
        <v>69.86</v>
      </c>
      <c r="L740">
        <v>26.1282</v>
      </c>
      <c r="M740">
        <v>43.7318</v>
      </c>
    </row>
    <row r="741" spans="1:13" x14ac:dyDescent="0.3">
      <c r="A741">
        <v>528</v>
      </c>
      <c r="B741">
        <v>20080127</v>
      </c>
      <c r="C741">
        <v>20080208</v>
      </c>
      <c r="D741">
        <v>20080203</v>
      </c>
      <c r="E741">
        <v>25110</v>
      </c>
      <c r="F741">
        <v>9</v>
      </c>
      <c r="G741">
        <v>8</v>
      </c>
      <c r="H741">
        <v>4.99</v>
      </c>
      <c r="I741">
        <v>1.8663000000000001</v>
      </c>
      <c r="J741" s="11">
        <v>39474</v>
      </c>
      <c r="K741">
        <v>39.92</v>
      </c>
      <c r="L741">
        <v>14.930400000000001</v>
      </c>
      <c r="M741">
        <v>24.989599999999999</v>
      </c>
    </row>
    <row r="742" spans="1:13" x14ac:dyDescent="0.3">
      <c r="A742">
        <v>528</v>
      </c>
      <c r="B742">
        <v>20080702</v>
      </c>
      <c r="C742">
        <v>20080714</v>
      </c>
      <c r="D742">
        <v>20080709</v>
      </c>
      <c r="E742">
        <v>25117</v>
      </c>
      <c r="F742">
        <v>9</v>
      </c>
      <c r="G742">
        <v>16</v>
      </c>
      <c r="H742">
        <v>4.99</v>
      </c>
      <c r="I742">
        <v>1.8663000000000001</v>
      </c>
      <c r="J742" s="11">
        <v>39631</v>
      </c>
      <c r="K742">
        <v>79.84</v>
      </c>
      <c r="L742">
        <v>29.860800000000001</v>
      </c>
      <c r="M742">
        <v>49.979199999999999</v>
      </c>
    </row>
    <row r="743" spans="1:13" x14ac:dyDescent="0.3">
      <c r="A743">
        <v>528</v>
      </c>
      <c r="B743">
        <v>20080221</v>
      </c>
      <c r="C743">
        <v>20080304</v>
      </c>
      <c r="D743">
        <v>20080228</v>
      </c>
      <c r="E743">
        <v>25118</v>
      </c>
      <c r="F743">
        <v>9</v>
      </c>
      <c r="G743">
        <v>4</v>
      </c>
      <c r="H743">
        <v>4.99</v>
      </c>
      <c r="I743">
        <v>1.8663000000000001</v>
      </c>
      <c r="J743" s="11">
        <v>39499</v>
      </c>
      <c r="K743">
        <v>19.96</v>
      </c>
      <c r="L743">
        <v>7.4652000000000003</v>
      </c>
      <c r="M743">
        <v>12.4948</v>
      </c>
    </row>
    <row r="744" spans="1:13" x14ac:dyDescent="0.3">
      <c r="A744">
        <v>528</v>
      </c>
      <c r="B744">
        <v>20080530</v>
      </c>
      <c r="C744">
        <v>20080611</v>
      </c>
      <c r="D744">
        <v>20080606</v>
      </c>
      <c r="E744">
        <v>25122</v>
      </c>
      <c r="F744">
        <v>9</v>
      </c>
      <c r="G744">
        <v>17</v>
      </c>
      <c r="H744">
        <v>4.99</v>
      </c>
      <c r="I744">
        <v>1.8663000000000001</v>
      </c>
      <c r="J744" s="11">
        <v>39598</v>
      </c>
      <c r="K744">
        <v>84.83</v>
      </c>
      <c r="L744">
        <v>31.7271</v>
      </c>
      <c r="M744">
        <v>53.102899999999998</v>
      </c>
    </row>
    <row r="745" spans="1:13" x14ac:dyDescent="0.3">
      <c r="A745">
        <v>528</v>
      </c>
      <c r="B745">
        <v>20080314</v>
      </c>
      <c r="C745">
        <v>20080326</v>
      </c>
      <c r="D745">
        <v>20080321</v>
      </c>
      <c r="E745">
        <v>25123</v>
      </c>
      <c r="F745">
        <v>9</v>
      </c>
      <c r="G745">
        <v>5</v>
      </c>
      <c r="H745">
        <v>4.99</v>
      </c>
      <c r="I745">
        <v>1.8663000000000001</v>
      </c>
      <c r="J745" s="11">
        <v>39521</v>
      </c>
      <c r="K745">
        <v>24.95</v>
      </c>
      <c r="L745">
        <v>9.3315000000000001</v>
      </c>
      <c r="M745">
        <v>15.618499999999999</v>
      </c>
    </row>
    <row r="746" spans="1:13" x14ac:dyDescent="0.3">
      <c r="A746">
        <v>528</v>
      </c>
      <c r="B746">
        <v>20080328</v>
      </c>
      <c r="C746">
        <v>20080409</v>
      </c>
      <c r="D746">
        <v>20080404</v>
      </c>
      <c r="E746">
        <v>25125</v>
      </c>
      <c r="F746">
        <v>9</v>
      </c>
      <c r="G746">
        <v>4</v>
      </c>
      <c r="H746">
        <v>4.99</v>
      </c>
      <c r="I746">
        <v>1.8663000000000001</v>
      </c>
      <c r="J746" s="11">
        <v>39535</v>
      </c>
      <c r="K746">
        <v>19.96</v>
      </c>
      <c r="L746">
        <v>7.4652000000000003</v>
      </c>
      <c r="M746">
        <v>12.4948</v>
      </c>
    </row>
    <row r="747" spans="1:13" x14ac:dyDescent="0.3">
      <c r="A747">
        <v>528</v>
      </c>
      <c r="B747">
        <v>20080122</v>
      </c>
      <c r="C747">
        <v>20080203</v>
      </c>
      <c r="D747">
        <v>20080129</v>
      </c>
      <c r="E747">
        <v>25131</v>
      </c>
      <c r="F747">
        <v>9</v>
      </c>
      <c r="G747">
        <v>14</v>
      </c>
      <c r="H747">
        <v>4.99</v>
      </c>
      <c r="I747">
        <v>1.8663000000000001</v>
      </c>
      <c r="J747" s="11">
        <v>39469</v>
      </c>
      <c r="K747">
        <v>69.86</v>
      </c>
      <c r="L747">
        <v>26.1282</v>
      </c>
      <c r="M747">
        <v>43.7318</v>
      </c>
    </row>
    <row r="748" spans="1:13" x14ac:dyDescent="0.3">
      <c r="A748">
        <v>528</v>
      </c>
      <c r="B748">
        <v>20080320</v>
      </c>
      <c r="C748">
        <v>20080401</v>
      </c>
      <c r="D748">
        <v>20080327</v>
      </c>
      <c r="E748">
        <v>25132</v>
      </c>
      <c r="F748">
        <v>9</v>
      </c>
      <c r="G748">
        <v>6</v>
      </c>
      <c r="H748">
        <v>4.99</v>
      </c>
      <c r="I748">
        <v>1.8663000000000001</v>
      </c>
      <c r="J748" s="11">
        <v>39527</v>
      </c>
      <c r="K748">
        <v>29.94</v>
      </c>
      <c r="L748">
        <v>11.197800000000001</v>
      </c>
      <c r="M748">
        <v>18.7422</v>
      </c>
    </row>
    <row r="749" spans="1:13" x14ac:dyDescent="0.3">
      <c r="A749">
        <v>528</v>
      </c>
      <c r="B749">
        <v>20080615</v>
      </c>
      <c r="C749">
        <v>20080627</v>
      </c>
      <c r="D749">
        <v>20080622</v>
      </c>
      <c r="E749">
        <v>25134</v>
      </c>
      <c r="F749">
        <v>9</v>
      </c>
      <c r="G749">
        <v>13</v>
      </c>
      <c r="H749">
        <v>4.99</v>
      </c>
      <c r="I749">
        <v>1.8663000000000001</v>
      </c>
      <c r="J749" s="11">
        <v>39614</v>
      </c>
      <c r="K749">
        <v>64.87</v>
      </c>
      <c r="L749">
        <v>24.261900000000001</v>
      </c>
      <c r="M749">
        <v>40.6081</v>
      </c>
    </row>
    <row r="750" spans="1:13" x14ac:dyDescent="0.3">
      <c r="A750">
        <v>528</v>
      </c>
      <c r="B750">
        <v>20080604</v>
      </c>
      <c r="C750">
        <v>20080616</v>
      </c>
      <c r="D750">
        <v>20080611</v>
      </c>
      <c r="E750">
        <v>25135</v>
      </c>
      <c r="F750">
        <v>9</v>
      </c>
      <c r="G750">
        <v>18</v>
      </c>
      <c r="H750">
        <v>4.99</v>
      </c>
      <c r="I750">
        <v>1.8663000000000001</v>
      </c>
      <c r="J750" s="11">
        <v>39603</v>
      </c>
      <c r="K750">
        <v>89.82</v>
      </c>
      <c r="L750">
        <v>33.593400000000003</v>
      </c>
      <c r="M750">
        <v>56.226599999999998</v>
      </c>
    </row>
    <row r="751" spans="1:13" x14ac:dyDescent="0.3">
      <c r="A751">
        <v>528</v>
      </c>
      <c r="B751">
        <v>20080724</v>
      </c>
      <c r="C751">
        <v>20080805</v>
      </c>
      <c r="D751">
        <v>20080731</v>
      </c>
      <c r="E751">
        <v>25137</v>
      </c>
      <c r="F751">
        <v>9</v>
      </c>
      <c r="G751">
        <v>12</v>
      </c>
      <c r="H751">
        <v>4.99</v>
      </c>
      <c r="I751">
        <v>1.8663000000000001</v>
      </c>
      <c r="J751" s="11">
        <v>39653</v>
      </c>
      <c r="K751">
        <v>59.88</v>
      </c>
      <c r="L751">
        <v>22.395600000000002</v>
      </c>
      <c r="M751">
        <v>37.484400000000001</v>
      </c>
    </row>
    <row r="752" spans="1:13" x14ac:dyDescent="0.3">
      <c r="A752">
        <v>528</v>
      </c>
      <c r="B752">
        <v>20080308</v>
      </c>
      <c r="C752">
        <v>20080320</v>
      </c>
      <c r="D752">
        <v>20080315</v>
      </c>
      <c r="E752">
        <v>25216</v>
      </c>
      <c r="F752">
        <v>9</v>
      </c>
      <c r="G752">
        <v>3</v>
      </c>
      <c r="H752">
        <v>4.99</v>
      </c>
      <c r="I752">
        <v>1.8663000000000001</v>
      </c>
      <c r="J752" s="11">
        <v>39515</v>
      </c>
      <c r="K752">
        <v>14.97</v>
      </c>
      <c r="L752">
        <v>5.5989000000000004</v>
      </c>
      <c r="M752">
        <v>9.3711000000000002</v>
      </c>
    </row>
    <row r="753" spans="1:13" x14ac:dyDescent="0.3">
      <c r="A753">
        <v>528</v>
      </c>
      <c r="B753">
        <v>20080410</v>
      </c>
      <c r="C753">
        <v>20080422</v>
      </c>
      <c r="D753">
        <v>20080417</v>
      </c>
      <c r="E753">
        <v>25227</v>
      </c>
      <c r="F753">
        <v>9</v>
      </c>
      <c r="G753">
        <v>7</v>
      </c>
      <c r="H753">
        <v>4.99</v>
      </c>
      <c r="I753">
        <v>1.8663000000000001</v>
      </c>
      <c r="J753" s="11">
        <v>39548</v>
      </c>
      <c r="K753">
        <v>34.93</v>
      </c>
      <c r="L753">
        <v>13.0641</v>
      </c>
      <c r="M753">
        <v>21.8659</v>
      </c>
    </row>
    <row r="754" spans="1:13" x14ac:dyDescent="0.3">
      <c r="A754">
        <v>528</v>
      </c>
      <c r="B754">
        <v>20080726</v>
      </c>
      <c r="C754">
        <v>20080807</v>
      </c>
      <c r="D754">
        <v>20080802</v>
      </c>
      <c r="E754">
        <v>25232</v>
      </c>
      <c r="F754">
        <v>9</v>
      </c>
      <c r="G754">
        <v>14</v>
      </c>
      <c r="H754">
        <v>4.99</v>
      </c>
      <c r="I754">
        <v>1.8663000000000001</v>
      </c>
      <c r="J754" s="11">
        <v>39655</v>
      </c>
      <c r="K754">
        <v>69.86</v>
      </c>
      <c r="L754">
        <v>26.1282</v>
      </c>
      <c r="M754">
        <v>43.7318</v>
      </c>
    </row>
    <row r="755" spans="1:13" x14ac:dyDescent="0.3">
      <c r="A755">
        <v>528</v>
      </c>
      <c r="B755">
        <v>20080112</v>
      </c>
      <c r="C755">
        <v>20080124</v>
      </c>
      <c r="D755">
        <v>20080119</v>
      </c>
      <c r="E755">
        <v>25233</v>
      </c>
      <c r="F755">
        <v>9</v>
      </c>
      <c r="G755">
        <v>1</v>
      </c>
      <c r="H755">
        <v>4.99</v>
      </c>
      <c r="I755">
        <v>1.8663000000000001</v>
      </c>
      <c r="J755" s="11">
        <v>39459</v>
      </c>
      <c r="K755">
        <v>4.99</v>
      </c>
      <c r="L755">
        <v>1.8663000000000001</v>
      </c>
      <c r="M755">
        <v>3.1236999999999999</v>
      </c>
    </row>
    <row r="756" spans="1:13" x14ac:dyDescent="0.3">
      <c r="A756">
        <v>528</v>
      </c>
      <c r="B756">
        <v>20080326</v>
      </c>
      <c r="C756">
        <v>20080407</v>
      </c>
      <c r="D756">
        <v>20080402</v>
      </c>
      <c r="E756">
        <v>25236</v>
      </c>
      <c r="F756">
        <v>9</v>
      </c>
      <c r="G756">
        <v>5</v>
      </c>
      <c r="H756">
        <v>4.99</v>
      </c>
      <c r="I756">
        <v>1.8663000000000001</v>
      </c>
      <c r="J756" s="11">
        <v>39533</v>
      </c>
      <c r="K756">
        <v>24.95</v>
      </c>
      <c r="L756">
        <v>9.3315000000000001</v>
      </c>
      <c r="M756">
        <v>15.618499999999999</v>
      </c>
    </row>
    <row r="757" spans="1:13" x14ac:dyDescent="0.3">
      <c r="A757">
        <v>528</v>
      </c>
      <c r="B757">
        <v>20080720</v>
      </c>
      <c r="C757">
        <v>20080801</v>
      </c>
      <c r="D757">
        <v>20080727</v>
      </c>
      <c r="E757">
        <v>25237</v>
      </c>
      <c r="F757">
        <v>9</v>
      </c>
      <c r="G757">
        <v>5</v>
      </c>
      <c r="H757">
        <v>4.99</v>
      </c>
      <c r="I757">
        <v>1.8663000000000001</v>
      </c>
      <c r="J757" s="11">
        <v>39649</v>
      </c>
      <c r="K757">
        <v>24.95</v>
      </c>
      <c r="L757">
        <v>9.3315000000000001</v>
      </c>
      <c r="M757">
        <v>15.618499999999999</v>
      </c>
    </row>
    <row r="758" spans="1:13" x14ac:dyDescent="0.3">
      <c r="A758">
        <v>528</v>
      </c>
      <c r="B758">
        <v>20080330</v>
      </c>
      <c r="C758">
        <v>20080411</v>
      </c>
      <c r="D758">
        <v>20080406</v>
      </c>
      <c r="E758">
        <v>25239</v>
      </c>
      <c r="F758">
        <v>9</v>
      </c>
      <c r="G758">
        <v>14</v>
      </c>
      <c r="H758">
        <v>4.99</v>
      </c>
      <c r="I758">
        <v>1.8663000000000001</v>
      </c>
      <c r="J758" s="11">
        <v>39537</v>
      </c>
      <c r="K758">
        <v>69.86</v>
      </c>
      <c r="L758">
        <v>26.1282</v>
      </c>
      <c r="M758">
        <v>43.7318</v>
      </c>
    </row>
    <row r="759" spans="1:13" x14ac:dyDescent="0.3">
      <c r="A759">
        <v>528</v>
      </c>
      <c r="B759">
        <v>20080530</v>
      </c>
      <c r="C759">
        <v>20080611</v>
      </c>
      <c r="D759">
        <v>20080606</v>
      </c>
      <c r="E759">
        <v>25247</v>
      </c>
      <c r="F759">
        <v>9</v>
      </c>
      <c r="G759">
        <v>16</v>
      </c>
      <c r="H759">
        <v>4.99</v>
      </c>
      <c r="I759">
        <v>1.8663000000000001</v>
      </c>
      <c r="J759" s="11">
        <v>39598</v>
      </c>
      <c r="K759">
        <v>79.84</v>
      </c>
      <c r="L759">
        <v>29.860800000000001</v>
      </c>
      <c r="M759">
        <v>49.979199999999999</v>
      </c>
    </row>
    <row r="760" spans="1:13" x14ac:dyDescent="0.3">
      <c r="A760">
        <v>528</v>
      </c>
      <c r="B760">
        <v>20080524</v>
      </c>
      <c r="C760">
        <v>20080605</v>
      </c>
      <c r="D760">
        <v>20080531</v>
      </c>
      <c r="E760">
        <v>25248</v>
      </c>
      <c r="F760">
        <v>9</v>
      </c>
      <c r="G760">
        <v>7</v>
      </c>
      <c r="H760">
        <v>4.99</v>
      </c>
      <c r="I760">
        <v>1.8663000000000001</v>
      </c>
      <c r="J760" s="11">
        <v>39592</v>
      </c>
      <c r="K760">
        <v>34.93</v>
      </c>
      <c r="L760">
        <v>13.0641</v>
      </c>
      <c r="M760">
        <v>21.8659</v>
      </c>
    </row>
    <row r="761" spans="1:13" x14ac:dyDescent="0.3">
      <c r="A761">
        <v>528</v>
      </c>
      <c r="B761">
        <v>20080605</v>
      </c>
      <c r="C761">
        <v>20080617</v>
      </c>
      <c r="D761">
        <v>20080612</v>
      </c>
      <c r="E761">
        <v>25251</v>
      </c>
      <c r="F761">
        <v>9</v>
      </c>
      <c r="G761">
        <v>11</v>
      </c>
      <c r="H761">
        <v>4.99</v>
      </c>
      <c r="I761">
        <v>1.8663000000000001</v>
      </c>
      <c r="J761" s="11">
        <v>39604</v>
      </c>
      <c r="K761">
        <v>54.89</v>
      </c>
      <c r="L761">
        <v>20.529299999999999</v>
      </c>
      <c r="M761">
        <v>34.360700000000001</v>
      </c>
    </row>
    <row r="762" spans="1:13" x14ac:dyDescent="0.3">
      <c r="A762">
        <v>528</v>
      </c>
      <c r="B762">
        <v>20080717</v>
      </c>
      <c r="C762">
        <v>20080729</v>
      </c>
      <c r="D762">
        <v>20080724</v>
      </c>
      <c r="E762">
        <v>25295</v>
      </c>
      <c r="F762">
        <v>9</v>
      </c>
      <c r="G762">
        <v>7</v>
      </c>
      <c r="H762">
        <v>4.99</v>
      </c>
      <c r="I762">
        <v>1.8663000000000001</v>
      </c>
      <c r="J762" s="11">
        <v>39646</v>
      </c>
      <c r="K762">
        <v>34.93</v>
      </c>
      <c r="L762">
        <v>13.0641</v>
      </c>
      <c r="M762">
        <v>21.8659</v>
      </c>
    </row>
    <row r="763" spans="1:13" x14ac:dyDescent="0.3">
      <c r="A763">
        <v>528</v>
      </c>
      <c r="B763">
        <v>20080602</v>
      </c>
      <c r="C763">
        <v>20080614</v>
      </c>
      <c r="D763">
        <v>20080609</v>
      </c>
      <c r="E763">
        <v>25812</v>
      </c>
      <c r="F763">
        <v>9</v>
      </c>
      <c r="G763">
        <v>5</v>
      </c>
      <c r="H763">
        <v>4.99</v>
      </c>
      <c r="I763">
        <v>1.8663000000000001</v>
      </c>
      <c r="J763" s="11">
        <v>39601</v>
      </c>
      <c r="K763">
        <v>24.95</v>
      </c>
      <c r="L763">
        <v>9.3315000000000001</v>
      </c>
      <c r="M763">
        <v>15.618499999999999</v>
      </c>
    </row>
    <row r="764" spans="1:13" x14ac:dyDescent="0.3">
      <c r="A764">
        <v>528</v>
      </c>
      <c r="B764">
        <v>20080304</v>
      </c>
      <c r="C764">
        <v>20080316</v>
      </c>
      <c r="D764">
        <v>20080311</v>
      </c>
      <c r="E764">
        <v>25814</v>
      </c>
      <c r="F764">
        <v>9</v>
      </c>
      <c r="G764">
        <v>8</v>
      </c>
      <c r="H764">
        <v>4.99</v>
      </c>
      <c r="I764">
        <v>1.8663000000000001</v>
      </c>
      <c r="J764" s="11">
        <v>39511</v>
      </c>
      <c r="K764">
        <v>39.92</v>
      </c>
      <c r="L764">
        <v>14.930400000000001</v>
      </c>
      <c r="M764">
        <v>24.989599999999999</v>
      </c>
    </row>
    <row r="765" spans="1:13" x14ac:dyDescent="0.3">
      <c r="A765">
        <v>528</v>
      </c>
      <c r="B765">
        <v>20080131</v>
      </c>
      <c r="C765">
        <v>20080212</v>
      </c>
      <c r="D765">
        <v>20080207</v>
      </c>
      <c r="E765">
        <v>25816</v>
      </c>
      <c r="F765">
        <v>9</v>
      </c>
      <c r="G765">
        <v>15</v>
      </c>
      <c r="H765">
        <v>4.99</v>
      </c>
      <c r="I765">
        <v>1.8663000000000001</v>
      </c>
      <c r="J765" s="11">
        <v>39478</v>
      </c>
      <c r="K765">
        <v>74.849999999999994</v>
      </c>
      <c r="L765">
        <v>27.994499999999999</v>
      </c>
      <c r="M765">
        <v>46.855499999999999</v>
      </c>
    </row>
    <row r="766" spans="1:13" x14ac:dyDescent="0.3">
      <c r="A766">
        <v>528</v>
      </c>
      <c r="B766">
        <v>20080729</v>
      </c>
      <c r="C766">
        <v>20080810</v>
      </c>
      <c r="D766">
        <v>20080805</v>
      </c>
      <c r="E766">
        <v>25817</v>
      </c>
      <c r="F766">
        <v>9</v>
      </c>
      <c r="G766">
        <v>17</v>
      </c>
      <c r="H766">
        <v>4.99</v>
      </c>
      <c r="I766">
        <v>1.8663000000000001</v>
      </c>
      <c r="J766" s="11">
        <v>39658</v>
      </c>
      <c r="K766">
        <v>84.83</v>
      </c>
      <c r="L766">
        <v>31.7271</v>
      </c>
      <c r="M766">
        <v>53.102899999999998</v>
      </c>
    </row>
    <row r="767" spans="1:13" x14ac:dyDescent="0.3">
      <c r="A767">
        <v>528</v>
      </c>
      <c r="B767">
        <v>20080404</v>
      </c>
      <c r="C767">
        <v>20080416</v>
      </c>
      <c r="D767">
        <v>20080411</v>
      </c>
      <c r="E767">
        <v>25824</v>
      </c>
      <c r="F767">
        <v>9</v>
      </c>
      <c r="G767">
        <v>12</v>
      </c>
      <c r="H767">
        <v>4.99</v>
      </c>
      <c r="I767">
        <v>1.8663000000000001</v>
      </c>
      <c r="J767" s="11">
        <v>39542</v>
      </c>
      <c r="K767">
        <v>59.88</v>
      </c>
      <c r="L767">
        <v>22.395600000000002</v>
      </c>
      <c r="M767">
        <v>37.484400000000001</v>
      </c>
    </row>
    <row r="768" spans="1:13" x14ac:dyDescent="0.3">
      <c r="A768">
        <v>528</v>
      </c>
      <c r="B768">
        <v>20080128</v>
      </c>
      <c r="C768">
        <v>20080209</v>
      </c>
      <c r="D768">
        <v>20080204</v>
      </c>
      <c r="E768">
        <v>25825</v>
      </c>
      <c r="F768">
        <v>9</v>
      </c>
      <c r="G768">
        <v>6</v>
      </c>
      <c r="H768">
        <v>4.99</v>
      </c>
      <c r="I768">
        <v>1.8663000000000001</v>
      </c>
      <c r="J768" s="11">
        <v>39475</v>
      </c>
      <c r="K768">
        <v>29.94</v>
      </c>
      <c r="L768">
        <v>11.197800000000001</v>
      </c>
      <c r="M768">
        <v>18.7422</v>
      </c>
    </row>
    <row r="769" spans="1:13" x14ac:dyDescent="0.3">
      <c r="A769">
        <v>528</v>
      </c>
      <c r="B769">
        <v>20080211</v>
      </c>
      <c r="C769">
        <v>20080223</v>
      </c>
      <c r="D769">
        <v>20080218</v>
      </c>
      <c r="E769">
        <v>26136</v>
      </c>
      <c r="F769">
        <v>9</v>
      </c>
      <c r="G769">
        <v>2</v>
      </c>
      <c r="H769">
        <v>4.99</v>
      </c>
      <c r="I769">
        <v>1.8663000000000001</v>
      </c>
      <c r="J769" s="11">
        <v>39489</v>
      </c>
      <c r="K769">
        <v>9.98</v>
      </c>
      <c r="L769">
        <v>3.7326000000000001</v>
      </c>
      <c r="M769">
        <v>6.2473999999999998</v>
      </c>
    </row>
    <row r="770" spans="1:13" x14ac:dyDescent="0.3">
      <c r="A770">
        <v>528</v>
      </c>
      <c r="B770">
        <v>20080312</v>
      </c>
      <c r="C770">
        <v>20080324</v>
      </c>
      <c r="D770">
        <v>20080319</v>
      </c>
      <c r="E770">
        <v>27144</v>
      </c>
      <c r="F770">
        <v>9</v>
      </c>
      <c r="G770">
        <v>19</v>
      </c>
      <c r="H770">
        <v>4.99</v>
      </c>
      <c r="I770">
        <v>1.8663000000000001</v>
      </c>
      <c r="J770" s="11">
        <v>39519</v>
      </c>
      <c r="K770">
        <v>94.81</v>
      </c>
      <c r="L770">
        <v>35.459699999999998</v>
      </c>
      <c r="M770">
        <v>59.350299999999997</v>
      </c>
    </row>
    <row r="771" spans="1:13" x14ac:dyDescent="0.3">
      <c r="A771">
        <v>528</v>
      </c>
      <c r="B771">
        <v>20080408</v>
      </c>
      <c r="C771">
        <v>20080420</v>
      </c>
      <c r="D771">
        <v>20080415</v>
      </c>
      <c r="E771">
        <v>27149</v>
      </c>
      <c r="F771">
        <v>9</v>
      </c>
      <c r="G771">
        <v>5</v>
      </c>
      <c r="H771">
        <v>4.99</v>
      </c>
      <c r="I771">
        <v>1.8663000000000001</v>
      </c>
      <c r="J771" s="11">
        <v>39546</v>
      </c>
      <c r="K771">
        <v>24.95</v>
      </c>
      <c r="L771">
        <v>9.3315000000000001</v>
      </c>
      <c r="M771">
        <v>15.618499999999999</v>
      </c>
    </row>
    <row r="772" spans="1:13" x14ac:dyDescent="0.3">
      <c r="A772">
        <v>528</v>
      </c>
      <c r="B772">
        <v>20080615</v>
      </c>
      <c r="C772">
        <v>20080627</v>
      </c>
      <c r="D772">
        <v>20080622</v>
      </c>
      <c r="E772">
        <v>27685</v>
      </c>
      <c r="F772">
        <v>9</v>
      </c>
      <c r="G772">
        <v>8</v>
      </c>
      <c r="H772">
        <v>4.99</v>
      </c>
      <c r="I772">
        <v>1.8663000000000001</v>
      </c>
      <c r="J772" s="11">
        <v>39614</v>
      </c>
      <c r="K772">
        <v>39.92</v>
      </c>
      <c r="L772">
        <v>14.930400000000001</v>
      </c>
      <c r="M772">
        <v>24.989599999999999</v>
      </c>
    </row>
    <row r="773" spans="1:13" x14ac:dyDescent="0.3">
      <c r="A773">
        <v>528</v>
      </c>
      <c r="B773">
        <v>20080731</v>
      </c>
      <c r="C773">
        <v>20080812</v>
      </c>
      <c r="D773">
        <v>20080807</v>
      </c>
      <c r="E773">
        <v>27686</v>
      </c>
      <c r="F773">
        <v>9</v>
      </c>
      <c r="G773">
        <v>16</v>
      </c>
      <c r="H773">
        <v>4.99</v>
      </c>
      <c r="I773">
        <v>1.8663000000000001</v>
      </c>
      <c r="J773" s="11">
        <v>39660</v>
      </c>
      <c r="K773">
        <v>79.84</v>
      </c>
      <c r="L773">
        <v>29.860800000000001</v>
      </c>
      <c r="M773">
        <v>49.979199999999999</v>
      </c>
    </row>
    <row r="774" spans="1:13" x14ac:dyDescent="0.3">
      <c r="A774">
        <v>528</v>
      </c>
      <c r="B774">
        <v>20080119</v>
      </c>
      <c r="C774">
        <v>20080131</v>
      </c>
      <c r="D774">
        <v>20080126</v>
      </c>
      <c r="E774">
        <v>28303</v>
      </c>
      <c r="F774">
        <v>9</v>
      </c>
      <c r="G774">
        <v>19</v>
      </c>
      <c r="H774">
        <v>4.99</v>
      </c>
      <c r="I774">
        <v>1.8663000000000001</v>
      </c>
      <c r="J774" s="11">
        <v>39466</v>
      </c>
      <c r="K774">
        <v>94.81</v>
      </c>
      <c r="L774">
        <v>35.459699999999998</v>
      </c>
      <c r="M774">
        <v>59.350299999999997</v>
      </c>
    </row>
    <row r="775" spans="1:13" x14ac:dyDescent="0.3">
      <c r="A775">
        <v>530</v>
      </c>
      <c r="B775">
        <v>20080417</v>
      </c>
      <c r="C775">
        <v>20080429</v>
      </c>
      <c r="D775">
        <v>20080424</v>
      </c>
      <c r="E775">
        <v>11026</v>
      </c>
      <c r="F775">
        <v>9</v>
      </c>
      <c r="G775">
        <v>2</v>
      </c>
      <c r="H775">
        <v>4.99</v>
      </c>
      <c r="I775">
        <v>1.8663000000000001</v>
      </c>
      <c r="J775" s="11">
        <v>39555</v>
      </c>
      <c r="K775">
        <v>9.98</v>
      </c>
      <c r="L775">
        <v>3.7326000000000001</v>
      </c>
      <c r="M775">
        <v>6.2473999999999998</v>
      </c>
    </row>
    <row r="776" spans="1:13" x14ac:dyDescent="0.3">
      <c r="A776">
        <v>530</v>
      </c>
      <c r="B776">
        <v>20080426</v>
      </c>
      <c r="C776">
        <v>20080508</v>
      </c>
      <c r="D776">
        <v>20080503</v>
      </c>
      <c r="E776">
        <v>11027</v>
      </c>
      <c r="F776">
        <v>9</v>
      </c>
      <c r="G776">
        <v>20</v>
      </c>
      <c r="H776">
        <v>4.99</v>
      </c>
      <c r="I776">
        <v>1.8663000000000001</v>
      </c>
      <c r="J776" s="11">
        <v>39564</v>
      </c>
      <c r="K776">
        <v>99.8</v>
      </c>
      <c r="L776">
        <v>37.326000000000001</v>
      </c>
      <c r="M776">
        <v>62.473999999999997</v>
      </c>
    </row>
    <row r="777" spans="1:13" x14ac:dyDescent="0.3">
      <c r="A777">
        <v>530</v>
      </c>
      <c r="B777">
        <v>20080514</v>
      </c>
      <c r="C777">
        <v>20080526</v>
      </c>
      <c r="D777">
        <v>20080521</v>
      </c>
      <c r="E777">
        <v>11039</v>
      </c>
      <c r="F777">
        <v>9</v>
      </c>
      <c r="G777">
        <v>20</v>
      </c>
      <c r="H777">
        <v>4.99</v>
      </c>
      <c r="I777">
        <v>1.8663000000000001</v>
      </c>
      <c r="J777" s="11">
        <v>39582</v>
      </c>
      <c r="K777">
        <v>99.8</v>
      </c>
      <c r="L777">
        <v>37.326000000000001</v>
      </c>
      <c r="M777">
        <v>62.473999999999997</v>
      </c>
    </row>
    <row r="778" spans="1:13" x14ac:dyDescent="0.3">
      <c r="A778">
        <v>530</v>
      </c>
      <c r="B778">
        <v>20080223</v>
      </c>
      <c r="C778">
        <v>20080306</v>
      </c>
      <c r="D778">
        <v>20080301</v>
      </c>
      <c r="E778">
        <v>11111</v>
      </c>
      <c r="F778">
        <v>9</v>
      </c>
      <c r="G778">
        <v>4</v>
      </c>
      <c r="H778">
        <v>4.99</v>
      </c>
      <c r="I778">
        <v>1.8663000000000001</v>
      </c>
      <c r="J778" s="11">
        <v>39501</v>
      </c>
      <c r="K778">
        <v>19.96</v>
      </c>
      <c r="L778">
        <v>7.4652000000000003</v>
      </c>
      <c r="M778">
        <v>12.4948</v>
      </c>
    </row>
    <row r="779" spans="1:13" x14ac:dyDescent="0.3">
      <c r="A779">
        <v>530</v>
      </c>
      <c r="B779">
        <v>20080322</v>
      </c>
      <c r="C779">
        <v>20080403</v>
      </c>
      <c r="D779">
        <v>20080329</v>
      </c>
      <c r="E779">
        <v>11120</v>
      </c>
      <c r="F779">
        <v>9</v>
      </c>
      <c r="G779">
        <v>12</v>
      </c>
      <c r="H779">
        <v>4.99</v>
      </c>
      <c r="I779">
        <v>1.8663000000000001</v>
      </c>
      <c r="J779" s="11">
        <v>39529</v>
      </c>
      <c r="K779">
        <v>59.88</v>
      </c>
      <c r="L779">
        <v>22.395600000000002</v>
      </c>
      <c r="M779">
        <v>37.484400000000001</v>
      </c>
    </row>
    <row r="780" spans="1:13" x14ac:dyDescent="0.3">
      <c r="A780">
        <v>530</v>
      </c>
      <c r="B780">
        <v>20080506</v>
      </c>
      <c r="C780">
        <v>20080518</v>
      </c>
      <c r="D780">
        <v>20080513</v>
      </c>
      <c r="E780">
        <v>11126</v>
      </c>
      <c r="F780">
        <v>9</v>
      </c>
      <c r="G780">
        <v>19</v>
      </c>
      <c r="H780">
        <v>4.99</v>
      </c>
      <c r="I780">
        <v>1.8663000000000001</v>
      </c>
      <c r="J780" s="11">
        <v>39574</v>
      </c>
      <c r="K780">
        <v>94.81</v>
      </c>
      <c r="L780">
        <v>35.459699999999998</v>
      </c>
      <c r="M780">
        <v>59.350299999999997</v>
      </c>
    </row>
    <row r="781" spans="1:13" x14ac:dyDescent="0.3">
      <c r="A781">
        <v>530</v>
      </c>
      <c r="B781">
        <v>20080603</v>
      </c>
      <c r="C781">
        <v>20080615</v>
      </c>
      <c r="D781">
        <v>20080610</v>
      </c>
      <c r="E781">
        <v>11368</v>
      </c>
      <c r="F781">
        <v>9</v>
      </c>
      <c r="G781">
        <v>9</v>
      </c>
      <c r="H781">
        <v>4.99</v>
      </c>
      <c r="I781">
        <v>1.8663000000000001</v>
      </c>
      <c r="J781" s="11">
        <v>39602</v>
      </c>
      <c r="K781">
        <v>44.91</v>
      </c>
      <c r="L781">
        <v>16.796700000000001</v>
      </c>
      <c r="M781">
        <v>28.113299999999999</v>
      </c>
    </row>
    <row r="782" spans="1:13" x14ac:dyDescent="0.3">
      <c r="A782">
        <v>530</v>
      </c>
      <c r="B782">
        <v>20080107</v>
      </c>
      <c r="C782">
        <v>20080119</v>
      </c>
      <c r="D782">
        <v>20080114</v>
      </c>
      <c r="E782">
        <v>11894</v>
      </c>
      <c r="F782">
        <v>9</v>
      </c>
      <c r="G782">
        <v>2</v>
      </c>
      <c r="H782">
        <v>4.99</v>
      </c>
      <c r="I782">
        <v>1.8663000000000001</v>
      </c>
      <c r="J782" s="11">
        <v>39454</v>
      </c>
      <c r="K782">
        <v>9.98</v>
      </c>
      <c r="L782">
        <v>3.7326000000000001</v>
      </c>
      <c r="M782">
        <v>6.2473999999999998</v>
      </c>
    </row>
    <row r="783" spans="1:13" x14ac:dyDescent="0.3">
      <c r="A783">
        <v>530</v>
      </c>
      <c r="B783">
        <v>20080512</v>
      </c>
      <c r="C783">
        <v>20080524</v>
      </c>
      <c r="D783">
        <v>20080519</v>
      </c>
      <c r="E783">
        <v>11901</v>
      </c>
      <c r="F783">
        <v>9</v>
      </c>
      <c r="G783">
        <v>13</v>
      </c>
      <c r="H783">
        <v>4.99</v>
      </c>
      <c r="I783">
        <v>1.8663000000000001</v>
      </c>
      <c r="J783" s="11">
        <v>39580</v>
      </c>
      <c r="K783">
        <v>64.87</v>
      </c>
      <c r="L783">
        <v>24.261900000000001</v>
      </c>
      <c r="M783">
        <v>40.6081</v>
      </c>
    </row>
    <row r="784" spans="1:13" x14ac:dyDescent="0.3">
      <c r="A784">
        <v>530</v>
      </c>
      <c r="B784">
        <v>20080204</v>
      </c>
      <c r="C784">
        <v>20080216</v>
      </c>
      <c r="D784">
        <v>20080211</v>
      </c>
      <c r="E784">
        <v>11910</v>
      </c>
      <c r="F784">
        <v>9</v>
      </c>
      <c r="G784">
        <v>13</v>
      </c>
      <c r="H784">
        <v>4.99</v>
      </c>
      <c r="I784">
        <v>1.8663000000000001</v>
      </c>
      <c r="J784" s="11">
        <v>39482</v>
      </c>
      <c r="K784">
        <v>64.87</v>
      </c>
      <c r="L784">
        <v>24.261900000000001</v>
      </c>
      <c r="M784">
        <v>40.6081</v>
      </c>
    </row>
    <row r="785" spans="1:13" x14ac:dyDescent="0.3">
      <c r="A785">
        <v>530</v>
      </c>
      <c r="B785">
        <v>20080216</v>
      </c>
      <c r="C785">
        <v>20080228</v>
      </c>
      <c r="D785">
        <v>20080223</v>
      </c>
      <c r="E785">
        <v>12000</v>
      </c>
      <c r="F785">
        <v>9</v>
      </c>
      <c r="G785">
        <v>13</v>
      </c>
      <c r="H785">
        <v>4.99</v>
      </c>
      <c r="I785">
        <v>1.8663000000000001</v>
      </c>
      <c r="J785" s="11">
        <v>39494</v>
      </c>
      <c r="K785">
        <v>64.87</v>
      </c>
      <c r="L785">
        <v>24.261900000000001</v>
      </c>
      <c r="M785">
        <v>40.6081</v>
      </c>
    </row>
    <row r="786" spans="1:13" x14ac:dyDescent="0.3">
      <c r="A786">
        <v>530</v>
      </c>
      <c r="B786">
        <v>20080312</v>
      </c>
      <c r="C786">
        <v>20080324</v>
      </c>
      <c r="D786">
        <v>20080319</v>
      </c>
      <c r="E786">
        <v>12341</v>
      </c>
      <c r="F786">
        <v>9</v>
      </c>
      <c r="G786">
        <v>19</v>
      </c>
      <c r="H786">
        <v>4.99</v>
      </c>
      <c r="I786">
        <v>1.8663000000000001</v>
      </c>
      <c r="J786" s="11">
        <v>39519</v>
      </c>
      <c r="K786">
        <v>94.81</v>
      </c>
      <c r="L786">
        <v>35.459699999999998</v>
      </c>
      <c r="M786">
        <v>59.350299999999997</v>
      </c>
    </row>
    <row r="787" spans="1:13" x14ac:dyDescent="0.3">
      <c r="A787">
        <v>530</v>
      </c>
      <c r="B787">
        <v>20080320</v>
      </c>
      <c r="C787">
        <v>20080401</v>
      </c>
      <c r="D787">
        <v>20080327</v>
      </c>
      <c r="E787">
        <v>12355</v>
      </c>
      <c r="F787">
        <v>9</v>
      </c>
      <c r="G787">
        <v>11</v>
      </c>
      <c r="H787">
        <v>4.99</v>
      </c>
      <c r="I787">
        <v>1.8663000000000001</v>
      </c>
      <c r="J787" s="11">
        <v>39527</v>
      </c>
      <c r="K787">
        <v>54.89</v>
      </c>
      <c r="L787">
        <v>20.529299999999999</v>
      </c>
      <c r="M787">
        <v>34.360700000000001</v>
      </c>
    </row>
    <row r="788" spans="1:13" x14ac:dyDescent="0.3">
      <c r="A788">
        <v>530</v>
      </c>
      <c r="B788">
        <v>20080401</v>
      </c>
      <c r="C788">
        <v>20080413</v>
      </c>
      <c r="D788">
        <v>20080408</v>
      </c>
      <c r="E788">
        <v>12698</v>
      </c>
      <c r="F788">
        <v>9</v>
      </c>
      <c r="G788">
        <v>14</v>
      </c>
      <c r="H788">
        <v>4.99</v>
      </c>
      <c r="I788">
        <v>1.8663000000000001</v>
      </c>
      <c r="J788" s="11">
        <v>39539</v>
      </c>
      <c r="K788">
        <v>69.86</v>
      </c>
      <c r="L788">
        <v>26.1282</v>
      </c>
      <c r="M788">
        <v>43.7318</v>
      </c>
    </row>
    <row r="789" spans="1:13" x14ac:dyDescent="0.3">
      <c r="A789">
        <v>530</v>
      </c>
      <c r="B789">
        <v>20080409</v>
      </c>
      <c r="C789">
        <v>20080421</v>
      </c>
      <c r="D789">
        <v>20080416</v>
      </c>
      <c r="E789">
        <v>12702</v>
      </c>
      <c r="F789">
        <v>9</v>
      </c>
      <c r="G789">
        <v>3</v>
      </c>
      <c r="H789">
        <v>4.99</v>
      </c>
      <c r="I789">
        <v>1.8663000000000001</v>
      </c>
      <c r="J789" s="11">
        <v>39547</v>
      </c>
      <c r="K789">
        <v>14.97</v>
      </c>
      <c r="L789">
        <v>5.5989000000000004</v>
      </c>
      <c r="M789">
        <v>9.3711000000000002</v>
      </c>
    </row>
    <row r="790" spans="1:13" x14ac:dyDescent="0.3">
      <c r="A790">
        <v>530</v>
      </c>
      <c r="B790">
        <v>20080511</v>
      </c>
      <c r="C790">
        <v>20080523</v>
      </c>
      <c r="D790">
        <v>20080518</v>
      </c>
      <c r="E790">
        <v>12997</v>
      </c>
      <c r="F790">
        <v>9</v>
      </c>
      <c r="G790">
        <v>10</v>
      </c>
      <c r="H790">
        <v>4.99</v>
      </c>
      <c r="I790">
        <v>1.8663000000000001</v>
      </c>
      <c r="J790" s="11">
        <v>39579</v>
      </c>
      <c r="K790">
        <v>49.9</v>
      </c>
      <c r="L790">
        <v>18.663</v>
      </c>
      <c r="M790">
        <v>31.236999999999998</v>
      </c>
    </row>
    <row r="791" spans="1:13" x14ac:dyDescent="0.3">
      <c r="A791">
        <v>530</v>
      </c>
      <c r="B791">
        <v>20080411</v>
      </c>
      <c r="C791">
        <v>20080423</v>
      </c>
      <c r="D791">
        <v>20080418</v>
      </c>
      <c r="E791">
        <v>13001</v>
      </c>
      <c r="F791">
        <v>9</v>
      </c>
      <c r="G791">
        <v>17</v>
      </c>
      <c r="H791">
        <v>4.99</v>
      </c>
      <c r="I791">
        <v>1.8663000000000001</v>
      </c>
      <c r="J791" s="11">
        <v>39549</v>
      </c>
      <c r="K791">
        <v>84.83</v>
      </c>
      <c r="L791">
        <v>31.7271</v>
      </c>
      <c r="M791">
        <v>53.102899999999998</v>
      </c>
    </row>
    <row r="792" spans="1:13" x14ac:dyDescent="0.3">
      <c r="A792">
        <v>530</v>
      </c>
      <c r="B792">
        <v>20080411</v>
      </c>
      <c r="C792">
        <v>20080423</v>
      </c>
      <c r="D792">
        <v>20080418</v>
      </c>
      <c r="E792">
        <v>13008</v>
      </c>
      <c r="F792">
        <v>9</v>
      </c>
      <c r="G792">
        <v>18</v>
      </c>
      <c r="H792">
        <v>4.99</v>
      </c>
      <c r="I792">
        <v>1.8663000000000001</v>
      </c>
      <c r="J792" s="11">
        <v>39549</v>
      </c>
      <c r="K792">
        <v>89.82</v>
      </c>
      <c r="L792">
        <v>33.593400000000003</v>
      </c>
      <c r="M792">
        <v>56.226599999999998</v>
      </c>
    </row>
    <row r="793" spans="1:13" x14ac:dyDescent="0.3">
      <c r="A793">
        <v>530</v>
      </c>
      <c r="B793">
        <v>20080320</v>
      </c>
      <c r="C793">
        <v>20080401</v>
      </c>
      <c r="D793">
        <v>20080327</v>
      </c>
      <c r="E793">
        <v>13009</v>
      </c>
      <c r="F793">
        <v>9</v>
      </c>
      <c r="G793">
        <v>3</v>
      </c>
      <c r="H793">
        <v>4.99</v>
      </c>
      <c r="I793">
        <v>1.8663000000000001</v>
      </c>
      <c r="J793" s="11">
        <v>39527</v>
      </c>
      <c r="K793">
        <v>14.97</v>
      </c>
      <c r="L793">
        <v>5.5989000000000004</v>
      </c>
      <c r="M793">
        <v>9.3711000000000002</v>
      </c>
    </row>
    <row r="794" spans="1:13" x14ac:dyDescent="0.3">
      <c r="A794">
        <v>530</v>
      </c>
      <c r="B794">
        <v>20080407</v>
      </c>
      <c r="C794">
        <v>20080419</v>
      </c>
      <c r="D794">
        <v>20080414</v>
      </c>
      <c r="E794">
        <v>13011</v>
      </c>
      <c r="F794">
        <v>9</v>
      </c>
      <c r="G794">
        <v>17</v>
      </c>
      <c r="H794">
        <v>4.99</v>
      </c>
      <c r="I794">
        <v>1.8663000000000001</v>
      </c>
      <c r="J794" s="11">
        <v>39545</v>
      </c>
      <c r="K794">
        <v>84.83</v>
      </c>
      <c r="L794">
        <v>31.7271</v>
      </c>
      <c r="M794">
        <v>53.102899999999998</v>
      </c>
    </row>
    <row r="795" spans="1:13" x14ac:dyDescent="0.3">
      <c r="A795">
        <v>530</v>
      </c>
      <c r="B795">
        <v>20080506</v>
      </c>
      <c r="C795">
        <v>20080518</v>
      </c>
      <c r="D795">
        <v>20080513</v>
      </c>
      <c r="E795">
        <v>13013</v>
      </c>
      <c r="F795">
        <v>9</v>
      </c>
      <c r="G795">
        <v>15</v>
      </c>
      <c r="H795">
        <v>4.99</v>
      </c>
      <c r="I795">
        <v>1.8663000000000001</v>
      </c>
      <c r="J795" s="11">
        <v>39574</v>
      </c>
      <c r="K795">
        <v>74.849999999999994</v>
      </c>
      <c r="L795">
        <v>27.994499999999999</v>
      </c>
      <c r="M795">
        <v>46.855499999999999</v>
      </c>
    </row>
    <row r="796" spans="1:13" x14ac:dyDescent="0.3">
      <c r="A796">
        <v>530</v>
      </c>
      <c r="B796">
        <v>20080316</v>
      </c>
      <c r="C796">
        <v>20080328</v>
      </c>
      <c r="D796">
        <v>20080323</v>
      </c>
      <c r="E796">
        <v>13047</v>
      </c>
      <c r="F796">
        <v>9</v>
      </c>
      <c r="G796">
        <v>15</v>
      </c>
      <c r="H796">
        <v>4.99</v>
      </c>
      <c r="I796">
        <v>1.8663000000000001</v>
      </c>
      <c r="J796" s="11">
        <v>39523</v>
      </c>
      <c r="K796">
        <v>74.849999999999994</v>
      </c>
      <c r="L796">
        <v>27.994499999999999</v>
      </c>
      <c r="M796">
        <v>46.855499999999999</v>
      </c>
    </row>
    <row r="797" spans="1:13" x14ac:dyDescent="0.3">
      <c r="A797">
        <v>530</v>
      </c>
      <c r="B797">
        <v>20080420</v>
      </c>
      <c r="C797">
        <v>20080502</v>
      </c>
      <c r="D797">
        <v>20080427</v>
      </c>
      <c r="E797">
        <v>13075</v>
      </c>
      <c r="F797">
        <v>9</v>
      </c>
      <c r="G797">
        <v>14</v>
      </c>
      <c r="H797">
        <v>4.99</v>
      </c>
      <c r="I797">
        <v>1.8663000000000001</v>
      </c>
      <c r="J797" s="11">
        <v>39558</v>
      </c>
      <c r="K797">
        <v>69.86</v>
      </c>
      <c r="L797">
        <v>26.1282</v>
      </c>
      <c r="M797">
        <v>43.7318</v>
      </c>
    </row>
    <row r="798" spans="1:13" x14ac:dyDescent="0.3">
      <c r="A798">
        <v>530</v>
      </c>
      <c r="B798">
        <v>20080315</v>
      </c>
      <c r="C798">
        <v>20080327</v>
      </c>
      <c r="D798">
        <v>20080322</v>
      </c>
      <c r="E798">
        <v>13106</v>
      </c>
      <c r="F798">
        <v>9</v>
      </c>
      <c r="G798">
        <v>9</v>
      </c>
      <c r="H798">
        <v>4.99</v>
      </c>
      <c r="I798">
        <v>1.8663000000000001</v>
      </c>
      <c r="J798" s="11">
        <v>39522</v>
      </c>
      <c r="K798">
        <v>44.91</v>
      </c>
      <c r="L798">
        <v>16.796700000000001</v>
      </c>
      <c r="M798">
        <v>28.113299999999999</v>
      </c>
    </row>
    <row r="799" spans="1:13" x14ac:dyDescent="0.3">
      <c r="A799">
        <v>530</v>
      </c>
      <c r="B799">
        <v>20080414</v>
      </c>
      <c r="C799">
        <v>20080426</v>
      </c>
      <c r="D799">
        <v>20080421</v>
      </c>
      <c r="E799">
        <v>13109</v>
      </c>
      <c r="F799">
        <v>9</v>
      </c>
      <c r="G799">
        <v>16</v>
      </c>
      <c r="H799">
        <v>4.99</v>
      </c>
      <c r="I799">
        <v>1.8663000000000001</v>
      </c>
      <c r="J799" s="11">
        <v>39552</v>
      </c>
      <c r="K799">
        <v>79.84</v>
      </c>
      <c r="L799">
        <v>29.860800000000001</v>
      </c>
      <c r="M799">
        <v>49.979199999999999</v>
      </c>
    </row>
    <row r="800" spans="1:13" x14ac:dyDescent="0.3">
      <c r="A800">
        <v>530</v>
      </c>
      <c r="B800">
        <v>20080510</v>
      </c>
      <c r="C800">
        <v>20080522</v>
      </c>
      <c r="D800">
        <v>20080517</v>
      </c>
      <c r="E800">
        <v>13616</v>
      </c>
      <c r="F800">
        <v>9</v>
      </c>
      <c r="G800">
        <v>12</v>
      </c>
      <c r="H800">
        <v>4.99</v>
      </c>
      <c r="I800">
        <v>1.8663000000000001</v>
      </c>
      <c r="J800" s="11">
        <v>39578</v>
      </c>
      <c r="K800">
        <v>59.88</v>
      </c>
      <c r="L800">
        <v>22.395600000000002</v>
      </c>
      <c r="M800">
        <v>37.484400000000001</v>
      </c>
    </row>
    <row r="801" spans="1:13" x14ac:dyDescent="0.3">
      <c r="A801">
        <v>530</v>
      </c>
      <c r="B801">
        <v>20080504</v>
      </c>
      <c r="C801">
        <v>20080516</v>
      </c>
      <c r="D801">
        <v>20080511</v>
      </c>
      <c r="E801">
        <v>13622</v>
      </c>
      <c r="F801">
        <v>9</v>
      </c>
      <c r="G801">
        <v>1</v>
      </c>
      <c r="H801">
        <v>4.99</v>
      </c>
      <c r="I801">
        <v>1.8663000000000001</v>
      </c>
      <c r="J801" s="11">
        <v>39572</v>
      </c>
      <c r="K801">
        <v>4.99</v>
      </c>
      <c r="L801">
        <v>1.8663000000000001</v>
      </c>
      <c r="M801">
        <v>3.1236999999999999</v>
      </c>
    </row>
    <row r="802" spans="1:13" x14ac:dyDescent="0.3">
      <c r="A802">
        <v>530</v>
      </c>
      <c r="B802">
        <v>20080608</v>
      </c>
      <c r="C802">
        <v>20080620</v>
      </c>
      <c r="D802">
        <v>20080615</v>
      </c>
      <c r="E802">
        <v>14100</v>
      </c>
      <c r="F802">
        <v>9</v>
      </c>
      <c r="G802">
        <v>6</v>
      </c>
      <c r="H802">
        <v>4.99</v>
      </c>
      <c r="I802">
        <v>1.8663000000000001</v>
      </c>
      <c r="J802" s="11">
        <v>39607</v>
      </c>
      <c r="K802">
        <v>29.94</v>
      </c>
      <c r="L802">
        <v>11.197800000000001</v>
      </c>
      <c r="M802">
        <v>18.7422</v>
      </c>
    </row>
    <row r="803" spans="1:13" x14ac:dyDescent="0.3">
      <c r="A803">
        <v>530</v>
      </c>
      <c r="B803">
        <v>20080314</v>
      </c>
      <c r="C803">
        <v>20080326</v>
      </c>
      <c r="D803">
        <v>20080321</v>
      </c>
      <c r="E803">
        <v>14230</v>
      </c>
      <c r="F803">
        <v>9</v>
      </c>
      <c r="G803">
        <v>18</v>
      </c>
      <c r="H803">
        <v>4.99</v>
      </c>
      <c r="I803">
        <v>1.8663000000000001</v>
      </c>
      <c r="J803" s="11">
        <v>39521</v>
      </c>
      <c r="K803">
        <v>89.82</v>
      </c>
      <c r="L803">
        <v>33.593400000000003</v>
      </c>
      <c r="M803">
        <v>56.226599999999998</v>
      </c>
    </row>
    <row r="804" spans="1:13" x14ac:dyDescent="0.3">
      <c r="A804">
        <v>530</v>
      </c>
      <c r="B804">
        <v>20080524</v>
      </c>
      <c r="C804">
        <v>20080605</v>
      </c>
      <c r="D804">
        <v>20080531</v>
      </c>
      <c r="E804">
        <v>14313</v>
      </c>
      <c r="F804">
        <v>9</v>
      </c>
      <c r="G804">
        <v>17</v>
      </c>
      <c r="H804">
        <v>4.99</v>
      </c>
      <c r="I804">
        <v>1.8663000000000001</v>
      </c>
      <c r="J804" s="11">
        <v>39592</v>
      </c>
      <c r="K804">
        <v>84.83</v>
      </c>
      <c r="L804">
        <v>31.7271</v>
      </c>
      <c r="M804">
        <v>53.102899999999998</v>
      </c>
    </row>
    <row r="805" spans="1:13" x14ac:dyDescent="0.3">
      <c r="A805">
        <v>530</v>
      </c>
      <c r="B805">
        <v>20080427</v>
      </c>
      <c r="C805">
        <v>20080509</v>
      </c>
      <c r="D805">
        <v>20080504</v>
      </c>
      <c r="E805">
        <v>14316</v>
      </c>
      <c r="F805">
        <v>9</v>
      </c>
      <c r="G805">
        <v>1</v>
      </c>
      <c r="H805">
        <v>4.99</v>
      </c>
      <c r="I805">
        <v>1.8663000000000001</v>
      </c>
      <c r="J805" s="11">
        <v>39565</v>
      </c>
      <c r="K805">
        <v>4.99</v>
      </c>
      <c r="L805">
        <v>1.8663000000000001</v>
      </c>
      <c r="M805">
        <v>3.1236999999999999</v>
      </c>
    </row>
    <row r="806" spans="1:13" x14ac:dyDescent="0.3">
      <c r="A806">
        <v>530</v>
      </c>
      <c r="B806">
        <v>20080418</v>
      </c>
      <c r="C806">
        <v>20080430</v>
      </c>
      <c r="D806">
        <v>20080425</v>
      </c>
      <c r="E806">
        <v>14684</v>
      </c>
      <c r="F806">
        <v>9</v>
      </c>
      <c r="G806">
        <v>14</v>
      </c>
      <c r="H806">
        <v>4.99</v>
      </c>
      <c r="I806">
        <v>1.8663000000000001</v>
      </c>
      <c r="J806" s="11">
        <v>39556</v>
      </c>
      <c r="K806">
        <v>69.86</v>
      </c>
      <c r="L806">
        <v>26.1282</v>
      </c>
      <c r="M806">
        <v>43.7318</v>
      </c>
    </row>
    <row r="807" spans="1:13" x14ac:dyDescent="0.3">
      <c r="A807">
        <v>530</v>
      </c>
      <c r="B807">
        <v>20080424</v>
      </c>
      <c r="C807">
        <v>20080506</v>
      </c>
      <c r="D807">
        <v>20080501</v>
      </c>
      <c r="E807">
        <v>14685</v>
      </c>
      <c r="F807">
        <v>9</v>
      </c>
      <c r="G807">
        <v>17</v>
      </c>
      <c r="H807">
        <v>4.99</v>
      </c>
      <c r="I807">
        <v>1.8663000000000001</v>
      </c>
      <c r="J807" s="11">
        <v>39562</v>
      </c>
      <c r="K807">
        <v>84.83</v>
      </c>
      <c r="L807">
        <v>31.7271</v>
      </c>
      <c r="M807">
        <v>53.102899999999998</v>
      </c>
    </row>
    <row r="808" spans="1:13" x14ac:dyDescent="0.3">
      <c r="A808">
        <v>530</v>
      </c>
      <c r="B808">
        <v>20080302</v>
      </c>
      <c r="C808">
        <v>20080314</v>
      </c>
      <c r="D808">
        <v>20080309</v>
      </c>
      <c r="E808">
        <v>15025</v>
      </c>
      <c r="F808">
        <v>9</v>
      </c>
      <c r="G808">
        <v>3</v>
      </c>
      <c r="H808">
        <v>4.99</v>
      </c>
      <c r="I808">
        <v>1.8663000000000001</v>
      </c>
      <c r="J808" s="11">
        <v>39509</v>
      </c>
      <c r="K808">
        <v>14.97</v>
      </c>
      <c r="L808">
        <v>5.5989000000000004</v>
      </c>
      <c r="M808">
        <v>9.3711000000000002</v>
      </c>
    </row>
    <row r="809" spans="1:13" x14ac:dyDescent="0.3">
      <c r="A809">
        <v>530</v>
      </c>
      <c r="B809">
        <v>20080212</v>
      </c>
      <c r="C809">
        <v>20080224</v>
      </c>
      <c r="D809">
        <v>20080219</v>
      </c>
      <c r="E809">
        <v>15026</v>
      </c>
      <c r="F809">
        <v>9</v>
      </c>
      <c r="G809">
        <v>13</v>
      </c>
      <c r="H809">
        <v>4.99</v>
      </c>
      <c r="I809">
        <v>1.8663000000000001</v>
      </c>
      <c r="J809" s="11">
        <v>39490</v>
      </c>
      <c r="K809">
        <v>64.87</v>
      </c>
      <c r="L809">
        <v>24.261900000000001</v>
      </c>
      <c r="M809">
        <v>40.6081</v>
      </c>
    </row>
    <row r="810" spans="1:13" x14ac:dyDescent="0.3">
      <c r="A810">
        <v>530</v>
      </c>
      <c r="B810">
        <v>20080509</v>
      </c>
      <c r="C810">
        <v>20080521</v>
      </c>
      <c r="D810">
        <v>20080516</v>
      </c>
      <c r="E810">
        <v>15120</v>
      </c>
      <c r="F810">
        <v>9</v>
      </c>
      <c r="G810">
        <v>8</v>
      </c>
      <c r="H810">
        <v>4.99</v>
      </c>
      <c r="I810">
        <v>1.8663000000000001</v>
      </c>
      <c r="J810" s="11">
        <v>39577</v>
      </c>
      <c r="K810">
        <v>39.92</v>
      </c>
      <c r="L810">
        <v>14.930400000000001</v>
      </c>
      <c r="M810">
        <v>24.989599999999999</v>
      </c>
    </row>
    <row r="811" spans="1:13" x14ac:dyDescent="0.3">
      <c r="A811">
        <v>530</v>
      </c>
      <c r="B811">
        <v>20080606</v>
      </c>
      <c r="C811">
        <v>20080618</v>
      </c>
      <c r="D811">
        <v>20080613</v>
      </c>
      <c r="E811">
        <v>15127</v>
      </c>
      <c r="F811">
        <v>9</v>
      </c>
      <c r="G811">
        <v>1</v>
      </c>
      <c r="H811">
        <v>4.99</v>
      </c>
      <c r="I811">
        <v>1.8663000000000001</v>
      </c>
      <c r="J811" s="11">
        <v>39605</v>
      </c>
      <c r="K811">
        <v>4.99</v>
      </c>
      <c r="L811">
        <v>1.8663000000000001</v>
      </c>
      <c r="M811">
        <v>3.1236999999999999</v>
      </c>
    </row>
    <row r="812" spans="1:13" x14ac:dyDescent="0.3">
      <c r="A812">
        <v>530</v>
      </c>
      <c r="B812">
        <v>20080104</v>
      </c>
      <c r="C812">
        <v>20080116</v>
      </c>
      <c r="D812">
        <v>20080111</v>
      </c>
      <c r="E812">
        <v>16016</v>
      </c>
      <c r="F812">
        <v>9</v>
      </c>
      <c r="G812">
        <v>12</v>
      </c>
      <c r="H812">
        <v>4.99</v>
      </c>
      <c r="I812">
        <v>1.8663000000000001</v>
      </c>
      <c r="J812" s="11">
        <v>39451</v>
      </c>
      <c r="K812">
        <v>59.88</v>
      </c>
      <c r="L812">
        <v>22.395600000000002</v>
      </c>
      <c r="M812">
        <v>37.484400000000001</v>
      </c>
    </row>
    <row r="813" spans="1:13" x14ac:dyDescent="0.3">
      <c r="A813">
        <v>530</v>
      </c>
      <c r="B813">
        <v>20080723</v>
      </c>
      <c r="C813">
        <v>20080804</v>
      </c>
      <c r="D813">
        <v>20080730</v>
      </c>
      <c r="E813">
        <v>16030</v>
      </c>
      <c r="F813">
        <v>9</v>
      </c>
      <c r="G813">
        <v>19</v>
      </c>
      <c r="H813">
        <v>4.99</v>
      </c>
      <c r="I813">
        <v>1.8663000000000001</v>
      </c>
      <c r="J813" s="11">
        <v>39652</v>
      </c>
      <c r="K813">
        <v>94.81</v>
      </c>
      <c r="L813">
        <v>35.459699999999998</v>
      </c>
      <c r="M813">
        <v>59.350299999999997</v>
      </c>
    </row>
    <row r="814" spans="1:13" x14ac:dyDescent="0.3">
      <c r="A814">
        <v>530</v>
      </c>
      <c r="B814">
        <v>20080326</v>
      </c>
      <c r="C814">
        <v>20080407</v>
      </c>
      <c r="D814">
        <v>20080402</v>
      </c>
      <c r="E814">
        <v>16332</v>
      </c>
      <c r="F814">
        <v>9</v>
      </c>
      <c r="G814">
        <v>8</v>
      </c>
      <c r="H814">
        <v>4.99</v>
      </c>
      <c r="I814">
        <v>1.8663000000000001</v>
      </c>
      <c r="J814" s="11">
        <v>39533</v>
      </c>
      <c r="K814">
        <v>39.92</v>
      </c>
      <c r="L814">
        <v>14.930400000000001</v>
      </c>
      <c r="M814">
        <v>24.989599999999999</v>
      </c>
    </row>
    <row r="815" spans="1:13" x14ac:dyDescent="0.3">
      <c r="A815">
        <v>530</v>
      </c>
      <c r="B815">
        <v>20080702</v>
      </c>
      <c r="C815">
        <v>20080714</v>
      </c>
      <c r="D815">
        <v>20080709</v>
      </c>
      <c r="E815">
        <v>16342</v>
      </c>
      <c r="F815">
        <v>9</v>
      </c>
      <c r="G815">
        <v>15</v>
      </c>
      <c r="H815">
        <v>4.99</v>
      </c>
      <c r="I815">
        <v>1.8663000000000001</v>
      </c>
      <c r="J815" s="11">
        <v>39631</v>
      </c>
      <c r="K815">
        <v>74.849999999999994</v>
      </c>
      <c r="L815">
        <v>27.994499999999999</v>
      </c>
      <c r="M815">
        <v>46.855499999999999</v>
      </c>
    </row>
    <row r="816" spans="1:13" x14ac:dyDescent="0.3">
      <c r="A816">
        <v>530</v>
      </c>
      <c r="B816">
        <v>20080715</v>
      </c>
      <c r="C816">
        <v>20080727</v>
      </c>
      <c r="D816">
        <v>20080722</v>
      </c>
      <c r="E816">
        <v>16480</v>
      </c>
      <c r="F816">
        <v>9</v>
      </c>
      <c r="G816">
        <v>20</v>
      </c>
      <c r="H816">
        <v>4.99</v>
      </c>
      <c r="I816">
        <v>1.8663000000000001</v>
      </c>
      <c r="J816" s="11">
        <v>39644</v>
      </c>
      <c r="K816">
        <v>99.8</v>
      </c>
      <c r="L816">
        <v>37.326000000000001</v>
      </c>
      <c r="M816">
        <v>62.473999999999997</v>
      </c>
    </row>
    <row r="817" spans="1:13" x14ac:dyDescent="0.3">
      <c r="A817">
        <v>530</v>
      </c>
      <c r="B817">
        <v>20080623</v>
      </c>
      <c r="C817">
        <v>20080705</v>
      </c>
      <c r="D817">
        <v>20080630</v>
      </c>
      <c r="E817">
        <v>16481</v>
      </c>
      <c r="F817">
        <v>9</v>
      </c>
      <c r="G817">
        <v>10</v>
      </c>
      <c r="H817">
        <v>4.99</v>
      </c>
      <c r="I817">
        <v>1.8663000000000001</v>
      </c>
      <c r="J817" s="11">
        <v>39622</v>
      </c>
      <c r="K817">
        <v>49.9</v>
      </c>
      <c r="L817">
        <v>18.663</v>
      </c>
      <c r="M817">
        <v>31.236999999999998</v>
      </c>
    </row>
    <row r="818" spans="1:13" x14ac:dyDescent="0.3">
      <c r="A818">
        <v>530</v>
      </c>
      <c r="B818">
        <v>20080704</v>
      </c>
      <c r="C818">
        <v>20080716</v>
      </c>
      <c r="D818">
        <v>20080711</v>
      </c>
      <c r="E818">
        <v>16486</v>
      </c>
      <c r="F818">
        <v>9</v>
      </c>
      <c r="G818">
        <v>5</v>
      </c>
      <c r="H818">
        <v>4.99</v>
      </c>
      <c r="I818">
        <v>1.8663000000000001</v>
      </c>
      <c r="J818" s="11">
        <v>39633</v>
      </c>
      <c r="K818">
        <v>24.95</v>
      </c>
      <c r="L818">
        <v>9.3315000000000001</v>
      </c>
      <c r="M818">
        <v>15.618499999999999</v>
      </c>
    </row>
    <row r="819" spans="1:13" x14ac:dyDescent="0.3">
      <c r="A819">
        <v>530</v>
      </c>
      <c r="B819">
        <v>20080119</v>
      </c>
      <c r="C819">
        <v>20080131</v>
      </c>
      <c r="D819">
        <v>20080126</v>
      </c>
      <c r="E819">
        <v>19101</v>
      </c>
      <c r="F819">
        <v>9</v>
      </c>
      <c r="G819">
        <v>11</v>
      </c>
      <c r="H819">
        <v>4.99</v>
      </c>
      <c r="I819">
        <v>1.8663000000000001</v>
      </c>
      <c r="J819" s="11">
        <v>39466</v>
      </c>
      <c r="K819">
        <v>54.89</v>
      </c>
      <c r="L819">
        <v>20.529299999999999</v>
      </c>
      <c r="M819">
        <v>34.360700000000001</v>
      </c>
    </row>
    <row r="820" spans="1:13" x14ac:dyDescent="0.3">
      <c r="A820">
        <v>530</v>
      </c>
      <c r="B820">
        <v>20080723</v>
      </c>
      <c r="C820">
        <v>20080804</v>
      </c>
      <c r="D820">
        <v>20080730</v>
      </c>
      <c r="E820">
        <v>19104</v>
      </c>
      <c r="F820">
        <v>9</v>
      </c>
      <c r="G820">
        <v>4</v>
      </c>
      <c r="H820">
        <v>4.99</v>
      </c>
      <c r="I820">
        <v>1.8663000000000001</v>
      </c>
      <c r="J820" s="11">
        <v>39652</v>
      </c>
      <c r="K820">
        <v>19.96</v>
      </c>
      <c r="L820">
        <v>7.4652000000000003</v>
      </c>
      <c r="M820">
        <v>12.4948</v>
      </c>
    </row>
    <row r="821" spans="1:13" x14ac:dyDescent="0.3">
      <c r="A821">
        <v>530</v>
      </c>
      <c r="B821">
        <v>20080218</v>
      </c>
      <c r="C821">
        <v>20080301</v>
      </c>
      <c r="D821">
        <v>20080225</v>
      </c>
      <c r="E821">
        <v>19569</v>
      </c>
      <c r="F821">
        <v>9</v>
      </c>
      <c r="G821">
        <v>15</v>
      </c>
      <c r="H821">
        <v>4.99</v>
      </c>
      <c r="I821">
        <v>1.8663000000000001</v>
      </c>
      <c r="J821" s="11">
        <v>39496</v>
      </c>
      <c r="K821">
        <v>74.849999999999994</v>
      </c>
      <c r="L821">
        <v>27.994499999999999</v>
      </c>
      <c r="M821">
        <v>46.855499999999999</v>
      </c>
    </row>
    <row r="822" spans="1:13" x14ac:dyDescent="0.3">
      <c r="A822">
        <v>530</v>
      </c>
      <c r="B822">
        <v>20080627</v>
      </c>
      <c r="C822">
        <v>20080709</v>
      </c>
      <c r="D822">
        <v>20080704</v>
      </c>
      <c r="E822">
        <v>19573</v>
      </c>
      <c r="F822">
        <v>9</v>
      </c>
      <c r="G822">
        <v>2</v>
      </c>
      <c r="H822">
        <v>4.99</v>
      </c>
      <c r="I822">
        <v>1.8663000000000001</v>
      </c>
      <c r="J822" s="11">
        <v>39626</v>
      </c>
      <c r="K822">
        <v>9.98</v>
      </c>
      <c r="L822">
        <v>3.7326000000000001</v>
      </c>
      <c r="M822">
        <v>6.2473999999999998</v>
      </c>
    </row>
    <row r="823" spans="1:13" x14ac:dyDescent="0.3">
      <c r="A823">
        <v>530</v>
      </c>
      <c r="B823">
        <v>20080509</v>
      </c>
      <c r="C823">
        <v>20080521</v>
      </c>
      <c r="D823">
        <v>20080516</v>
      </c>
      <c r="E823">
        <v>19575</v>
      </c>
      <c r="F823">
        <v>9</v>
      </c>
      <c r="G823">
        <v>2</v>
      </c>
      <c r="H823">
        <v>4.99</v>
      </c>
      <c r="I823">
        <v>1.8663000000000001</v>
      </c>
      <c r="J823" s="11">
        <v>39577</v>
      </c>
      <c r="K823">
        <v>9.98</v>
      </c>
      <c r="L823">
        <v>3.7326000000000001</v>
      </c>
      <c r="M823">
        <v>6.2473999999999998</v>
      </c>
    </row>
    <row r="824" spans="1:13" x14ac:dyDescent="0.3">
      <c r="A824">
        <v>530</v>
      </c>
      <c r="B824">
        <v>20080717</v>
      </c>
      <c r="C824">
        <v>20080729</v>
      </c>
      <c r="D824">
        <v>20080724</v>
      </c>
      <c r="E824">
        <v>19581</v>
      </c>
      <c r="F824">
        <v>9</v>
      </c>
      <c r="G824">
        <v>2</v>
      </c>
      <c r="H824">
        <v>4.99</v>
      </c>
      <c r="I824">
        <v>1.8663000000000001</v>
      </c>
      <c r="J824" s="11">
        <v>39646</v>
      </c>
      <c r="K824">
        <v>9.98</v>
      </c>
      <c r="L824">
        <v>3.7326000000000001</v>
      </c>
      <c r="M824">
        <v>6.2473999999999998</v>
      </c>
    </row>
    <row r="825" spans="1:13" x14ac:dyDescent="0.3">
      <c r="A825">
        <v>530</v>
      </c>
      <c r="B825">
        <v>20080517</v>
      </c>
      <c r="C825">
        <v>20080529</v>
      </c>
      <c r="D825">
        <v>20080524</v>
      </c>
      <c r="E825">
        <v>19582</v>
      </c>
      <c r="F825">
        <v>9</v>
      </c>
      <c r="G825">
        <v>7</v>
      </c>
      <c r="H825">
        <v>4.99</v>
      </c>
      <c r="I825">
        <v>1.8663000000000001</v>
      </c>
      <c r="J825" s="11">
        <v>39585</v>
      </c>
      <c r="K825">
        <v>34.93</v>
      </c>
      <c r="L825">
        <v>13.0641</v>
      </c>
      <c r="M825">
        <v>21.8659</v>
      </c>
    </row>
    <row r="826" spans="1:13" x14ac:dyDescent="0.3">
      <c r="A826">
        <v>530</v>
      </c>
      <c r="B826">
        <v>20080707</v>
      </c>
      <c r="C826">
        <v>20080719</v>
      </c>
      <c r="D826">
        <v>20080714</v>
      </c>
      <c r="E826">
        <v>19587</v>
      </c>
      <c r="F826">
        <v>9</v>
      </c>
      <c r="G826">
        <v>17</v>
      </c>
      <c r="H826">
        <v>4.99</v>
      </c>
      <c r="I826">
        <v>1.8663000000000001</v>
      </c>
      <c r="J826" s="11">
        <v>39636</v>
      </c>
      <c r="K826">
        <v>84.83</v>
      </c>
      <c r="L826">
        <v>31.7271</v>
      </c>
      <c r="M826">
        <v>53.102899999999998</v>
      </c>
    </row>
    <row r="827" spans="1:13" x14ac:dyDescent="0.3">
      <c r="A827">
        <v>530</v>
      </c>
      <c r="B827">
        <v>20080711</v>
      </c>
      <c r="C827">
        <v>20080723</v>
      </c>
      <c r="D827">
        <v>20080718</v>
      </c>
      <c r="E827">
        <v>19603</v>
      </c>
      <c r="F827">
        <v>9</v>
      </c>
      <c r="G827">
        <v>2</v>
      </c>
      <c r="H827">
        <v>4.99</v>
      </c>
      <c r="I827">
        <v>1.8663000000000001</v>
      </c>
      <c r="J827" s="11">
        <v>39640</v>
      </c>
      <c r="K827">
        <v>9.98</v>
      </c>
      <c r="L827">
        <v>3.7326000000000001</v>
      </c>
      <c r="M827">
        <v>6.2473999999999998</v>
      </c>
    </row>
    <row r="828" spans="1:13" x14ac:dyDescent="0.3">
      <c r="A828">
        <v>530</v>
      </c>
      <c r="B828">
        <v>20080108</v>
      </c>
      <c r="C828">
        <v>20080120</v>
      </c>
      <c r="D828">
        <v>20080115</v>
      </c>
      <c r="E828">
        <v>19608</v>
      </c>
      <c r="F828">
        <v>9</v>
      </c>
      <c r="G828">
        <v>16</v>
      </c>
      <c r="H828">
        <v>4.99</v>
      </c>
      <c r="I828">
        <v>1.8663000000000001</v>
      </c>
      <c r="J828" s="11">
        <v>39455</v>
      </c>
      <c r="K828">
        <v>79.84</v>
      </c>
      <c r="L828">
        <v>29.860800000000001</v>
      </c>
      <c r="M828">
        <v>49.979199999999999</v>
      </c>
    </row>
    <row r="829" spans="1:13" x14ac:dyDescent="0.3">
      <c r="A829">
        <v>530</v>
      </c>
      <c r="B829">
        <v>20080624</v>
      </c>
      <c r="C829">
        <v>20080706</v>
      </c>
      <c r="D829">
        <v>20080701</v>
      </c>
      <c r="E829">
        <v>19617</v>
      </c>
      <c r="F829">
        <v>9</v>
      </c>
      <c r="G829">
        <v>9</v>
      </c>
      <c r="H829">
        <v>4.99</v>
      </c>
      <c r="I829">
        <v>1.8663000000000001</v>
      </c>
      <c r="J829" s="11">
        <v>39623</v>
      </c>
      <c r="K829">
        <v>44.91</v>
      </c>
      <c r="L829">
        <v>16.796700000000001</v>
      </c>
      <c r="M829">
        <v>28.113299999999999</v>
      </c>
    </row>
    <row r="830" spans="1:13" x14ac:dyDescent="0.3">
      <c r="A830">
        <v>530</v>
      </c>
      <c r="B830">
        <v>20080131</v>
      </c>
      <c r="C830">
        <v>20080212</v>
      </c>
      <c r="D830">
        <v>20080207</v>
      </c>
      <c r="E830">
        <v>19618</v>
      </c>
      <c r="F830">
        <v>9</v>
      </c>
      <c r="G830">
        <v>9</v>
      </c>
      <c r="H830">
        <v>4.99</v>
      </c>
      <c r="I830">
        <v>1.8663000000000001</v>
      </c>
      <c r="J830" s="11">
        <v>39478</v>
      </c>
      <c r="K830">
        <v>44.91</v>
      </c>
      <c r="L830">
        <v>16.796700000000001</v>
      </c>
      <c r="M830">
        <v>28.113299999999999</v>
      </c>
    </row>
    <row r="831" spans="1:13" x14ac:dyDescent="0.3">
      <c r="A831">
        <v>530</v>
      </c>
      <c r="B831">
        <v>20080129</v>
      </c>
      <c r="C831">
        <v>20080210</v>
      </c>
      <c r="D831">
        <v>20080205</v>
      </c>
      <c r="E831">
        <v>19622</v>
      </c>
      <c r="F831">
        <v>9</v>
      </c>
      <c r="G831">
        <v>10</v>
      </c>
      <c r="H831">
        <v>4.99</v>
      </c>
      <c r="I831">
        <v>1.8663000000000001</v>
      </c>
      <c r="J831" s="11">
        <v>39476</v>
      </c>
      <c r="K831">
        <v>49.9</v>
      </c>
      <c r="L831">
        <v>18.663</v>
      </c>
      <c r="M831">
        <v>31.236999999999998</v>
      </c>
    </row>
    <row r="832" spans="1:13" x14ac:dyDescent="0.3">
      <c r="A832">
        <v>530</v>
      </c>
      <c r="B832">
        <v>20080609</v>
      </c>
      <c r="C832">
        <v>20080621</v>
      </c>
      <c r="D832">
        <v>20080616</v>
      </c>
      <c r="E832">
        <v>19623</v>
      </c>
      <c r="F832">
        <v>9</v>
      </c>
      <c r="G832">
        <v>6</v>
      </c>
      <c r="H832">
        <v>4.99</v>
      </c>
      <c r="I832">
        <v>1.8663000000000001</v>
      </c>
      <c r="J832" s="11">
        <v>39608</v>
      </c>
      <c r="K832">
        <v>29.94</v>
      </c>
      <c r="L832">
        <v>11.197800000000001</v>
      </c>
      <c r="M832">
        <v>18.7422</v>
      </c>
    </row>
    <row r="833" spans="1:13" x14ac:dyDescent="0.3">
      <c r="A833">
        <v>530</v>
      </c>
      <c r="B833">
        <v>20080719</v>
      </c>
      <c r="C833">
        <v>20080731</v>
      </c>
      <c r="D833">
        <v>20080726</v>
      </c>
      <c r="E833">
        <v>19624</v>
      </c>
      <c r="F833">
        <v>9</v>
      </c>
      <c r="G833">
        <v>4</v>
      </c>
      <c r="H833">
        <v>4.99</v>
      </c>
      <c r="I833">
        <v>1.8663000000000001</v>
      </c>
      <c r="J833" s="11">
        <v>39648</v>
      </c>
      <c r="K833">
        <v>19.96</v>
      </c>
      <c r="L833">
        <v>7.4652000000000003</v>
      </c>
      <c r="M833">
        <v>12.4948</v>
      </c>
    </row>
    <row r="834" spans="1:13" x14ac:dyDescent="0.3">
      <c r="A834">
        <v>530</v>
      </c>
      <c r="B834">
        <v>20080324</v>
      </c>
      <c r="C834">
        <v>20080405</v>
      </c>
      <c r="D834">
        <v>20080331</v>
      </c>
      <c r="E834">
        <v>22965</v>
      </c>
      <c r="F834">
        <v>9</v>
      </c>
      <c r="G834">
        <v>6</v>
      </c>
      <c r="H834">
        <v>4.99</v>
      </c>
      <c r="I834">
        <v>1.8663000000000001</v>
      </c>
      <c r="J834" s="11">
        <v>39531</v>
      </c>
      <c r="K834">
        <v>29.94</v>
      </c>
      <c r="L834">
        <v>11.197800000000001</v>
      </c>
      <c r="M834">
        <v>18.7422</v>
      </c>
    </row>
    <row r="835" spans="1:13" x14ac:dyDescent="0.3">
      <c r="A835">
        <v>530</v>
      </c>
      <c r="B835">
        <v>20080630</v>
      </c>
      <c r="C835">
        <v>20080712</v>
      </c>
      <c r="D835">
        <v>20080707</v>
      </c>
      <c r="E835">
        <v>22973</v>
      </c>
      <c r="F835">
        <v>9</v>
      </c>
      <c r="G835">
        <v>8</v>
      </c>
      <c r="H835">
        <v>4.99</v>
      </c>
      <c r="I835">
        <v>1.8663000000000001</v>
      </c>
      <c r="J835" s="11">
        <v>39629</v>
      </c>
      <c r="K835">
        <v>39.92</v>
      </c>
      <c r="L835">
        <v>14.930400000000001</v>
      </c>
      <c r="M835">
        <v>24.989599999999999</v>
      </c>
    </row>
    <row r="836" spans="1:13" x14ac:dyDescent="0.3">
      <c r="A836">
        <v>530</v>
      </c>
      <c r="B836">
        <v>20080310</v>
      </c>
      <c r="C836">
        <v>20080322</v>
      </c>
      <c r="D836">
        <v>20080317</v>
      </c>
      <c r="E836">
        <v>23012</v>
      </c>
      <c r="F836">
        <v>9</v>
      </c>
      <c r="G836">
        <v>6</v>
      </c>
      <c r="H836">
        <v>4.99</v>
      </c>
      <c r="I836">
        <v>1.8663000000000001</v>
      </c>
      <c r="J836" s="11">
        <v>39517</v>
      </c>
      <c r="K836">
        <v>29.94</v>
      </c>
      <c r="L836">
        <v>11.197800000000001</v>
      </c>
      <c r="M836">
        <v>18.7422</v>
      </c>
    </row>
    <row r="837" spans="1:13" x14ac:dyDescent="0.3">
      <c r="A837">
        <v>530</v>
      </c>
      <c r="B837">
        <v>20080209</v>
      </c>
      <c r="C837">
        <v>20080221</v>
      </c>
      <c r="D837">
        <v>20080216</v>
      </c>
      <c r="E837">
        <v>23014</v>
      </c>
      <c r="F837">
        <v>9</v>
      </c>
      <c r="G837">
        <v>17</v>
      </c>
      <c r="H837">
        <v>4.99</v>
      </c>
      <c r="I837">
        <v>1.8663000000000001</v>
      </c>
      <c r="J837" s="11">
        <v>39487</v>
      </c>
      <c r="K837">
        <v>84.83</v>
      </c>
      <c r="L837">
        <v>31.7271</v>
      </c>
      <c r="M837">
        <v>53.102899999999998</v>
      </c>
    </row>
    <row r="838" spans="1:13" x14ac:dyDescent="0.3">
      <c r="A838">
        <v>530</v>
      </c>
      <c r="B838">
        <v>20080108</v>
      </c>
      <c r="C838">
        <v>20080120</v>
      </c>
      <c r="D838">
        <v>20080115</v>
      </c>
      <c r="E838">
        <v>23078</v>
      </c>
      <c r="F838">
        <v>9</v>
      </c>
      <c r="G838">
        <v>8</v>
      </c>
      <c r="H838">
        <v>4.99</v>
      </c>
      <c r="I838">
        <v>1.8663000000000001</v>
      </c>
      <c r="J838" s="11">
        <v>39455</v>
      </c>
      <c r="K838">
        <v>39.92</v>
      </c>
      <c r="L838">
        <v>14.930400000000001</v>
      </c>
      <c r="M838">
        <v>24.989599999999999</v>
      </c>
    </row>
    <row r="839" spans="1:13" x14ac:dyDescent="0.3">
      <c r="A839">
        <v>530</v>
      </c>
      <c r="B839">
        <v>20080108</v>
      </c>
      <c r="C839">
        <v>20080120</v>
      </c>
      <c r="D839">
        <v>20080115</v>
      </c>
      <c r="E839">
        <v>23079</v>
      </c>
      <c r="F839">
        <v>9</v>
      </c>
      <c r="G839">
        <v>19</v>
      </c>
      <c r="H839">
        <v>4.99</v>
      </c>
      <c r="I839">
        <v>1.8663000000000001</v>
      </c>
      <c r="J839" s="11">
        <v>39455</v>
      </c>
      <c r="K839">
        <v>94.81</v>
      </c>
      <c r="L839">
        <v>35.459699999999998</v>
      </c>
      <c r="M839">
        <v>59.350299999999997</v>
      </c>
    </row>
    <row r="840" spans="1:13" x14ac:dyDescent="0.3">
      <c r="A840">
        <v>530</v>
      </c>
      <c r="B840">
        <v>20080419</v>
      </c>
      <c r="C840">
        <v>20080501</v>
      </c>
      <c r="D840">
        <v>20080426</v>
      </c>
      <c r="E840">
        <v>23085</v>
      </c>
      <c r="F840">
        <v>9</v>
      </c>
      <c r="G840">
        <v>7</v>
      </c>
      <c r="H840">
        <v>4.99</v>
      </c>
      <c r="I840">
        <v>1.8663000000000001</v>
      </c>
      <c r="J840" s="11">
        <v>39557</v>
      </c>
      <c r="K840">
        <v>34.93</v>
      </c>
      <c r="L840">
        <v>13.0641</v>
      </c>
      <c r="M840">
        <v>21.8659</v>
      </c>
    </row>
    <row r="841" spans="1:13" x14ac:dyDescent="0.3">
      <c r="A841">
        <v>530</v>
      </c>
      <c r="B841">
        <v>20080229</v>
      </c>
      <c r="C841">
        <v>20080312</v>
      </c>
      <c r="D841">
        <v>20080307</v>
      </c>
      <c r="E841">
        <v>23087</v>
      </c>
      <c r="F841">
        <v>9</v>
      </c>
      <c r="G841">
        <v>2</v>
      </c>
      <c r="H841">
        <v>4.99</v>
      </c>
      <c r="I841">
        <v>1.8663000000000001</v>
      </c>
      <c r="J841" s="11">
        <v>39507</v>
      </c>
      <c r="K841">
        <v>9.98</v>
      </c>
      <c r="L841">
        <v>3.7326000000000001</v>
      </c>
      <c r="M841">
        <v>6.2473999999999998</v>
      </c>
    </row>
    <row r="842" spans="1:13" x14ac:dyDescent="0.3">
      <c r="A842">
        <v>530</v>
      </c>
      <c r="B842">
        <v>20080610</v>
      </c>
      <c r="C842">
        <v>20080622</v>
      </c>
      <c r="D842">
        <v>20080617</v>
      </c>
      <c r="E842">
        <v>23308</v>
      </c>
      <c r="F842">
        <v>9</v>
      </c>
      <c r="G842">
        <v>4</v>
      </c>
      <c r="H842">
        <v>4.99</v>
      </c>
      <c r="I842">
        <v>1.8663000000000001</v>
      </c>
      <c r="J842" s="11">
        <v>39609</v>
      </c>
      <c r="K842">
        <v>19.96</v>
      </c>
      <c r="L842">
        <v>7.4652000000000003</v>
      </c>
      <c r="M842">
        <v>12.4948</v>
      </c>
    </row>
    <row r="843" spans="1:13" x14ac:dyDescent="0.3">
      <c r="A843">
        <v>530</v>
      </c>
      <c r="B843">
        <v>20080309</v>
      </c>
      <c r="C843">
        <v>20080321</v>
      </c>
      <c r="D843">
        <v>20080316</v>
      </c>
      <c r="E843">
        <v>23312</v>
      </c>
      <c r="F843">
        <v>9</v>
      </c>
      <c r="G843">
        <v>6</v>
      </c>
      <c r="H843">
        <v>4.99</v>
      </c>
      <c r="I843">
        <v>1.8663000000000001</v>
      </c>
      <c r="J843" s="11">
        <v>39516</v>
      </c>
      <c r="K843">
        <v>29.94</v>
      </c>
      <c r="L843">
        <v>11.197800000000001</v>
      </c>
      <c r="M843">
        <v>18.7422</v>
      </c>
    </row>
    <row r="844" spans="1:13" x14ac:dyDescent="0.3">
      <c r="A844">
        <v>530</v>
      </c>
      <c r="B844">
        <v>20080429</v>
      </c>
      <c r="C844">
        <v>20080511</v>
      </c>
      <c r="D844">
        <v>20080506</v>
      </c>
      <c r="E844">
        <v>23315</v>
      </c>
      <c r="F844">
        <v>9</v>
      </c>
      <c r="G844">
        <v>2</v>
      </c>
      <c r="H844">
        <v>4.99</v>
      </c>
      <c r="I844">
        <v>1.8663000000000001</v>
      </c>
      <c r="J844" s="11">
        <v>39567</v>
      </c>
      <c r="K844">
        <v>9.98</v>
      </c>
      <c r="L844">
        <v>3.7326000000000001</v>
      </c>
      <c r="M844">
        <v>6.2473999999999998</v>
      </c>
    </row>
    <row r="845" spans="1:13" x14ac:dyDescent="0.3">
      <c r="A845">
        <v>530</v>
      </c>
      <c r="B845">
        <v>20080323</v>
      </c>
      <c r="C845">
        <v>20080404</v>
      </c>
      <c r="D845">
        <v>20080330</v>
      </c>
      <c r="E845">
        <v>23317</v>
      </c>
      <c r="F845">
        <v>9</v>
      </c>
      <c r="G845">
        <v>1</v>
      </c>
      <c r="H845">
        <v>4.99</v>
      </c>
      <c r="I845">
        <v>1.8663000000000001</v>
      </c>
      <c r="J845" s="11">
        <v>39530</v>
      </c>
      <c r="K845">
        <v>4.99</v>
      </c>
      <c r="L845">
        <v>1.8663000000000001</v>
      </c>
      <c r="M845">
        <v>3.1236999999999999</v>
      </c>
    </row>
    <row r="846" spans="1:13" x14ac:dyDescent="0.3">
      <c r="A846">
        <v>530</v>
      </c>
      <c r="B846">
        <v>20080224</v>
      </c>
      <c r="C846">
        <v>20080307</v>
      </c>
      <c r="D846">
        <v>20080302</v>
      </c>
      <c r="E846">
        <v>23329</v>
      </c>
      <c r="F846">
        <v>9</v>
      </c>
      <c r="G846">
        <v>1</v>
      </c>
      <c r="H846">
        <v>4.99</v>
      </c>
      <c r="I846">
        <v>1.8663000000000001</v>
      </c>
      <c r="J846" s="11">
        <v>39502</v>
      </c>
      <c r="K846">
        <v>4.99</v>
      </c>
      <c r="L846">
        <v>1.8663000000000001</v>
      </c>
      <c r="M846">
        <v>3.1236999999999999</v>
      </c>
    </row>
    <row r="847" spans="1:13" x14ac:dyDescent="0.3">
      <c r="A847">
        <v>530</v>
      </c>
      <c r="B847">
        <v>20080120</v>
      </c>
      <c r="C847">
        <v>20080201</v>
      </c>
      <c r="D847">
        <v>20080127</v>
      </c>
      <c r="E847">
        <v>23569</v>
      </c>
      <c r="F847">
        <v>9</v>
      </c>
      <c r="G847">
        <v>7</v>
      </c>
      <c r="H847">
        <v>4.99</v>
      </c>
      <c r="I847">
        <v>1.8663000000000001</v>
      </c>
      <c r="J847" s="11">
        <v>39467</v>
      </c>
      <c r="K847">
        <v>34.93</v>
      </c>
      <c r="L847">
        <v>13.0641</v>
      </c>
      <c r="M847">
        <v>21.8659</v>
      </c>
    </row>
    <row r="848" spans="1:13" x14ac:dyDescent="0.3">
      <c r="A848">
        <v>530</v>
      </c>
      <c r="B848">
        <v>20080514</v>
      </c>
      <c r="C848">
        <v>20080526</v>
      </c>
      <c r="D848">
        <v>20080521</v>
      </c>
      <c r="E848">
        <v>24228</v>
      </c>
      <c r="F848">
        <v>9</v>
      </c>
      <c r="G848">
        <v>11</v>
      </c>
      <c r="H848">
        <v>4.99</v>
      </c>
      <c r="I848">
        <v>1.8663000000000001</v>
      </c>
      <c r="J848" s="11">
        <v>39582</v>
      </c>
      <c r="K848">
        <v>54.89</v>
      </c>
      <c r="L848">
        <v>20.529299999999999</v>
      </c>
      <c r="M848">
        <v>34.360700000000001</v>
      </c>
    </row>
    <row r="849" spans="1:13" x14ac:dyDescent="0.3">
      <c r="A849">
        <v>530</v>
      </c>
      <c r="B849">
        <v>20080220</v>
      </c>
      <c r="C849">
        <v>20080303</v>
      </c>
      <c r="D849">
        <v>20080227</v>
      </c>
      <c r="E849">
        <v>24230</v>
      </c>
      <c r="F849">
        <v>9</v>
      </c>
      <c r="G849">
        <v>15</v>
      </c>
      <c r="H849">
        <v>4.99</v>
      </c>
      <c r="I849">
        <v>1.8663000000000001</v>
      </c>
      <c r="J849" s="11">
        <v>39498</v>
      </c>
      <c r="K849">
        <v>74.849999999999994</v>
      </c>
      <c r="L849">
        <v>27.994499999999999</v>
      </c>
      <c r="M849">
        <v>46.855499999999999</v>
      </c>
    </row>
    <row r="850" spans="1:13" x14ac:dyDescent="0.3">
      <c r="A850">
        <v>530</v>
      </c>
      <c r="B850">
        <v>20080621</v>
      </c>
      <c r="C850">
        <v>20080703</v>
      </c>
      <c r="D850">
        <v>20080628</v>
      </c>
      <c r="E850">
        <v>24240</v>
      </c>
      <c r="F850">
        <v>9</v>
      </c>
      <c r="G850">
        <v>11</v>
      </c>
      <c r="H850">
        <v>4.99</v>
      </c>
      <c r="I850">
        <v>1.8663000000000001</v>
      </c>
      <c r="J850" s="11">
        <v>39620</v>
      </c>
      <c r="K850">
        <v>54.89</v>
      </c>
      <c r="L850">
        <v>20.529299999999999</v>
      </c>
      <c r="M850">
        <v>34.360700000000001</v>
      </c>
    </row>
    <row r="851" spans="1:13" x14ac:dyDescent="0.3">
      <c r="A851">
        <v>530</v>
      </c>
      <c r="B851">
        <v>20080408</v>
      </c>
      <c r="C851">
        <v>20080420</v>
      </c>
      <c r="D851">
        <v>20080415</v>
      </c>
      <c r="E851">
        <v>27580</v>
      </c>
      <c r="F851">
        <v>9</v>
      </c>
      <c r="G851">
        <v>10</v>
      </c>
      <c r="H851">
        <v>4.99</v>
      </c>
      <c r="I851">
        <v>1.8663000000000001</v>
      </c>
      <c r="J851" s="11">
        <v>39546</v>
      </c>
      <c r="K851">
        <v>49.9</v>
      </c>
      <c r="L851">
        <v>18.663</v>
      </c>
      <c r="M851">
        <v>31.236999999999998</v>
      </c>
    </row>
    <row r="852" spans="1:13" x14ac:dyDescent="0.3">
      <c r="A852">
        <v>530</v>
      </c>
      <c r="B852">
        <v>20080526</v>
      </c>
      <c r="C852">
        <v>20080607</v>
      </c>
      <c r="D852">
        <v>20080602</v>
      </c>
      <c r="E852">
        <v>27588</v>
      </c>
      <c r="F852">
        <v>9</v>
      </c>
      <c r="G852">
        <v>1</v>
      </c>
      <c r="H852">
        <v>4.99</v>
      </c>
      <c r="I852">
        <v>1.8663000000000001</v>
      </c>
      <c r="J852" s="11">
        <v>39594</v>
      </c>
      <c r="K852">
        <v>4.99</v>
      </c>
      <c r="L852">
        <v>1.8663000000000001</v>
      </c>
      <c r="M852">
        <v>3.1236999999999999</v>
      </c>
    </row>
    <row r="853" spans="1:13" x14ac:dyDescent="0.3">
      <c r="A853">
        <v>530</v>
      </c>
      <c r="B853">
        <v>20080623</v>
      </c>
      <c r="C853">
        <v>20080705</v>
      </c>
      <c r="D853">
        <v>20080630</v>
      </c>
      <c r="E853">
        <v>27591</v>
      </c>
      <c r="F853">
        <v>9</v>
      </c>
      <c r="G853">
        <v>15</v>
      </c>
      <c r="H853">
        <v>4.99</v>
      </c>
      <c r="I853">
        <v>1.8663000000000001</v>
      </c>
      <c r="J853" s="11">
        <v>39622</v>
      </c>
      <c r="K853">
        <v>74.849999999999994</v>
      </c>
      <c r="L853">
        <v>27.994499999999999</v>
      </c>
      <c r="M853">
        <v>46.855499999999999</v>
      </c>
    </row>
    <row r="854" spans="1:13" x14ac:dyDescent="0.3">
      <c r="A854">
        <v>530</v>
      </c>
      <c r="B854">
        <v>20080211</v>
      </c>
      <c r="C854">
        <v>20080223</v>
      </c>
      <c r="D854">
        <v>20080218</v>
      </c>
      <c r="E854">
        <v>27592</v>
      </c>
      <c r="F854">
        <v>9</v>
      </c>
      <c r="G854">
        <v>4</v>
      </c>
      <c r="H854">
        <v>4.99</v>
      </c>
      <c r="I854">
        <v>1.8663000000000001</v>
      </c>
      <c r="J854" s="11">
        <v>39489</v>
      </c>
      <c r="K854">
        <v>19.96</v>
      </c>
      <c r="L854">
        <v>7.4652000000000003</v>
      </c>
      <c r="M854">
        <v>12.4948</v>
      </c>
    </row>
    <row r="855" spans="1:13" x14ac:dyDescent="0.3">
      <c r="A855">
        <v>530</v>
      </c>
      <c r="B855">
        <v>20080318</v>
      </c>
      <c r="C855">
        <v>20080330</v>
      </c>
      <c r="D855">
        <v>20080325</v>
      </c>
      <c r="E855">
        <v>27593</v>
      </c>
      <c r="F855">
        <v>9</v>
      </c>
      <c r="G855">
        <v>16</v>
      </c>
      <c r="H855">
        <v>4.99</v>
      </c>
      <c r="I855">
        <v>1.8663000000000001</v>
      </c>
      <c r="J855" s="11">
        <v>39525</v>
      </c>
      <c r="K855">
        <v>79.84</v>
      </c>
      <c r="L855">
        <v>29.860800000000001</v>
      </c>
      <c r="M855">
        <v>49.979199999999999</v>
      </c>
    </row>
    <row r="856" spans="1:13" x14ac:dyDescent="0.3">
      <c r="A856">
        <v>530</v>
      </c>
      <c r="B856">
        <v>20080620</v>
      </c>
      <c r="C856">
        <v>20080702</v>
      </c>
      <c r="D856">
        <v>20080627</v>
      </c>
      <c r="E856">
        <v>27595</v>
      </c>
      <c r="F856">
        <v>9</v>
      </c>
      <c r="G856">
        <v>13</v>
      </c>
      <c r="H856">
        <v>4.99</v>
      </c>
      <c r="I856">
        <v>1.8663000000000001</v>
      </c>
      <c r="J856" s="11">
        <v>39619</v>
      </c>
      <c r="K856">
        <v>64.87</v>
      </c>
      <c r="L856">
        <v>24.261900000000001</v>
      </c>
      <c r="M856">
        <v>40.6081</v>
      </c>
    </row>
    <row r="857" spans="1:13" x14ac:dyDescent="0.3">
      <c r="A857">
        <v>530</v>
      </c>
      <c r="B857">
        <v>20080604</v>
      </c>
      <c r="C857">
        <v>20080616</v>
      </c>
      <c r="D857">
        <v>20080611</v>
      </c>
      <c r="E857">
        <v>27705</v>
      </c>
      <c r="F857">
        <v>9</v>
      </c>
      <c r="G857">
        <v>15</v>
      </c>
      <c r="H857">
        <v>4.99</v>
      </c>
      <c r="I857">
        <v>1.8663000000000001</v>
      </c>
      <c r="J857" s="11">
        <v>39603</v>
      </c>
      <c r="K857">
        <v>74.849999999999994</v>
      </c>
      <c r="L857">
        <v>27.994499999999999</v>
      </c>
      <c r="M857">
        <v>46.855499999999999</v>
      </c>
    </row>
    <row r="858" spans="1:13" x14ac:dyDescent="0.3">
      <c r="A858">
        <v>530</v>
      </c>
      <c r="B858">
        <v>20080303</v>
      </c>
      <c r="C858">
        <v>20080315</v>
      </c>
      <c r="D858">
        <v>20080310</v>
      </c>
      <c r="E858">
        <v>27708</v>
      </c>
      <c r="F858">
        <v>9</v>
      </c>
      <c r="G858">
        <v>11</v>
      </c>
      <c r="H858">
        <v>4.99</v>
      </c>
      <c r="I858">
        <v>1.8663000000000001</v>
      </c>
      <c r="J858" s="11">
        <v>39510</v>
      </c>
      <c r="K858">
        <v>54.89</v>
      </c>
      <c r="L858">
        <v>20.529299999999999</v>
      </c>
      <c r="M858">
        <v>34.360700000000001</v>
      </c>
    </row>
    <row r="859" spans="1:13" x14ac:dyDescent="0.3">
      <c r="A859">
        <v>530</v>
      </c>
      <c r="B859">
        <v>20080606</v>
      </c>
      <c r="C859">
        <v>20080618</v>
      </c>
      <c r="D859">
        <v>20080613</v>
      </c>
      <c r="E859">
        <v>27717</v>
      </c>
      <c r="F859">
        <v>9</v>
      </c>
      <c r="G859">
        <v>5</v>
      </c>
      <c r="H859">
        <v>4.99</v>
      </c>
      <c r="I859">
        <v>1.8663000000000001</v>
      </c>
      <c r="J859" s="11">
        <v>39605</v>
      </c>
      <c r="K859">
        <v>24.95</v>
      </c>
      <c r="L859">
        <v>9.3315000000000001</v>
      </c>
      <c r="M859">
        <v>15.618499999999999</v>
      </c>
    </row>
    <row r="860" spans="1:13" x14ac:dyDescent="0.3">
      <c r="A860">
        <v>530</v>
      </c>
      <c r="B860">
        <v>20080425</v>
      </c>
      <c r="C860">
        <v>20080507</v>
      </c>
      <c r="D860">
        <v>20080502</v>
      </c>
      <c r="E860">
        <v>27721</v>
      </c>
      <c r="F860">
        <v>9</v>
      </c>
      <c r="G860">
        <v>17</v>
      </c>
      <c r="H860">
        <v>4.99</v>
      </c>
      <c r="I860">
        <v>1.8663000000000001</v>
      </c>
      <c r="J860" s="11">
        <v>39563</v>
      </c>
      <c r="K860">
        <v>84.83</v>
      </c>
      <c r="L860">
        <v>31.7271</v>
      </c>
      <c r="M860">
        <v>53.102899999999998</v>
      </c>
    </row>
    <row r="861" spans="1:13" x14ac:dyDescent="0.3">
      <c r="A861">
        <v>530</v>
      </c>
      <c r="B861">
        <v>20080204</v>
      </c>
      <c r="C861">
        <v>20080216</v>
      </c>
      <c r="D861">
        <v>20080211</v>
      </c>
      <c r="E861">
        <v>27878</v>
      </c>
      <c r="F861">
        <v>9</v>
      </c>
      <c r="G861">
        <v>6</v>
      </c>
      <c r="H861">
        <v>4.99</v>
      </c>
      <c r="I861">
        <v>1.8663000000000001</v>
      </c>
      <c r="J861" s="11">
        <v>39482</v>
      </c>
      <c r="K861">
        <v>29.94</v>
      </c>
      <c r="L861">
        <v>11.197800000000001</v>
      </c>
      <c r="M861">
        <v>18.7422</v>
      </c>
    </row>
    <row r="862" spans="1:13" x14ac:dyDescent="0.3">
      <c r="A862">
        <v>530</v>
      </c>
      <c r="B862">
        <v>20080502</v>
      </c>
      <c r="C862">
        <v>20080514</v>
      </c>
      <c r="D862">
        <v>20080509</v>
      </c>
      <c r="E862">
        <v>27971</v>
      </c>
      <c r="F862">
        <v>9</v>
      </c>
      <c r="G862">
        <v>16</v>
      </c>
      <c r="H862">
        <v>4.99</v>
      </c>
      <c r="I862">
        <v>1.8663000000000001</v>
      </c>
      <c r="J862" s="11">
        <v>39570</v>
      </c>
      <c r="K862">
        <v>79.84</v>
      </c>
      <c r="L862">
        <v>29.860800000000001</v>
      </c>
      <c r="M862">
        <v>49.979199999999999</v>
      </c>
    </row>
    <row r="863" spans="1:13" x14ac:dyDescent="0.3">
      <c r="A863">
        <v>530</v>
      </c>
      <c r="B863">
        <v>20080526</v>
      </c>
      <c r="C863">
        <v>20080607</v>
      </c>
      <c r="D863">
        <v>20080602</v>
      </c>
      <c r="E863">
        <v>27972</v>
      </c>
      <c r="F863">
        <v>9</v>
      </c>
      <c r="G863">
        <v>19</v>
      </c>
      <c r="H863">
        <v>4.99</v>
      </c>
      <c r="I863">
        <v>1.8663000000000001</v>
      </c>
      <c r="J863" s="11">
        <v>39594</v>
      </c>
      <c r="K863">
        <v>94.81</v>
      </c>
      <c r="L863">
        <v>35.459699999999998</v>
      </c>
      <c r="M863">
        <v>59.350299999999997</v>
      </c>
    </row>
    <row r="864" spans="1:13" x14ac:dyDescent="0.3">
      <c r="A864">
        <v>530</v>
      </c>
      <c r="B864">
        <v>20080314</v>
      </c>
      <c r="C864">
        <v>20080326</v>
      </c>
      <c r="D864">
        <v>20080321</v>
      </c>
      <c r="E864">
        <v>27975</v>
      </c>
      <c r="F864">
        <v>9</v>
      </c>
      <c r="G864">
        <v>7</v>
      </c>
      <c r="H864">
        <v>4.99</v>
      </c>
      <c r="I864">
        <v>1.8663000000000001</v>
      </c>
      <c r="J864" s="11">
        <v>39521</v>
      </c>
      <c r="K864">
        <v>34.93</v>
      </c>
      <c r="L864">
        <v>13.0641</v>
      </c>
      <c r="M864">
        <v>21.8659</v>
      </c>
    </row>
    <row r="865" spans="1:13" x14ac:dyDescent="0.3">
      <c r="A865">
        <v>530</v>
      </c>
      <c r="B865">
        <v>20080319</v>
      </c>
      <c r="C865">
        <v>20080331</v>
      </c>
      <c r="D865">
        <v>20080326</v>
      </c>
      <c r="E865">
        <v>27976</v>
      </c>
      <c r="F865">
        <v>9</v>
      </c>
      <c r="G865">
        <v>2</v>
      </c>
      <c r="H865">
        <v>4.99</v>
      </c>
      <c r="I865">
        <v>1.8663000000000001</v>
      </c>
      <c r="J865" s="11">
        <v>39526</v>
      </c>
      <c r="K865">
        <v>9.98</v>
      </c>
      <c r="L865">
        <v>3.7326000000000001</v>
      </c>
      <c r="M865">
        <v>6.2473999999999998</v>
      </c>
    </row>
    <row r="866" spans="1:13" x14ac:dyDescent="0.3">
      <c r="A866">
        <v>530</v>
      </c>
      <c r="B866">
        <v>20080203</v>
      </c>
      <c r="C866">
        <v>20080215</v>
      </c>
      <c r="D866">
        <v>20080210</v>
      </c>
      <c r="E866">
        <v>27979</v>
      </c>
      <c r="F866">
        <v>9</v>
      </c>
      <c r="G866">
        <v>13</v>
      </c>
      <c r="H866">
        <v>4.99</v>
      </c>
      <c r="I866">
        <v>1.8663000000000001</v>
      </c>
      <c r="J866" s="11">
        <v>39481</v>
      </c>
      <c r="K866">
        <v>64.87</v>
      </c>
      <c r="L866">
        <v>24.261900000000001</v>
      </c>
      <c r="M866">
        <v>40.6081</v>
      </c>
    </row>
    <row r="867" spans="1:13" x14ac:dyDescent="0.3">
      <c r="A867">
        <v>530</v>
      </c>
      <c r="B867">
        <v>20080415</v>
      </c>
      <c r="C867">
        <v>20080427</v>
      </c>
      <c r="D867">
        <v>20080422</v>
      </c>
      <c r="E867">
        <v>28137</v>
      </c>
      <c r="F867">
        <v>9</v>
      </c>
      <c r="G867">
        <v>10</v>
      </c>
      <c r="H867">
        <v>4.99</v>
      </c>
      <c r="I867">
        <v>1.8663000000000001</v>
      </c>
      <c r="J867" s="11">
        <v>39553</v>
      </c>
      <c r="K867">
        <v>49.9</v>
      </c>
      <c r="L867">
        <v>18.663</v>
      </c>
      <c r="M867">
        <v>31.236999999999998</v>
      </c>
    </row>
    <row r="868" spans="1:13" x14ac:dyDescent="0.3">
      <c r="A868">
        <v>530</v>
      </c>
      <c r="B868">
        <v>20080728</v>
      </c>
      <c r="C868">
        <v>20080809</v>
      </c>
      <c r="D868">
        <v>20080804</v>
      </c>
      <c r="E868">
        <v>28138</v>
      </c>
      <c r="F868">
        <v>9</v>
      </c>
      <c r="G868">
        <v>1</v>
      </c>
      <c r="H868">
        <v>4.99</v>
      </c>
      <c r="I868">
        <v>1.8663000000000001</v>
      </c>
      <c r="J868" s="11">
        <v>39657</v>
      </c>
      <c r="K868">
        <v>4.99</v>
      </c>
      <c r="L868">
        <v>1.8663000000000001</v>
      </c>
      <c r="M868">
        <v>3.1236999999999999</v>
      </c>
    </row>
    <row r="869" spans="1:13" x14ac:dyDescent="0.3">
      <c r="A869">
        <v>530</v>
      </c>
      <c r="B869">
        <v>20080304</v>
      </c>
      <c r="C869">
        <v>20080316</v>
      </c>
      <c r="D869">
        <v>20080311</v>
      </c>
      <c r="E869">
        <v>28139</v>
      </c>
      <c r="F869">
        <v>9</v>
      </c>
      <c r="G869">
        <v>5</v>
      </c>
      <c r="H869">
        <v>4.99</v>
      </c>
      <c r="I869">
        <v>1.8663000000000001</v>
      </c>
      <c r="J869" s="11">
        <v>39511</v>
      </c>
      <c r="K869">
        <v>24.95</v>
      </c>
      <c r="L869">
        <v>9.3315000000000001</v>
      </c>
      <c r="M869">
        <v>15.618499999999999</v>
      </c>
    </row>
    <row r="870" spans="1:13" x14ac:dyDescent="0.3">
      <c r="A870">
        <v>530</v>
      </c>
      <c r="B870">
        <v>20080630</v>
      </c>
      <c r="C870">
        <v>20080712</v>
      </c>
      <c r="D870">
        <v>20080707</v>
      </c>
      <c r="E870">
        <v>28140</v>
      </c>
      <c r="F870">
        <v>9</v>
      </c>
      <c r="G870">
        <v>20</v>
      </c>
      <c r="H870">
        <v>4.99</v>
      </c>
      <c r="I870">
        <v>1.8663000000000001</v>
      </c>
      <c r="J870" s="11">
        <v>39629</v>
      </c>
      <c r="K870">
        <v>99.8</v>
      </c>
      <c r="L870">
        <v>37.326000000000001</v>
      </c>
      <c r="M870">
        <v>62.473999999999997</v>
      </c>
    </row>
    <row r="871" spans="1:13" x14ac:dyDescent="0.3">
      <c r="A871">
        <v>530</v>
      </c>
      <c r="B871">
        <v>20080212</v>
      </c>
      <c r="C871">
        <v>20080224</v>
      </c>
      <c r="D871">
        <v>20080219</v>
      </c>
      <c r="E871">
        <v>28213</v>
      </c>
      <c r="F871">
        <v>9</v>
      </c>
      <c r="G871">
        <v>1</v>
      </c>
      <c r="H871">
        <v>4.99</v>
      </c>
      <c r="I871">
        <v>1.8663000000000001</v>
      </c>
      <c r="J871" s="11">
        <v>39490</v>
      </c>
      <c r="K871">
        <v>4.99</v>
      </c>
      <c r="L871">
        <v>1.8663000000000001</v>
      </c>
      <c r="M871">
        <v>3.1236999999999999</v>
      </c>
    </row>
    <row r="872" spans="1:13" x14ac:dyDescent="0.3">
      <c r="A872">
        <v>530</v>
      </c>
      <c r="B872">
        <v>20080402</v>
      </c>
      <c r="C872">
        <v>20080414</v>
      </c>
      <c r="D872">
        <v>20080409</v>
      </c>
      <c r="E872">
        <v>28214</v>
      </c>
      <c r="F872">
        <v>9</v>
      </c>
      <c r="G872">
        <v>15</v>
      </c>
      <c r="H872">
        <v>4.99</v>
      </c>
      <c r="I872">
        <v>1.8663000000000001</v>
      </c>
      <c r="J872" s="11">
        <v>39540</v>
      </c>
      <c r="K872">
        <v>74.849999999999994</v>
      </c>
      <c r="L872">
        <v>27.994499999999999</v>
      </c>
      <c r="M872">
        <v>46.855499999999999</v>
      </c>
    </row>
    <row r="873" spans="1:13" x14ac:dyDescent="0.3">
      <c r="A873">
        <v>530</v>
      </c>
      <c r="B873">
        <v>20080311</v>
      </c>
      <c r="C873">
        <v>20080323</v>
      </c>
      <c r="D873">
        <v>20080318</v>
      </c>
      <c r="E873">
        <v>28218</v>
      </c>
      <c r="F873">
        <v>9</v>
      </c>
      <c r="G873">
        <v>20</v>
      </c>
      <c r="H873">
        <v>4.99</v>
      </c>
      <c r="I873">
        <v>1.8663000000000001</v>
      </c>
      <c r="J873" s="11">
        <v>39518</v>
      </c>
      <c r="K873">
        <v>99.8</v>
      </c>
      <c r="L873">
        <v>37.326000000000001</v>
      </c>
      <c r="M873">
        <v>62.473999999999997</v>
      </c>
    </row>
    <row r="874" spans="1:13" x14ac:dyDescent="0.3">
      <c r="A874">
        <v>530</v>
      </c>
      <c r="B874">
        <v>20080527</v>
      </c>
      <c r="C874">
        <v>20080608</v>
      </c>
      <c r="D874">
        <v>20080603</v>
      </c>
      <c r="E874">
        <v>28219</v>
      </c>
      <c r="F874">
        <v>9</v>
      </c>
      <c r="G874">
        <v>18</v>
      </c>
      <c r="H874">
        <v>4.99</v>
      </c>
      <c r="I874">
        <v>1.8663000000000001</v>
      </c>
      <c r="J874" s="11">
        <v>39595</v>
      </c>
      <c r="K874">
        <v>89.82</v>
      </c>
      <c r="L874">
        <v>33.593400000000003</v>
      </c>
      <c r="M874">
        <v>56.226599999999998</v>
      </c>
    </row>
    <row r="875" spans="1:13" x14ac:dyDescent="0.3">
      <c r="A875">
        <v>530</v>
      </c>
      <c r="B875">
        <v>20080519</v>
      </c>
      <c r="C875">
        <v>20080531</v>
      </c>
      <c r="D875">
        <v>20080526</v>
      </c>
      <c r="E875">
        <v>28220</v>
      </c>
      <c r="F875">
        <v>9</v>
      </c>
      <c r="G875">
        <v>16</v>
      </c>
      <c r="H875">
        <v>4.99</v>
      </c>
      <c r="I875">
        <v>1.8663000000000001</v>
      </c>
      <c r="J875" s="11">
        <v>39587</v>
      </c>
      <c r="K875">
        <v>79.84</v>
      </c>
      <c r="L875">
        <v>29.860800000000001</v>
      </c>
      <c r="M875">
        <v>49.979199999999999</v>
      </c>
    </row>
    <row r="876" spans="1:13" x14ac:dyDescent="0.3">
      <c r="A876">
        <v>530</v>
      </c>
      <c r="B876">
        <v>20080510</v>
      </c>
      <c r="C876">
        <v>20080522</v>
      </c>
      <c r="D876">
        <v>20080517</v>
      </c>
      <c r="E876">
        <v>28310</v>
      </c>
      <c r="F876">
        <v>9</v>
      </c>
      <c r="G876">
        <v>13</v>
      </c>
      <c r="H876">
        <v>4.99</v>
      </c>
      <c r="I876">
        <v>1.8663000000000001</v>
      </c>
      <c r="J876" s="11">
        <v>39578</v>
      </c>
      <c r="K876">
        <v>64.87</v>
      </c>
      <c r="L876">
        <v>24.261900000000001</v>
      </c>
      <c r="M876">
        <v>40.6081</v>
      </c>
    </row>
    <row r="877" spans="1:13" x14ac:dyDescent="0.3">
      <c r="A877">
        <v>530</v>
      </c>
      <c r="B877">
        <v>20080604</v>
      </c>
      <c r="C877">
        <v>20080616</v>
      </c>
      <c r="D877">
        <v>20080611</v>
      </c>
      <c r="E877">
        <v>28328</v>
      </c>
      <c r="F877">
        <v>9</v>
      </c>
      <c r="G877">
        <v>13</v>
      </c>
      <c r="H877">
        <v>4.99</v>
      </c>
      <c r="I877">
        <v>1.8663000000000001</v>
      </c>
      <c r="J877" s="11">
        <v>39603</v>
      </c>
      <c r="K877">
        <v>64.87</v>
      </c>
      <c r="L877">
        <v>24.261900000000001</v>
      </c>
      <c r="M877">
        <v>40.6081</v>
      </c>
    </row>
    <row r="878" spans="1:13" x14ac:dyDescent="0.3">
      <c r="A878">
        <v>530</v>
      </c>
      <c r="B878">
        <v>20080624</v>
      </c>
      <c r="C878">
        <v>20080706</v>
      </c>
      <c r="D878">
        <v>20080701</v>
      </c>
      <c r="E878">
        <v>28924</v>
      </c>
      <c r="F878">
        <v>9</v>
      </c>
      <c r="G878">
        <v>6</v>
      </c>
      <c r="H878">
        <v>4.99</v>
      </c>
      <c r="I878">
        <v>1.8663000000000001</v>
      </c>
      <c r="J878" s="11">
        <v>39623</v>
      </c>
      <c r="K878">
        <v>29.94</v>
      </c>
      <c r="L878">
        <v>11.197800000000001</v>
      </c>
      <c r="M878">
        <v>18.7422</v>
      </c>
    </row>
    <row r="879" spans="1:13" x14ac:dyDescent="0.3">
      <c r="A879">
        <v>530</v>
      </c>
      <c r="B879">
        <v>20080519</v>
      </c>
      <c r="C879">
        <v>20080531</v>
      </c>
      <c r="D879">
        <v>20080526</v>
      </c>
      <c r="E879">
        <v>28925</v>
      </c>
      <c r="F879">
        <v>9</v>
      </c>
      <c r="G879">
        <v>10</v>
      </c>
      <c r="H879">
        <v>4.99</v>
      </c>
      <c r="I879">
        <v>1.8663000000000001</v>
      </c>
      <c r="J879" s="11">
        <v>39587</v>
      </c>
      <c r="K879">
        <v>49.9</v>
      </c>
      <c r="L879">
        <v>18.663</v>
      </c>
      <c r="M879">
        <v>31.236999999999998</v>
      </c>
    </row>
    <row r="880" spans="1:13" x14ac:dyDescent="0.3">
      <c r="A880">
        <v>530</v>
      </c>
      <c r="B880">
        <v>20080516</v>
      </c>
      <c r="C880">
        <v>20080528</v>
      </c>
      <c r="D880">
        <v>20080523</v>
      </c>
      <c r="E880">
        <v>28926</v>
      </c>
      <c r="F880">
        <v>9</v>
      </c>
      <c r="G880">
        <v>4</v>
      </c>
      <c r="H880">
        <v>4.99</v>
      </c>
      <c r="I880">
        <v>1.8663000000000001</v>
      </c>
      <c r="J880" s="11">
        <v>39584</v>
      </c>
      <c r="K880">
        <v>19.96</v>
      </c>
      <c r="L880">
        <v>7.4652000000000003</v>
      </c>
      <c r="M880">
        <v>12.4948</v>
      </c>
    </row>
    <row r="881" spans="1:13" x14ac:dyDescent="0.3">
      <c r="A881">
        <v>530</v>
      </c>
      <c r="B881">
        <v>20080413</v>
      </c>
      <c r="C881">
        <v>20080425</v>
      </c>
      <c r="D881">
        <v>20080420</v>
      </c>
      <c r="E881">
        <v>28929</v>
      </c>
      <c r="F881">
        <v>9</v>
      </c>
      <c r="G881">
        <v>13</v>
      </c>
      <c r="H881">
        <v>4.99</v>
      </c>
      <c r="I881">
        <v>1.8663000000000001</v>
      </c>
      <c r="J881" s="11">
        <v>39551</v>
      </c>
      <c r="K881">
        <v>64.87</v>
      </c>
      <c r="L881">
        <v>24.261900000000001</v>
      </c>
      <c r="M881">
        <v>40.6081</v>
      </c>
    </row>
    <row r="882" spans="1:13" x14ac:dyDescent="0.3">
      <c r="A882">
        <v>530</v>
      </c>
      <c r="B882">
        <v>20080612</v>
      </c>
      <c r="C882">
        <v>20080624</v>
      </c>
      <c r="D882">
        <v>20080619</v>
      </c>
      <c r="E882">
        <v>28930</v>
      </c>
      <c r="F882">
        <v>9</v>
      </c>
      <c r="G882">
        <v>1</v>
      </c>
      <c r="H882">
        <v>4.99</v>
      </c>
      <c r="I882">
        <v>1.8663000000000001</v>
      </c>
      <c r="J882" s="11">
        <v>39611</v>
      </c>
      <c r="K882">
        <v>4.99</v>
      </c>
      <c r="L882">
        <v>1.8663000000000001</v>
      </c>
      <c r="M882">
        <v>3.1236999999999999</v>
      </c>
    </row>
    <row r="883" spans="1:13" x14ac:dyDescent="0.3">
      <c r="A883">
        <v>530</v>
      </c>
      <c r="B883">
        <v>20080614</v>
      </c>
      <c r="C883">
        <v>20080626</v>
      </c>
      <c r="D883">
        <v>20080621</v>
      </c>
      <c r="E883">
        <v>28932</v>
      </c>
      <c r="F883">
        <v>9</v>
      </c>
      <c r="G883">
        <v>13</v>
      </c>
      <c r="H883">
        <v>4.99</v>
      </c>
      <c r="I883">
        <v>1.8663000000000001</v>
      </c>
      <c r="J883" s="11">
        <v>39613</v>
      </c>
      <c r="K883">
        <v>64.87</v>
      </c>
      <c r="L883">
        <v>24.261900000000001</v>
      </c>
      <c r="M883">
        <v>40.6081</v>
      </c>
    </row>
    <row r="884" spans="1:13" x14ac:dyDescent="0.3">
      <c r="A884">
        <v>530</v>
      </c>
      <c r="B884">
        <v>20080424</v>
      </c>
      <c r="C884">
        <v>20080506</v>
      </c>
      <c r="D884">
        <v>20080501</v>
      </c>
      <c r="E884">
        <v>28933</v>
      </c>
      <c r="F884">
        <v>9</v>
      </c>
      <c r="G884">
        <v>6</v>
      </c>
      <c r="H884">
        <v>4.99</v>
      </c>
      <c r="I884">
        <v>1.8663000000000001</v>
      </c>
      <c r="J884" s="11">
        <v>39562</v>
      </c>
      <c r="K884">
        <v>29.94</v>
      </c>
      <c r="L884">
        <v>11.197800000000001</v>
      </c>
      <c r="M884">
        <v>18.7422</v>
      </c>
    </row>
    <row r="885" spans="1:13" x14ac:dyDescent="0.3">
      <c r="A885">
        <v>530</v>
      </c>
      <c r="B885">
        <v>20080218</v>
      </c>
      <c r="C885">
        <v>20080301</v>
      </c>
      <c r="D885">
        <v>20080225</v>
      </c>
      <c r="E885">
        <v>28934</v>
      </c>
      <c r="F885">
        <v>9</v>
      </c>
      <c r="G885">
        <v>9</v>
      </c>
      <c r="H885">
        <v>4.99</v>
      </c>
      <c r="I885">
        <v>1.8663000000000001</v>
      </c>
      <c r="J885" s="11">
        <v>39496</v>
      </c>
      <c r="K885">
        <v>44.91</v>
      </c>
      <c r="L885">
        <v>16.796700000000001</v>
      </c>
      <c r="M885">
        <v>28.113299999999999</v>
      </c>
    </row>
    <row r="886" spans="1:13" x14ac:dyDescent="0.3">
      <c r="A886">
        <v>530</v>
      </c>
      <c r="B886">
        <v>20080228</v>
      </c>
      <c r="C886">
        <v>20080311</v>
      </c>
      <c r="D886">
        <v>20080306</v>
      </c>
      <c r="E886">
        <v>29090</v>
      </c>
      <c r="F886">
        <v>9</v>
      </c>
      <c r="G886">
        <v>8</v>
      </c>
      <c r="H886">
        <v>4.99</v>
      </c>
      <c r="I886">
        <v>1.8663000000000001</v>
      </c>
      <c r="J886" s="11">
        <v>39506</v>
      </c>
      <c r="K886">
        <v>39.92</v>
      </c>
      <c r="L886">
        <v>14.930400000000001</v>
      </c>
      <c r="M886">
        <v>24.989599999999999</v>
      </c>
    </row>
    <row r="887" spans="1:13" x14ac:dyDescent="0.3">
      <c r="A887">
        <v>530</v>
      </c>
      <c r="B887">
        <v>20080317</v>
      </c>
      <c r="C887">
        <v>20080329</v>
      </c>
      <c r="D887">
        <v>20080324</v>
      </c>
      <c r="E887">
        <v>29458</v>
      </c>
      <c r="F887">
        <v>9</v>
      </c>
      <c r="G887">
        <v>8</v>
      </c>
      <c r="H887">
        <v>4.99</v>
      </c>
      <c r="I887">
        <v>1.8663000000000001</v>
      </c>
      <c r="J887" s="11">
        <v>39524</v>
      </c>
      <c r="K887">
        <v>39.92</v>
      </c>
      <c r="L887">
        <v>14.930400000000001</v>
      </c>
      <c r="M887">
        <v>24.989599999999999</v>
      </c>
    </row>
    <row r="888" spans="1:13" x14ac:dyDescent="0.3">
      <c r="A888">
        <v>217</v>
      </c>
      <c r="B888">
        <v>20080612</v>
      </c>
      <c r="C888">
        <v>20080624</v>
      </c>
      <c r="D888">
        <v>20080619</v>
      </c>
      <c r="E888">
        <v>11001</v>
      </c>
      <c r="F888">
        <v>9</v>
      </c>
      <c r="G888">
        <v>1</v>
      </c>
      <c r="H888">
        <v>34.99</v>
      </c>
      <c r="I888">
        <v>13.0863</v>
      </c>
      <c r="J888" s="11">
        <v>39611</v>
      </c>
      <c r="K888">
        <v>34.99</v>
      </c>
      <c r="L888">
        <v>13.0863</v>
      </c>
      <c r="M888">
        <v>21.903700000000001</v>
      </c>
    </row>
    <row r="889" spans="1:13" x14ac:dyDescent="0.3">
      <c r="A889">
        <v>217</v>
      </c>
      <c r="B889">
        <v>20080728</v>
      </c>
      <c r="C889">
        <v>20080809</v>
      </c>
      <c r="D889">
        <v>20080804</v>
      </c>
      <c r="E889">
        <v>11123</v>
      </c>
      <c r="F889">
        <v>9</v>
      </c>
      <c r="G889">
        <v>17</v>
      </c>
      <c r="H889">
        <v>34.99</v>
      </c>
      <c r="I889">
        <v>13.0863</v>
      </c>
      <c r="J889" s="11">
        <v>39657</v>
      </c>
      <c r="K889">
        <v>594.83000000000004</v>
      </c>
      <c r="L889">
        <v>222.46709999999999</v>
      </c>
      <c r="M889">
        <v>372.36290000000002</v>
      </c>
    </row>
    <row r="890" spans="1:13" x14ac:dyDescent="0.3">
      <c r="A890">
        <v>217</v>
      </c>
      <c r="B890">
        <v>20080418</v>
      </c>
      <c r="C890">
        <v>20080430</v>
      </c>
      <c r="D890">
        <v>20080425</v>
      </c>
      <c r="E890">
        <v>11147</v>
      </c>
      <c r="F890">
        <v>9</v>
      </c>
      <c r="G890">
        <v>14</v>
      </c>
      <c r="H890">
        <v>34.99</v>
      </c>
      <c r="I890">
        <v>13.0863</v>
      </c>
      <c r="J890" s="11">
        <v>39556</v>
      </c>
      <c r="K890">
        <v>489.86</v>
      </c>
      <c r="L890">
        <v>183.20820000000001</v>
      </c>
      <c r="M890">
        <v>306.65179999999998</v>
      </c>
    </row>
    <row r="891" spans="1:13" x14ac:dyDescent="0.3">
      <c r="A891">
        <v>217</v>
      </c>
      <c r="B891">
        <v>20080624</v>
      </c>
      <c r="C891">
        <v>20080706</v>
      </c>
      <c r="D891">
        <v>20080701</v>
      </c>
      <c r="E891">
        <v>11360</v>
      </c>
      <c r="F891">
        <v>9</v>
      </c>
      <c r="G891">
        <v>19</v>
      </c>
      <c r="H891">
        <v>34.99</v>
      </c>
      <c r="I891">
        <v>13.0863</v>
      </c>
      <c r="J891" s="11">
        <v>39623</v>
      </c>
      <c r="K891">
        <v>664.81</v>
      </c>
      <c r="L891">
        <v>248.6397</v>
      </c>
      <c r="M891">
        <v>416.1703</v>
      </c>
    </row>
    <row r="892" spans="1:13" x14ac:dyDescent="0.3">
      <c r="A892">
        <v>217</v>
      </c>
      <c r="B892">
        <v>20080403</v>
      </c>
      <c r="C892">
        <v>20080415</v>
      </c>
      <c r="D892">
        <v>20080410</v>
      </c>
      <c r="E892">
        <v>11361</v>
      </c>
      <c r="F892">
        <v>9</v>
      </c>
      <c r="G892">
        <v>11</v>
      </c>
      <c r="H892">
        <v>34.99</v>
      </c>
      <c r="I892">
        <v>13.0863</v>
      </c>
      <c r="J892" s="11">
        <v>39541</v>
      </c>
      <c r="K892">
        <v>384.89</v>
      </c>
      <c r="L892">
        <v>143.94929999999999</v>
      </c>
      <c r="M892">
        <v>240.94069999999999</v>
      </c>
    </row>
    <row r="893" spans="1:13" x14ac:dyDescent="0.3">
      <c r="A893">
        <v>217</v>
      </c>
      <c r="B893">
        <v>20080122</v>
      </c>
      <c r="C893">
        <v>20080203</v>
      </c>
      <c r="D893">
        <v>20080129</v>
      </c>
      <c r="E893">
        <v>11461</v>
      </c>
      <c r="F893">
        <v>9</v>
      </c>
      <c r="G893">
        <v>8</v>
      </c>
      <c r="H893">
        <v>34.99</v>
      </c>
      <c r="I893">
        <v>13.0863</v>
      </c>
      <c r="J893" s="11">
        <v>39469</v>
      </c>
      <c r="K893">
        <v>279.92</v>
      </c>
      <c r="L893">
        <v>104.6904</v>
      </c>
      <c r="M893">
        <v>175.2296</v>
      </c>
    </row>
    <row r="894" spans="1:13" x14ac:dyDescent="0.3">
      <c r="A894">
        <v>217</v>
      </c>
      <c r="B894">
        <v>20080428</v>
      </c>
      <c r="C894">
        <v>20080510</v>
      </c>
      <c r="D894">
        <v>20080505</v>
      </c>
      <c r="E894">
        <v>11472</v>
      </c>
      <c r="F894">
        <v>9</v>
      </c>
      <c r="G894">
        <v>18</v>
      </c>
      <c r="H894">
        <v>34.99</v>
      </c>
      <c r="I894">
        <v>13.0863</v>
      </c>
      <c r="J894" s="11">
        <v>39566</v>
      </c>
      <c r="K894">
        <v>629.82000000000005</v>
      </c>
      <c r="L894">
        <v>235.55340000000001</v>
      </c>
      <c r="M894">
        <v>394.26659999999998</v>
      </c>
    </row>
    <row r="895" spans="1:13" x14ac:dyDescent="0.3">
      <c r="A895">
        <v>217</v>
      </c>
      <c r="B895">
        <v>20080131</v>
      </c>
      <c r="C895">
        <v>20080212</v>
      </c>
      <c r="D895">
        <v>20080207</v>
      </c>
      <c r="E895">
        <v>11754</v>
      </c>
      <c r="F895">
        <v>9</v>
      </c>
      <c r="G895">
        <v>15</v>
      </c>
      <c r="H895">
        <v>34.99</v>
      </c>
      <c r="I895">
        <v>13.0863</v>
      </c>
      <c r="J895" s="11">
        <v>39478</v>
      </c>
      <c r="K895">
        <v>524.85</v>
      </c>
      <c r="L895">
        <v>196.2945</v>
      </c>
      <c r="M895">
        <v>328.55549999999999</v>
      </c>
    </row>
    <row r="896" spans="1:13" x14ac:dyDescent="0.3">
      <c r="A896">
        <v>217</v>
      </c>
      <c r="B896">
        <v>20080115</v>
      </c>
      <c r="C896">
        <v>20080127</v>
      </c>
      <c r="D896">
        <v>20080122</v>
      </c>
      <c r="E896">
        <v>11768</v>
      </c>
      <c r="F896">
        <v>9</v>
      </c>
      <c r="G896">
        <v>1</v>
      </c>
      <c r="H896">
        <v>34.99</v>
      </c>
      <c r="I896">
        <v>13.0863</v>
      </c>
      <c r="J896" s="11">
        <v>39462</v>
      </c>
      <c r="K896">
        <v>34.99</v>
      </c>
      <c r="L896">
        <v>13.0863</v>
      </c>
      <c r="M896">
        <v>21.903700000000001</v>
      </c>
    </row>
    <row r="897" spans="1:13" x14ac:dyDescent="0.3">
      <c r="A897">
        <v>217</v>
      </c>
      <c r="B897">
        <v>20080126</v>
      </c>
      <c r="C897">
        <v>20080207</v>
      </c>
      <c r="D897">
        <v>20080202</v>
      </c>
      <c r="E897">
        <v>11895</v>
      </c>
      <c r="F897">
        <v>9</v>
      </c>
      <c r="G897">
        <v>1</v>
      </c>
      <c r="H897">
        <v>34.99</v>
      </c>
      <c r="I897">
        <v>13.0863</v>
      </c>
      <c r="J897" s="11">
        <v>39473</v>
      </c>
      <c r="K897">
        <v>34.99</v>
      </c>
      <c r="L897">
        <v>13.0863</v>
      </c>
      <c r="M897">
        <v>21.903700000000001</v>
      </c>
    </row>
    <row r="898" spans="1:13" x14ac:dyDescent="0.3">
      <c r="A898">
        <v>217</v>
      </c>
      <c r="B898">
        <v>20080416</v>
      </c>
      <c r="C898">
        <v>20080428</v>
      </c>
      <c r="D898">
        <v>20080423</v>
      </c>
      <c r="E898">
        <v>11897</v>
      </c>
      <c r="F898">
        <v>9</v>
      </c>
      <c r="G898">
        <v>20</v>
      </c>
      <c r="H898">
        <v>34.99</v>
      </c>
      <c r="I898">
        <v>13.0863</v>
      </c>
      <c r="J898" s="11">
        <v>39554</v>
      </c>
      <c r="K898">
        <v>699.8</v>
      </c>
      <c r="L898">
        <v>261.726</v>
      </c>
      <c r="M898">
        <v>438.07400000000001</v>
      </c>
    </row>
    <row r="899" spans="1:13" x14ac:dyDescent="0.3">
      <c r="A899">
        <v>217</v>
      </c>
      <c r="B899">
        <v>20080202</v>
      </c>
      <c r="C899">
        <v>20080214</v>
      </c>
      <c r="D899">
        <v>20080209</v>
      </c>
      <c r="E899">
        <v>11909</v>
      </c>
      <c r="F899">
        <v>9</v>
      </c>
      <c r="G899">
        <v>13</v>
      </c>
      <c r="H899">
        <v>34.99</v>
      </c>
      <c r="I899">
        <v>13.0863</v>
      </c>
      <c r="J899" s="11">
        <v>39480</v>
      </c>
      <c r="K899">
        <v>454.87</v>
      </c>
      <c r="L899">
        <v>170.12190000000001</v>
      </c>
      <c r="M899">
        <v>284.74810000000002</v>
      </c>
    </row>
    <row r="900" spans="1:13" x14ac:dyDescent="0.3">
      <c r="A900">
        <v>217</v>
      </c>
      <c r="B900">
        <v>20080208</v>
      </c>
      <c r="C900">
        <v>20080220</v>
      </c>
      <c r="D900">
        <v>20080215</v>
      </c>
      <c r="E900">
        <v>11967</v>
      </c>
      <c r="F900">
        <v>9</v>
      </c>
      <c r="G900">
        <v>11</v>
      </c>
      <c r="H900">
        <v>34.99</v>
      </c>
      <c r="I900">
        <v>13.0863</v>
      </c>
      <c r="J900" s="11">
        <v>39486</v>
      </c>
      <c r="K900">
        <v>384.89</v>
      </c>
      <c r="L900">
        <v>143.94929999999999</v>
      </c>
      <c r="M900">
        <v>240.94069999999999</v>
      </c>
    </row>
    <row r="901" spans="1:13" x14ac:dyDescent="0.3">
      <c r="A901">
        <v>217</v>
      </c>
      <c r="B901">
        <v>20080625</v>
      </c>
      <c r="C901">
        <v>20080707</v>
      </c>
      <c r="D901">
        <v>20080702</v>
      </c>
      <c r="E901">
        <v>11993</v>
      </c>
      <c r="F901">
        <v>9</v>
      </c>
      <c r="G901">
        <v>14</v>
      </c>
      <c r="H901">
        <v>34.99</v>
      </c>
      <c r="I901">
        <v>13.0863</v>
      </c>
      <c r="J901" s="11">
        <v>39624</v>
      </c>
      <c r="K901">
        <v>489.86</v>
      </c>
      <c r="L901">
        <v>183.20820000000001</v>
      </c>
      <c r="M901">
        <v>306.65179999999998</v>
      </c>
    </row>
    <row r="902" spans="1:13" x14ac:dyDescent="0.3">
      <c r="A902">
        <v>217</v>
      </c>
      <c r="B902">
        <v>20080224</v>
      </c>
      <c r="C902">
        <v>20080307</v>
      </c>
      <c r="D902">
        <v>20080302</v>
      </c>
      <c r="E902">
        <v>11994</v>
      </c>
      <c r="F902">
        <v>9</v>
      </c>
      <c r="G902">
        <v>1</v>
      </c>
      <c r="H902">
        <v>34.99</v>
      </c>
      <c r="I902">
        <v>13.0863</v>
      </c>
      <c r="J902" s="11">
        <v>39502</v>
      </c>
      <c r="K902">
        <v>34.99</v>
      </c>
      <c r="L902">
        <v>13.0863</v>
      </c>
      <c r="M902">
        <v>21.903700000000001</v>
      </c>
    </row>
    <row r="903" spans="1:13" x14ac:dyDescent="0.3">
      <c r="A903">
        <v>217</v>
      </c>
      <c r="B903">
        <v>20080203</v>
      </c>
      <c r="C903">
        <v>20080215</v>
      </c>
      <c r="D903">
        <v>20080210</v>
      </c>
      <c r="E903">
        <v>11996</v>
      </c>
      <c r="F903">
        <v>9</v>
      </c>
      <c r="G903">
        <v>17</v>
      </c>
      <c r="H903">
        <v>34.99</v>
      </c>
      <c r="I903">
        <v>13.0863</v>
      </c>
      <c r="J903" s="11">
        <v>39481</v>
      </c>
      <c r="K903">
        <v>594.83000000000004</v>
      </c>
      <c r="L903">
        <v>222.46709999999999</v>
      </c>
      <c r="M903">
        <v>372.36290000000002</v>
      </c>
    </row>
    <row r="904" spans="1:13" x14ac:dyDescent="0.3">
      <c r="A904">
        <v>217</v>
      </c>
      <c r="B904">
        <v>20080215</v>
      </c>
      <c r="C904">
        <v>20080227</v>
      </c>
      <c r="D904">
        <v>20080222</v>
      </c>
      <c r="E904">
        <v>12001</v>
      </c>
      <c r="F904">
        <v>9</v>
      </c>
      <c r="G904">
        <v>4</v>
      </c>
      <c r="H904">
        <v>34.99</v>
      </c>
      <c r="I904">
        <v>13.0863</v>
      </c>
      <c r="J904" s="11">
        <v>39493</v>
      </c>
      <c r="K904">
        <v>139.96</v>
      </c>
      <c r="L904">
        <v>52.345199999999998</v>
      </c>
      <c r="M904">
        <v>87.614800000000002</v>
      </c>
    </row>
    <row r="905" spans="1:13" x14ac:dyDescent="0.3">
      <c r="A905">
        <v>217</v>
      </c>
      <c r="B905">
        <v>20080324</v>
      </c>
      <c r="C905">
        <v>20080405</v>
      </c>
      <c r="D905">
        <v>20080331</v>
      </c>
      <c r="E905">
        <v>12007</v>
      </c>
      <c r="F905">
        <v>9</v>
      </c>
      <c r="G905">
        <v>5</v>
      </c>
      <c r="H905">
        <v>34.99</v>
      </c>
      <c r="I905">
        <v>13.0863</v>
      </c>
      <c r="J905" s="11">
        <v>39531</v>
      </c>
      <c r="K905">
        <v>174.95</v>
      </c>
      <c r="L905">
        <v>65.4315</v>
      </c>
      <c r="M905">
        <v>109.5185</v>
      </c>
    </row>
    <row r="906" spans="1:13" x14ac:dyDescent="0.3">
      <c r="A906">
        <v>217</v>
      </c>
      <c r="B906">
        <v>20080207</v>
      </c>
      <c r="C906">
        <v>20080219</v>
      </c>
      <c r="D906">
        <v>20080214</v>
      </c>
      <c r="E906">
        <v>12039</v>
      </c>
      <c r="F906">
        <v>9</v>
      </c>
      <c r="G906">
        <v>5</v>
      </c>
      <c r="H906">
        <v>34.99</v>
      </c>
      <c r="I906">
        <v>13.0863</v>
      </c>
      <c r="J906" s="11">
        <v>39485</v>
      </c>
      <c r="K906">
        <v>174.95</v>
      </c>
      <c r="L906">
        <v>65.4315</v>
      </c>
      <c r="M906">
        <v>109.5185</v>
      </c>
    </row>
    <row r="907" spans="1:13" x14ac:dyDescent="0.3">
      <c r="A907">
        <v>217</v>
      </c>
      <c r="B907">
        <v>20080315</v>
      </c>
      <c r="C907">
        <v>20080327</v>
      </c>
      <c r="D907">
        <v>20080322</v>
      </c>
      <c r="E907">
        <v>12348</v>
      </c>
      <c r="F907">
        <v>9</v>
      </c>
      <c r="G907">
        <v>10</v>
      </c>
      <c r="H907">
        <v>34.99</v>
      </c>
      <c r="I907">
        <v>13.0863</v>
      </c>
      <c r="J907" s="11">
        <v>39522</v>
      </c>
      <c r="K907">
        <v>349.9</v>
      </c>
      <c r="L907">
        <v>130.863</v>
      </c>
      <c r="M907">
        <v>219.03700000000001</v>
      </c>
    </row>
    <row r="908" spans="1:13" x14ac:dyDescent="0.3">
      <c r="A908">
        <v>217</v>
      </c>
      <c r="B908">
        <v>20080331</v>
      </c>
      <c r="C908">
        <v>20080412</v>
      </c>
      <c r="D908">
        <v>20080407</v>
      </c>
      <c r="E908">
        <v>12352</v>
      </c>
      <c r="F908">
        <v>9</v>
      </c>
      <c r="G908">
        <v>5</v>
      </c>
      <c r="H908">
        <v>34.99</v>
      </c>
      <c r="I908">
        <v>13.0863</v>
      </c>
      <c r="J908" s="11">
        <v>39538</v>
      </c>
      <c r="K908">
        <v>174.95</v>
      </c>
      <c r="L908">
        <v>65.4315</v>
      </c>
      <c r="M908">
        <v>109.5185</v>
      </c>
    </row>
    <row r="909" spans="1:13" x14ac:dyDescent="0.3">
      <c r="A909">
        <v>217</v>
      </c>
      <c r="B909">
        <v>20080330</v>
      </c>
      <c r="C909">
        <v>20080411</v>
      </c>
      <c r="D909">
        <v>20080406</v>
      </c>
      <c r="E909">
        <v>12665</v>
      </c>
      <c r="F909">
        <v>9</v>
      </c>
      <c r="G909">
        <v>12</v>
      </c>
      <c r="H909">
        <v>34.99</v>
      </c>
      <c r="I909">
        <v>13.0863</v>
      </c>
      <c r="J909" s="11">
        <v>39537</v>
      </c>
      <c r="K909">
        <v>419.88</v>
      </c>
      <c r="L909">
        <v>157.03559999999999</v>
      </c>
      <c r="M909">
        <v>262.84440000000001</v>
      </c>
    </row>
    <row r="910" spans="1:13" x14ac:dyDescent="0.3">
      <c r="A910">
        <v>217</v>
      </c>
      <c r="B910">
        <v>20080523</v>
      </c>
      <c r="C910">
        <v>20080604</v>
      </c>
      <c r="D910">
        <v>20080530</v>
      </c>
      <c r="E910">
        <v>13002</v>
      </c>
      <c r="F910">
        <v>9</v>
      </c>
      <c r="G910">
        <v>2</v>
      </c>
      <c r="H910">
        <v>34.99</v>
      </c>
      <c r="I910">
        <v>13.0863</v>
      </c>
      <c r="J910" s="11">
        <v>39591</v>
      </c>
      <c r="K910">
        <v>69.98</v>
      </c>
      <c r="L910">
        <v>26.172599999999999</v>
      </c>
      <c r="M910">
        <v>43.807400000000001</v>
      </c>
    </row>
    <row r="911" spans="1:13" x14ac:dyDescent="0.3">
      <c r="A911">
        <v>217</v>
      </c>
      <c r="B911">
        <v>20080402</v>
      </c>
      <c r="C911">
        <v>20080414</v>
      </c>
      <c r="D911">
        <v>20080409</v>
      </c>
      <c r="E911">
        <v>13009</v>
      </c>
      <c r="F911">
        <v>9</v>
      </c>
      <c r="G911">
        <v>1</v>
      </c>
      <c r="H911">
        <v>34.99</v>
      </c>
      <c r="I911">
        <v>13.0863</v>
      </c>
      <c r="J911" s="11">
        <v>39540</v>
      </c>
      <c r="K911">
        <v>34.99</v>
      </c>
      <c r="L911">
        <v>13.0863</v>
      </c>
      <c r="M911">
        <v>21.903700000000001</v>
      </c>
    </row>
    <row r="912" spans="1:13" x14ac:dyDescent="0.3">
      <c r="A912">
        <v>217</v>
      </c>
      <c r="B912">
        <v>20080608</v>
      </c>
      <c r="C912">
        <v>20080620</v>
      </c>
      <c r="D912">
        <v>20080615</v>
      </c>
      <c r="E912">
        <v>13021</v>
      </c>
      <c r="F912">
        <v>9</v>
      </c>
      <c r="G912">
        <v>6</v>
      </c>
      <c r="H912">
        <v>34.99</v>
      </c>
      <c r="I912">
        <v>13.0863</v>
      </c>
      <c r="J912" s="11">
        <v>39607</v>
      </c>
      <c r="K912">
        <v>209.94</v>
      </c>
      <c r="L912">
        <v>78.517799999999994</v>
      </c>
      <c r="M912">
        <v>131.4222</v>
      </c>
    </row>
    <row r="913" spans="1:13" x14ac:dyDescent="0.3">
      <c r="A913">
        <v>217</v>
      </c>
      <c r="B913">
        <v>20080424</v>
      </c>
      <c r="C913">
        <v>20080506</v>
      </c>
      <c r="D913">
        <v>20080501</v>
      </c>
      <c r="E913">
        <v>13042</v>
      </c>
      <c r="F913">
        <v>9</v>
      </c>
      <c r="G913">
        <v>17</v>
      </c>
      <c r="H913">
        <v>34.99</v>
      </c>
      <c r="I913">
        <v>13.0863</v>
      </c>
      <c r="J913" s="11">
        <v>39562</v>
      </c>
      <c r="K913">
        <v>594.83000000000004</v>
      </c>
      <c r="L913">
        <v>222.46709999999999</v>
      </c>
      <c r="M913">
        <v>372.36290000000002</v>
      </c>
    </row>
    <row r="914" spans="1:13" x14ac:dyDescent="0.3">
      <c r="A914">
        <v>217</v>
      </c>
      <c r="B914">
        <v>20080324</v>
      </c>
      <c r="C914">
        <v>20080405</v>
      </c>
      <c r="D914">
        <v>20080331</v>
      </c>
      <c r="E914">
        <v>13043</v>
      </c>
      <c r="F914">
        <v>9</v>
      </c>
      <c r="G914">
        <v>13</v>
      </c>
      <c r="H914">
        <v>34.99</v>
      </c>
      <c r="I914">
        <v>13.0863</v>
      </c>
      <c r="J914" s="11">
        <v>39531</v>
      </c>
      <c r="K914">
        <v>454.87</v>
      </c>
      <c r="L914">
        <v>170.12190000000001</v>
      </c>
      <c r="M914">
        <v>284.74810000000002</v>
      </c>
    </row>
    <row r="915" spans="1:13" x14ac:dyDescent="0.3">
      <c r="A915">
        <v>217</v>
      </c>
      <c r="B915">
        <v>20080103</v>
      </c>
      <c r="C915">
        <v>20080115</v>
      </c>
      <c r="D915">
        <v>20080110</v>
      </c>
      <c r="E915">
        <v>13046</v>
      </c>
      <c r="F915">
        <v>9</v>
      </c>
      <c r="G915">
        <v>8</v>
      </c>
      <c r="H915">
        <v>34.99</v>
      </c>
      <c r="I915">
        <v>13.0863</v>
      </c>
      <c r="J915" s="11">
        <v>39450</v>
      </c>
      <c r="K915">
        <v>279.92</v>
      </c>
      <c r="L915">
        <v>104.6904</v>
      </c>
      <c r="M915">
        <v>175.2296</v>
      </c>
    </row>
    <row r="916" spans="1:13" x14ac:dyDescent="0.3">
      <c r="A916">
        <v>217</v>
      </c>
      <c r="B916">
        <v>20080420</v>
      </c>
      <c r="C916">
        <v>20080502</v>
      </c>
      <c r="D916">
        <v>20080427</v>
      </c>
      <c r="E916">
        <v>13075</v>
      </c>
      <c r="F916">
        <v>9</v>
      </c>
      <c r="G916">
        <v>7</v>
      </c>
      <c r="H916">
        <v>34.99</v>
      </c>
      <c r="I916">
        <v>13.0863</v>
      </c>
      <c r="J916" s="11">
        <v>39558</v>
      </c>
      <c r="K916">
        <v>244.93</v>
      </c>
      <c r="L916">
        <v>91.604100000000003</v>
      </c>
      <c r="M916">
        <v>153.32589999999999</v>
      </c>
    </row>
    <row r="917" spans="1:13" x14ac:dyDescent="0.3">
      <c r="A917">
        <v>217</v>
      </c>
      <c r="B917">
        <v>20080505</v>
      </c>
      <c r="C917">
        <v>20080517</v>
      </c>
      <c r="D917">
        <v>20080512</v>
      </c>
      <c r="E917">
        <v>13080</v>
      </c>
      <c r="F917">
        <v>9</v>
      </c>
      <c r="G917">
        <v>18</v>
      </c>
      <c r="H917">
        <v>34.99</v>
      </c>
      <c r="I917">
        <v>13.0863</v>
      </c>
      <c r="J917" s="11">
        <v>39573</v>
      </c>
      <c r="K917">
        <v>629.82000000000005</v>
      </c>
      <c r="L917">
        <v>235.55340000000001</v>
      </c>
      <c r="M917">
        <v>394.26659999999998</v>
      </c>
    </row>
    <row r="918" spans="1:13" x14ac:dyDescent="0.3">
      <c r="A918">
        <v>217</v>
      </c>
      <c r="B918">
        <v>20080414</v>
      </c>
      <c r="C918">
        <v>20080426</v>
      </c>
      <c r="D918">
        <v>20080421</v>
      </c>
      <c r="E918">
        <v>13109</v>
      </c>
      <c r="F918">
        <v>9</v>
      </c>
      <c r="G918">
        <v>19</v>
      </c>
      <c r="H918">
        <v>34.99</v>
      </c>
      <c r="I918">
        <v>13.0863</v>
      </c>
      <c r="J918" s="11">
        <v>39552</v>
      </c>
      <c r="K918">
        <v>664.81</v>
      </c>
      <c r="L918">
        <v>248.6397</v>
      </c>
      <c r="M918">
        <v>416.1703</v>
      </c>
    </row>
    <row r="919" spans="1:13" x14ac:dyDescent="0.3">
      <c r="A919">
        <v>217</v>
      </c>
      <c r="B919">
        <v>20080505</v>
      </c>
      <c r="C919">
        <v>20080517</v>
      </c>
      <c r="D919">
        <v>20080512</v>
      </c>
      <c r="E919">
        <v>13111</v>
      </c>
      <c r="F919">
        <v>9</v>
      </c>
      <c r="G919">
        <v>10</v>
      </c>
      <c r="H919">
        <v>34.99</v>
      </c>
      <c r="I919">
        <v>13.0863</v>
      </c>
      <c r="J919" s="11">
        <v>39573</v>
      </c>
      <c r="K919">
        <v>349.9</v>
      </c>
      <c r="L919">
        <v>130.863</v>
      </c>
      <c r="M919">
        <v>219.03700000000001</v>
      </c>
    </row>
    <row r="920" spans="1:13" x14ac:dyDescent="0.3">
      <c r="A920">
        <v>217</v>
      </c>
      <c r="B920">
        <v>20080507</v>
      </c>
      <c r="C920">
        <v>20080519</v>
      </c>
      <c r="D920">
        <v>20080514</v>
      </c>
      <c r="E920">
        <v>13115</v>
      </c>
      <c r="F920">
        <v>9</v>
      </c>
      <c r="G920">
        <v>7</v>
      </c>
      <c r="H920">
        <v>34.99</v>
      </c>
      <c r="I920">
        <v>13.0863</v>
      </c>
      <c r="J920" s="11">
        <v>39575</v>
      </c>
      <c r="K920">
        <v>244.93</v>
      </c>
      <c r="L920">
        <v>91.604100000000003</v>
      </c>
      <c r="M920">
        <v>153.32589999999999</v>
      </c>
    </row>
    <row r="921" spans="1:13" x14ac:dyDescent="0.3">
      <c r="A921">
        <v>217</v>
      </c>
      <c r="B921">
        <v>20080619</v>
      </c>
      <c r="C921">
        <v>20080701</v>
      </c>
      <c r="D921">
        <v>20080626</v>
      </c>
      <c r="E921">
        <v>13118</v>
      </c>
      <c r="F921">
        <v>9</v>
      </c>
      <c r="G921">
        <v>7</v>
      </c>
      <c r="H921">
        <v>34.99</v>
      </c>
      <c r="I921">
        <v>13.0863</v>
      </c>
      <c r="J921" s="11">
        <v>39618</v>
      </c>
      <c r="K921">
        <v>244.93</v>
      </c>
      <c r="L921">
        <v>91.604100000000003</v>
      </c>
      <c r="M921">
        <v>153.32589999999999</v>
      </c>
    </row>
    <row r="922" spans="1:13" x14ac:dyDescent="0.3">
      <c r="A922">
        <v>217</v>
      </c>
      <c r="B922">
        <v>20080606</v>
      </c>
      <c r="C922">
        <v>20080618</v>
      </c>
      <c r="D922">
        <v>20080613</v>
      </c>
      <c r="E922">
        <v>13120</v>
      </c>
      <c r="F922">
        <v>9</v>
      </c>
      <c r="G922">
        <v>6</v>
      </c>
      <c r="H922">
        <v>34.99</v>
      </c>
      <c r="I922">
        <v>13.0863</v>
      </c>
      <c r="J922" s="11">
        <v>39605</v>
      </c>
      <c r="K922">
        <v>209.94</v>
      </c>
      <c r="L922">
        <v>78.517799999999994</v>
      </c>
      <c r="M922">
        <v>131.4222</v>
      </c>
    </row>
    <row r="923" spans="1:13" x14ac:dyDescent="0.3">
      <c r="A923">
        <v>217</v>
      </c>
      <c r="B923">
        <v>20080501</v>
      </c>
      <c r="C923">
        <v>20080513</v>
      </c>
      <c r="D923">
        <v>20080508</v>
      </c>
      <c r="E923">
        <v>13123</v>
      </c>
      <c r="F923">
        <v>9</v>
      </c>
      <c r="G923">
        <v>11</v>
      </c>
      <c r="H923">
        <v>34.99</v>
      </c>
      <c r="I923">
        <v>13.0863</v>
      </c>
      <c r="J923" s="11">
        <v>39569</v>
      </c>
      <c r="K923">
        <v>384.89</v>
      </c>
      <c r="L923">
        <v>143.94929999999999</v>
      </c>
      <c r="M923">
        <v>240.94069999999999</v>
      </c>
    </row>
    <row r="924" spans="1:13" x14ac:dyDescent="0.3">
      <c r="A924">
        <v>217</v>
      </c>
      <c r="B924">
        <v>20080610</v>
      </c>
      <c r="C924">
        <v>20080622</v>
      </c>
      <c r="D924">
        <v>20080617</v>
      </c>
      <c r="E924">
        <v>13134</v>
      </c>
      <c r="F924">
        <v>9</v>
      </c>
      <c r="G924">
        <v>6</v>
      </c>
      <c r="H924">
        <v>34.99</v>
      </c>
      <c r="I924">
        <v>13.0863</v>
      </c>
      <c r="J924" s="11">
        <v>39609</v>
      </c>
      <c r="K924">
        <v>209.94</v>
      </c>
      <c r="L924">
        <v>78.517799999999994</v>
      </c>
      <c r="M924">
        <v>131.4222</v>
      </c>
    </row>
    <row r="925" spans="1:13" x14ac:dyDescent="0.3">
      <c r="A925">
        <v>217</v>
      </c>
      <c r="B925">
        <v>20080520</v>
      </c>
      <c r="C925">
        <v>20080601</v>
      </c>
      <c r="D925">
        <v>20080527</v>
      </c>
      <c r="E925">
        <v>13135</v>
      </c>
      <c r="F925">
        <v>9</v>
      </c>
      <c r="G925">
        <v>12</v>
      </c>
      <c r="H925">
        <v>34.99</v>
      </c>
      <c r="I925">
        <v>13.0863</v>
      </c>
      <c r="J925" s="11">
        <v>39588</v>
      </c>
      <c r="K925">
        <v>419.88</v>
      </c>
      <c r="L925">
        <v>157.03559999999999</v>
      </c>
      <c r="M925">
        <v>262.84440000000001</v>
      </c>
    </row>
    <row r="926" spans="1:13" x14ac:dyDescent="0.3">
      <c r="A926">
        <v>217</v>
      </c>
      <c r="B926">
        <v>20080715</v>
      </c>
      <c r="C926">
        <v>20080727</v>
      </c>
      <c r="D926">
        <v>20080722</v>
      </c>
      <c r="E926">
        <v>13140</v>
      </c>
      <c r="F926">
        <v>9</v>
      </c>
      <c r="G926">
        <v>11</v>
      </c>
      <c r="H926">
        <v>34.99</v>
      </c>
      <c r="I926">
        <v>13.0863</v>
      </c>
      <c r="J926" s="11">
        <v>39644</v>
      </c>
      <c r="K926">
        <v>384.89</v>
      </c>
      <c r="L926">
        <v>143.94929999999999</v>
      </c>
      <c r="M926">
        <v>240.94069999999999</v>
      </c>
    </row>
    <row r="927" spans="1:13" x14ac:dyDescent="0.3">
      <c r="A927">
        <v>217</v>
      </c>
      <c r="B927">
        <v>20080103</v>
      </c>
      <c r="C927">
        <v>20080115</v>
      </c>
      <c r="D927">
        <v>20080110</v>
      </c>
      <c r="E927">
        <v>13150</v>
      </c>
      <c r="F927">
        <v>9</v>
      </c>
      <c r="G927">
        <v>2</v>
      </c>
      <c r="H927">
        <v>34.99</v>
      </c>
      <c r="I927">
        <v>13.0863</v>
      </c>
      <c r="J927" s="11">
        <v>39450</v>
      </c>
      <c r="K927">
        <v>69.98</v>
      </c>
      <c r="L927">
        <v>26.172599999999999</v>
      </c>
      <c r="M927">
        <v>43.807400000000001</v>
      </c>
    </row>
    <row r="928" spans="1:13" x14ac:dyDescent="0.3">
      <c r="A928">
        <v>217</v>
      </c>
      <c r="B928">
        <v>20080425</v>
      </c>
      <c r="C928">
        <v>20080507</v>
      </c>
      <c r="D928">
        <v>20080502</v>
      </c>
      <c r="E928">
        <v>13615</v>
      </c>
      <c r="F928">
        <v>9</v>
      </c>
      <c r="G928">
        <v>11</v>
      </c>
      <c r="H928">
        <v>34.99</v>
      </c>
      <c r="I928">
        <v>13.0863</v>
      </c>
      <c r="J928" s="11">
        <v>39563</v>
      </c>
      <c r="K928">
        <v>384.89</v>
      </c>
      <c r="L928">
        <v>143.94929999999999</v>
      </c>
      <c r="M928">
        <v>240.94069999999999</v>
      </c>
    </row>
    <row r="929" spans="1:13" x14ac:dyDescent="0.3">
      <c r="A929">
        <v>217</v>
      </c>
      <c r="B929">
        <v>20080509</v>
      </c>
      <c r="C929">
        <v>20080521</v>
      </c>
      <c r="D929">
        <v>20080516</v>
      </c>
      <c r="E929">
        <v>13640</v>
      </c>
      <c r="F929">
        <v>9</v>
      </c>
      <c r="G929">
        <v>7</v>
      </c>
      <c r="H929">
        <v>34.99</v>
      </c>
      <c r="I929">
        <v>13.0863</v>
      </c>
      <c r="J929" s="11">
        <v>39577</v>
      </c>
      <c r="K929">
        <v>244.93</v>
      </c>
      <c r="L929">
        <v>91.604100000000003</v>
      </c>
      <c r="M929">
        <v>153.32589999999999</v>
      </c>
    </row>
    <row r="930" spans="1:13" x14ac:dyDescent="0.3">
      <c r="A930">
        <v>217</v>
      </c>
      <c r="B930">
        <v>20080624</v>
      </c>
      <c r="C930">
        <v>20080706</v>
      </c>
      <c r="D930">
        <v>20080701</v>
      </c>
      <c r="E930">
        <v>13648</v>
      </c>
      <c r="F930">
        <v>9</v>
      </c>
      <c r="G930">
        <v>20</v>
      </c>
      <c r="H930">
        <v>34.99</v>
      </c>
      <c r="I930">
        <v>13.0863</v>
      </c>
      <c r="J930" s="11">
        <v>39623</v>
      </c>
      <c r="K930">
        <v>699.8</v>
      </c>
      <c r="L930">
        <v>261.726</v>
      </c>
      <c r="M930">
        <v>438.07400000000001</v>
      </c>
    </row>
    <row r="931" spans="1:13" x14ac:dyDescent="0.3">
      <c r="A931">
        <v>217</v>
      </c>
      <c r="B931">
        <v>20080617</v>
      </c>
      <c r="C931">
        <v>20080629</v>
      </c>
      <c r="D931">
        <v>20080624</v>
      </c>
      <c r="E931">
        <v>13955</v>
      </c>
      <c r="F931">
        <v>9</v>
      </c>
      <c r="G931">
        <v>17</v>
      </c>
      <c r="H931">
        <v>34.99</v>
      </c>
      <c r="I931">
        <v>13.0863</v>
      </c>
      <c r="J931" s="11">
        <v>39616</v>
      </c>
      <c r="K931">
        <v>594.83000000000004</v>
      </c>
      <c r="L931">
        <v>222.46709999999999</v>
      </c>
      <c r="M931">
        <v>372.36290000000002</v>
      </c>
    </row>
    <row r="932" spans="1:13" x14ac:dyDescent="0.3">
      <c r="A932">
        <v>217</v>
      </c>
      <c r="B932">
        <v>20080625</v>
      </c>
      <c r="C932">
        <v>20080707</v>
      </c>
      <c r="D932">
        <v>20080702</v>
      </c>
      <c r="E932">
        <v>13960</v>
      </c>
      <c r="F932">
        <v>9</v>
      </c>
      <c r="G932">
        <v>13</v>
      </c>
      <c r="H932">
        <v>34.99</v>
      </c>
      <c r="I932">
        <v>13.0863</v>
      </c>
      <c r="J932" s="11">
        <v>39624</v>
      </c>
      <c r="K932">
        <v>454.87</v>
      </c>
      <c r="L932">
        <v>170.12190000000001</v>
      </c>
      <c r="M932">
        <v>284.74810000000002</v>
      </c>
    </row>
    <row r="933" spans="1:13" x14ac:dyDescent="0.3">
      <c r="A933">
        <v>217</v>
      </c>
      <c r="B933">
        <v>20080213</v>
      </c>
      <c r="C933">
        <v>20080225</v>
      </c>
      <c r="D933">
        <v>20080220</v>
      </c>
      <c r="E933">
        <v>13965</v>
      </c>
      <c r="F933">
        <v>9</v>
      </c>
      <c r="G933">
        <v>4</v>
      </c>
      <c r="H933">
        <v>34.99</v>
      </c>
      <c r="I933">
        <v>13.0863</v>
      </c>
      <c r="J933" s="11">
        <v>39491</v>
      </c>
      <c r="K933">
        <v>139.96</v>
      </c>
      <c r="L933">
        <v>52.345199999999998</v>
      </c>
      <c r="M933">
        <v>87.614800000000002</v>
      </c>
    </row>
    <row r="934" spans="1:13" x14ac:dyDescent="0.3">
      <c r="A934">
        <v>217</v>
      </c>
      <c r="B934">
        <v>20080217</v>
      </c>
      <c r="C934">
        <v>20080229</v>
      </c>
      <c r="D934">
        <v>20080224</v>
      </c>
      <c r="E934">
        <v>13966</v>
      </c>
      <c r="F934">
        <v>9</v>
      </c>
      <c r="G934">
        <v>14</v>
      </c>
      <c r="H934">
        <v>34.99</v>
      </c>
      <c r="I934">
        <v>13.0863</v>
      </c>
      <c r="J934" s="11">
        <v>39495</v>
      </c>
      <c r="K934">
        <v>489.86</v>
      </c>
      <c r="L934">
        <v>183.20820000000001</v>
      </c>
      <c r="M934">
        <v>306.65179999999998</v>
      </c>
    </row>
    <row r="935" spans="1:13" x14ac:dyDescent="0.3">
      <c r="A935">
        <v>217</v>
      </c>
      <c r="B935">
        <v>20080621</v>
      </c>
      <c r="C935">
        <v>20080703</v>
      </c>
      <c r="D935">
        <v>20080628</v>
      </c>
      <c r="E935">
        <v>13967</v>
      </c>
      <c r="F935">
        <v>9</v>
      </c>
      <c r="G935">
        <v>16</v>
      </c>
      <c r="H935">
        <v>34.99</v>
      </c>
      <c r="I935">
        <v>13.0863</v>
      </c>
      <c r="J935" s="11">
        <v>39620</v>
      </c>
      <c r="K935">
        <v>559.84</v>
      </c>
      <c r="L935">
        <v>209.38079999999999</v>
      </c>
      <c r="M935">
        <v>350.45920000000001</v>
      </c>
    </row>
    <row r="936" spans="1:13" x14ac:dyDescent="0.3">
      <c r="A936">
        <v>217</v>
      </c>
      <c r="B936">
        <v>20080612</v>
      </c>
      <c r="C936">
        <v>20080624</v>
      </c>
      <c r="D936">
        <v>20080619</v>
      </c>
      <c r="E936">
        <v>13970</v>
      </c>
      <c r="F936">
        <v>9</v>
      </c>
      <c r="G936">
        <v>11</v>
      </c>
      <c r="H936">
        <v>34.99</v>
      </c>
      <c r="I936">
        <v>13.0863</v>
      </c>
      <c r="J936" s="11">
        <v>39611</v>
      </c>
      <c r="K936">
        <v>384.89</v>
      </c>
      <c r="L936">
        <v>143.94929999999999</v>
      </c>
      <c r="M936">
        <v>240.94069999999999</v>
      </c>
    </row>
    <row r="937" spans="1:13" x14ac:dyDescent="0.3">
      <c r="A937">
        <v>217</v>
      </c>
      <c r="B937">
        <v>20080603</v>
      </c>
      <c r="C937">
        <v>20080615</v>
      </c>
      <c r="D937">
        <v>20080610</v>
      </c>
      <c r="E937">
        <v>13974</v>
      </c>
      <c r="F937">
        <v>9</v>
      </c>
      <c r="G937">
        <v>19</v>
      </c>
      <c r="H937">
        <v>34.99</v>
      </c>
      <c r="I937">
        <v>13.0863</v>
      </c>
      <c r="J937" s="11">
        <v>39602</v>
      </c>
      <c r="K937">
        <v>664.81</v>
      </c>
      <c r="L937">
        <v>248.6397</v>
      </c>
      <c r="M937">
        <v>416.1703</v>
      </c>
    </row>
    <row r="938" spans="1:13" x14ac:dyDescent="0.3">
      <c r="A938">
        <v>217</v>
      </c>
      <c r="B938">
        <v>20080127</v>
      </c>
      <c r="C938">
        <v>20080208</v>
      </c>
      <c r="D938">
        <v>20080203</v>
      </c>
      <c r="E938">
        <v>13983</v>
      </c>
      <c r="F938">
        <v>9</v>
      </c>
      <c r="G938">
        <v>2</v>
      </c>
      <c r="H938">
        <v>34.99</v>
      </c>
      <c r="I938">
        <v>13.0863</v>
      </c>
      <c r="J938" s="11">
        <v>39474</v>
      </c>
      <c r="K938">
        <v>69.98</v>
      </c>
      <c r="L938">
        <v>26.172599999999999</v>
      </c>
      <c r="M938">
        <v>43.807400000000001</v>
      </c>
    </row>
    <row r="939" spans="1:13" x14ac:dyDescent="0.3">
      <c r="A939">
        <v>217</v>
      </c>
      <c r="B939">
        <v>20080627</v>
      </c>
      <c r="C939">
        <v>20080709</v>
      </c>
      <c r="D939">
        <v>20080704</v>
      </c>
      <c r="E939">
        <v>13997</v>
      </c>
      <c r="F939">
        <v>9</v>
      </c>
      <c r="G939">
        <v>16</v>
      </c>
      <c r="H939">
        <v>34.99</v>
      </c>
      <c r="I939">
        <v>13.0863</v>
      </c>
      <c r="J939" s="11">
        <v>39626</v>
      </c>
      <c r="K939">
        <v>559.84</v>
      </c>
      <c r="L939">
        <v>209.38079999999999</v>
      </c>
      <c r="M939">
        <v>350.45920000000001</v>
      </c>
    </row>
    <row r="940" spans="1:13" x14ac:dyDescent="0.3">
      <c r="A940">
        <v>217</v>
      </c>
      <c r="B940">
        <v>20080416</v>
      </c>
      <c r="C940">
        <v>20080428</v>
      </c>
      <c r="D940">
        <v>20080423</v>
      </c>
      <c r="E940">
        <v>14009</v>
      </c>
      <c r="F940">
        <v>9</v>
      </c>
      <c r="G940">
        <v>2</v>
      </c>
      <c r="H940">
        <v>34.99</v>
      </c>
      <c r="I940">
        <v>13.0863</v>
      </c>
      <c r="J940" s="11">
        <v>39554</v>
      </c>
      <c r="K940">
        <v>69.98</v>
      </c>
      <c r="L940">
        <v>26.172599999999999</v>
      </c>
      <c r="M940">
        <v>43.807400000000001</v>
      </c>
    </row>
    <row r="941" spans="1:13" x14ac:dyDescent="0.3">
      <c r="A941">
        <v>217</v>
      </c>
      <c r="B941">
        <v>20080614</v>
      </c>
      <c r="C941">
        <v>20080626</v>
      </c>
      <c r="D941">
        <v>20080621</v>
      </c>
      <c r="E941">
        <v>14013</v>
      </c>
      <c r="F941">
        <v>9</v>
      </c>
      <c r="G941">
        <v>3</v>
      </c>
      <c r="H941">
        <v>34.99</v>
      </c>
      <c r="I941">
        <v>13.0863</v>
      </c>
      <c r="J941" s="11">
        <v>39613</v>
      </c>
      <c r="K941">
        <v>104.97</v>
      </c>
      <c r="L941">
        <v>39.258899999999997</v>
      </c>
      <c r="M941">
        <v>65.711100000000002</v>
      </c>
    </row>
    <row r="942" spans="1:13" x14ac:dyDescent="0.3">
      <c r="A942">
        <v>217</v>
      </c>
      <c r="B942">
        <v>20080425</v>
      </c>
      <c r="C942">
        <v>20080507</v>
      </c>
      <c r="D942">
        <v>20080502</v>
      </c>
      <c r="E942">
        <v>14015</v>
      </c>
      <c r="F942">
        <v>9</v>
      </c>
      <c r="G942">
        <v>15</v>
      </c>
      <c r="H942">
        <v>34.99</v>
      </c>
      <c r="I942">
        <v>13.0863</v>
      </c>
      <c r="J942" s="11">
        <v>39563</v>
      </c>
      <c r="K942">
        <v>524.85</v>
      </c>
      <c r="L942">
        <v>196.2945</v>
      </c>
      <c r="M942">
        <v>328.55549999999999</v>
      </c>
    </row>
    <row r="943" spans="1:13" x14ac:dyDescent="0.3">
      <c r="A943">
        <v>217</v>
      </c>
      <c r="B943">
        <v>20080308</v>
      </c>
      <c r="C943">
        <v>20080320</v>
      </c>
      <c r="D943">
        <v>20080315</v>
      </c>
      <c r="E943">
        <v>14016</v>
      </c>
      <c r="F943">
        <v>9</v>
      </c>
      <c r="G943">
        <v>7</v>
      </c>
      <c r="H943">
        <v>34.99</v>
      </c>
      <c r="I943">
        <v>13.0863</v>
      </c>
      <c r="J943" s="11">
        <v>39515</v>
      </c>
      <c r="K943">
        <v>244.93</v>
      </c>
      <c r="L943">
        <v>91.604100000000003</v>
      </c>
      <c r="M943">
        <v>153.32589999999999</v>
      </c>
    </row>
    <row r="944" spans="1:13" x14ac:dyDescent="0.3">
      <c r="A944">
        <v>217</v>
      </c>
      <c r="B944">
        <v>20080630</v>
      </c>
      <c r="C944">
        <v>20080712</v>
      </c>
      <c r="D944">
        <v>20080707</v>
      </c>
      <c r="E944">
        <v>14055</v>
      </c>
      <c r="F944">
        <v>9</v>
      </c>
      <c r="G944">
        <v>17</v>
      </c>
      <c r="H944">
        <v>34.99</v>
      </c>
      <c r="I944">
        <v>13.0863</v>
      </c>
      <c r="J944" s="11">
        <v>39629</v>
      </c>
      <c r="K944">
        <v>594.83000000000004</v>
      </c>
      <c r="L944">
        <v>222.46709999999999</v>
      </c>
      <c r="M944">
        <v>372.36290000000002</v>
      </c>
    </row>
    <row r="945" spans="1:13" x14ac:dyDescent="0.3">
      <c r="A945">
        <v>217</v>
      </c>
      <c r="B945">
        <v>20080217</v>
      </c>
      <c r="C945">
        <v>20080229</v>
      </c>
      <c r="D945">
        <v>20080224</v>
      </c>
      <c r="E945">
        <v>14067</v>
      </c>
      <c r="F945">
        <v>9</v>
      </c>
      <c r="G945">
        <v>17</v>
      </c>
      <c r="H945">
        <v>34.99</v>
      </c>
      <c r="I945">
        <v>13.0863</v>
      </c>
      <c r="J945" s="11">
        <v>39495</v>
      </c>
      <c r="K945">
        <v>594.83000000000004</v>
      </c>
      <c r="L945">
        <v>222.46709999999999</v>
      </c>
      <c r="M945">
        <v>372.36290000000002</v>
      </c>
    </row>
    <row r="946" spans="1:13" x14ac:dyDescent="0.3">
      <c r="A946">
        <v>217</v>
      </c>
      <c r="B946">
        <v>20080626</v>
      </c>
      <c r="C946">
        <v>20080708</v>
      </c>
      <c r="D946">
        <v>20080703</v>
      </c>
      <c r="E946">
        <v>14069</v>
      </c>
      <c r="F946">
        <v>9</v>
      </c>
      <c r="G946">
        <v>16</v>
      </c>
      <c r="H946">
        <v>34.99</v>
      </c>
      <c r="I946">
        <v>13.0863</v>
      </c>
      <c r="J946" s="11">
        <v>39625</v>
      </c>
      <c r="K946">
        <v>559.84</v>
      </c>
      <c r="L946">
        <v>209.38079999999999</v>
      </c>
      <c r="M946">
        <v>350.45920000000001</v>
      </c>
    </row>
    <row r="947" spans="1:13" x14ac:dyDescent="0.3">
      <c r="A947">
        <v>217</v>
      </c>
      <c r="B947">
        <v>20080214</v>
      </c>
      <c r="C947">
        <v>20080226</v>
      </c>
      <c r="D947">
        <v>20080221</v>
      </c>
      <c r="E947">
        <v>14101</v>
      </c>
      <c r="F947">
        <v>9</v>
      </c>
      <c r="G947">
        <v>4</v>
      </c>
      <c r="H947">
        <v>34.99</v>
      </c>
      <c r="I947">
        <v>13.0863</v>
      </c>
      <c r="J947" s="11">
        <v>39492</v>
      </c>
      <c r="K947">
        <v>139.96</v>
      </c>
      <c r="L947">
        <v>52.345199999999998</v>
      </c>
      <c r="M947">
        <v>87.614800000000002</v>
      </c>
    </row>
    <row r="948" spans="1:13" x14ac:dyDescent="0.3">
      <c r="A948">
        <v>217</v>
      </c>
      <c r="B948">
        <v>20080113</v>
      </c>
      <c r="C948">
        <v>20080125</v>
      </c>
      <c r="D948">
        <v>20080120</v>
      </c>
      <c r="E948">
        <v>14224</v>
      </c>
      <c r="F948">
        <v>9</v>
      </c>
      <c r="G948">
        <v>14</v>
      </c>
      <c r="H948">
        <v>34.99</v>
      </c>
      <c r="I948">
        <v>13.0863</v>
      </c>
      <c r="J948" s="11">
        <v>39460</v>
      </c>
      <c r="K948">
        <v>489.86</v>
      </c>
      <c r="L948">
        <v>183.20820000000001</v>
      </c>
      <c r="M948">
        <v>306.65179999999998</v>
      </c>
    </row>
    <row r="949" spans="1:13" x14ac:dyDescent="0.3">
      <c r="A949">
        <v>217</v>
      </c>
      <c r="B949">
        <v>20080307</v>
      </c>
      <c r="C949">
        <v>20080319</v>
      </c>
      <c r="D949">
        <v>20080314</v>
      </c>
      <c r="E949">
        <v>14234</v>
      </c>
      <c r="F949">
        <v>9</v>
      </c>
      <c r="G949">
        <v>5</v>
      </c>
      <c r="H949">
        <v>34.99</v>
      </c>
      <c r="I949">
        <v>13.0863</v>
      </c>
      <c r="J949" s="11">
        <v>39514</v>
      </c>
      <c r="K949">
        <v>174.95</v>
      </c>
      <c r="L949">
        <v>65.4315</v>
      </c>
      <c r="M949">
        <v>109.5185</v>
      </c>
    </row>
    <row r="950" spans="1:13" x14ac:dyDescent="0.3">
      <c r="A950">
        <v>217</v>
      </c>
      <c r="B950">
        <v>20080328</v>
      </c>
      <c r="C950">
        <v>20080409</v>
      </c>
      <c r="D950">
        <v>20080404</v>
      </c>
      <c r="E950">
        <v>14236</v>
      </c>
      <c r="F950">
        <v>9</v>
      </c>
      <c r="G950">
        <v>5</v>
      </c>
      <c r="H950">
        <v>34.99</v>
      </c>
      <c r="I950">
        <v>13.0863</v>
      </c>
      <c r="J950" s="11">
        <v>39535</v>
      </c>
      <c r="K950">
        <v>174.95</v>
      </c>
      <c r="L950">
        <v>65.4315</v>
      </c>
      <c r="M950">
        <v>109.5185</v>
      </c>
    </row>
    <row r="951" spans="1:13" x14ac:dyDescent="0.3">
      <c r="A951">
        <v>217</v>
      </c>
      <c r="B951">
        <v>20080302</v>
      </c>
      <c r="C951">
        <v>20080314</v>
      </c>
      <c r="D951">
        <v>20080309</v>
      </c>
      <c r="E951">
        <v>14261</v>
      </c>
      <c r="F951">
        <v>9</v>
      </c>
      <c r="G951">
        <v>5</v>
      </c>
      <c r="H951">
        <v>34.99</v>
      </c>
      <c r="I951">
        <v>13.0863</v>
      </c>
      <c r="J951" s="11">
        <v>39509</v>
      </c>
      <c r="K951">
        <v>174.95</v>
      </c>
      <c r="L951">
        <v>65.4315</v>
      </c>
      <c r="M951">
        <v>109.5185</v>
      </c>
    </row>
    <row r="952" spans="1:13" x14ac:dyDescent="0.3">
      <c r="A952">
        <v>217</v>
      </c>
      <c r="B952">
        <v>20080212</v>
      </c>
      <c r="C952">
        <v>20080224</v>
      </c>
      <c r="D952">
        <v>20080219</v>
      </c>
      <c r="E952">
        <v>14311</v>
      </c>
      <c r="F952">
        <v>9</v>
      </c>
      <c r="G952">
        <v>11</v>
      </c>
      <c r="H952">
        <v>34.99</v>
      </c>
      <c r="I952">
        <v>13.0863</v>
      </c>
      <c r="J952" s="11">
        <v>39490</v>
      </c>
      <c r="K952">
        <v>384.89</v>
      </c>
      <c r="L952">
        <v>143.94929999999999</v>
      </c>
      <c r="M952">
        <v>240.94069999999999</v>
      </c>
    </row>
    <row r="953" spans="1:13" x14ac:dyDescent="0.3">
      <c r="A953">
        <v>217</v>
      </c>
      <c r="B953">
        <v>20080227</v>
      </c>
      <c r="C953">
        <v>20080310</v>
      </c>
      <c r="D953">
        <v>20080305</v>
      </c>
      <c r="E953">
        <v>14313</v>
      </c>
      <c r="F953">
        <v>9</v>
      </c>
      <c r="G953">
        <v>15</v>
      </c>
      <c r="H953">
        <v>34.99</v>
      </c>
      <c r="I953">
        <v>13.0863</v>
      </c>
      <c r="J953" s="11">
        <v>39505</v>
      </c>
      <c r="K953">
        <v>524.85</v>
      </c>
      <c r="L953">
        <v>196.2945</v>
      </c>
      <c r="M953">
        <v>328.55549999999999</v>
      </c>
    </row>
    <row r="954" spans="1:13" x14ac:dyDescent="0.3">
      <c r="A954">
        <v>217</v>
      </c>
      <c r="B954">
        <v>20080210</v>
      </c>
      <c r="C954">
        <v>20080222</v>
      </c>
      <c r="D954">
        <v>20080217</v>
      </c>
      <c r="E954">
        <v>14314</v>
      </c>
      <c r="F954">
        <v>9</v>
      </c>
      <c r="G954">
        <v>1</v>
      </c>
      <c r="H954">
        <v>34.99</v>
      </c>
      <c r="I954">
        <v>13.0863</v>
      </c>
      <c r="J954" s="11">
        <v>39488</v>
      </c>
      <c r="K954">
        <v>34.99</v>
      </c>
      <c r="L954">
        <v>13.0863</v>
      </c>
      <c r="M954">
        <v>21.903700000000001</v>
      </c>
    </row>
    <row r="955" spans="1:13" x14ac:dyDescent="0.3">
      <c r="A955">
        <v>217</v>
      </c>
      <c r="B955">
        <v>20080427</v>
      </c>
      <c r="C955">
        <v>20080509</v>
      </c>
      <c r="D955">
        <v>20080504</v>
      </c>
      <c r="E955">
        <v>14316</v>
      </c>
      <c r="F955">
        <v>9</v>
      </c>
      <c r="G955">
        <v>12</v>
      </c>
      <c r="H955">
        <v>34.99</v>
      </c>
      <c r="I955">
        <v>13.0863</v>
      </c>
      <c r="J955" s="11">
        <v>39565</v>
      </c>
      <c r="K955">
        <v>419.88</v>
      </c>
      <c r="L955">
        <v>157.03559999999999</v>
      </c>
      <c r="M955">
        <v>262.84440000000001</v>
      </c>
    </row>
    <row r="956" spans="1:13" x14ac:dyDescent="0.3">
      <c r="A956">
        <v>217</v>
      </c>
      <c r="B956">
        <v>20080714</v>
      </c>
      <c r="C956">
        <v>20080726</v>
      </c>
      <c r="D956">
        <v>20080721</v>
      </c>
      <c r="E956">
        <v>14678</v>
      </c>
      <c r="F956">
        <v>9</v>
      </c>
      <c r="G956">
        <v>9</v>
      </c>
      <c r="H956">
        <v>34.99</v>
      </c>
      <c r="I956">
        <v>13.0863</v>
      </c>
      <c r="J956" s="11">
        <v>39643</v>
      </c>
      <c r="K956">
        <v>314.91000000000003</v>
      </c>
      <c r="L956">
        <v>117.77670000000001</v>
      </c>
      <c r="M956">
        <v>197.13329999999999</v>
      </c>
    </row>
    <row r="957" spans="1:13" x14ac:dyDescent="0.3">
      <c r="A957">
        <v>217</v>
      </c>
      <c r="B957">
        <v>20080424</v>
      </c>
      <c r="C957">
        <v>20080506</v>
      </c>
      <c r="D957">
        <v>20080501</v>
      </c>
      <c r="E957">
        <v>14685</v>
      </c>
      <c r="F957">
        <v>9</v>
      </c>
      <c r="G957">
        <v>17</v>
      </c>
      <c r="H957">
        <v>34.99</v>
      </c>
      <c r="I957">
        <v>13.0863</v>
      </c>
      <c r="J957" s="11">
        <v>39562</v>
      </c>
      <c r="K957">
        <v>594.83000000000004</v>
      </c>
      <c r="L957">
        <v>222.46709999999999</v>
      </c>
      <c r="M957">
        <v>372.36290000000002</v>
      </c>
    </row>
    <row r="958" spans="1:13" x14ac:dyDescent="0.3">
      <c r="A958">
        <v>217</v>
      </c>
      <c r="B958">
        <v>20080226</v>
      </c>
      <c r="C958">
        <v>20080309</v>
      </c>
      <c r="D958">
        <v>20080304</v>
      </c>
      <c r="E958">
        <v>15019</v>
      </c>
      <c r="F958">
        <v>9</v>
      </c>
      <c r="G958">
        <v>20</v>
      </c>
      <c r="H958">
        <v>34.99</v>
      </c>
      <c r="I958">
        <v>13.0863</v>
      </c>
      <c r="J958" s="11">
        <v>39504</v>
      </c>
      <c r="K958">
        <v>699.8</v>
      </c>
      <c r="L958">
        <v>261.726</v>
      </c>
      <c r="M958">
        <v>438.07400000000001</v>
      </c>
    </row>
    <row r="959" spans="1:13" x14ac:dyDescent="0.3">
      <c r="A959">
        <v>217</v>
      </c>
      <c r="B959">
        <v>20080527</v>
      </c>
      <c r="C959">
        <v>20080608</v>
      </c>
      <c r="D959">
        <v>20080603</v>
      </c>
      <c r="E959">
        <v>15034</v>
      </c>
      <c r="F959">
        <v>9</v>
      </c>
      <c r="G959">
        <v>13</v>
      </c>
      <c r="H959">
        <v>34.99</v>
      </c>
      <c r="I959">
        <v>13.0863</v>
      </c>
      <c r="J959" s="11">
        <v>39595</v>
      </c>
      <c r="K959">
        <v>454.87</v>
      </c>
      <c r="L959">
        <v>170.12190000000001</v>
      </c>
      <c r="M959">
        <v>284.74810000000002</v>
      </c>
    </row>
    <row r="960" spans="1:13" x14ac:dyDescent="0.3">
      <c r="A960">
        <v>217</v>
      </c>
      <c r="B960">
        <v>20080215</v>
      </c>
      <c r="C960">
        <v>20080227</v>
      </c>
      <c r="D960">
        <v>20080222</v>
      </c>
      <c r="E960">
        <v>15036</v>
      </c>
      <c r="F960">
        <v>9</v>
      </c>
      <c r="G960">
        <v>17</v>
      </c>
      <c r="H960">
        <v>34.99</v>
      </c>
      <c r="I960">
        <v>13.0863</v>
      </c>
      <c r="J960" s="11">
        <v>39493</v>
      </c>
      <c r="K960">
        <v>594.83000000000004</v>
      </c>
      <c r="L960">
        <v>222.46709999999999</v>
      </c>
      <c r="M960">
        <v>372.36290000000002</v>
      </c>
    </row>
    <row r="961" spans="1:13" x14ac:dyDescent="0.3">
      <c r="A961">
        <v>217</v>
      </c>
      <c r="B961">
        <v>20080226</v>
      </c>
      <c r="C961">
        <v>20080309</v>
      </c>
      <c r="D961">
        <v>20080304</v>
      </c>
      <c r="E961">
        <v>15040</v>
      </c>
      <c r="F961">
        <v>9</v>
      </c>
      <c r="G961">
        <v>5</v>
      </c>
      <c r="H961">
        <v>34.99</v>
      </c>
      <c r="I961">
        <v>13.0863</v>
      </c>
      <c r="J961" s="11">
        <v>39504</v>
      </c>
      <c r="K961">
        <v>174.95</v>
      </c>
      <c r="L961">
        <v>65.4315</v>
      </c>
      <c r="M961">
        <v>109.5185</v>
      </c>
    </row>
    <row r="962" spans="1:13" x14ac:dyDescent="0.3">
      <c r="A962">
        <v>217</v>
      </c>
      <c r="B962">
        <v>20080312</v>
      </c>
      <c r="C962">
        <v>20080324</v>
      </c>
      <c r="D962">
        <v>20080319</v>
      </c>
      <c r="E962">
        <v>15042</v>
      </c>
      <c r="F962">
        <v>9</v>
      </c>
      <c r="G962">
        <v>18</v>
      </c>
      <c r="H962">
        <v>34.99</v>
      </c>
      <c r="I962">
        <v>13.0863</v>
      </c>
      <c r="J962" s="11">
        <v>39519</v>
      </c>
      <c r="K962">
        <v>629.82000000000005</v>
      </c>
      <c r="L962">
        <v>235.55340000000001</v>
      </c>
      <c r="M962">
        <v>394.26659999999998</v>
      </c>
    </row>
    <row r="963" spans="1:13" x14ac:dyDescent="0.3">
      <c r="A963">
        <v>217</v>
      </c>
      <c r="B963">
        <v>20080509</v>
      </c>
      <c r="C963">
        <v>20080521</v>
      </c>
      <c r="D963">
        <v>20080516</v>
      </c>
      <c r="E963">
        <v>15120</v>
      </c>
      <c r="F963">
        <v>9</v>
      </c>
      <c r="G963">
        <v>13</v>
      </c>
      <c r="H963">
        <v>34.99</v>
      </c>
      <c r="I963">
        <v>13.0863</v>
      </c>
      <c r="J963" s="11">
        <v>39577</v>
      </c>
      <c r="K963">
        <v>454.87</v>
      </c>
      <c r="L963">
        <v>170.12190000000001</v>
      </c>
      <c r="M963">
        <v>284.74810000000002</v>
      </c>
    </row>
    <row r="964" spans="1:13" x14ac:dyDescent="0.3">
      <c r="A964">
        <v>217</v>
      </c>
      <c r="B964">
        <v>20080430</v>
      </c>
      <c r="C964">
        <v>20080512</v>
      </c>
      <c r="D964">
        <v>20080507</v>
      </c>
      <c r="E964">
        <v>15140</v>
      </c>
      <c r="F964">
        <v>9</v>
      </c>
      <c r="G964">
        <v>11</v>
      </c>
      <c r="H964">
        <v>34.99</v>
      </c>
      <c r="I964">
        <v>13.0863</v>
      </c>
      <c r="J964" s="11">
        <v>39568</v>
      </c>
      <c r="K964">
        <v>384.89</v>
      </c>
      <c r="L964">
        <v>143.94929999999999</v>
      </c>
      <c r="M964">
        <v>240.94069999999999</v>
      </c>
    </row>
    <row r="965" spans="1:13" x14ac:dyDescent="0.3">
      <c r="A965">
        <v>217</v>
      </c>
      <c r="B965">
        <v>20080207</v>
      </c>
      <c r="C965">
        <v>20080219</v>
      </c>
      <c r="D965">
        <v>20080214</v>
      </c>
      <c r="E965">
        <v>15147</v>
      </c>
      <c r="F965">
        <v>9</v>
      </c>
      <c r="G965">
        <v>5</v>
      </c>
      <c r="H965">
        <v>34.99</v>
      </c>
      <c r="I965">
        <v>13.0863</v>
      </c>
      <c r="J965" s="11">
        <v>39485</v>
      </c>
      <c r="K965">
        <v>174.95</v>
      </c>
      <c r="L965">
        <v>65.4315</v>
      </c>
      <c r="M965">
        <v>109.5185</v>
      </c>
    </row>
    <row r="966" spans="1:13" x14ac:dyDescent="0.3">
      <c r="A966">
        <v>217</v>
      </c>
      <c r="B966">
        <v>20080424</v>
      </c>
      <c r="C966">
        <v>20080506</v>
      </c>
      <c r="D966">
        <v>20080501</v>
      </c>
      <c r="E966">
        <v>15180</v>
      </c>
      <c r="F966">
        <v>9</v>
      </c>
      <c r="G966">
        <v>15</v>
      </c>
      <c r="H966">
        <v>34.99</v>
      </c>
      <c r="I966">
        <v>13.0863</v>
      </c>
      <c r="J966" s="11">
        <v>39562</v>
      </c>
      <c r="K966">
        <v>524.85</v>
      </c>
      <c r="L966">
        <v>196.2945</v>
      </c>
      <c r="M966">
        <v>328.55549999999999</v>
      </c>
    </row>
    <row r="967" spans="1:13" x14ac:dyDescent="0.3">
      <c r="A967">
        <v>217</v>
      </c>
      <c r="B967">
        <v>20080417</v>
      </c>
      <c r="C967">
        <v>20080429</v>
      </c>
      <c r="D967">
        <v>20080424</v>
      </c>
      <c r="E967">
        <v>15204</v>
      </c>
      <c r="F967">
        <v>9</v>
      </c>
      <c r="G967">
        <v>20</v>
      </c>
      <c r="H967">
        <v>34.99</v>
      </c>
      <c r="I967">
        <v>13.0863</v>
      </c>
      <c r="J967" s="11">
        <v>39555</v>
      </c>
      <c r="K967">
        <v>699.8</v>
      </c>
      <c r="L967">
        <v>261.726</v>
      </c>
      <c r="M967">
        <v>438.07400000000001</v>
      </c>
    </row>
    <row r="968" spans="1:13" x14ac:dyDescent="0.3">
      <c r="A968">
        <v>217</v>
      </c>
      <c r="B968">
        <v>20080406</v>
      </c>
      <c r="C968">
        <v>20080418</v>
      </c>
      <c r="D968">
        <v>20080413</v>
      </c>
      <c r="E968">
        <v>15214</v>
      </c>
      <c r="F968">
        <v>9</v>
      </c>
      <c r="G968">
        <v>3</v>
      </c>
      <c r="H968">
        <v>34.99</v>
      </c>
      <c r="I968">
        <v>13.0863</v>
      </c>
      <c r="J968" s="11">
        <v>39544</v>
      </c>
      <c r="K968">
        <v>104.97</v>
      </c>
      <c r="L968">
        <v>39.258899999999997</v>
      </c>
      <c r="M968">
        <v>65.711100000000002</v>
      </c>
    </row>
    <row r="969" spans="1:13" x14ac:dyDescent="0.3">
      <c r="A969">
        <v>217</v>
      </c>
      <c r="B969">
        <v>20080403</v>
      </c>
      <c r="C969">
        <v>20080415</v>
      </c>
      <c r="D969">
        <v>20080410</v>
      </c>
      <c r="E969">
        <v>15231</v>
      </c>
      <c r="F969">
        <v>9</v>
      </c>
      <c r="G969">
        <v>8</v>
      </c>
      <c r="H969">
        <v>34.99</v>
      </c>
      <c r="I969">
        <v>13.0863</v>
      </c>
      <c r="J969" s="11">
        <v>39541</v>
      </c>
      <c r="K969">
        <v>279.92</v>
      </c>
      <c r="L969">
        <v>104.6904</v>
      </c>
      <c r="M969">
        <v>175.2296</v>
      </c>
    </row>
    <row r="970" spans="1:13" x14ac:dyDescent="0.3">
      <c r="A970">
        <v>217</v>
      </c>
      <c r="B970">
        <v>20080415</v>
      </c>
      <c r="C970">
        <v>20080427</v>
      </c>
      <c r="D970">
        <v>20080422</v>
      </c>
      <c r="E970">
        <v>15238</v>
      </c>
      <c r="F970">
        <v>9</v>
      </c>
      <c r="G970">
        <v>7</v>
      </c>
      <c r="H970">
        <v>34.99</v>
      </c>
      <c r="I970">
        <v>13.0863</v>
      </c>
      <c r="J970" s="11">
        <v>39553</v>
      </c>
      <c r="K970">
        <v>244.93</v>
      </c>
      <c r="L970">
        <v>91.604100000000003</v>
      </c>
      <c r="M970">
        <v>153.32589999999999</v>
      </c>
    </row>
    <row r="971" spans="1:13" x14ac:dyDescent="0.3">
      <c r="A971">
        <v>217</v>
      </c>
      <c r="B971">
        <v>20080520</v>
      </c>
      <c r="C971">
        <v>20080601</v>
      </c>
      <c r="D971">
        <v>20080527</v>
      </c>
      <c r="E971">
        <v>15253</v>
      </c>
      <c r="F971">
        <v>9</v>
      </c>
      <c r="G971">
        <v>14</v>
      </c>
      <c r="H971">
        <v>34.99</v>
      </c>
      <c r="I971">
        <v>13.0863</v>
      </c>
      <c r="J971" s="11">
        <v>39588</v>
      </c>
      <c r="K971">
        <v>489.86</v>
      </c>
      <c r="L971">
        <v>183.20820000000001</v>
      </c>
      <c r="M971">
        <v>306.65179999999998</v>
      </c>
    </row>
    <row r="972" spans="1:13" x14ac:dyDescent="0.3">
      <c r="A972">
        <v>217</v>
      </c>
      <c r="B972">
        <v>20080406</v>
      </c>
      <c r="C972">
        <v>20080418</v>
      </c>
      <c r="D972">
        <v>20080413</v>
      </c>
      <c r="E972">
        <v>15263</v>
      </c>
      <c r="F972">
        <v>9</v>
      </c>
      <c r="G972">
        <v>11</v>
      </c>
      <c r="H972">
        <v>34.99</v>
      </c>
      <c r="I972">
        <v>13.0863</v>
      </c>
      <c r="J972" s="11">
        <v>39544</v>
      </c>
      <c r="K972">
        <v>384.89</v>
      </c>
      <c r="L972">
        <v>143.94929999999999</v>
      </c>
      <c r="M972">
        <v>240.94069999999999</v>
      </c>
    </row>
    <row r="973" spans="1:13" x14ac:dyDescent="0.3">
      <c r="A973">
        <v>217</v>
      </c>
      <c r="B973">
        <v>20080404</v>
      </c>
      <c r="C973">
        <v>20080416</v>
      </c>
      <c r="D973">
        <v>20080411</v>
      </c>
      <c r="E973">
        <v>15589</v>
      </c>
      <c r="F973">
        <v>9</v>
      </c>
      <c r="G973">
        <v>4</v>
      </c>
      <c r="H973">
        <v>34.99</v>
      </c>
      <c r="I973">
        <v>13.0863</v>
      </c>
      <c r="J973" s="11">
        <v>39542</v>
      </c>
      <c r="K973">
        <v>139.96</v>
      </c>
      <c r="L973">
        <v>52.345199999999998</v>
      </c>
      <c r="M973">
        <v>87.614800000000002</v>
      </c>
    </row>
    <row r="974" spans="1:13" x14ac:dyDescent="0.3">
      <c r="A974">
        <v>217</v>
      </c>
      <c r="B974">
        <v>20080617</v>
      </c>
      <c r="C974">
        <v>20080629</v>
      </c>
      <c r="D974">
        <v>20080624</v>
      </c>
      <c r="E974">
        <v>15602</v>
      </c>
      <c r="F974">
        <v>9</v>
      </c>
      <c r="G974">
        <v>1</v>
      </c>
      <c r="H974">
        <v>34.99</v>
      </c>
      <c r="I974">
        <v>13.0863</v>
      </c>
      <c r="J974" s="11">
        <v>39616</v>
      </c>
      <c r="K974">
        <v>34.99</v>
      </c>
      <c r="L974">
        <v>13.0863</v>
      </c>
      <c r="M974">
        <v>21.903700000000001</v>
      </c>
    </row>
    <row r="975" spans="1:13" x14ac:dyDescent="0.3">
      <c r="A975">
        <v>217</v>
      </c>
      <c r="B975">
        <v>20080504</v>
      </c>
      <c r="C975">
        <v>20080516</v>
      </c>
      <c r="D975">
        <v>20080511</v>
      </c>
      <c r="E975">
        <v>15645</v>
      </c>
      <c r="F975">
        <v>9</v>
      </c>
      <c r="G975">
        <v>1</v>
      </c>
      <c r="H975">
        <v>34.99</v>
      </c>
      <c r="I975">
        <v>13.0863</v>
      </c>
      <c r="J975" s="11">
        <v>39572</v>
      </c>
      <c r="K975">
        <v>34.99</v>
      </c>
      <c r="L975">
        <v>13.0863</v>
      </c>
      <c r="M975">
        <v>21.903700000000001</v>
      </c>
    </row>
    <row r="976" spans="1:13" x14ac:dyDescent="0.3">
      <c r="A976">
        <v>217</v>
      </c>
      <c r="B976">
        <v>20080526</v>
      </c>
      <c r="C976">
        <v>20080607</v>
      </c>
      <c r="D976">
        <v>20080602</v>
      </c>
      <c r="E976">
        <v>15648</v>
      </c>
      <c r="F976">
        <v>9</v>
      </c>
      <c r="G976">
        <v>2</v>
      </c>
      <c r="H976">
        <v>34.99</v>
      </c>
      <c r="I976">
        <v>13.0863</v>
      </c>
      <c r="J976" s="11">
        <v>39594</v>
      </c>
      <c r="K976">
        <v>69.98</v>
      </c>
      <c r="L976">
        <v>26.172599999999999</v>
      </c>
      <c r="M976">
        <v>43.807400000000001</v>
      </c>
    </row>
    <row r="977" spans="1:13" x14ac:dyDescent="0.3">
      <c r="A977">
        <v>217</v>
      </c>
      <c r="B977">
        <v>20080507</v>
      </c>
      <c r="C977">
        <v>20080519</v>
      </c>
      <c r="D977">
        <v>20080514</v>
      </c>
      <c r="E977">
        <v>15725</v>
      </c>
      <c r="F977">
        <v>9</v>
      </c>
      <c r="G977">
        <v>7</v>
      </c>
      <c r="H977">
        <v>34.99</v>
      </c>
      <c r="I977">
        <v>13.0863</v>
      </c>
      <c r="J977" s="11">
        <v>39575</v>
      </c>
      <c r="K977">
        <v>244.93</v>
      </c>
      <c r="L977">
        <v>91.604100000000003</v>
      </c>
      <c r="M977">
        <v>153.32589999999999</v>
      </c>
    </row>
    <row r="978" spans="1:13" x14ac:dyDescent="0.3">
      <c r="A978">
        <v>217</v>
      </c>
      <c r="B978">
        <v>20080607</v>
      </c>
      <c r="C978">
        <v>20080619</v>
      </c>
      <c r="D978">
        <v>20080614</v>
      </c>
      <c r="E978">
        <v>15727</v>
      </c>
      <c r="F978">
        <v>9</v>
      </c>
      <c r="G978">
        <v>6</v>
      </c>
      <c r="H978">
        <v>34.99</v>
      </c>
      <c r="I978">
        <v>13.0863</v>
      </c>
      <c r="J978" s="11">
        <v>39606</v>
      </c>
      <c r="K978">
        <v>209.94</v>
      </c>
      <c r="L978">
        <v>78.517799999999994</v>
      </c>
      <c r="M978">
        <v>131.4222</v>
      </c>
    </row>
    <row r="979" spans="1:13" x14ac:dyDescent="0.3">
      <c r="A979">
        <v>217</v>
      </c>
      <c r="B979">
        <v>20080111</v>
      </c>
      <c r="C979">
        <v>20080123</v>
      </c>
      <c r="D979">
        <v>20080118</v>
      </c>
      <c r="E979">
        <v>15783</v>
      </c>
      <c r="F979">
        <v>9</v>
      </c>
      <c r="G979">
        <v>7</v>
      </c>
      <c r="H979">
        <v>34.99</v>
      </c>
      <c r="I979">
        <v>13.0863</v>
      </c>
      <c r="J979" s="11">
        <v>39458</v>
      </c>
      <c r="K979">
        <v>244.93</v>
      </c>
      <c r="L979">
        <v>91.604100000000003</v>
      </c>
      <c r="M979">
        <v>153.32589999999999</v>
      </c>
    </row>
    <row r="980" spans="1:13" x14ac:dyDescent="0.3">
      <c r="A980">
        <v>217</v>
      </c>
      <c r="B980">
        <v>20080425</v>
      </c>
      <c r="C980">
        <v>20080507</v>
      </c>
      <c r="D980">
        <v>20080502</v>
      </c>
      <c r="E980">
        <v>15783</v>
      </c>
      <c r="F980">
        <v>9</v>
      </c>
      <c r="G980">
        <v>18</v>
      </c>
      <c r="H980">
        <v>34.99</v>
      </c>
      <c r="I980">
        <v>13.0863</v>
      </c>
      <c r="J980" s="11">
        <v>39563</v>
      </c>
      <c r="K980">
        <v>629.82000000000005</v>
      </c>
      <c r="L980">
        <v>235.55340000000001</v>
      </c>
      <c r="M980">
        <v>394.26659999999998</v>
      </c>
    </row>
    <row r="981" spans="1:13" x14ac:dyDescent="0.3">
      <c r="A981">
        <v>217</v>
      </c>
      <c r="B981">
        <v>20080626</v>
      </c>
      <c r="C981">
        <v>20080708</v>
      </c>
      <c r="D981">
        <v>20080703</v>
      </c>
      <c r="E981">
        <v>15796</v>
      </c>
      <c r="F981">
        <v>9</v>
      </c>
      <c r="G981">
        <v>13</v>
      </c>
      <c r="H981">
        <v>34.99</v>
      </c>
      <c r="I981">
        <v>13.0863</v>
      </c>
      <c r="J981" s="11">
        <v>39625</v>
      </c>
      <c r="K981">
        <v>454.87</v>
      </c>
      <c r="L981">
        <v>170.12190000000001</v>
      </c>
      <c r="M981">
        <v>284.74810000000002</v>
      </c>
    </row>
    <row r="982" spans="1:13" x14ac:dyDescent="0.3">
      <c r="A982">
        <v>217</v>
      </c>
      <c r="B982">
        <v>20080522</v>
      </c>
      <c r="C982">
        <v>20080603</v>
      </c>
      <c r="D982">
        <v>20080529</v>
      </c>
      <c r="E982">
        <v>15802</v>
      </c>
      <c r="F982">
        <v>9</v>
      </c>
      <c r="G982">
        <v>17</v>
      </c>
      <c r="H982">
        <v>34.99</v>
      </c>
      <c r="I982">
        <v>13.0863</v>
      </c>
      <c r="J982" s="11">
        <v>39590</v>
      </c>
      <c r="K982">
        <v>594.83000000000004</v>
      </c>
      <c r="L982">
        <v>222.46709999999999</v>
      </c>
      <c r="M982">
        <v>372.36290000000002</v>
      </c>
    </row>
    <row r="983" spans="1:13" x14ac:dyDescent="0.3">
      <c r="A983">
        <v>217</v>
      </c>
      <c r="B983">
        <v>20080129</v>
      </c>
      <c r="C983">
        <v>20080210</v>
      </c>
      <c r="D983">
        <v>20080205</v>
      </c>
      <c r="E983">
        <v>15803</v>
      </c>
      <c r="F983">
        <v>9</v>
      </c>
      <c r="G983">
        <v>18</v>
      </c>
      <c r="H983">
        <v>34.99</v>
      </c>
      <c r="I983">
        <v>13.0863</v>
      </c>
      <c r="J983" s="11">
        <v>39476</v>
      </c>
      <c r="K983">
        <v>629.82000000000005</v>
      </c>
      <c r="L983">
        <v>235.55340000000001</v>
      </c>
      <c r="M983">
        <v>394.26659999999998</v>
      </c>
    </row>
    <row r="984" spans="1:13" x14ac:dyDescent="0.3">
      <c r="A984">
        <v>217</v>
      </c>
      <c r="B984">
        <v>20080616</v>
      </c>
      <c r="C984">
        <v>20080628</v>
      </c>
      <c r="D984">
        <v>20080623</v>
      </c>
      <c r="E984">
        <v>15804</v>
      </c>
      <c r="F984">
        <v>9</v>
      </c>
      <c r="G984">
        <v>8</v>
      </c>
      <c r="H984">
        <v>34.99</v>
      </c>
      <c r="I984">
        <v>13.0863</v>
      </c>
      <c r="J984" s="11">
        <v>39615</v>
      </c>
      <c r="K984">
        <v>279.92</v>
      </c>
      <c r="L984">
        <v>104.6904</v>
      </c>
      <c r="M984">
        <v>175.2296</v>
      </c>
    </row>
    <row r="985" spans="1:13" x14ac:dyDescent="0.3">
      <c r="A985">
        <v>217</v>
      </c>
      <c r="B985">
        <v>20080619</v>
      </c>
      <c r="C985">
        <v>20080701</v>
      </c>
      <c r="D985">
        <v>20080626</v>
      </c>
      <c r="E985">
        <v>15805</v>
      </c>
      <c r="F985">
        <v>9</v>
      </c>
      <c r="G985">
        <v>18</v>
      </c>
      <c r="H985">
        <v>34.99</v>
      </c>
      <c r="I985">
        <v>13.0863</v>
      </c>
      <c r="J985" s="11">
        <v>39618</v>
      </c>
      <c r="K985">
        <v>629.82000000000005</v>
      </c>
      <c r="L985">
        <v>235.55340000000001</v>
      </c>
      <c r="M985">
        <v>394.26659999999998</v>
      </c>
    </row>
    <row r="986" spans="1:13" x14ac:dyDescent="0.3">
      <c r="A986">
        <v>217</v>
      </c>
      <c r="B986">
        <v>20080416</v>
      </c>
      <c r="C986">
        <v>20080428</v>
      </c>
      <c r="D986">
        <v>20080423</v>
      </c>
      <c r="E986">
        <v>16016</v>
      </c>
      <c r="F986">
        <v>9</v>
      </c>
      <c r="G986">
        <v>4</v>
      </c>
      <c r="H986">
        <v>34.99</v>
      </c>
      <c r="I986">
        <v>13.0863</v>
      </c>
      <c r="J986" s="11">
        <v>39554</v>
      </c>
      <c r="K986">
        <v>139.96</v>
      </c>
      <c r="L986">
        <v>52.345199999999998</v>
      </c>
      <c r="M986">
        <v>87.614800000000002</v>
      </c>
    </row>
    <row r="987" spans="1:13" x14ac:dyDescent="0.3">
      <c r="A987">
        <v>217</v>
      </c>
      <c r="B987">
        <v>20080608</v>
      </c>
      <c r="C987">
        <v>20080620</v>
      </c>
      <c r="D987">
        <v>20080615</v>
      </c>
      <c r="E987">
        <v>16029</v>
      </c>
      <c r="F987">
        <v>9</v>
      </c>
      <c r="G987">
        <v>18</v>
      </c>
      <c r="H987">
        <v>34.99</v>
      </c>
      <c r="I987">
        <v>13.0863</v>
      </c>
      <c r="J987" s="11">
        <v>39607</v>
      </c>
      <c r="K987">
        <v>629.82000000000005</v>
      </c>
      <c r="L987">
        <v>235.55340000000001</v>
      </c>
      <c r="M987">
        <v>394.26659999999998</v>
      </c>
    </row>
    <row r="988" spans="1:13" x14ac:dyDescent="0.3">
      <c r="A988">
        <v>217</v>
      </c>
      <c r="B988">
        <v>20080127</v>
      </c>
      <c r="C988">
        <v>20080208</v>
      </c>
      <c r="D988">
        <v>20080203</v>
      </c>
      <c r="E988">
        <v>16161</v>
      </c>
      <c r="F988">
        <v>9</v>
      </c>
      <c r="G988">
        <v>18</v>
      </c>
      <c r="H988">
        <v>34.99</v>
      </c>
      <c r="I988">
        <v>13.0863</v>
      </c>
      <c r="J988" s="11">
        <v>39474</v>
      </c>
      <c r="K988">
        <v>629.82000000000005</v>
      </c>
      <c r="L988">
        <v>235.55340000000001</v>
      </c>
      <c r="M988">
        <v>394.26659999999998</v>
      </c>
    </row>
    <row r="989" spans="1:13" x14ac:dyDescent="0.3">
      <c r="A989">
        <v>217</v>
      </c>
      <c r="B989">
        <v>20080518</v>
      </c>
      <c r="C989">
        <v>20080530</v>
      </c>
      <c r="D989">
        <v>20080525</v>
      </c>
      <c r="E989">
        <v>16162</v>
      </c>
      <c r="F989">
        <v>9</v>
      </c>
      <c r="G989">
        <v>19</v>
      </c>
      <c r="H989">
        <v>34.99</v>
      </c>
      <c r="I989">
        <v>13.0863</v>
      </c>
      <c r="J989" s="11">
        <v>39586</v>
      </c>
      <c r="K989">
        <v>664.81</v>
      </c>
      <c r="L989">
        <v>248.6397</v>
      </c>
      <c r="M989">
        <v>416.1703</v>
      </c>
    </row>
    <row r="990" spans="1:13" x14ac:dyDescent="0.3">
      <c r="A990">
        <v>217</v>
      </c>
      <c r="B990">
        <v>20080115</v>
      </c>
      <c r="C990">
        <v>20080127</v>
      </c>
      <c r="D990">
        <v>20080122</v>
      </c>
      <c r="E990">
        <v>16177</v>
      </c>
      <c r="F990">
        <v>9</v>
      </c>
      <c r="G990">
        <v>1</v>
      </c>
      <c r="H990">
        <v>34.99</v>
      </c>
      <c r="I990">
        <v>13.0863</v>
      </c>
      <c r="J990" s="11">
        <v>39462</v>
      </c>
      <c r="K990">
        <v>34.99</v>
      </c>
      <c r="L990">
        <v>13.0863</v>
      </c>
      <c r="M990">
        <v>21.903700000000001</v>
      </c>
    </row>
    <row r="991" spans="1:13" x14ac:dyDescent="0.3">
      <c r="A991">
        <v>217</v>
      </c>
      <c r="B991">
        <v>20080522</v>
      </c>
      <c r="C991">
        <v>20080603</v>
      </c>
      <c r="D991">
        <v>20080529</v>
      </c>
      <c r="E991">
        <v>16178</v>
      </c>
      <c r="F991">
        <v>9</v>
      </c>
      <c r="G991">
        <v>7</v>
      </c>
      <c r="H991">
        <v>34.99</v>
      </c>
      <c r="I991">
        <v>13.0863</v>
      </c>
      <c r="J991" s="11">
        <v>39590</v>
      </c>
      <c r="K991">
        <v>244.93</v>
      </c>
      <c r="L991">
        <v>91.604100000000003</v>
      </c>
      <c r="M991">
        <v>153.32589999999999</v>
      </c>
    </row>
    <row r="992" spans="1:13" x14ac:dyDescent="0.3">
      <c r="A992">
        <v>217</v>
      </c>
      <c r="B992">
        <v>20080506</v>
      </c>
      <c r="C992">
        <v>20080518</v>
      </c>
      <c r="D992">
        <v>20080513</v>
      </c>
      <c r="E992">
        <v>16184</v>
      </c>
      <c r="F992">
        <v>9</v>
      </c>
      <c r="G992">
        <v>18</v>
      </c>
      <c r="H992">
        <v>34.99</v>
      </c>
      <c r="I992">
        <v>13.0863</v>
      </c>
      <c r="J992" s="11">
        <v>39574</v>
      </c>
      <c r="K992">
        <v>629.82000000000005</v>
      </c>
      <c r="L992">
        <v>235.55340000000001</v>
      </c>
      <c r="M992">
        <v>394.26659999999998</v>
      </c>
    </row>
    <row r="993" spans="1:13" x14ac:dyDescent="0.3">
      <c r="A993">
        <v>217</v>
      </c>
      <c r="B993">
        <v>20080625</v>
      </c>
      <c r="C993">
        <v>20080707</v>
      </c>
      <c r="D993">
        <v>20080702</v>
      </c>
      <c r="E993">
        <v>16348</v>
      </c>
      <c r="F993">
        <v>9</v>
      </c>
      <c r="G993">
        <v>16</v>
      </c>
      <c r="H993">
        <v>34.99</v>
      </c>
      <c r="I993">
        <v>13.0863</v>
      </c>
      <c r="J993" s="11">
        <v>39624</v>
      </c>
      <c r="K993">
        <v>559.84</v>
      </c>
      <c r="L993">
        <v>209.38079999999999</v>
      </c>
      <c r="M993">
        <v>350.45920000000001</v>
      </c>
    </row>
    <row r="994" spans="1:13" x14ac:dyDescent="0.3">
      <c r="A994">
        <v>217</v>
      </c>
      <c r="B994">
        <v>20080118</v>
      </c>
      <c r="C994">
        <v>20080130</v>
      </c>
      <c r="D994">
        <v>20080125</v>
      </c>
      <c r="E994">
        <v>16487</v>
      </c>
      <c r="F994">
        <v>9</v>
      </c>
      <c r="G994">
        <v>20</v>
      </c>
      <c r="H994">
        <v>34.99</v>
      </c>
      <c r="I994">
        <v>13.0863</v>
      </c>
      <c r="J994" s="11">
        <v>39465</v>
      </c>
      <c r="K994">
        <v>699.8</v>
      </c>
      <c r="L994">
        <v>261.726</v>
      </c>
      <c r="M994">
        <v>438.07400000000001</v>
      </c>
    </row>
    <row r="995" spans="1:13" x14ac:dyDescent="0.3">
      <c r="A995">
        <v>217</v>
      </c>
      <c r="B995">
        <v>20080710</v>
      </c>
      <c r="C995">
        <v>20080722</v>
      </c>
      <c r="D995">
        <v>20080717</v>
      </c>
      <c r="E995">
        <v>16488</v>
      </c>
      <c r="F995">
        <v>9</v>
      </c>
      <c r="G995">
        <v>5</v>
      </c>
      <c r="H995">
        <v>34.99</v>
      </c>
      <c r="I995">
        <v>13.0863</v>
      </c>
      <c r="J995" s="11">
        <v>39639</v>
      </c>
      <c r="K995">
        <v>174.95</v>
      </c>
      <c r="L995">
        <v>65.4315</v>
      </c>
      <c r="M995">
        <v>109.5185</v>
      </c>
    </row>
    <row r="996" spans="1:13" x14ac:dyDescent="0.3">
      <c r="A996">
        <v>217</v>
      </c>
      <c r="B996">
        <v>20080607</v>
      </c>
      <c r="C996">
        <v>20080619</v>
      </c>
      <c r="D996">
        <v>20080614</v>
      </c>
      <c r="E996">
        <v>16495</v>
      </c>
      <c r="F996">
        <v>9</v>
      </c>
      <c r="G996">
        <v>9</v>
      </c>
      <c r="H996">
        <v>34.99</v>
      </c>
      <c r="I996">
        <v>13.0863</v>
      </c>
      <c r="J996" s="11">
        <v>39606</v>
      </c>
      <c r="K996">
        <v>314.91000000000003</v>
      </c>
      <c r="L996">
        <v>117.77670000000001</v>
      </c>
      <c r="M996">
        <v>197.13329999999999</v>
      </c>
    </row>
    <row r="997" spans="1:13" x14ac:dyDescent="0.3">
      <c r="A997">
        <v>217</v>
      </c>
      <c r="B997">
        <v>20080727</v>
      </c>
      <c r="C997">
        <v>20080808</v>
      </c>
      <c r="D997">
        <v>20080803</v>
      </c>
      <c r="E997">
        <v>16622</v>
      </c>
      <c r="F997">
        <v>9</v>
      </c>
      <c r="G997">
        <v>13</v>
      </c>
      <c r="H997">
        <v>34.99</v>
      </c>
      <c r="I997">
        <v>13.0863</v>
      </c>
      <c r="J997" s="11">
        <v>39656</v>
      </c>
      <c r="K997">
        <v>454.87</v>
      </c>
      <c r="L997">
        <v>170.12190000000001</v>
      </c>
      <c r="M997">
        <v>284.74810000000002</v>
      </c>
    </row>
    <row r="998" spans="1:13" x14ac:dyDescent="0.3">
      <c r="A998">
        <v>217</v>
      </c>
      <c r="B998">
        <v>20080610</v>
      </c>
      <c r="C998">
        <v>20080622</v>
      </c>
      <c r="D998">
        <v>20080617</v>
      </c>
      <c r="E998">
        <v>16623</v>
      </c>
      <c r="F998">
        <v>9</v>
      </c>
      <c r="G998">
        <v>8</v>
      </c>
      <c r="H998">
        <v>34.99</v>
      </c>
      <c r="I998">
        <v>13.0863</v>
      </c>
      <c r="J998" s="11">
        <v>39609</v>
      </c>
      <c r="K998">
        <v>279.92</v>
      </c>
      <c r="L998">
        <v>104.6904</v>
      </c>
      <c r="M998">
        <v>175.2296</v>
      </c>
    </row>
    <row r="999" spans="1:13" x14ac:dyDescent="0.3">
      <c r="A999">
        <v>217</v>
      </c>
      <c r="B999">
        <v>20080424</v>
      </c>
      <c r="C999">
        <v>20080506</v>
      </c>
      <c r="D999">
        <v>20080501</v>
      </c>
      <c r="E999">
        <v>16634</v>
      </c>
      <c r="F999">
        <v>9</v>
      </c>
      <c r="G999">
        <v>4</v>
      </c>
      <c r="H999">
        <v>34.99</v>
      </c>
      <c r="I999">
        <v>13.0863</v>
      </c>
      <c r="J999" s="11">
        <v>39562</v>
      </c>
      <c r="K999">
        <v>139.96</v>
      </c>
      <c r="L999">
        <v>52.345199999999998</v>
      </c>
      <c r="M999">
        <v>87.614800000000002</v>
      </c>
    </row>
    <row r="1000" spans="1:13" x14ac:dyDescent="0.3">
      <c r="A1000">
        <v>217</v>
      </c>
      <c r="B1000">
        <v>20080620</v>
      </c>
      <c r="C1000">
        <v>20080702</v>
      </c>
      <c r="D1000">
        <v>20080627</v>
      </c>
      <c r="E1000">
        <v>16656</v>
      </c>
      <c r="F1000">
        <v>9</v>
      </c>
      <c r="G1000">
        <v>17</v>
      </c>
      <c r="H1000">
        <v>34.99</v>
      </c>
      <c r="I1000">
        <v>13.0863</v>
      </c>
      <c r="J1000" s="11">
        <v>39619</v>
      </c>
      <c r="K1000">
        <v>594.83000000000004</v>
      </c>
      <c r="L1000">
        <v>222.46709999999999</v>
      </c>
      <c r="M1000">
        <v>372.36290000000002</v>
      </c>
    </row>
    <row r="1001" spans="1:13" x14ac:dyDescent="0.3">
      <c r="A1001">
        <v>217</v>
      </c>
      <c r="B1001">
        <v>20080210</v>
      </c>
      <c r="C1001">
        <v>20080222</v>
      </c>
      <c r="D1001">
        <v>20080217</v>
      </c>
      <c r="E1001">
        <v>16680</v>
      </c>
      <c r="F1001">
        <v>9</v>
      </c>
      <c r="G1001">
        <v>5</v>
      </c>
      <c r="H1001">
        <v>34.99</v>
      </c>
      <c r="I1001">
        <v>13.0863</v>
      </c>
      <c r="J1001" s="11">
        <v>39488</v>
      </c>
      <c r="K1001">
        <v>174.95</v>
      </c>
      <c r="L1001">
        <v>65.4315</v>
      </c>
      <c r="M1001">
        <v>109.5185</v>
      </c>
    </row>
    <row r="1002" spans="1:13" x14ac:dyDescent="0.3">
      <c r="A1002">
        <v>217</v>
      </c>
      <c r="B1002">
        <v>20080221</v>
      </c>
      <c r="C1002">
        <v>20080304</v>
      </c>
      <c r="D1002">
        <v>20080228</v>
      </c>
      <c r="E1002">
        <v>16689</v>
      </c>
      <c r="F1002">
        <v>9</v>
      </c>
      <c r="G1002">
        <v>3</v>
      </c>
      <c r="H1002">
        <v>34.99</v>
      </c>
      <c r="I1002">
        <v>13.0863</v>
      </c>
      <c r="J1002" s="11">
        <v>39499</v>
      </c>
      <c r="K1002">
        <v>104.97</v>
      </c>
      <c r="L1002">
        <v>39.258899999999997</v>
      </c>
      <c r="M1002">
        <v>65.711100000000002</v>
      </c>
    </row>
    <row r="1003" spans="1:13" x14ac:dyDescent="0.3">
      <c r="A1003">
        <v>217</v>
      </c>
      <c r="B1003">
        <v>20080219</v>
      </c>
      <c r="C1003">
        <v>20080302</v>
      </c>
      <c r="D1003">
        <v>20080226</v>
      </c>
      <c r="E1003">
        <v>17303</v>
      </c>
      <c r="F1003">
        <v>9</v>
      </c>
      <c r="G1003">
        <v>13</v>
      </c>
      <c r="H1003">
        <v>34.99</v>
      </c>
      <c r="I1003">
        <v>13.0863</v>
      </c>
      <c r="J1003" s="11">
        <v>39497</v>
      </c>
      <c r="K1003">
        <v>454.87</v>
      </c>
      <c r="L1003">
        <v>170.12190000000001</v>
      </c>
      <c r="M1003">
        <v>284.74810000000002</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33AA17-1340-45DA-AD60-DB0C674FC612}">
  <dimension ref="A1:M1003"/>
  <sheetViews>
    <sheetView workbookViewId="0"/>
  </sheetViews>
  <sheetFormatPr defaultRowHeight="14.4" x14ac:dyDescent="0.3"/>
  <cols>
    <col min="1" max="1" width="29.21875" bestFit="1" customWidth="1"/>
    <col min="2" max="2" width="31.21875" bestFit="1" customWidth="1"/>
    <col min="3" max="3" width="29.77734375" bestFit="1" customWidth="1"/>
    <col min="4" max="4" width="30.109375" bestFit="1" customWidth="1"/>
    <col min="5" max="5" width="30.6640625" bestFit="1" customWidth="1"/>
    <col min="6" max="6" width="34.109375" bestFit="1" customWidth="1"/>
    <col min="7" max="7" width="31.5546875" bestFit="1" customWidth="1"/>
    <col min="8" max="8" width="27" bestFit="1" customWidth="1"/>
    <col min="9" max="9" width="22.88671875" bestFit="1" customWidth="1"/>
    <col min="10" max="10" width="28.109375" bestFit="1" customWidth="1"/>
    <col min="11" max="11" width="31.44140625" bestFit="1" customWidth="1"/>
    <col min="12" max="12" width="24" bestFit="1" customWidth="1"/>
    <col min="13" max="13" width="28.77734375" bestFit="1" customWidth="1"/>
  </cols>
  <sheetData>
    <row r="1" spans="1:13" x14ac:dyDescent="0.3">
      <c r="A1" s="12" t="s">
        <v>33</v>
      </c>
    </row>
    <row r="3" spans="1:13" x14ac:dyDescent="0.3">
      <c r="A3" t="s">
        <v>19</v>
      </c>
      <c r="B3" t="s">
        <v>20</v>
      </c>
      <c r="C3" t="s">
        <v>21</v>
      </c>
      <c r="D3" t="s">
        <v>22</v>
      </c>
      <c r="E3" t="s">
        <v>23</v>
      </c>
      <c r="F3" t="s">
        <v>24</v>
      </c>
      <c r="G3" t="s">
        <v>25</v>
      </c>
      <c r="H3" t="s">
        <v>26</v>
      </c>
      <c r="I3" t="s">
        <v>27</v>
      </c>
      <c r="J3" t="s">
        <v>28</v>
      </c>
      <c r="K3" t="s">
        <v>29</v>
      </c>
      <c r="L3" t="s">
        <v>30</v>
      </c>
      <c r="M3" t="s">
        <v>31</v>
      </c>
    </row>
    <row r="4" spans="1:13" x14ac:dyDescent="0.3">
      <c r="A4">
        <v>477</v>
      </c>
      <c r="B4">
        <v>20070720</v>
      </c>
      <c r="C4">
        <v>20070801</v>
      </c>
      <c r="D4">
        <v>20070727</v>
      </c>
      <c r="E4">
        <v>11001</v>
      </c>
      <c r="F4">
        <v>9</v>
      </c>
      <c r="G4">
        <v>1</v>
      </c>
      <c r="H4">
        <v>4.99</v>
      </c>
      <c r="I4">
        <v>1.8663000000000001</v>
      </c>
      <c r="J4" s="11">
        <v>39283</v>
      </c>
      <c r="K4">
        <v>4.99</v>
      </c>
      <c r="L4">
        <v>1.8663000000000001</v>
      </c>
      <c r="M4">
        <v>3.1236999999999999</v>
      </c>
    </row>
    <row r="5" spans="1:13" x14ac:dyDescent="0.3">
      <c r="A5">
        <v>477</v>
      </c>
      <c r="B5">
        <v>20070709</v>
      </c>
      <c r="C5">
        <v>20070721</v>
      </c>
      <c r="D5">
        <v>20070716</v>
      </c>
      <c r="E5">
        <v>11003</v>
      </c>
      <c r="F5">
        <v>9</v>
      </c>
      <c r="G5">
        <v>10</v>
      </c>
      <c r="H5">
        <v>4.99</v>
      </c>
      <c r="I5">
        <v>1.8663000000000001</v>
      </c>
      <c r="J5" s="11">
        <v>39272</v>
      </c>
      <c r="K5">
        <v>49.9</v>
      </c>
      <c r="L5">
        <v>18.663</v>
      </c>
      <c r="M5">
        <v>31.236999999999998</v>
      </c>
    </row>
    <row r="6" spans="1:13" x14ac:dyDescent="0.3">
      <c r="A6">
        <v>477</v>
      </c>
      <c r="B6">
        <v>20070702</v>
      </c>
      <c r="C6">
        <v>20070714</v>
      </c>
      <c r="D6">
        <v>20070709</v>
      </c>
      <c r="E6">
        <v>11006</v>
      </c>
      <c r="F6">
        <v>9</v>
      </c>
      <c r="G6">
        <v>11</v>
      </c>
      <c r="H6">
        <v>4.99</v>
      </c>
      <c r="I6">
        <v>1.8663000000000001</v>
      </c>
      <c r="J6" s="11">
        <v>39265</v>
      </c>
      <c r="K6">
        <v>54.89</v>
      </c>
      <c r="L6">
        <v>20.529299999999999</v>
      </c>
      <c r="M6">
        <v>34.360700000000001</v>
      </c>
    </row>
    <row r="7" spans="1:13" x14ac:dyDescent="0.3">
      <c r="A7">
        <v>477</v>
      </c>
      <c r="B7">
        <v>20070707</v>
      </c>
      <c r="C7">
        <v>20070719</v>
      </c>
      <c r="D7">
        <v>20070714</v>
      </c>
      <c r="E7">
        <v>11008</v>
      </c>
      <c r="F7">
        <v>9</v>
      </c>
      <c r="G7">
        <v>2</v>
      </c>
      <c r="H7">
        <v>4.99</v>
      </c>
      <c r="I7">
        <v>1.8663000000000001</v>
      </c>
      <c r="J7" s="11">
        <v>39270</v>
      </c>
      <c r="K7">
        <v>9.98</v>
      </c>
      <c r="L7">
        <v>3.7326000000000001</v>
      </c>
      <c r="M7">
        <v>6.2473999999999998</v>
      </c>
    </row>
    <row r="8" spans="1:13" x14ac:dyDescent="0.3">
      <c r="A8">
        <v>477</v>
      </c>
      <c r="B8">
        <v>20071209</v>
      </c>
      <c r="C8">
        <v>20071221</v>
      </c>
      <c r="D8">
        <v>20071216</v>
      </c>
      <c r="E8">
        <v>11055</v>
      </c>
      <c r="F8">
        <v>9</v>
      </c>
      <c r="G8">
        <v>16</v>
      </c>
      <c r="H8">
        <v>4.99</v>
      </c>
      <c r="I8">
        <v>1.8663000000000001</v>
      </c>
      <c r="J8" s="11">
        <v>39425</v>
      </c>
      <c r="K8">
        <v>79.84</v>
      </c>
      <c r="L8">
        <v>29.860800000000001</v>
      </c>
      <c r="M8">
        <v>49.979199999999999</v>
      </c>
    </row>
    <row r="9" spans="1:13" x14ac:dyDescent="0.3">
      <c r="A9">
        <v>477</v>
      </c>
      <c r="B9">
        <v>20070807</v>
      </c>
      <c r="C9">
        <v>20070819</v>
      </c>
      <c r="D9">
        <v>20070814</v>
      </c>
      <c r="E9">
        <v>11056</v>
      </c>
      <c r="F9">
        <v>9</v>
      </c>
      <c r="G9">
        <v>4</v>
      </c>
      <c r="H9">
        <v>4.99</v>
      </c>
      <c r="I9">
        <v>1.8663000000000001</v>
      </c>
      <c r="J9" s="11">
        <v>39301</v>
      </c>
      <c r="K9">
        <v>19.96</v>
      </c>
      <c r="L9">
        <v>7.4652000000000003</v>
      </c>
      <c r="M9">
        <v>12.4948</v>
      </c>
    </row>
    <row r="10" spans="1:13" x14ac:dyDescent="0.3">
      <c r="A10">
        <v>477</v>
      </c>
      <c r="B10">
        <v>20070822</v>
      </c>
      <c r="C10">
        <v>20070903</v>
      </c>
      <c r="D10">
        <v>20070829</v>
      </c>
      <c r="E10">
        <v>11059</v>
      </c>
      <c r="F10">
        <v>9</v>
      </c>
      <c r="G10">
        <v>17</v>
      </c>
      <c r="H10">
        <v>4.99</v>
      </c>
      <c r="I10">
        <v>1.8663000000000001</v>
      </c>
      <c r="J10" s="11">
        <v>39316</v>
      </c>
      <c r="K10">
        <v>84.83</v>
      </c>
      <c r="L10">
        <v>31.7271</v>
      </c>
      <c r="M10">
        <v>53.102899999999998</v>
      </c>
    </row>
    <row r="11" spans="1:13" x14ac:dyDescent="0.3">
      <c r="A11">
        <v>477</v>
      </c>
      <c r="B11">
        <v>20070912</v>
      </c>
      <c r="C11">
        <v>20070924</v>
      </c>
      <c r="D11">
        <v>20070919</v>
      </c>
      <c r="E11">
        <v>11059</v>
      </c>
      <c r="F11">
        <v>9</v>
      </c>
      <c r="G11">
        <v>16</v>
      </c>
      <c r="H11">
        <v>4.99</v>
      </c>
      <c r="I11">
        <v>1.8663000000000001</v>
      </c>
      <c r="J11" s="11">
        <v>39337</v>
      </c>
      <c r="K11">
        <v>79.84</v>
      </c>
      <c r="L11">
        <v>29.860800000000001</v>
      </c>
      <c r="M11">
        <v>49.979199999999999</v>
      </c>
    </row>
    <row r="12" spans="1:13" x14ac:dyDescent="0.3">
      <c r="A12">
        <v>477</v>
      </c>
      <c r="B12">
        <v>20071227</v>
      </c>
      <c r="C12">
        <v>20080108</v>
      </c>
      <c r="D12">
        <v>20080103</v>
      </c>
      <c r="E12">
        <v>11060</v>
      </c>
      <c r="F12">
        <v>9</v>
      </c>
      <c r="G12">
        <v>1</v>
      </c>
      <c r="H12">
        <v>4.99</v>
      </c>
      <c r="I12">
        <v>1.8663000000000001</v>
      </c>
      <c r="J12" s="11">
        <v>39443</v>
      </c>
      <c r="K12">
        <v>4.99</v>
      </c>
      <c r="L12">
        <v>1.8663000000000001</v>
      </c>
      <c r="M12">
        <v>3.1236999999999999</v>
      </c>
    </row>
    <row r="13" spans="1:13" x14ac:dyDescent="0.3">
      <c r="A13">
        <v>477</v>
      </c>
      <c r="B13">
        <v>20070704</v>
      </c>
      <c r="C13">
        <v>20070716</v>
      </c>
      <c r="D13">
        <v>20070711</v>
      </c>
      <c r="E13">
        <v>11061</v>
      </c>
      <c r="F13">
        <v>9</v>
      </c>
      <c r="G13">
        <v>19</v>
      </c>
      <c r="H13">
        <v>4.99</v>
      </c>
      <c r="I13">
        <v>1.8663000000000001</v>
      </c>
      <c r="J13" s="11">
        <v>39267</v>
      </c>
      <c r="K13">
        <v>94.81</v>
      </c>
      <c r="L13">
        <v>35.459699999999998</v>
      </c>
      <c r="M13">
        <v>59.350299999999997</v>
      </c>
    </row>
    <row r="14" spans="1:13" x14ac:dyDescent="0.3">
      <c r="A14">
        <v>477</v>
      </c>
      <c r="B14">
        <v>20071101</v>
      </c>
      <c r="C14">
        <v>20071113</v>
      </c>
      <c r="D14">
        <v>20071108</v>
      </c>
      <c r="E14">
        <v>11068</v>
      </c>
      <c r="F14">
        <v>9</v>
      </c>
      <c r="G14">
        <v>3</v>
      </c>
      <c r="H14">
        <v>4.99</v>
      </c>
      <c r="I14">
        <v>1.8663000000000001</v>
      </c>
      <c r="J14" s="11">
        <v>39387</v>
      </c>
      <c r="K14">
        <v>14.97</v>
      </c>
      <c r="L14">
        <v>5.5989000000000004</v>
      </c>
      <c r="M14">
        <v>9.3711000000000002</v>
      </c>
    </row>
    <row r="15" spans="1:13" x14ac:dyDescent="0.3">
      <c r="A15">
        <v>477</v>
      </c>
      <c r="B15">
        <v>20070919</v>
      </c>
      <c r="C15">
        <v>20071001</v>
      </c>
      <c r="D15">
        <v>20070926</v>
      </c>
      <c r="E15">
        <v>11071</v>
      </c>
      <c r="F15">
        <v>9</v>
      </c>
      <c r="G15">
        <v>14</v>
      </c>
      <c r="H15">
        <v>4.99</v>
      </c>
      <c r="I15">
        <v>1.8663000000000001</v>
      </c>
      <c r="J15" s="11">
        <v>39344</v>
      </c>
      <c r="K15">
        <v>69.86</v>
      </c>
      <c r="L15">
        <v>26.1282</v>
      </c>
      <c r="M15">
        <v>43.7318</v>
      </c>
    </row>
    <row r="16" spans="1:13" x14ac:dyDescent="0.3">
      <c r="A16">
        <v>477</v>
      </c>
      <c r="B16">
        <v>20071217</v>
      </c>
      <c r="C16">
        <v>20071229</v>
      </c>
      <c r="D16">
        <v>20071224</v>
      </c>
      <c r="E16">
        <v>11072</v>
      </c>
      <c r="F16">
        <v>9</v>
      </c>
      <c r="G16">
        <v>19</v>
      </c>
      <c r="H16">
        <v>4.99</v>
      </c>
      <c r="I16">
        <v>1.8663000000000001</v>
      </c>
      <c r="J16" s="11">
        <v>39433</v>
      </c>
      <c r="K16">
        <v>94.81</v>
      </c>
      <c r="L16">
        <v>35.459699999999998</v>
      </c>
      <c r="M16">
        <v>59.350299999999997</v>
      </c>
    </row>
    <row r="17" spans="1:13" x14ac:dyDescent="0.3">
      <c r="A17">
        <v>477</v>
      </c>
      <c r="B17">
        <v>20070924</v>
      </c>
      <c r="C17">
        <v>20071006</v>
      </c>
      <c r="D17">
        <v>20071001</v>
      </c>
      <c r="E17">
        <v>11073</v>
      </c>
      <c r="F17">
        <v>9</v>
      </c>
      <c r="G17">
        <v>13</v>
      </c>
      <c r="H17">
        <v>4.99</v>
      </c>
      <c r="I17">
        <v>1.8663000000000001</v>
      </c>
      <c r="J17" s="11">
        <v>39349</v>
      </c>
      <c r="K17">
        <v>64.87</v>
      </c>
      <c r="L17">
        <v>24.261900000000001</v>
      </c>
      <c r="M17">
        <v>40.6081</v>
      </c>
    </row>
    <row r="18" spans="1:13" x14ac:dyDescent="0.3">
      <c r="A18">
        <v>477</v>
      </c>
      <c r="B18">
        <v>20070924</v>
      </c>
      <c r="C18">
        <v>20071006</v>
      </c>
      <c r="D18">
        <v>20071001</v>
      </c>
      <c r="E18">
        <v>11074</v>
      </c>
      <c r="F18">
        <v>9</v>
      </c>
      <c r="G18">
        <v>1</v>
      </c>
      <c r="H18">
        <v>4.99</v>
      </c>
      <c r="I18">
        <v>1.8663000000000001</v>
      </c>
      <c r="J18" s="11">
        <v>39349</v>
      </c>
      <c r="K18">
        <v>4.99</v>
      </c>
      <c r="L18">
        <v>1.8663000000000001</v>
      </c>
      <c r="M18">
        <v>3.1236999999999999</v>
      </c>
    </row>
    <row r="19" spans="1:13" x14ac:dyDescent="0.3">
      <c r="A19">
        <v>477</v>
      </c>
      <c r="B19">
        <v>20071226</v>
      </c>
      <c r="C19">
        <v>20080107</v>
      </c>
      <c r="D19">
        <v>20080102</v>
      </c>
      <c r="E19">
        <v>11075</v>
      </c>
      <c r="F19">
        <v>9</v>
      </c>
      <c r="G19">
        <v>13</v>
      </c>
      <c r="H19">
        <v>4.99</v>
      </c>
      <c r="I19">
        <v>1.8663000000000001</v>
      </c>
      <c r="J19" s="11">
        <v>39442</v>
      </c>
      <c r="K19">
        <v>64.87</v>
      </c>
      <c r="L19">
        <v>24.261900000000001</v>
      </c>
      <c r="M19">
        <v>40.6081</v>
      </c>
    </row>
    <row r="20" spans="1:13" x14ac:dyDescent="0.3">
      <c r="A20">
        <v>477</v>
      </c>
      <c r="B20">
        <v>20070731</v>
      </c>
      <c r="C20">
        <v>20070812</v>
      </c>
      <c r="D20">
        <v>20070807</v>
      </c>
      <c r="E20">
        <v>11095</v>
      </c>
      <c r="F20">
        <v>9</v>
      </c>
      <c r="G20">
        <v>12</v>
      </c>
      <c r="H20">
        <v>4.99</v>
      </c>
      <c r="I20">
        <v>1.8663000000000001</v>
      </c>
      <c r="J20" s="11">
        <v>39294</v>
      </c>
      <c r="K20">
        <v>59.88</v>
      </c>
      <c r="L20">
        <v>22.395600000000002</v>
      </c>
      <c r="M20">
        <v>37.484400000000001</v>
      </c>
    </row>
    <row r="21" spans="1:13" x14ac:dyDescent="0.3">
      <c r="A21">
        <v>477</v>
      </c>
      <c r="B21">
        <v>20070907</v>
      </c>
      <c r="C21">
        <v>20070919</v>
      </c>
      <c r="D21">
        <v>20070914</v>
      </c>
      <c r="E21">
        <v>11099</v>
      </c>
      <c r="F21">
        <v>9</v>
      </c>
      <c r="G21">
        <v>6</v>
      </c>
      <c r="H21">
        <v>4.99</v>
      </c>
      <c r="I21">
        <v>1.8663000000000001</v>
      </c>
      <c r="J21" s="11">
        <v>39332</v>
      </c>
      <c r="K21">
        <v>29.94</v>
      </c>
      <c r="L21">
        <v>11.197800000000001</v>
      </c>
      <c r="M21">
        <v>18.7422</v>
      </c>
    </row>
    <row r="22" spans="1:13" x14ac:dyDescent="0.3">
      <c r="A22">
        <v>477</v>
      </c>
      <c r="B22">
        <v>20071231</v>
      </c>
      <c r="C22">
        <v>20080112</v>
      </c>
      <c r="D22">
        <v>20080107</v>
      </c>
      <c r="E22">
        <v>11101</v>
      </c>
      <c r="F22">
        <v>9</v>
      </c>
      <c r="G22">
        <v>14</v>
      </c>
      <c r="H22">
        <v>4.99</v>
      </c>
      <c r="I22">
        <v>1.8663000000000001</v>
      </c>
      <c r="J22" s="11">
        <v>39447</v>
      </c>
      <c r="K22">
        <v>69.86</v>
      </c>
      <c r="L22">
        <v>26.1282</v>
      </c>
      <c r="M22">
        <v>43.7318</v>
      </c>
    </row>
    <row r="23" spans="1:13" x14ac:dyDescent="0.3">
      <c r="A23">
        <v>477</v>
      </c>
      <c r="B23">
        <v>20070713</v>
      </c>
      <c r="C23">
        <v>20070725</v>
      </c>
      <c r="D23">
        <v>20070720</v>
      </c>
      <c r="E23">
        <v>11103</v>
      </c>
      <c r="F23">
        <v>9</v>
      </c>
      <c r="G23">
        <v>5</v>
      </c>
      <c r="H23">
        <v>4.99</v>
      </c>
      <c r="I23">
        <v>1.8663000000000001</v>
      </c>
      <c r="J23" s="11">
        <v>39276</v>
      </c>
      <c r="K23">
        <v>24.95</v>
      </c>
      <c r="L23">
        <v>9.3315000000000001</v>
      </c>
      <c r="M23">
        <v>15.618499999999999</v>
      </c>
    </row>
    <row r="24" spans="1:13" x14ac:dyDescent="0.3">
      <c r="A24">
        <v>477</v>
      </c>
      <c r="B24">
        <v>20070913</v>
      </c>
      <c r="C24">
        <v>20070925</v>
      </c>
      <c r="D24">
        <v>20070920</v>
      </c>
      <c r="E24">
        <v>11111</v>
      </c>
      <c r="F24">
        <v>9</v>
      </c>
      <c r="G24">
        <v>11</v>
      </c>
      <c r="H24">
        <v>4.99</v>
      </c>
      <c r="I24">
        <v>1.8663000000000001</v>
      </c>
      <c r="J24" s="11">
        <v>39338</v>
      </c>
      <c r="K24">
        <v>54.89</v>
      </c>
      <c r="L24">
        <v>20.529299999999999</v>
      </c>
      <c r="M24">
        <v>34.360700000000001</v>
      </c>
    </row>
    <row r="25" spans="1:13" x14ac:dyDescent="0.3">
      <c r="A25">
        <v>477</v>
      </c>
      <c r="B25">
        <v>20070805</v>
      </c>
      <c r="C25">
        <v>20070817</v>
      </c>
      <c r="D25">
        <v>20070812</v>
      </c>
      <c r="E25">
        <v>11113</v>
      </c>
      <c r="F25">
        <v>9</v>
      </c>
      <c r="G25">
        <v>15</v>
      </c>
      <c r="H25">
        <v>4.99</v>
      </c>
      <c r="I25">
        <v>1.8663000000000001</v>
      </c>
      <c r="J25" s="11">
        <v>39299</v>
      </c>
      <c r="K25">
        <v>74.849999999999994</v>
      </c>
      <c r="L25">
        <v>27.994499999999999</v>
      </c>
      <c r="M25">
        <v>46.855499999999999</v>
      </c>
    </row>
    <row r="26" spans="1:13" x14ac:dyDescent="0.3">
      <c r="A26">
        <v>477</v>
      </c>
      <c r="B26">
        <v>20070703</v>
      </c>
      <c r="C26">
        <v>20070715</v>
      </c>
      <c r="D26">
        <v>20070710</v>
      </c>
      <c r="E26">
        <v>11117</v>
      </c>
      <c r="F26">
        <v>9</v>
      </c>
      <c r="G26">
        <v>13</v>
      </c>
      <c r="H26">
        <v>4.99</v>
      </c>
      <c r="I26">
        <v>1.8663000000000001</v>
      </c>
      <c r="J26" s="11">
        <v>39266</v>
      </c>
      <c r="K26">
        <v>64.87</v>
      </c>
      <c r="L26">
        <v>24.261900000000001</v>
      </c>
      <c r="M26">
        <v>40.6081</v>
      </c>
    </row>
    <row r="27" spans="1:13" x14ac:dyDescent="0.3">
      <c r="A27">
        <v>477</v>
      </c>
      <c r="B27">
        <v>20070729</v>
      </c>
      <c r="C27">
        <v>20070810</v>
      </c>
      <c r="D27">
        <v>20070805</v>
      </c>
      <c r="E27">
        <v>11124</v>
      </c>
      <c r="F27">
        <v>9</v>
      </c>
      <c r="G27">
        <v>16</v>
      </c>
      <c r="H27">
        <v>4.99</v>
      </c>
      <c r="I27">
        <v>1.8663000000000001</v>
      </c>
      <c r="J27" s="11">
        <v>39292</v>
      </c>
      <c r="K27">
        <v>79.84</v>
      </c>
      <c r="L27">
        <v>29.860800000000001</v>
      </c>
      <c r="M27">
        <v>49.979199999999999</v>
      </c>
    </row>
    <row r="28" spans="1:13" x14ac:dyDescent="0.3">
      <c r="A28">
        <v>477</v>
      </c>
      <c r="B28">
        <v>20070907</v>
      </c>
      <c r="C28">
        <v>20070919</v>
      </c>
      <c r="D28">
        <v>20070914</v>
      </c>
      <c r="E28">
        <v>11125</v>
      </c>
      <c r="F28">
        <v>9</v>
      </c>
      <c r="G28">
        <v>3</v>
      </c>
      <c r="H28">
        <v>4.99</v>
      </c>
      <c r="I28">
        <v>1.8663000000000001</v>
      </c>
      <c r="J28" s="11">
        <v>39332</v>
      </c>
      <c r="K28">
        <v>14.97</v>
      </c>
      <c r="L28">
        <v>5.5989000000000004</v>
      </c>
      <c r="M28">
        <v>9.3711000000000002</v>
      </c>
    </row>
    <row r="29" spans="1:13" x14ac:dyDescent="0.3">
      <c r="A29">
        <v>477</v>
      </c>
      <c r="B29">
        <v>20070809</v>
      </c>
      <c r="C29">
        <v>20070821</v>
      </c>
      <c r="D29">
        <v>20070816</v>
      </c>
      <c r="E29">
        <v>11146</v>
      </c>
      <c r="F29">
        <v>9</v>
      </c>
      <c r="G29">
        <v>5</v>
      </c>
      <c r="H29">
        <v>4.99</v>
      </c>
      <c r="I29">
        <v>1.8663000000000001</v>
      </c>
      <c r="J29" s="11">
        <v>39303</v>
      </c>
      <c r="K29">
        <v>24.95</v>
      </c>
      <c r="L29">
        <v>9.3315000000000001</v>
      </c>
      <c r="M29">
        <v>15.618499999999999</v>
      </c>
    </row>
    <row r="30" spans="1:13" x14ac:dyDescent="0.3">
      <c r="A30">
        <v>477</v>
      </c>
      <c r="B30">
        <v>20070708</v>
      </c>
      <c r="C30">
        <v>20070720</v>
      </c>
      <c r="D30">
        <v>20070715</v>
      </c>
      <c r="E30">
        <v>11447</v>
      </c>
      <c r="F30">
        <v>9</v>
      </c>
      <c r="G30">
        <v>9</v>
      </c>
      <c r="H30">
        <v>4.99</v>
      </c>
      <c r="I30">
        <v>1.8663000000000001</v>
      </c>
      <c r="J30" s="11">
        <v>39271</v>
      </c>
      <c r="K30">
        <v>44.91</v>
      </c>
      <c r="L30">
        <v>16.796700000000001</v>
      </c>
      <c r="M30">
        <v>28.113299999999999</v>
      </c>
    </row>
    <row r="31" spans="1:13" x14ac:dyDescent="0.3">
      <c r="A31">
        <v>477</v>
      </c>
      <c r="B31">
        <v>20070702</v>
      </c>
      <c r="C31">
        <v>20070714</v>
      </c>
      <c r="D31">
        <v>20070709</v>
      </c>
      <c r="E31">
        <v>11448</v>
      </c>
      <c r="F31">
        <v>9</v>
      </c>
      <c r="G31">
        <v>13</v>
      </c>
      <c r="H31">
        <v>4.99</v>
      </c>
      <c r="I31">
        <v>1.8663000000000001</v>
      </c>
      <c r="J31" s="11">
        <v>39265</v>
      </c>
      <c r="K31">
        <v>64.87</v>
      </c>
      <c r="L31">
        <v>24.261900000000001</v>
      </c>
      <c r="M31">
        <v>40.6081</v>
      </c>
    </row>
    <row r="32" spans="1:13" x14ac:dyDescent="0.3">
      <c r="A32">
        <v>477</v>
      </c>
      <c r="B32">
        <v>20070731</v>
      </c>
      <c r="C32">
        <v>20070812</v>
      </c>
      <c r="D32">
        <v>20070807</v>
      </c>
      <c r="E32">
        <v>11451</v>
      </c>
      <c r="F32">
        <v>9</v>
      </c>
      <c r="G32">
        <v>8</v>
      </c>
      <c r="H32">
        <v>4.99</v>
      </c>
      <c r="I32">
        <v>1.8663000000000001</v>
      </c>
      <c r="J32" s="11">
        <v>39294</v>
      </c>
      <c r="K32">
        <v>39.92</v>
      </c>
      <c r="L32">
        <v>14.930400000000001</v>
      </c>
      <c r="M32">
        <v>24.989599999999999</v>
      </c>
    </row>
    <row r="33" spans="1:13" x14ac:dyDescent="0.3">
      <c r="A33">
        <v>477</v>
      </c>
      <c r="B33">
        <v>20070706</v>
      </c>
      <c r="C33">
        <v>20070718</v>
      </c>
      <c r="D33">
        <v>20070713</v>
      </c>
      <c r="E33">
        <v>11456</v>
      </c>
      <c r="F33">
        <v>9</v>
      </c>
      <c r="G33">
        <v>15</v>
      </c>
      <c r="H33">
        <v>4.99</v>
      </c>
      <c r="I33">
        <v>1.8663000000000001</v>
      </c>
      <c r="J33" s="11">
        <v>39269</v>
      </c>
      <c r="K33">
        <v>74.849999999999994</v>
      </c>
      <c r="L33">
        <v>27.994499999999999</v>
      </c>
      <c r="M33">
        <v>46.855499999999999</v>
      </c>
    </row>
    <row r="34" spans="1:13" x14ac:dyDescent="0.3">
      <c r="A34">
        <v>477</v>
      </c>
      <c r="B34">
        <v>20071202</v>
      </c>
      <c r="C34">
        <v>20071214</v>
      </c>
      <c r="D34">
        <v>20071209</v>
      </c>
      <c r="E34">
        <v>11456</v>
      </c>
      <c r="F34">
        <v>9</v>
      </c>
      <c r="G34">
        <v>16</v>
      </c>
      <c r="H34">
        <v>4.99</v>
      </c>
      <c r="I34">
        <v>1.8663000000000001</v>
      </c>
      <c r="J34" s="11">
        <v>39418</v>
      </c>
      <c r="K34">
        <v>79.84</v>
      </c>
      <c r="L34">
        <v>29.860800000000001</v>
      </c>
      <c r="M34">
        <v>49.979199999999999</v>
      </c>
    </row>
    <row r="35" spans="1:13" x14ac:dyDescent="0.3">
      <c r="A35">
        <v>477</v>
      </c>
      <c r="B35">
        <v>20070812</v>
      </c>
      <c r="C35">
        <v>20070824</v>
      </c>
      <c r="D35">
        <v>20070819</v>
      </c>
      <c r="E35">
        <v>11457</v>
      </c>
      <c r="F35">
        <v>9</v>
      </c>
      <c r="G35">
        <v>4</v>
      </c>
      <c r="H35">
        <v>4.99</v>
      </c>
      <c r="I35">
        <v>1.8663000000000001</v>
      </c>
      <c r="J35" s="11">
        <v>39306</v>
      </c>
      <c r="K35">
        <v>19.96</v>
      </c>
      <c r="L35">
        <v>7.4652000000000003</v>
      </c>
      <c r="M35">
        <v>12.4948</v>
      </c>
    </row>
    <row r="36" spans="1:13" x14ac:dyDescent="0.3">
      <c r="A36">
        <v>477</v>
      </c>
      <c r="B36">
        <v>20071203</v>
      </c>
      <c r="C36">
        <v>20071215</v>
      </c>
      <c r="D36">
        <v>20071210</v>
      </c>
      <c r="E36">
        <v>11457</v>
      </c>
      <c r="F36">
        <v>9</v>
      </c>
      <c r="G36">
        <v>15</v>
      </c>
      <c r="H36">
        <v>4.99</v>
      </c>
      <c r="I36">
        <v>1.8663000000000001</v>
      </c>
      <c r="J36" s="11">
        <v>39419</v>
      </c>
      <c r="K36">
        <v>74.849999999999994</v>
      </c>
      <c r="L36">
        <v>27.994499999999999</v>
      </c>
      <c r="M36">
        <v>46.855499999999999</v>
      </c>
    </row>
    <row r="37" spans="1:13" x14ac:dyDescent="0.3">
      <c r="A37">
        <v>477</v>
      </c>
      <c r="B37">
        <v>20071001</v>
      </c>
      <c r="C37">
        <v>20071013</v>
      </c>
      <c r="D37">
        <v>20071008</v>
      </c>
      <c r="E37">
        <v>11458</v>
      </c>
      <c r="F37">
        <v>9</v>
      </c>
      <c r="G37">
        <v>18</v>
      </c>
      <c r="H37">
        <v>4.99</v>
      </c>
      <c r="I37">
        <v>1.8663000000000001</v>
      </c>
      <c r="J37" s="11">
        <v>39356</v>
      </c>
      <c r="K37">
        <v>89.82</v>
      </c>
      <c r="L37">
        <v>33.593400000000003</v>
      </c>
      <c r="M37">
        <v>56.226599999999998</v>
      </c>
    </row>
    <row r="38" spans="1:13" x14ac:dyDescent="0.3">
      <c r="A38">
        <v>477</v>
      </c>
      <c r="B38">
        <v>20071130</v>
      </c>
      <c r="C38">
        <v>20071212</v>
      </c>
      <c r="D38">
        <v>20071207</v>
      </c>
      <c r="E38">
        <v>11463</v>
      </c>
      <c r="F38">
        <v>9</v>
      </c>
      <c r="G38">
        <v>4</v>
      </c>
      <c r="H38">
        <v>4.99</v>
      </c>
      <c r="I38">
        <v>1.8663000000000001</v>
      </c>
      <c r="J38" s="11">
        <v>39416</v>
      </c>
      <c r="K38">
        <v>19.96</v>
      </c>
      <c r="L38">
        <v>7.4652000000000003</v>
      </c>
      <c r="M38">
        <v>12.4948</v>
      </c>
    </row>
    <row r="39" spans="1:13" x14ac:dyDescent="0.3">
      <c r="A39">
        <v>477</v>
      </c>
      <c r="B39">
        <v>20070914</v>
      </c>
      <c r="C39">
        <v>20070926</v>
      </c>
      <c r="D39">
        <v>20070921</v>
      </c>
      <c r="E39">
        <v>11464</v>
      </c>
      <c r="F39">
        <v>9</v>
      </c>
      <c r="G39">
        <v>1</v>
      </c>
      <c r="H39">
        <v>4.99</v>
      </c>
      <c r="I39">
        <v>1.8663000000000001</v>
      </c>
      <c r="J39" s="11">
        <v>39339</v>
      </c>
      <c r="K39">
        <v>4.99</v>
      </c>
      <c r="L39">
        <v>1.8663000000000001</v>
      </c>
      <c r="M39">
        <v>3.1236999999999999</v>
      </c>
    </row>
    <row r="40" spans="1:13" x14ac:dyDescent="0.3">
      <c r="A40">
        <v>477</v>
      </c>
      <c r="B40">
        <v>20071207</v>
      </c>
      <c r="C40">
        <v>20071219</v>
      </c>
      <c r="D40">
        <v>20071214</v>
      </c>
      <c r="E40">
        <v>11466</v>
      </c>
      <c r="F40">
        <v>9</v>
      </c>
      <c r="G40">
        <v>6</v>
      </c>
      <c r="H40">
        <v>4.99</v>
      </c>
      <c r="I40">
        <v>1.8663000000000001</v>
      </c>
      <c r="J40" s="11">
        <v>39423</v>
      </c>
      <c r="K40">
        <v>29.94</v>
      </c>
      <c r="L40">
        <v>11.197800000000001</v>
      </c>
      <c r="M40">
        <v>18.7422</v>
      </c>
    </row>
    <row r="41" spans="1:13" x14ac:dyDescent="0.3">
      <c r="A41">
        <v>477</v>
      </c>
      <c r="B41">
        <v>20071108</v>
      </c>
      <c r="C41">
        <v>20071120</v>
      </c>
      <c r="D41">
        <v>20071115</v>
      </c>
      <c r="E41">
        <v>11749</v>
      </c>
      <c r="F41">
        <v>9</v>
      </c>
      <c r="G41">
        <v>13</v>
      </c>
      <c r="H41">
        <v>4.99</v>
      </c>
      <c r="I41">
        <v>1.8663000000000001</v>
      </c>
      <c r="J41" s="11">
        <v>39394</v>
      </c>
      <c r="K41">
        <v>64.87</v>
      </c>
      <c r="L41">
        <v>24.261900000000001</v>
      </c>
      <c r="M41">
        <v>40.6081</v>
      </c>
    </row>
    <row r="42" spans="1:13" x14ac:dyDescent="0.3">
      <c r="A42">
        <v>477</v>
      </c>
      <c r="B42">
        <v>20070831</v>
      </c>
      <c r="C42">
        <v>20070912</v>
      </c>
      <c r="D42">
        <v>20070907</v>
      </c>
      <c r="E42">
        <v>11752</v>
      </c>
      <c r="F42">
        <v>9</v>
      </c>
      <c r="G42">
        <v>2</v>
      </c>
      <c r="H42">
        <v>4.99</v>
      </c>
      <c r="I42">
        <v>1.8663000000000001</v>
      </c>
      <c r="J42" s="11">
        <v>39325</v>
      </c>
      <c r="K42">
        <v>9.98</v>
      </c>
      <c r="L42">
        <v>3.7326000000000001</v>
      </c>
      <c r="M42">
        <v>6.2473999999999998</v>
      </c>
    </row>
    <row r="43" spans="1:13" x14ac:dyDescent="0.3">
      <c r="A43">
        <v>477</v>
      </c>
      <c r="B43">
        <v>20071106</v>
      </c>
      <c r="C43">
        <v>20071118</v>
      </c>
      <c r="D43">
        <v>20071113</v>
      </c>
      <c r="E43">
        <v>11756</v>
      </c>
      <c r="F43">
        <v>9</v>
      </c>
      <c r="G43">
        <v>9</v>
      </c>
      <c r="H43">
        <v>4.99</v>
      </c>
      <c r="I43">
        <v>1.8663000000000001</v>
      </c>
      <c r="J43" s="11">
        <v>39392</v>
      </c>
      <c r="K43">
        <v>44.91</v>
      </c>
      <c r="L43">
        <v>16.796700000000001</v>
      </c>
      <c r="M43">
        <v>28.113299999999999</v>
      </c>
    </row>
    <row r="44" spans="1:13" x14ac:dyDescent="0.3">
      <c r="A44">
        <v>477</v>
      </c>
      <c r="B44">
        <v>20070913</v>
      </c>
      <c r="C44">
        <v>20070925</v>
      </c>
      <c r="D44">
        <v>20070920</v>
      </c>
      <c r="E44">
        <v>11761</v>
      </c>
      <c r="F44">
        <v>9</v>
      </c>
      <c r="G44">
        <v>13</v>
      </c>
      <c r="H44">
        <v>4.99</v>
      </c>
      <c r="I44">
        <v>1.8663000000000001</v>
      </c>
      <c r="J44" s="11">
        <v>39338</v>
      </c>
      <c r="K44">
        <v>64.87</v>
      </c>
      <c r="L44">
        <v>24.261900000000001</v>
      </c>
      <c r="M44">
        <v>40.6081</v>
      </c>
    </row>
    <row r="45" spans="1:13" x14ac:dyDescent="0.3">
      <c r="A45">
        <v>477</v>
      </c>
      <c r="B45">
        <v>20070913</v>
      </c>
      <c r="C45">
        <v>20070925</v>
      </c>
      <c r="D45">
        <v>20070920</v>
      </c>
      <c r="E45">
        <v>11762</v>
      </c>
      <c r="F45">
        <v>9</v>
      </c>
      <c r="G45">
        <v>9</v>
      </c>
      <c r="H45">
        <v>4.99</v>
      </c>
      <c r="I45">
        <v>1.8663000000000001</v>
      </c>
      <c r="J45" s="11">
        <v>39338</v>
      </c>
      <c r="K45">
        <v>44.91</v>
      </c>
      <c r="L45">
        <v>16.796700000000001</v>
      </c>
      <c r="M45">
        <v>28.113299999999999</v>
      </c>
    </row>
    <row r="46" spans="1:13" x14ac:dyDescent="0.3">
      <c r="A46">
        <v>477</v>
      </c>
      <c r="B46">
        <v>20070929</v>
      </c>
      <c r="C46">
        <v>20071011</v>
      </c>
      <c r="D46">
        <v>20071006</v>
      </c>
      <c r="E46">
        <v>11764</v>
      </c>
      <c r="F46">
        <v>9</v>
      </c>
      <c r="G46">
        <v>15</v>
      </c>
      <c r="H46">
        <v>4.99</v>
      </c>
      <c r="I46">
        <v>1.8663000000000001</v>
      </c>
      <c r="J46" s="11">
        <v>39354</v>
      </c>
      <c r="K46">
        <v>74.849999999999994</v>
      </c>
      <c r="L46">
        <v>27.994499999999999</v>
      </c>
      <c r="M46">
        <v>46.855499999999999</v>
      </c>
    </row>
    <row r="47" spans="1:13" x14ac:dyDescent="0.3">
      <c r="A47">
        <v>477</v>
      </c>
      <c r="B47">
        <v>20070929</v>
      </c>
      <c r="C47">
        <v>20071011</v>
      </c>
      <c r="D47">
        <v>20071006</v>
      </c>
      <c r="E47">
        <v>11892</v>
      </c>
      <c r="F47">
        <v>9</v>
      </c>
      <c r="G47">
        <v>12</v>
      </c>
      <c r="H47">
        <v>4.99</v>
      </c>
      <c r="I47">
        <v>1.8663000000000001</v>
      </c>
      <c r="J47" s="11">
        <v>39354</v>
      </c>
      <c r="K47">
        <v>59.88</v>
      </c>
      <c r="L47">
        <v>22.395600000000002</v>
      </c>
      <c r="M47">
        <v>37.484400000000001</v>
      </c>
    </row>
    <row r="48" spans="1:13" x14ac:dyDescent="0.3">
      <c r="A48">
        <v>477</v>
      </c>
      <c r="B48">
        <v>20070918</v>
      </c>
      <c r="C48">
        <v>20070930</v>
      </c>
      <c r="D48">
        <v>20070925</v>
      </c>
      <c r="E48">
        <v>11906</v>
      </c>
      <c r="F48">
        <v>9</v>
      </c>
      <c r="G48">
        <v>7</v>
      </c>
      <c r="H48">
        <v>4.99</v>
      </c>
      <c r="I48">
        <v>1.8663000000000001</v>
      </c>
      <c r="J48" s="11">
        <v>39343</v>
      </c>
      <c r="K48">
        <v>34.93</v>
      </c>
      <c r="L48">
        <v>13.0641</v>
      </c>
      <c r="M48">
        <v>21.8659</v>
      </c>
    </row>
    <row r="49" spans="1:13" x14ac:dyDescent="0.3">
      <c r="A49">
        <v>477</v>
      </c>
      <c r="B49">
        <v>20070905</v>
      </c>
      <c r="C49">
        <v>20070917</v>
      </c>
      <c r="D49">
        <v>20070912</v>
      </c>
      <c r="E49">
        <v>11915</v>
      </c>
      <c r="F49">
        <v>9</v>
      </c>
      <c r="G49">
        <v>2</v>
      </c>
      <c r="H49">
        <v>4.99</v>
      </c>
      <c r="I49">
        <v>1.8663000000000001</v>
      </c>
      <c r="J49" s="11">
        <v>39330</v>
      </c>
      <c r="K49">
        <v>9.98</v>
      </c>
      <c r="L49">
        <v>3.7326000000000001</v>
      </c>
      <c r="M49">
        <v>6.2473999999999998</v>
      </c>
    </row>
    <row r="50" spans="1:13" x14ac:dyDescent="0.3">
      <c r="A50">
        <v>477</v>
      </c>
      <c r="B50">
        <v>20071109</v>
      </c>
      <c r="C50">
        <v>20071121</v>
      </c>
      <c r="D50">
        <v>20071116</v>
      </c>
      <c r="E50">
        <v>11918</v>
      </c>
      <c r="F50">
        <v>9</v>
      </c>
      <c r="G50">
        <v>6</v>
      </c>
      <c r="H50">
        <v>4.99</v>
      </c>
      <c r="I50">
        <v>1.8663000000000001</v>
      </c>
      <c r="J50" s="11">
        <v>39395</v>
      </c>
      <c r="K50">
        <v>29.94</v>
      </c>
      <c r="L50">
        <v>11.197800000000001</v>
      </c>
      <c r="M50">
        <v>18.7422</v>
      </c>
    </row>
    <row r="51" spans="1:13" x14ac:dyDescent="0.3">
      <c r="A51">
        <v>477</v>
      </c>
      <c r="B51">
        <v>20070713</v>
      </c>
      <c r="C51">
        <v>20070725</v>
      </c>
      <c r="D51">
        <v>20070720</v>
      </c>
      <c r="E51">
        <v>11942</v>
      </c>
      <c r="F51">
        <v>9</v>
      </c>
      <c r="G51">
        <v>11</v>
      </c>
      <c r="H51">
        <v>4.99</v>
      </c>
      <c r="I51">
        <v>1.8663000000000001</v>
      </c>
      <c r="J51" s="11">
        <v>39276</v>
      </c>
      <c r="K51">
        <v>54.89</v>
      </c>
      <c r="L51">
        <v>20.529299999999999</v>
      </c>
      <c r="M51">
        <v>34.360700000000001</v>
      </c>
    </row>
    <row r="52" spans="1:13" x14ac:dyDescent="0.3">
      <c r="A52">
        <v>477</v>
      </c>
      <c r="B52">
        <v>20070829</v>
      </c>
      <c r="C52">
        <v>20070910</v>
      </c>
      <c r="D52">
        <v>20070905</v>
      </c>
      <c r="E52">
        <v>11944</v>
      </c>
      <c r="F52">
        <v>9</v>
      </c>
      <c r="G52">
        <v>2</v>
      </c>
      <c r="H52">
        <v>4.99</v>
      </c>
      <c r="I52">
        <v>1.8663000000000001</v>
      </c>
      <c r="J52" s="11">
        <v>39323</v>
      </c>
      <c r="K52">
        <v>9.98</v>
      </c>
      <c r="L52">
        <v>3.7326000000000001</v>
      </c>
      <c r="M52">
        <v>6.2473999999999998</v>
      </c>
    </row>
    <row r="53" spans="1:13" x14ac:dyDescent="0.3">
      <c r="A53">
        <v>477</v>
      </c>
      <c r="B53">
        <v>20070813</v>
      </c>
      <c r="C53">
        <v>20070825</v>
      </c>
      <c r="D53">
        <v>20070820</v>
      </c>
      <c r="E53">
        <v>11946</v>
      </c>
      <c r="F53">
        <v>9</v>
      </c>
      <c r="G53">
        <v>1</v>
      </c>
      <c r="H53">
        <v>4.99</v>
      </c>
      <c r="I53">
        <v>1.8663000000000001</v>
      </c>
      <c r="J53" s="11">
        <v>39307</v>
      </c>
      <c r="K53">
        <v>4.99</v>
      </c>
      <c r="L53">
        <v>1.8663000000000001</v>
      </c>
      <c r="M53">
        <v>3.1236999999999999</v>
      </c>
    </row>
    <row r="54" spans="1:13" x14ac:dyDescent="0.3">
      <c r="A54">
        <v>477</v>
      </c>
      <c r="B54">
        <v>20071006</v>
      </c>
      <c r="C54">
        <v>20071018</v>
      </c>
      <c r="D54">
        <v>20071013</v>
      </c>
      <c r="E54">
        <v>11988</v>
      </c>
      <c r="F54">
        <v>9</v>
      </c>
      <c r="G54">
        <v>8</v>
      </c>
      <c r="H54">
        <v>4.99</v>
      </c>
      <c r="I54">
        <v>1.8663000000000001</v>
      </c>
      <c r="J54" s="11">
        <v>39361</v>
      </c>
      <c r="K54">
        <v>39.92</v>
      </c>
      <c r="L54">
        <v>14.930400000000001</v>
      </c>
      <c r="M54">
        <v>24.989599999999999</v>
      </c>
    </row>
    <row r="55" spans="1:13" x14ac:dyDescent="0.3">
      <c r="A55">
        <v>477</v>
      </c>
      <c r="B55">
        <v>20071019</v>
      </c>
      <c r="C55">
        <v>20071031</v>
      </c>
      <c r="D55">
        <v>20071026</v>
      </c>
      <c r="E55">
        <v>11990</v>
      </c>
      <c r="F55">
        <v>9</v>
      </c>
      <c r="G55">
        <v>18</v>
      </c>
      <c r="H55">
        <v>4.99</v>
      </c>
      <c r="I55">
        <v>1.8663000000000001</v>
      </c>
      <c r="J55" s="11">
        <v>39374</v>
      </c>
      <c r="K55">
        <v>89.82</v>
      </c>
      <c r="L55">
        <v>33.593400000000003</v>
      </c>
      <c r="M55">
        <v>56.226599999999998</v>
      </c>
    </row>
    <row r="56" spans="1:13" x14ac:dyDescent="0.3">
      <c r="A56">
        <v>477</v>
      </c>
      <c r="B56">
        <v>20070807</v>
      </c>
      <c r="C56">
        <v>20070819</v>
      </c>
      <c r="D56">
        <v>20070814</v>
      </c>
      <c r="E56">
        <v>11996</v>
      </c>
      <c r="F56">
        <v>9</v>
      </c>
      <c r="G56">
        <v>13</v>
      </c>
      <c r="H56">
        <v>4.99</v>
      </c>
      <c r="I56">
        <v>1.8663000000000001</v>
      </c>
      <c r="J56" s="11">
        <v>39301</v>
      </c>
      <c r="K56">
        <v>64.87</v>
      </c>
      <c r="L56">
        <v>24.261900000000001</v>
      </c>
      <c r="M56">
        <v>40.6081</v>
      </c>
    </row>
    <row r="57" spans="1:13" x14ac:dyDescent="0.3">
      <c r="A57">
        <v>477</v>
      </c>
      <c r="B57">
        <v>20071011</v>
      </c>
      <c r="C57">
        <v>20071023</v>
      </c>
      <c r="D57">
        <v>20071018</v>
      </c>
      <c r="E57">
        <v>12000</v>
      </c>
      <c r="F57">
        <v>9</v>
      </c>
      <c r="G57">
        <v>19</v>
      </c>
      <c r="H57">
        <v>4.99</v>
      </c>
      <c r="I57">
        <v>1.8663000000000001</v>
      </c>
      <c r="J57" s="11">
        <v>39366</v>
      </c>
      <c r="K57">
        <v>94.81</v>
      </c>
      <c r="L57">
        <v>35.459699999999998</v>
      </c>
      <c r="M57">
        <v>59.350299999999997</v>
      </c>
    </row>
    <row r="58" spans="1:13" x14ac:dyDescent="0.3">
      <c r="A58">
        <v>477</v>
      </c>
      <c r="B58">
        <v>20071018</v>
      </c>
      <c r="C58">
        <v>20071030</v>
      </c>
      <c r="D58">
        <v>20071025</v>
      </c>
      <c r="E58">
        <v>12001</v>
      </c>
      <c r="F58">
        <v>9</v>
      </c>
      <c r="G58">
        <v>20</v>
      </c>
      <c r="H58">
        <v>4.99</v>
      </c>
      <c r="I58">
        <v>1.8663000000000001</v>
      </c>
      <c r="J58" s="11">
        <v>39373</v>
      </c>
      <c r="K58">
        <v>99.8</v>
      </c>
      <c r="L58">
        <v>37.326000000000001</v>
      </c>
      <c r="M58">
        <v>62.473999999999997</v>
      </c>
    </row>
    <row r="59" spans="1:13" x14ac:dyDescent="0.3">
      <c r="A59">
        <v>477</v>
      </c>
      <c r="B59">
        <v>20071006</v>
      </c>
      <c r="C59">
        <v>20071018</v>
      </c>
      <c r="D59">
        <v>20071013</v>
      </c>
      <c r="E59">
        <v>12010</v>
      </c>
      <c r="F59">
        <v>9</v>
      </c>
      <c r="G59">
        <v>8</v>
      </c>
      <c r="H59">
        <v>4.99</v>
      </c>
      <c r="I59">
        <v>1.8663000000000001</v>
      </c>
      <c r="J59" s="11">
        <v>39361</v>
      </c>
      <c r="K59">
        <v>39.92</v>
      </c>
      <c r="L59">
        <v>14.930400000000001</v>
      </c>
      <c r="M59">
        <v>24.989599999999999</v>
      </c>
    </row>
    <row r="60" spans="1:13" x14ac:dyDescent="0.3">
      <c r="A60">
        <v>477</v>
      </c>
      <c r="B60">
        <v>20070824</v>
      </c>
      <c r="C60">
        <v>20070905</v>
      </c>
      <c r="D60">
        <v>20070831</v>
      </c>
      <c r="E60">
        <v>12011</v>
      </c>
      <c r="F60">
        <v>9</v>
      </c>
      <c r="G60">
        <v>6</v>
      </c>
      <c r="H60">
        <v>4.99</v>
      </c>
      <c r="I60">
        <v>1.8663000000000001</v>
      </c>
      <c r="J60" s="11">
        <v>39318</v>
      </c>
      <c r="K60">
        <v>29.94</v>
      </c>
      <c r="L60">
        <v>11.197800000000001</v>
      </c>
      <c r="M60">
        <v>18.7422</v>
      </c>
    </row>
    <row r="61" spans="1:13" x14ac:dyDescent="0.3">
      <c r="A61">
        <v>477</v>
      </c>
      <c r="B61">
        <v>20071114</v>
      </c>
      <c r="C61">
        <v>20071126</v>
      </c>
      <c r="D61">
        <v>20071121</v>
      </c>
      <c r="E61">
        <v>12021</v>
      </c>
      <c r="F61">
        <v>9</v>
      </c>
      <c r="G61">
        <v>6</v>
      </c>
      <c r="H61">
        <v>4.99</v>
      </c>
      <c r="I61">
        <v>1.8663000000000001</v>
      </c>
      <c r="J61" s="11">
        <v>39400</v>
      </c>
      <c r="K61">
        <v>29.94</v>
      </c>
      <c r="L61">
        <v>11.197800000000001</v>
      </c>
      <c r="M61">
        <v>18.7422</v>
      </c>
    </row>
    <row r="62" spans="1:13" x14ac:dyDescent="0.3">
      <c r="A62">
        <v>477</v>
      </c>
      <c r="B62">
        <v>20071010</v>
      </c>
      <c r="C62">
        <v>20071022</v>
      </c>
      <c r="D62">
        <v>20071017</v>
      </c>
      <c r="E62">
        <v>12337</v>
      </c>
      <c r="F62">
        <v>9</v>
      </c>
      <c r="G62">
        <v>5</v>
      </c>
      <c r="H62">
        <v>4.99</v>
      </c>
      <c r="I62">
        <v>1.8663000000000001</v>
      </c>
      <c r="J62" s="11">
        <v>39365</v>
      </c>
      <c r="K62">
        <v>24.95</v>
      </c>
      <c r="L62">
        <v>9.3315000000000001</v>
      </c>
      <c r="M62">
        <v>15.618499999999999</v>
      </c>
    </row>
    <row r="63" spans="1:13" x14ac:dyDescent="0.3">
      <c r="A63">
        <v>477</v>
      </c>
      <c r="B63">
        <v>20071016</v>
      </c>
      <c r="C63">
        <v>20071028</v>
      </c>
      <c r="D63">
        <v>20071023</v>
      </c>
      <c r="E63">
        <v>12340</v>
      </c>
      <c r="F63">
        <v>9</v>
      </c>
      <c r="G63">
        <v>13</v>
      </c>
      <c r="H63">
        <v>4.99</v>
      </c>
      <c r="I63">
        <v>1.8663000000000001</v>
      </c>
      <c r="J63" s="11">
        <v>39371</v>
      </c>
      <c r="K63">
        <v>64.87</v>
      </c>
      <c r="L63">
        <v>24.261900000000001</v>
      </c>
      <c r="M63">
        <v>40.6081</v>
      </c>
    </row>
    <row r="64" spans="1:13" x14ac:dyDescent="0.3">
      <c r="A64">
        <v>477</v>
      </c>
      <c r="B64">
        <v>20071009</v>
      </c>
      <c r="C64">
        <v>20071021</v>
      </c>
      <c r="D64">
        <v>20071016</v>
      </c>
      <c r="E64">
        <v>12342</v>
      </c>
      <c r="F64">
        <v>9</v>
      </c>
      <c r="G64">
        <v>3</v>
      </c>
      <c r="H64">
        <v>4.99</v>
      </c>
      <c r="I64">
        <v>1.8663000000000001</v>
      </c>
      <c r="J64" s="11">
        <v>39364</v>
      </c>
      <c r="K64">
        <v>14.97</v>
      </c>
      <c r="L64">
        <v>5.5989000000000004</v>
      </c>
      <c r="M64">
        <v>9.3711000000000002</v>
      </c>
    </row>
    <row r="65" spans="1:13" x14ac:dyDescent="0.3">
      <c r="A65">
        <v>477</v>
      </c>
      <c r="B65">
        <v>20071014</v>
      </c>
      <c r="C65">
        <v>20071026</v>
      </c>
      <c r="D65">
        <v>20071021</v>
      </c>
      <c r="E65">
        <v>12348</v>
      </c>
      <c r="F65">
        <v>9</v>
      </c>
      <c r="G65">
        <v>18</v>
      </c>
      <c r="H65">
        <v>4.99</v>
      </c>
      <c r="I65">
        <v>1.8663000000000001</v>
      </c>
      <c r="J65" s="11">
        <v>39369</v>
      </c>
      <c r="K65">
        <v>89.82</v>
      </c>
      <c r="L65">
        <v>33.593400000000003</v>
      </c>
      <c r="M65">
        <v>56.226599999999998</v>
      </c>
    </row>
    <row r="66" spans="1:13" x14ac:dyDescent="0.3">
      <c r="A66">
        <v>477</v>
      </c>
      <c r="B66">
        <v>20071006</v>
      </c>
      <c r="C66">
        <v>20071018</v>
      </c>
      <c r="D66">
        <v>20071013</v>
      </c>
      <c r="E66">
        <v>12353</v>
      </c>
      <c r="F66">
        <v>9</v>
      </c>
      <c r="G66">
        <v>10</v>
      </c>
      <c r="H66">
        <v>4.99</v>
      </c>
      <c r="I66">
        <v>1.8663000000000001</v>
      </c>
      <c r="J66" s="11">
        <v>39361</v>
      </c>
      <c r="K66">
        <v>49.9</v>
      </c>
      <c r="L66">
        <v>18.663</v>
      </c>
      <c r="M66">
        <v>31.236999999999998</v>
      </c>
    </row>
    <row r="67" spans="1:13" x14ac:dyDescent="0.3">
      <c r="A67">
        <v>477</v>
      </c>
      <c r="B67">
        <v>20071030</v>
      </c>
      <c r="C67">
        <v>20071111</v>
      </c>
      <c r="D67">
        <v>20071106</v>
      </c>
      <c r="E67">
        <v>12354</v>
      </c>
      <c r="F67">
        <v>9</v>
      </c>
      <c r="G67">
        <v>12</v>
      </c>
      <c r="H67">
        <v>4.99</v>
      </c>
      <c r="I67">
        <v>1.8663000000000001</v>
      </c>
      <c r="J67" s="11">
        <v>39385</v>
      </c>
      <c r="K67">
        <v>59.88</v>
      </c>
      <c r="L67">
        <v>22.395600000000002</v>
      </c>
      <c r="M67">
        <v>37.484400000000001</v>
      </c>
    </row>
    <row r="68" spans="1:13" x14ac:dyDescent="0.3">
      <c r="A68">
        <v>477</v>
      </c>
      <c r="B68">
        <v>20071030</v>
      </c>
      <c r="C68">
        <v>20071111</v>
      </c>
      <c r="D68">
        <v>20071106</v>
      </c>
      <c r="E68">
        <v>12667</v>
      </c>
      <c r="F68">
        <v>9</v>
      </c>
      <c r="G68">
        <v>17</v>
      </c>
      <c r="H68">
        <v>4.99</v>
      </c>
      <c r="I68">
        <v>1.8663000000000001</v>
      </c>
      <c r="J68" s="11">
        <v>39385</v>
      </c>
      <c r="K68">
        <v>84.83</v>
      </c>
      <c r="L68">
        <v>31.7271</v>
      </c>
      <c r="M68">
        <v>53.102899999999998</v>
      </c>
    </row>
    <row r="69" spans="1:13" x14ac:dyDescent="0.3">
      <c r="A69">
        <v>477</v>
      </c>
      <c r="B69">
        <v>20071018</v>
      </c>
      <c r="C69">
        <v>20071030</v>
      </c>
      <c r="D69">
        <v>20071025</v>
      </c>
      <c r="E69">
        <v>12673</v>
      </c>
      <c r="F69">
        <v>9</v>
      </c>
      <c r="G69">
        <v>13</v>
      </c>
      <c r="H69">
        <v>4.99</v>
      </c>
      <c r="I69">
        <v>1.8663000000000001</v>
      </c>
      <c r="J69" s="11">
        <v>39373</v>
      </c>
      <c r="K69">
        <v>64.87</v>
      </c>
      <c r="L69">
        <v>24.261900000000001</v>
      </c>
      <c r="M69">
        <v>40.6081</v>
      </c>
    </row>
    <row r="70" spans="1:13" x14ac:dyDescent="0.3">
      <c r="A70">
        <v>477</v>
      </c>
      <c r="B70">
        <v>20071122</v>
      </c>
      <c r="C70">
        <v>20071204</v>
      </c>
      <c r="D70">
        <v>20071129</v>
      </c>
      <c r="E70">
        <v>12684</v>
      </c>
      <c r="F70">
        <v>9</v>
      </c>
      <c r="G70">
        <v>1</v>
      </c>
      <c r="H70">
        <v>4.99</v>
      </c>
      <c r="I70">
        <v>1.8663000000000001</v>
      </c>
      <c r="J70" s="11">
        <v>39408</v>
      </c>
      <c r="K70">
        <v>4.99</v>
      </c>
      <c r="L70">
        <v>1.8663000000000001</v>
      </c>
      <c r="M70">
        <v>3.1236999999999999</v>
      </c>
    </row>
    <row r="71" spans="1:13" x14ac:dyDescent="0.3">
      <c r="A71">
        <v>477</v>
      </c>
      <c r="B71">
        <v>20071104</v>
      </c>
      <c r="C71">
        <v>20071116</v>
      </c>
      <c r="D71">
        <v>20071111</v>
      </c>
      <c r="E71">
        <v>12689</v>
      </c>
      <c r="F71">
        <v>9</v>
      </c>
      <c r="G71">
        <v>3</v>
      </c>
      <c r="H71">
        <v>4.99</v>
      </c>
      <c r="I71">
        <v>1.8663000000000001</v>
      </c>
      <c r="J71" s="11">
        <v>39390</v>
      </c>
      <c r="K71">
        <v>14.97</v>
      </c>
      <c r="L71">
        <v>5.5989000000000004</v>
      </c>
      <c r="M71">
        <v>9.3711000000000002</v>
      </c>
    </row>
    <row r="72" spans="1:13" x14ac:dyDescent="0.3">
      <c r="A72">
        <v>477</v>
      </c>
      <c r="B72">
        <v>20071119</v>
      </c>
      <c r="C72">
        <v>20071201</v>
      </c>
      <c r="D72">
        <v>20071126</v>
      </c>
      <c r="E72">
        <v>12699</v>
      </c>
      <c r="F72">
        <v>9</v>
      </c>
      <c r="G72">
        <v>1</v>
      </c>
      <c r="H72">
        <v>4.99</v>
      </c>
      <c r="I72">
        <v>1.8663000000000001</v>
      </c>
      <c r="J72" s="11">
        <v>39405</v>
      </c>
      <c r="K72">
        <v>4.99</v>
      </c>
      <c r="L72">
        <v>1.8663000000000001</v>
      </c>
      <c r="M72">
        <v>3.1236999999999999</v>
      </c>
    </row>
    <row r="73" spans="1:13" x14ac:dyDescent="0.3">
      <c r="A73">
        <v>477</v>
      </c>
      <c r="B73">
        <v>20071117</v>
      </c>
      <c r="C73">
        <v>20071129</v>
      </c>
      <c r="D73">
        <v>20071124</v>
      </c>
      <c r="E73">
        <v>12700</v>
      </c>
      <c r="F73">
        <v>9</v>
      </c>
      <c r="G73">
        <v>14</v>
      </c>
      <c r="H73">
        <v>4.99</v>
      </c>
      <c r="I73">
        <v>1.8663000000000001</v>
      </c>
      <c r="J73" s="11">
        <v>39403</v>
      </c>
      <c r="K73">
        <v>69.86</v>
      </c>
      <c r="L73">
        <v>26.1282</v>
      </c>
      <c r="M73">
        <v>43.7318</v>
      </c>
    </row>
    <row r="74" spans="1:13" x14ac:dyDescent="0.3">
      <c r="A74">
        <v>477</v>
      </c>
      <c r="B74">
        <v>20071122</v>
      </c>
      <c r="C74">
        <v>20071204</v>
      </c>
      <c r="D74">
        <v>20071129</v>
      </c>
      <c r="E74">
        <v>12702</v>
      </c>
      <c r="F74">
        <v>9</v>
      </c>
      <c r="G74">
        <v>8</v>
      </c>
      <c r="H74">
        <v>4.99</v>
      </c>
      <c r="I74">
        <v>1.8663000000000001</v>
      </c>
      <c r="J74" s="11">
        <v>39408</v>
      </c>
      <c r="K74">
        <v>39.92</v>
      </c>
      <c r="L74">
        <v>14.930400000000001</v>
      </c>
      <c r="M74">
        <v>24.989599999999999</v>
      </c>
    </row>
    <row r="75" spans="1:13" x14ac:dyDescent="0.3">
      <c r="A75">
        <v>477</v>
      </c>
      <c r="B75">
        <v>20071112</v>
      </c>
      <c r="C75">
        <v>20071124</v>
      </c>
      <c r="D75">
        <v>20071119</v>
      </c>
      <c r="E75">
        <v>12706</v>
      </c>
      <c r="F75">
        <v>9</v>
      </c>
      <c r="G75">
        <v>10</v>
      </c>
      <c r="H75">
        <v>4.99</v>
      </c>
      <c r="I75">
        <v>1.8663000000000001</v>
      </c>
      <c r="J75" s="11">
        <v>39398</v>
      </c>
      <c r="K75">
        <v>49.9</v>
      </c>
      <c r="L75">
        <v>18.663</v>
      </c>
      <c r="M75">
        <v>31.236999999999998</v>
      </c>
    </row>
    <row r="76" spans="1:13" x14ac:dyDescent="0.3">
      <c r="A76">
        <v>477</v>
      </c>
      <c r="B76">
        <v>20071128</v>
      </c>
      <c r="C76">
        <v>20071210</v>
      </c>
      <c r="D76">
        <v>20071205</v>
      </c>
      <c r="E76">
        <v>12991</v>
      </c>
      <c r="F76">
        <v>9</v>
      </c>
      <c r="G76">
        <v>9</v>
      </c>
      <c r="H76">
        <v>4.99</v>
      </c>
      <c r="I76">
        <v>1.8663000000000001</v>
      </c>
      <c r="J76" s="11">
        <v>39414</v>
      </c>
      <c r="K76">
        <v>44.91</v>
      </c>
      <c r="L76">
        <v>16.796700000000001</v>
      </c>
      <c r="M76">
        <v>28.113299999999999</v>
      </c>
    </row>
    <row r="77" spans="1:13" x14ac:dyDescent="0.3">
      <c r="A77">
        <v>477</v>
      </c>
      <c r="B77">
        <v>20071125</v>
      </c>
      <c r="C77">
        <v>20071207</v>
      </c>
      <c r="D77">
        <v>20071202</v>
      </c>
      <c r="E77">
        <v>12994</v>
      </c>
      <c r="F77">
        <v>9</v>
      </c>
      <c r="G77">
        <v>7</v>
      </c>
      <c r="H77">
        <v>4.99</v>
      </c>
      <c r="I77">
        <v>1.8663000000000001</v>
      </c>
      <c r="J77" s="11">
        <v>39411</v>
      </c>
      <c r="K77">
        <v>34.93</v>
      </c>
      <c r="L77">
        <v>13.0641</v>
      </c>
      <c r="M77">
        <v>21.8659</v>
      </c>
    </row>
    <row r="78" spans="1:13" x14ac:dyDescent="0.3">
      <c r="A78">
        <v>477</v>
      </c>
      <c r="B78">
        <v>20071126</v>
      </c>
      <c r="C78">
        <v>20071208</v>
      </c>
      <c r="D78">
        <v>20071203</v>
      </c>
      <c r="E78">
        <v>13079</v>
      </c>
      <c r="F78">
        <v>9</v>
      </c>
      <c r="G78">
        <v>6</v>
      </c>
      <c r="H78">
        <v>4.99</v>
      </c>
      <c r="I78">
        <v>1.8663000000000001</v>
      </c>
      <c r="J78" s="11">
        <v>39412</v>
      </c>
      <c r="K78">
        <v>29.94</v>
      </c>
      <c r="L78">
        <v>11.197800000000001</v>
      </c>
      <c r="M78">
        <v>18.7422</v>
      </c>
    </row>
    <row r="79" spans="1:13" x14ac:dyDescent="0.3">
      <c r="A79">
        <v>477</v>
      </c>
      <c r="B79">
        <v>20071214</v>
      </c>
      <c r="C79">
        <v>20071226</v>
      </c>
      <c r="D79">
        <v>20071221</v>
      </c>
      <c r="E79">
        <v>13089</v>
      </c>
      <c r="F79">
        <v>9</v>
      </c>
      <c r="G79">
        <v>19</v>
      </c>
      <c r="H79">
        <v>4.99</v>
      </c>
      <c r="I79">
        <v>1.8663000000000001</v>
      </c>
      <c r="J79" s="11">
        <v>39430</v>
      </c>
      <c r="K79">
        <v>94.81</v>
      </c>
      <c r="L79">
        <v>35.459699999999998</v>
      </c>
      <c r="M79">
        <v>59.350299999999997</v>
      </c>
    </row>
    <row r="80" spans="1:13" x14ac:dyDescent="0.3">
      <c r="A80">
        <v>477</v>
      </c>
      <c r="B80">
        <v>20071018</v>
      </c>
      <c r="C80">
        <v>20071030</v>
      </c>
      <c r="D80">
        <v>20071025</v>
      </c>
      <c r="E80">
        <v>13524</v>
      </c>
      <c r="F80">
        <v>9</v>
      </c>
      <c r="G80">
        <v>9</v>
      </c>
      <c r="H80">
        <v>4.99</v>
      </c>
      <c r="I80">
        <v>1.8663000000000001</v>
      </c>
      <c r="J80" s="11">
        <v>39373</v>
      </c>
      <c r="K80">
        <v>44.91</v>
      </c>
      <c r="L80">
        <v>16.796700000000001</v>
      </c>
      <c r="M80">
        <v>28.113299999999999</v>
      </c>
    </row>
    <row r="81" spans="1:13" x14ac:dyDescent="0.3">
      <c r="A81">
        <v>477</v>
      </c>
      <c r="B81">
        <v>20071121</v>
      </c>
      <c r="C81">
        <v>20071203</v>
      </c>
      <c r="D81">
        <v>20071128</v>
      </c>
      <c r="E81">
        <v>13525</v>
      </c>
      <c r="F81">
        <v>9</v>
      </c>
      <c r="G81">
        <v>2</v>
      </c>
      <c r="H81">
        <v>4.99</v>
      </c>
      <c r="I81">
        <v>1.8663000000000001</v>
      </c>
      <c r="J81" s="11">
        <v>39407</v>
      </c>
      <c r="K81">
        <v>9.98</v>
      </c>
      <c r="L81">
        <v>3.7326000000000001</v>
      </c>
      <c r="M81">
        <v>6.2473999999999998</v>
      </c>
    </row>
    <row r="82" spans="1:13" x14ac:dyDescent="0.3">
      <c r="A82">
        <v>477</v>
      </c>
      <c r="B82">
        <v>20070921</v>
      </c>
      <c r="C82">
        <v>20071003</v>
      </c>
      <c r="D82">
        <v>20070928</v>
      </c>
      <c r="E82">
        <v>13968</v>
      </c>
      <c r="F82">
        <v>9</v>
      </c>
      <c r="G82">
        <v>5</v>
      </c>
      <c r="H82">
        <v>4.99</v>
      </c>
      <c r="I82">
        <v>1.8663000000000001</v>
      </c>
      <c r="J82" s="11">
        <v>39346</v>
      </c>
      <c r="K82">
        <v>24.95</v>
      </c>
      <c r="L82">
        <v>9.3315000000000001</v>
      </c>
      <c r="M82">
        <v>15.618499999999999</v>
      </c>
    </row>
    <row r="83" spans="1:13" x14ac:dyDescent="0.3">
      <c r="A83">
        <v>477</v>
      </c>
      <c r="B83">
        <v>20071015</v>
      </c>
      <c r="C83">
        <v>20071027</v>
      </c>
      <c r="D83">
        <v>20071022</v>
      </c>
      <c r="E83">
        <v>13973</v>
      </c>
      <c r="F83">
        <v>9</v>
      </c>
      <c r="G83">
        <v>17</v>
      </c>
      <c r="H83">
        <v>4.99</v>
      </c>
      <c r="I83">
        <v>1.8663000000000001</v>
      </c>
      <c r="J83" s="11">
        <v>39370</v>
      </c>
      <c r="K83">
        <v>84.83</v>
      </c>
      <c r="L83">
        <v>31.7271</v>
      </c>
      <c r="M83">
        <v>53.102899999999998</v>
      </c>
    </row>
    <row r="84" spans="1:13" x14ac:dyDescent="0.3">
      <c r="A84">
        <v>477</v>
      </c>
      <c r="B84">
        <v>20070909</v>
      </c>
      <c r="C84">
        <v>20070921</v>
      </c>
      <c r="D84">
        <v>20070916</v>
      </c>
      <c r="E84">
        <v>13983</v>
      </c>
      <c r="F84">
        <v>9</v>
      </c>
      <c r="G84">
        <v>19</v>
      </c>
      <c r="H84">
        <v>4.99</v>
      </c>
      <c r="I84">
        <v>1.8663000000000001</v>
      </c>
      <c r="J84" s="11">
        <v>39334</v>
      </c>
      <c r="K84">
        <v>94.81</v>
      </c>
      <c r="L84">
        <v>35.459699999999998</v>
      </c>
      <c r="M84">
        <v>59.350299999999997</v>
      </c>
    </row>
    <row r="85" spans="1:13" x14ac:dyDescent="0.3">
      <c r="A85">
        <v>477</v>
      </c>
      <c r="B85">
        <v>20071203</v>
      </c>
      <c r="C85">
        <v>20071215</v>
      </c>
      <c r="D85">
        <v>20071210</v>
      </c>
      <c r="E85">
        <v>14049</v>
      </c>
      <c r="F85">
        <v>9</v>
      </c>
      <c r="G85">
        <v>16</v>
      </c>
      <c r="H85">
        <v>4.99</v>
      </c>
      <c r="I85">
        <v>1.8663000000000001</v>
      </c>
      <c r="J85" s="11">
        <v>39419</v>
      </c>
      <c r="K85">
        <v>79.84</v>
      </c>
      <c r="L85">
        <v>29.860800000000001</v>
      </c>
      <c r="M85">
        <v>49.979199999999999</v>
      </c>
    </row>
    <row r="86" spans="1:13" x14ac:dyDescent="0.3">
      <c r="A86">
        <v>477</v>
      </c>
      <c r="B86">
        <v>20070809</v>
      </c>
      <c r="C86">
        <v>20070821</v>
      </c>
      <c r="D86">
        <v>20070816</v>
      </c>
      <c r="E86">
        <v>14051</v>
      </c>
      <c r="F86">
        <v>9</v>
      </c>
      <c r="G86">
        <v>6</v>
      </c>
      <c r="H86">
        <v>4.99</v>
      </c>
      <c r="I86">
        <v>1.8663000000000001</v>
      </c>
      <c r="J86" s="11">
        <v>39303</v>
      </c>
      <c r="K86">
        <v>29.94</v>
      </c>
      <c r="L86">
        <v>11.197800000000001</v>
      </c>
      <c r="M86">
        <v>18.7422</v>
      </c>
    </row>
    <row r="87" spans="1:13" x14ac:dyDescent="0.3">
      <c r="A87">
        <v>477</v>
      </c>
      <c r="B87">
        <v>20070917</v>
      </c>
      <c r="C87">
        <v>20070929</v>
      </c>
      <c r="D87">
        <v>20070924</v>
      </c>
      <c r="E87">
        <v>14103</v>
      </c>
      <c r="F87">
        <v>9</v>
      </c>
      <c r="G87">
        <v>3</v>
      </c>
      <c r="H87">
        <v>4.99</v>
      </c>
      <c r="I87">
        <v>1.8663000000000001</v>
      </c>
      <c r="J87" s="11">
        <v>39342</v>
      </c>
      <c r="K87">
        <v>14.97</v>
      </c>
      <c r="L87">
        <v>5.5989000000000004</v>
      </c>
      <c r="M87">
        <v>9.3711000000000002</v>
      </c>
    </row>
    <row r="88" spans="1:13" x14ac:dyDescent="0.3">
      <c r="A88">
        <v>477</v>
      </c>
      <c r="B88">
        <v>20071106</v>
      </c>
      <c r="C88">
        <v>20071118</v>
      </c>
      <c r="D88">
        <v>20071113</v>
      </c>
      <c r="E88">
        <v>14133</v>
      </c>
      <c r="F88">
        <v>9</v>
      </c>
      <c r="G88">
        <v>6</v>
      </c>
      <c r="H88">
        <v>4.99</v>
      </c>
      <c r="I88">
        <v>1.8663000000000001</v>
      </c>
      <c r="J88" s="11">
        <v>39392</v>
      </c>
      <c r="K88">
        <v>29.94</v>
      </c>
      <c r="L88">
        <v>11.197800000000001</v>
      </c>
      <c r="M88">
        <v>18.7422</v>
      </c>
    </row>
    <row r="89" spans="1:13" x14ac:dyDescent="0.3">
      <c r="A89">
        <v>477</v>
      </c>
      <c r="B89">
        <v>20071008</v>
      </c>
      <c r="C89">
        <v>20071020</v>
      </c>
      <c r="D89">
        <v>20071015</v>
      </c>
      <c r="E89">
        <v>14276</v>
      </c>
      <c r="F89">
        <v>9</v>
      </c>
      <c r="G89">
        <v>5</v>
      </c>
      <c r="H89">
        <v>4.99</v>
      </c>
      <c r="I89">
        <v>1.8663000000000001</v>
      </c>
      <c r="J89" s="11">
        <v>39363</v>
      </c>
      <c r="K89">
        <v>24.95</v>
      </c>
      <c r="L89">
        <v>9.3315000000000001</v>
      </c>
      <c r="M89">
        <v>15.618499999999999</v>
      </c>
    </row>
    <row r="90" spans="1:13" x14ac:dyDescent="0.3">
      <c r="A90">
        <v>477</v>
      </c>
      <c r="B90">
        <v>20071103</v>
      </c>
      <c r="C90">
        <v>20071115</v>
      </c>
      <c r="D90">
        <v>20071110</v>
      </c>
      <c r="E90">
        <v>14286</v>
      </c>
      <c r="F90">
        <v>9</v>
      </c>
      <c r="G90">
        <v>2</v>
      </c>
      <c r="H90">
        <v>4.99</v>
      </c>
      <c r="I90">
        <v>1.8663000000000001</v>
      </c>
      <c r="J90" s="11">
        <v>39389</v>
      </c>
      <c r="K90">
        <v>9.98</v>
      </c>
      <c r="L90">
        <v>3.7326000000000001</v>
      </c>
      <c r="M90">
        <v>6.2473999999999998</v>
      </c>
    </row>
    <row r="91" spans="1:13" x14ac:dyDescent="0.3">
      <c r="A91">
        <v>477</v>
      </c>
      <c r="B91">
        <v>20070902</v>
      </c>
      <c r="C91">
        <v>20070914</v>
      </c>
      <c r="D91">
        <v>20070909</v>
      </c>
      <c r="E91">
        <v>14683</v>
      </c>
      <c r="F91">
        <v>9</v>
      </c>
      <c r="G91">
        <v>19</v>
      </c>
      <c r="H91">
        <v>4.99</v>
      </c>
      <c r="I91">
        <v>1.8663000000000001</v>
      </c>
      <c r="J91" s="11">
        <v>39327</v>
      </c>
      <c r="K91">
        <v>94.81</v>
      </c>
      <c r="L91">
        <v>35.459699999999998</v>
      </c>
      <c r="M91">
        <v>59.350299999999997</v>
      </c>
    </row>
    <row r="92" spans="1:13" x14ac:dyDescent="0.3">
      <c r="A92">
        <v>477</v>
      </c>
      <c r="B92">
        <v>20071123</v>
      </c>
      <c r="C92">
        <v>20071205</v>
      </c>
      <c r="D92">
        <v>20071130</v>
      </c>
      <c r="E92">
        <v>15124</v>
      </c>
      <c r="F92">
        <v>9</v>
      </c>
      <c r="G92">
        <v>11</v>
      </c>
      <c r="H92">
        <v>4.99</v>
      </c>
      <c r="I92">
        <v>1.8663000000000001</v>
      </c>
      <c r="J92" s="11">
        <v>39409</v>
      </c>
      <c r="K92">
        <v>54.89</v>
      </c>
      <c r="L92">
        <v>20.529299999999999</v>
      </c>
      <c r="M92">
        <v>34.360700000000001</v>
      </c>
    </row>
    <row r="93" spans="1:13" x14ac:dyDescent="0.3">
      <c r="A93">
        <v>477</v>
      </c>
      <c r="B93">
        <v>20071009</v>
      </c>
      <c r="C93">
        <v>20071021</v>
      </c>
      <c r="D93">
        <v>20071016</v>
      </c>
      <c r="E93">
        <v>15216</v>
      </c>
      <c r="F93">
        <v>9</v>
      </c>
      <c r="G93">
        <v>10</v>
      </c>
      <c r="H93">
        <v>4.99</v>
      </c>
      <c r="I93">
        <v>1.8663000000000001</v>
      </c>
      <c r="J93" s="11">
        <v>39364</v>
      </c>
      <c r="K93">
        <v>49.9</v>
      </c>
      <c r="L93">
        <v>18.663</v>
      </c>
      <c r="M93">
        <v>31.236999999999998</v>
      </c>
    </row>
    <row r="94" spans="1:13" x14ac:dyDescent="0.3">
      <c r="A94">
        <v>477</v>
      </c>
      <c r="B94">
        <v>20071224</v>
      </c>
      <c r="C94">
        <v>20080105</v>
      </c>
      <c r="D94">
        <v>20071231</v>
      </c>
      <c r="E94">
        <v>15232</v>
      </c>
      <c r="F94">
        <v>9</v>
      </c>
      <c r="G94">
        <v>7</v>
      </c>
      <c r="H94">
        <v>4.99</v>
      </c>
      <c r="I94">
        <v>1.8663000000000001</v>
      </c>
      <c r="J94" s="11">
        <v>39440</v>
      </c>
      <c r="K94">
        <v>34.93</v>
      </c>
      <c r="L94">
        <v>13.0641</v>
      </c>
      <c r="M94">
        <v>21.8659</v>
      </c>
    </row>
    <row r="95" spans="1:13" x14ac:dyDescent="0.3">
      <c r="A95">
        <v>477</v>
      </c>
      <c r="B95">
        <v>20070927</v>
      </c>
      <c r="C95">
        <v>20071009</v>
      </c>
      <c r="D95">
        <v>20071004</v>
      </c>
      <c r="E95">
        <v>15426</v>
      </c>
      <c r="F95">
        <v>9</v>
      </c>
      <c r="G95">
        <v>7</v>
      </c>
      <c r="H95">
        <v>4.99</v>
      </c>
      <c r="I95">
        <v>1.8663000000000001</v>
      </c>
      <c r="J95" s="11">
        <v>39352</v>
      </c>
      <c r="K95">
        <v>34.93</v>
      </c>
      <c r="L95">
        <v>13.0641</v>
      </c>
      <c r="M95">
        <v>21.8659</v>
      </c>
    </row>
    <row r="96" spans="1:13" x14ac:dyDescent="0.3">
      <c r="A96">
        <v>477</v>
      </c>
      <c r="B96">
        <v>20071021</v>
      </c>
      <c r="C96">
        <v>20071102</v>
      </c>
      <c r="D96">
        <v>20071028</v>
      </c>
      <c r="E96">
        <v>15599</v>
      </c>
      <c r="F96">
        <v>9</v>
      </c>
      <c r="G96">
        <v>3</v>
      </c>
      <c r="H96">
        <v>4.99</v>
      </c>
      <c r="I96">
        <v>1.8663000000000001</v>
      </c>
      <c r="J96" s="11">
        <v>39376</v>
      </c>
      <c r="K96">
        <v>14.97</v>
      </c>
      <c r="L96">
        <v>5.5989000000000004</v>
      </c>
      <c r="M96">
        <v>9.3711000000000002</v>
      </c>
    </row>
    <row r="97" spans="1:13" x14ac:dyDescent="0.3">
      <c r="A97">
        <v>477</v>
      </c>
      <c r="B97">
        <v>20070831</v>
      </c>
      <c r="C97">
        <v>20070912</v>
      </c>
      <c r="D97">
        <v>20070907</v>
      </c>
      <c r="E97">
        <v>15606</v>
      </c>
      <c r="F97">
        <v>9</v>
      </c>
      <c r="G97">
        <v>4</v>
      </c>
      <c r="H97">
        <v>4.99</v>
      </c>
      <c r="I97">
        <v>1.8663000000000001</v>
      </c>
      <c r="J97" s="11">
        <v>39325</v>
      </c>
      <c r="K97">
        <v>19.96</v>
      </c>
      <c r="L97">
        <v>7.4652000000000003</v>
      </c>
      <c r="M97">
        <v>12.4948</v>
      </c>
    </row>
    <row r="98" spans="1:13" x14ac:dyDescent="0.3">
      <c r="A98">
        <v>477</v>
      </c>
      <c r="B98">
        <v>20071028</v>
      </c>
      <c r="C98">
        <v>20071109</v>
      </c>
      <c r="D98">
        <v>20071104</v>
      </c>
      <c r="E98">
        <v>15787</v>
      </c>
      <c r="F98">
        <v>9</v>
      </c>
      <c r="G98">
        <v>18</v>
      </c>
      <c r="H98">
        <v>4.99</v>
      </c>
      <c r="I98">
        <v>1.8663000000000001</v>
      </c>
      <c r="J98" s="11">
        <v>39383</v>
      </c>
      <c r="K98">
        <v>89.82</v>
      </c>
      <c r="L98">
        <v>33.593400000000003</v>
      </c>
      <c r="M98">
        <v>56.226599999999998</v>
      </c>
    </row>
    <row r="99" spans="1:13" x14ac:dyDescent="0.3">
      <c r="A99">
        <v>477</v>
      </c>
      <c r="B99">
        <v>20071103</v>
      </c>
      <c r="C99">
        <v>20071115</v>
      </c>
      <c r="D99">
        <v>20071110</v>
      </c>
      <c r="E99">
        <v>15828</v>
      </c>
      <c r="F99">
        <v>9</v>
      </c>
      <c r="G99">
        <v>5</v>
      </c>
      <c r="H99">
        <v>4.99</v>
      </c>
      <c r="I99">
        <v>1.8663000000000001</v>
      </c>
      <c r="J99" s="11">
        <v>39389</v>
      </c>
      <c r="K99">
        <v>24.95</v>
      </c>
      <c r="L99">
        <v>9.3315000000000001</v>
      </c>
      <c r="M99">
        <v>15.618499999999999</v>
      </c>
    </row>
    <row r="100" spans="1:13" x14ac:dyDescent="0.3">
      <c r="A100">
        <v>477</v>
      </c>
      <c r="B100">
        <v>20070930</v>
      </c>
      <c r="C100">
        <v>20071012</v>
      </c>
      <c r="D100">
        <v>20071007</v>
      </c>
      <c r="E100">
        <v>15830</v>
      </c>
      <c r="F100">
        <v>9</v>
      </c>
      <c r="G100">
        <v>18</v>
      </c>
      <c r="H100">
        <v>4.99</v>
      </c>
      <c r="I100">
        <v>1.8663000000000001</v>
      </c>
      <c r="J100" s="11">
        <v>39355</v>
      </c>
      <c r="K100">
        <v>89.82</v>
      </c>
      <c r="L100">
        <v>33.593400000000003</v>
      </c>
      <c r="M100">
        <v>56.226599999999998</v>
      </c>
    </row>
    <row r="101" spans="1:13" x14ac:dyDescent="0.3">
      <c r="A101">
        <v>477</v>
      </c>
      <c r="B101">
        <v>20070917</v>
      </c>
      <c r="C101">
        <v>20070929</v>
      </c>
      <c r="D101">
        <v>20070924</v>
      </c>
      <c r="E101">
        <v>16489</v>
      </c>
      <c r="F101">
        <v>9</v>
      </c>
      <c r="G101">
        <v>4</v>
      </c>
      <c r="H101">
        <v>4.99</v>
      </c>
      <c r="I101">
        <v>1.8663000000000001</v>
      </c>
      <c r="J101" s="11">
        <v>39342</v>
      </c>
      <c r="K101">
        <v>19.96</v>
      </c>
      <c r="L101">
        <v>7.4652000000000003</v>
      </c>
      <c r="M101">
        <v>12.4948</v>
      </c>
    </row>
    <row r="102" spans="1:13" x14ac:dyDescent="0.3">
      <c r="A102">
        <v>477</v>
      </c>
      <c r="B102">
        <v>20070803</v>
      </c>
      <c r="C102">
        <v>20070815</v>
      </c>
      <c r="D102">
        <v>20070810</v>
      </c>
      <c r="E102">
        <v>16609</v>
      </c>
      <c r="F102">
        <v>9</v>
      </c>
      <c r="G102">
        <v>18</v>
      </c>
      <c r="H102">
        <v>4.99</v>
      </c>
      <c r="I102">
        <v>1.8663000000000001</v>
      </c>
      <c r="J102" s="11">
        <v>39297</v>
      </c>
      <c r="K102">
        <v>89.82</v>
      </c>
      <c r="L102">
        <v>33.593400000000003</v>
      </c>
      <c r="M102">
        <v>56.226599999999998</v>
      </c>
    </row>
    <row r="103" spans="1:13" x14ac:dyDescent="0.3">
      <c r="A103">
        <v>477</v>
      </c>
      <c r="B103">
        <v>20070720</v>
      </c>
      <c r="C103">
        <v>20070801</v>
      </c>
      <c r="D103">
        <v>20070727</v>
      </c>
      <c r="E103">
        <v>16687</v>
      </c>
      <c r="F103">
        <v>9</v>
      </c>
      <c r="G103">
        <v>11</v>
      </c>
      <c r="H103">
        <v>4.99</v>
      </c>
      <c r="I103">
        <v>1.8663000000000001</v>
      </c>
      <c r="J103" s="11">
        <v>39283</v>
      </c>
      <c r="K103">
        <v>54.89</v>
      </c>
      <c r="L103">
        <v>20.529299999999999</v>
      </c>
      <c r="M103">
        <v>34.360700000000001</v>
      </c>
    </row>
    <row r="104" spans="1:13" x14ac:dyDescent="0.3">
      <c r="A104">
        <v>477</v>
      </c>
      <c r="B104">
        <v>20070807</v>
      </c>
      <c r="C104">
        <v>20070819</v>
      </c>
      <c r="D104">
        <v>20070814</v>
      </c>
      <c r="E104">
        <v>16703</v>
      </c>
      <c r="F104">
        <v>9</v>
      </c>
      <c r="G104">
        <v>20</v>
      </c>
      <c r="H104">
        <v>4.99</v>
      </c>
      <c r="I104">
        <v>1.8663000000000001</v>
      </c>
      <c r="J104" s="11">
        <v>39301</v>
      </c>
      <c r="K104">
        <v>99.8</v>
      </c>
      <c r="L104">
        <v>37.326000000000001</v>
      </c>
      <c r="M104">
        <v>62.473999999999997</v>
      </c>
    </row>
    <row r="105" spans="1:13" x14ac:dyDescent="0.3">
      <c r="A105">
        <v>477</v>
      </c>
      <c r="B105">
        <v>20071027</v>
      </c>
      <c r="C105">
        <v>20071108</v>
      </c>
      <c r="D105">
        <v>20071103</v>
      </c>
      <c r="E105">
        <v>16708</v>
      </c>
      <c r="F105">
        <v>9</v>
      </c>
      <c r="G105">
        <v>12</v>
      </c>
      <c r="H105">
        <v>4.99</v>
      </c>
      <c r="I105">
        <v>1.8663000000000001</v>
      </c>
      <c r="J105" s="11">
        <v>39382</v>
      </c>
      <c r="K105">
        <v>59.88</v>
      </c>
      <c r="L105">
        <v>22.395600000000002</v>
      </c>
      <c r="M105">
        <v>37.484400000000001</v>
      </c>
    </row>
    <row r="106" spans="1:13" x14ac:dyDescent="0.3">
      <c r="A106">
        <v>477</v>
      </c>
      <c r="B106">
        <v>20070812</v>
      </c>
      <c r="C106">
        <v>20070824</v>
      </c>
      <c r="D106">
        <v>20070819</v>
      </c>
      <c r="E106">
        <v>16713</v>
      </c>
      <c r="F106">
        <v>9</v>
      </c>
      <c r="G106">
        <v>2</v>
      </c>
      <c r="H106">
        <v>4.99</v>
      </c>
      <c r="I106">
        <v>1.8663000000000001</v>
      </c>
      <c r="J106" s="11">
        <v>39306</v>
      </c>
      <c r="K106">
        <v>9.98</v>
      </c>
      <c r="L106">
        <v>3.7326000000000001</v>
      </c>
      <c r="M106">
        <v>6.2473999999999998</v>
      </c>
    </row>
    <row r="107" spans="1:13" x14ac:dyDescent="0.3">
      <c r="A107">
        <v>477</v>
      </c>
      <c r="B107">
        <v>20070914</v>
      </c>
      <c r="C107">
        <v>20070926</v>
      </c>
      <c r="D107">
        <v>20070921</v>
      </c>
      <c r="E107">
        <v>16738</v>
      </c>
      <c r="F107">
        <v>9</v>
      </c>
      <c r="G107">
        <v>7</v>
      </c>
      <c r="H107">
        <v>4.99</v>
      </c>
      <c r="I107">
        <v>1.8663000000000001</v>
      </c>
      <c r="J107" s="11">
        <v>39339</v>
      </c>
      <c r="K107">
        <v>34.93</v>
      </c>
      <c r="L107">
        <v>13.0641</v>
      </c>
      <c r="M107">
        <v>21.8659</v>
      </c>
    </row>
    <row r="108" spans="1:13" x14ac:dyDescent="0.3">
      <c r="A108">
        <v>477</v>
      </c>
      <c r="B108">
        <v>20070818</v>
      </c>
      <c r="C108">
        <v>20070830</v>
      </c>
      <c r="D108">
        <v>20070825</v>
      </c>
      <c r="E108">
        <v>16740</v>
      </c>
      <c r="F108">
        <v>9</v>
      </c>
      <c r="G108">
        <v>7</v>
      </c>
      <c r="H108">
        <v>4.99</v>
      </c>
      <c r="I108">
        <v>1.8663000000000001</v>
      </c>
      <c r="J108" s="11">
        <v>39312</v>
      </c>
      <c r="K108">
        <v>34.93</v>
      </c>
      <c r="L108">
        <v>13.0641</v>
      </c>
      <c r="M108">
        <v>21.8659</v>
      </c>
    </row>
    <row r="109" spans="1:13" x14ac:dyDescent="0.3">
      <c r="A109">
        <v>477</v>
      </c>
      <c r="B109">
        <v>20070915</v>
      </c>
      <c r="C109">
        <v>20070927</v>
      </c>
      <c r="D109">
        <v>20070922</v>
      </c>
      <c r="E109">
        <v>16742</v>
      </c>
      <c r="F109">
        <v>9</v>
      </c>
      <c r="G109">
        <v>19</v>
      </c>
      <c r="H109">
        <v>4.99</v>
      </c>
      <c r="I109">
        <v>1.8663000000000001</v>
      </c>
      <c r="J109" s="11">
        <v>39340</v>
      </c>
      <c r="K109">
        <v>94.81</v>
      </c>
      <c r="L109">
        <v>35.459699999999998</v>
      </c>
      <c r="M109">
        <v>59.350299999999997</v>
      </c>
    </row>
    <row r="110" spans="1:13" x14ac:dyDescent="0.3">
      <c r="A110">
        <v>477</v>
      </c>
      <c r="B110">
        <v>20070930</v>
      </c>
      <c r="C110">
        <v>20071012</v>
      </c>
      <c r="D110">
        <v>20071007</v>
      </c>
      <c r="E110">
        <v>16743</v>
      </c>
      <c r="F110">
        <v>9</v>
      </c>
      <c r="G110">
        <v>7</v>
      </c>
      <c r="H110">
        <v>4.99</v>
      </c>
      <c r="I110">
        <v>1.8663000000000001</v>
      </c>
      <c r="J110" s="11">
        <v>39355</v>
      </c>
      <c r="K110">
        <v>34.93</v>
      </c>
      <c r="L110">
        <v>13.0641</v>
      </c>
      <c r="M110">
        <v>21.8659</v>
      </c>
    </row>
    <row r="111" spans="1:13" x14ac:dyDescent="0.3">
      <c r="A111">
        <v>477</v>
      </c>
      <c r="B111">
        <v>20070909</v>
      </c>
      <c r="C111">
        <v>20070921</v>
      </c>
      <c r="D111">
        <v>20070916</v>
      </c>
      <c r="E111">
        <v>16744</v>
      </c>
      <c r="F111">
        <v>9</v>
      </c>
      <c r="G111">
        <v>8</v>
      </c>
      <c r="H111">
        <v>4.99</v>
      </c>
      <c r="I111">
        <v>1.8663000000000001</v>
      </c>
      <c r="J111" s="11">
        <v>39334</v>
      </c>
      <c r="K111">
        <v>39.92</v>
      </c>
      <c r="L111">
        <v>14.930400000000001</v>
      </c>
      <c r="M111">
        <v>24.989599999999999</v>
      </c>
    </row>
    <row r="112" spans="1:13" x14ac:dyDescent="0.3">
      <c r="A112">
        <v>477</v>
      </c>
      <c r="B112">
        <v>20071114</v>
      </c>
      <c r="C112">
        <v>20071126</v>
      </c>
      <c r="D112">
        <v>20071121</v>
      </c>
      <c r="E112">
        <v>16926</v>
      </c>
      <c r="F112">
        <v>9</v>
      </c>
      <c r="G112">
        <v>14</v>
      </c>
      <c r="H112">
        <v>4.99</v>
      </c>
      <c r="I112">
        <v>1.8663000000000001</v>
      </c>
      <c r="J112" s="11">
        <v>39400</v>
      </c>
      <c r="K112">
        <v>69.86</v>
      </c>
      <c r="L112">
        <v>26.1282</v>
      </c>
      <c r="M112">
        <v>43.7318</v>
      </c>
    </row>
    <row r="113" spans="1:13" x14ac:dyDescent="0.3">
      <c r="A113">
        <v>477</v>
      </c>
      <c r="B113">
        <v>20071212</v>
      </c>
      <c r="C113">
        <v>20071224</v>
      </c>
      <c r="D113">
        <v>20071219</v>
      </c>
      <c r="E113">
        <v>16931</v>
      </c>
      <c r="F113">
        <v>9</v>
      </c>
      <c r="G113">
        <v>1</v>
      </c>
      <c r="H113">
        <v>4.99</v>
      </c>
      <c r="I113">
        <v>1.8663000000000001</v>
      </c>
      <c r="J113" s="11">
        <v>39428</v>
      </c>
      <c r="K113">
        <v>4.99</v>
      </c>
      <c r="L113">
        <v>1.8663000000000001</v>
      </c>
      <c r="M113">
        <v>3.1236999999999999</v>
      </c>
    </row>
    <row r="114" spans="1:13" x14ac:dyDescent="0.3">
      <c r="A114">
        <v>477</v>
      </c>
      <c r="B114">
        <v>20071005</v>
      </c>
      <c r="C114">
        <v>20071017</v>
      </c>
      <c r="D114">
        <v>20071012</v>
      </c>
      <c r="E114">
        <v>17280</v>
      </c>
      <c r="F114">
        <v>9</v>
      </c>
      <c r="G114">
        <v>18</v>
      </c>
      <c r="H114">
        <v>4.99</v>
      </c>
      <c r="I114">
        <v>1.8663000000000001</v>
      </c>
      <c r="J114" s="11">
        <v>39360</v>
      </c>
      <c r="K114">
        <v>89.82</v>
      </c>
      <c r="L114">
        <v>33.593400000000003</v>
      </c>
      <c r="M114">
        <v>56.226599999999998</v>
      </c>
    </row>
    <row r="115" spans="1:13" x14ac:dyDescent="0.3">
      <c r="A115">
        <v>477</v>
      </c>
      <c r="B115">
        <v>20070807</v>
      </c>
      <c r="C115">
        <v>20070819</v>
      </c>
      <c r="D115">
        <v>20070814</v>
      </c>
      <c r="E115">
        <v>17514</v>
      </c>
      <c r="F115">
        <v>9</v>
      </c>
      <c r="G115">
        <v>12</v>
      </c>
      <c r="H115">
        <v>4.99</v>
      </c>
      <c r="I115">
        <v>1.8663000000000001</v>
      </c>
      <c r="J115" s="11">
        <v>39301</v>
      </c>
      <c r="K115">
        <v>59.88</v>
      </c>
      <c r="L115">
        <v>22.395600000000002</v>
      </c>
      <c r="M115">
        <v>37.484400000000001</v>
      </c>
    </row>
    <row r="116" spans="1:13" x14ac:dyDescent="0.3">
      <c r="A116">
        <v>477</v>
      </c>
      <c r="B116">
        <v>20071205</v>
      </c>
      <c r="C116">
        <v>20071217</v>
      </c>
      <c r="D116">
        <v>20071212</v>
      </c>
      <c r="E116">
        <v>17726</v>
      </c>
      <c r="F116">
        <v>9</v>
      </c>
      <c r="G116">
        <v>6</v>
      </c>
      <c r="H116">
        <v>4.99</v>
      </c>
      <c r="I116">
        <v>1.8663000000000001</v>
      </c>
      <c r="J116" s="11">
        <v>39421</v>
      </c>
      <c r="K116">
        <v>29.94</v>
      </c>
      <c r="L116">
        <v>11.197800000000001</v>
      </c>
      <c r="M116">
        <v>18.7422</v>
      </c>
    </row>
    <row r="117" spans="1:13" x14ac:dyDescent="0.3">
      <c r="A117">
        <v>477</v>
      </c>
      <c r="B117">
        <v>20071201</v>
      </c>
      <c r="C117">
        <v>20071213</v>
      </c>
      <c r="D117">
        <v>20071208</v>
      </c>
      <c r="E117">
        <v>18199</v>
      </c>
      <c r="F117">
        <v>9</v>
      </c>
      <c r="G117">
        <v>1</v>
      </c>
      <c r="H117">
        <v>4.99</v>
      </c>
      <c r="I117">
        <v>1.8663000000000001</v>
      </c>
      <c r="J117" s="11">
        <v>39417</v>
      </c>
      <c r="K117">
        <v>4.99</v>
      </c>
      <c r="L117">
        <v>1.8663000000000001</v>
      </c>
      <c r="M117">
        <v>3.1236999999999999</v>
      </c>
    </row>
    <row r="118" spans="1:13" x14ac:dyDescent="0.3">
      <c r="A118">
        <v>477</v>
      </c>
      <c r="B118">
        <v>20070726</v>
      </c>
      <c r="C118">
        <v>20070807</v>
      </c>
      <c r="D118">
        <v>20070802</v>
      </c>
      <c r="E118">
        <v>18207</v>
      </c>
      <c r="F118">
        <v>9</v>
      </c>
      <c r="G118">
        <v>6</v>
      </c>
      <c r="H118">
        <v>4.99</v>
      </c>
      <c r="I118">
        <v>1.8663000000000001</v>
      </c>
      <c r="J118" s="11">
        <v>39289</v>
      </c>
      <c r="K118">
        <v>29.94</v>
      </c>
      <c r="L118">
        <v>11.197800000000001</v>
      </c>
      <c r="M118">
        <v>18.7422</v>
      </c>
    </row>
    <row r="119" spans="1:13" x14ac:dyDescent="0.3">
      <c r="A119">
        <v>477</v>
      </c>
      <c r="B119">
        <v>20070703</v>
      </c>
      <c r="C119">
        <v>20070715</v>
      </c>
      <c r="D119">
        <v>20070710</v>
      </c>
      <c r="E119">
        <v>18208</v>
      </c>
      <c r="F119">
        <v>9</v>
      </c>
      <c r="G119">
        <v>17</v>
      </c>
      <c r="H119">
        <v>4.99</v>
      </c>
      <c r="I119">
        <v>1.8663000000000001</v>
      </c>
      <c r="J119" s="11">
        <v>39266</v>
      </c>
      <c r="K119">
        <v>84.83</v>
      </c>
      <c r="L119">
        <v>31.7271</v>
      </c>
      <c r="M119">
        <v>53.102899999999998</v>
      </c>
    </row>
    <row r="120" spans="1:13" x14ac:dyDescent="0.3">
      <c r="A120">
        <v>477</v>
      </c>
      <c r="B120">
        <v>20070724</v>
      </c>
      <c r="C120">
        <v>20070805</v>
      </c>
      <c r="D120">
        <v>20070731</v>
      </c>
      <c r="E120">
        <v>18210</v>
      </c>
      <c r="F120">
        <v>9</v>
      </c>
      <c r="G120">
        <v>4</v>
      </c>
      <c r="H120">
        <v>4.99</v>
      </c>
      <c r="I120">
        <v>1.8663000000000001</v>
      </c>
      <c r="J120" s="11">
        <v>39287</v>
      </c>
      <c r="K120">
        <v>19.96</v>
      </c>
      <c r="L120">
        <v>7.4652000000000003</v>
      </c>
      <c r="M120">
        <v>12.4948</v>
      </c>
    </row>
    <row r="121" spans="1:13" x14ac:dyDescent="0.3">
      <c r="A121">
        <v>477</v>
      </c>
      <c r="B121">
        <v>20070720</v>
      </c>
      <c r="C121">
        <v>20070801</v>
      </c>
      <c r="D121">
        <v>20070727</v>
      </c>
      <c r="E121">
        <v>18213</v>
      </c>
      <c r="F121">
        <v>9</v>
      </c>
      <c r="G121">
        <v>20</v>
      </c>
      <c r="H121">
        <v>4.99</v>
      </c>
      <c r="I121">
        <v>1.8663000000000001</v>
      </c>
      <c r="J121" s="11">
        <v>39283</v>
      </c>
      <c r="K121">
        <v>99.8</v>
      </c>
      <c r="L121">
        <v>37.326000000000001</v>
      </c>
      <c r="M121">
        <v>62.473999999999997</v>
      </c>
    </row>
    <row r="122" spans="1:13" x14ac:dyDescent="0.3">
      <c r="A122">
        <v>477</v>
      </c>
      <c r="B122">
        <v>20070723</v>
      </c>
      <c r="C122">
        <v>20070804</v>
      </c>
      <c r="D122">
        <v>20070730</v>
      </c>
      <c r="E122">
        <v>18222</v>
      </c>
      <c r="F122">
        <v>9</v>
      </c>
      <c r="G122">
        <v>2</v>
      </c>
      <c r="H122">
        <v>4.99</v>
      </c>
      <c r="I122">
        <v>1.8663000000000001</v>
      </c>
      <c r="J122" s="11">
        <v>39286</v>
      </c>
      <c r="K122">
        <v>9.98</v>
      </c>
      <c r="L122">
        <v>3.7326000000000001</v>
      </c>
      <c r="M122">
        <v>6.2473999999999998</v>
      </c>
    </row>
    <row r="123" spans="1:13" x14ac:dyDescent="0.3">
      <c r="A123">
        <v>477</v>
      </c>
      <c r="B123">
        <v>20070712</v>
      </c>
      <c r="C123">
        <v>20070724</v>
      </c>
      <c r="D123">
        <v>20070719</v>
      </c>
      <c r="E123">
        <v>18240</v>
      </c>
      <c r="F123">
        <v>9</v>
      </c>
      <c r="G123">
        <v>10</v>
      </c>
      <c r="H123">
        <v>4.99</v>
      </c>
      <c r="I123">
        <v>1.8663000000000001</v>
      </c>
      <c r="J123" s="11">
        <v>39275</v>
      </c>
      <c r="K123">
        <v>49.9</v>
      </c>
      <c r="L123">
        <v>18.663</v>
      </c>
      <c r="M123">
        <v>31.236999999999998</v>
      </c>
    </row>
    <row r="124" spans="1:13" x14ac:dyDescent="0.3">
      <c r="A124">
        <v>477</v>
      </c>
      <c r="B124">
        <v>20070829</v>
      </c>
      <c r="C124">
        <v>20070910</v>
      </c>
      <c r="D124">
        <v>20070905</v>
      </c>
      <c r="E124">
        <v>18248</v>
      </c>
      <c r="F124">
        <v>9</v>
      </c>
      <c r="G124">
        <v>5</v>
      </c>
      <c r="H124">
        <v>4.99</v>
      </c>
      <c r="I124">
        <v>1.8663000000000001</v>
      </c>
      <c r="J124" s="11">
        <v>39323</v>
      </c>
      <c r="K124">
        <v>24.95</v>
      </c>
      <c r="L124">
        <v>9.3315000000000001</v>
      </c>
      <c r="M124">
        <v>15.618499999999999</v>
      </c>
    </row>
    <row r="125" spans="1:13" x14ac:dyDescent="0.3">
      <c r="A125">
        <v>477</v>
      </c>
      <c r="B125">
        <v>20070809</v>
      </c>
      <c r="C125">
        <v>20070821</v>
      </c>
      <c r="D125">
        <v>20070816</v>
      </c>
      <c r="E125">
        <v>18249</v>
      </c>
      <c r="F125">
        <v>9</v>
      </c>
      <c r="G125">
        <v>5</v>
      </c>
      <c r="H125">
        <v>4.99</v>
      </c>
      <c r="I125">
        <v>1.8663000000000001</v>
      </c>
      <c r="J125" s="11">
        <v>39303</v>
      </c>
      <c r="K125">
        <v>24.95</v>
      </c>
      <c r="L125">
        <v>9.3315000000000001</v>
      </c>
      <c r="M125">
        <v>15.618499999999999</v>
      </c>
    </row>
    <row r="126" spans="1:13" x14ac:dyDescent="0.3">
      <c r="A126">
        <v>477</v>
      </c>
      <c r="B126">
        <v>20070807</v>
      </c>
      <c r="C126">
        <v>20070819</v>
      </c>
      <c r="D126">
        <v>20070814</v>
      </c>
      <c r="E126">
        <v>18251</v>
      </c>
      <c r="F126">
        <v>9</v>
      </c>
      <c r="G126">
        <v>8</v>
      </c>
      <c r="H126">
        <v>4.99</v>
      </c>
      <c r="I126">
        <v>1.8663000000000001</v>
      </c>
      <c r="J126" s="11">
        <v>39301</v>
      </c>
      <c r="K126">
        <v>39.92</v>
      </c>
      <c r="L126">
        <v>14.930400000000001</v>
      </c>
      <c r="M126">
        <v>24.989599999999999</v>
      </c>
    </row>
    <row r="127" spans="1:13" x14ac:dyDescent="0.3">
      <c r="A127">
        <v>477</v>
      </c>
      <c r="B127">
        <v>20071112</v>
      </c>
      <c r="C127">
        <v>20071124</v>
      </c>
      <c r="D127">
        <v>20071119</v>
      </c>
      <c r="E127">
        <v>18253</v>
      </c>
      <c r="F127">
        <v>9</v>
      </c>
      <c r="G127">
        <v>8</v>
      </c>
      <c r="H127">
        <v>4.99</v>
      </c>
      <c r="I127">
        <v>1.8663000000000001</v>
      </c>
      <c r="J127" s="11">
        <v>39398</v>
      </c>
      <c r="K127">
        <v>39.92</v>
      </c>
      <c r="L127">
        <v>14.930400000000001</v>
      </c>
      <c r="M127">
        <v>24.989599999999999</v>
      </c>
    </row>
    <row r="128" spans="1:13" x14ac:dyDescent="0.3">
      <c r="A128">
        <v>477</v>
      </c>
      <c r="B128">
        <v>20071220</v>
      </c>
      <c r="C128">
        <v>20080101</v>
      </c>
      <c r="D128">
        <v>20071227</v>
      </c>
      <c r="E128">
        <v>18258</v>
      </c>
      <c r="F128">
        <v>9</v>
      </c>
      <c r="G128">
        <v>1</v>
      </c>
      <c r="H128">
        <v>4.99</v>
      </c>
      <c r="I128">
        <v>1.8663000000000001</v>
      </c>
      <c r="J128" s="11">
        <v>39436</v>
      </c>
      <c r="K128">
        <v>4.99</v>
      </c>
      <c r="L128">
        <v>1.8663000000000001</v>
      </c>
      <c r="M128">
        <v>3.1236999999999999</v>
      </c>
    </row>
    <row r="129" spans="1:13" x14ac:dyDescent="0.3">
      <c r="A129">
        <v>477</v>
      </c>
      <c r="B129">
        <v>20070830</v>
      </c>
      <c r="C129">
        <v>20070911</v>
      </c>
      <c r="D129">
        <v>20070906</v>
      </c>
      <c r="E129">
        <v>18260</v>
      </c>
      <c r="F129">
        <v>9</v>
      </c>
      <c r="G129">
        <v>16</v>
      </c>
      <c r="H129">
        <v>4.99</v>
      </c>
      <c r="I129">
        <v>1.8663000000000001</v>
      </c>
      <c r="J129" s="11">
        <v>39324</v>
      </c>
      <c r="K129">
        <v>79.84</v>
      </c>
      <c r="L129">
        <v>29.860800000000001</v>
      </c>
      <c r="M129">
        <v>49.979199999999999</v>
      </c>
    </row>
    <row r="130" spans="1:13" x14ac:dyDescent="0.3">
      <c r="A130">
        <v>477</v>
      </c>
      <c r="B130">
        <v>20070804</v>
      </c>
      <c r="C130">
        <v>20070816</v>
      </c>
      <c r="D130">
        <v>20070811</v>
      </c>
      <c r="E130">
        <v>18293</v>
      </c>
      <c r="F130">
        <v>9</v>
      </c>
      <c r="G130">
        <v>12</v>
      </c>
      <c r="H130">
        <v>4.99</v>
      </c>
      <c r="I130">
        <v>1.8663000000000001</v>
      </c>
      <c r="J130" s="11">
        <v>39298</v>
      </c>
      <c r="K130">
        <v>59.88</v>
      </c>
      <c r="L130">
        <v>22.395600000000002</v>
      </c>
      <c r="M130">
        <v>37.484400000000001</v>
      </c>
    </row>
    <row r="131" spans="1:13" x14ac:dyDescent="0.3">
      <c r="A131">
        <v>477</v>
      </c>
      <c r="B131">
        <v>20070807</v>
      </c>
      <c r="C131">
        <v>20070819</v>
      </c>
      <c r="D131">
        <v>20070814</v>
      </c>
      <c r="E131">
        <v>18308</v>
      </c>
      <c r="F131">
        <v>9</v>
      </c>
      <c r="G131">
        <v>12</v>
      </c>
      <c r="H131">
        <v>4.99</v>
      </c>
      <c r="I131">
        <v>1.8663000000000001</v>
      </c>
      <c r="J131" s="11">
        <v>39301</v>
      </c>
      <c r="K131">
        <v>59.88</v>
      </c>
      <c r="L131">
        <v>22.395600000000002</v>
      </c>
      <c r="M131">
        <v>37.484400000000001</v>
      </c>
    </row>
    <row r="132" spans="1:13" x14ac:dyDescent="0.3">
      <c r="A132">
        <v>477</v>
      </c>
      <c r="B132">
        <v>20070802</v>
      </c>
      <c r="C132">
        <v>20070814</v>
      </c>
      <c r="D132">
        <v>20070809</v>
      </c>
      <c r="E132">
        <v>18309</v>
      </c>
      <c r="F132">
        <v>9</v>
      </c>
      <c r="G132">
        <v>20</v>
      </c>
      <c r="H132">
        <v>4.99</v>
      </c>
      <c r="I132">
        <v>1.8663000000000001</v>
      </c>
      <c r="J132" s="11">
        <v>39296</v>
      </c>
      <c r="K132">
        <v>99.8</v>
      </c>
      <c r="L132">
        <v>37.326000000000001</v>
      </c>
      <c r="M132">
        <v>62.473999999999997</v>
      </c>
    </row>
    <row r="133" spans="1:13" x14ac:dyDescent="0.3">
      <c r="A133">
        <v>477</v>
      </c>
      <c r="B133">
        <v>20070911</v>
      </c>
      <c r="C133">
        <v>20070923</v>
      </c>
      <c r="D133">
        <v>20070918</v>
      </c>
      <c r="E133">
        <v>18494</v>
      </c>
      <c r="F133">
        <v>9</v>
      </c>
      <c r="G133">
        <v>10</v>
      </c>
      <c r="H133">
        <v>4.99</v>
      </c>
      <c r="I133">
        <v>1.8663000000000001</v>
      </c>
      <c r="J133" s="11">
        <v>39336</v>
      </c>
      <c r="K133">
        <v>49.9</v>
      </c>
      <c r="L133">
        <v>18.663</v>
      </c>
      <c r="M133">
        <v>31.236999999999998</v>
      </c>
    </row>
    <row r="134" spans="1:13" x14ac:dyDescent="0.3">
      <c r="A134">
        <v>477</v>
      </c>
      <c r="B134">
        <v>20070922</v>
      </c>
      <c r="C134">
        <v>20071004</v>
      </c>
      <c r="D134">
        <v>20070929</v>
      </c>
      <c r="E134">
        <v>18691</v>
      </c>
      <c r="F134">
        <v>9</v>
      </c>
      <c r="G134">
        <v>18</v>
      </c>
      <c r="H134">
        <v>4.99</v>
      </c>
      <c r="I134">
        <v>1.8663000000000001</v>
      </c>
      <c r="J134" s="11">
        <v>39347</v>
      </c>
      <c r="K134">
        <v>89.82</v>
      </c>
      <c r="L134">
        <v>33.593400000000003</v>
      </c>
      <c r="M134">
        <v>56.226599999999998</v>
      </c>
    </row>
    <row r="135" spans="1:13" x14ac:dyDescent="0.3">
      <c r="A135">
        <v>477</v>
      </c>
      <c r="B135">
        <v>20070901</v>
      </c>
      <c r="C135">
        <v>20070913</v>
      </c>
      <c r="D135">
        <v>20070908</v>
      </c>
      <c r="E135">
        <v>18692</v>
      </c>
      <c r="F135">
        <v>9</v>
      </c>
      <c r="G135">
        <v>13</v>
      </c>
      <c r="H135">
        <v>4.99</v>
      </c>
      <c r="I135">
        <v>1.8663000000000001</v>
      </c>
      <c r="J135" s="11">
        <v>39326</v>
      </c>
      <c r="K135">
        <v>64.87</v>
      </c>
      <c r="L135">
        <v>24.261900000000001</v>
      </c>
      <c r="M135">
        <v>40.6081</v>
      </c>
    </row>
    <row r="136" spans="1:13" x14ac:dyDescent="0.3">
      <c r="A136">
        <v>477</v>
      </c>
      <c r="B136">
        <v>20070904</v>
      </c>
      <c r="C136">
        <v>20070916</v>
      </c>
      <c r="D136">
        <v>20070911</v>
      </c>
      <c r="E136">
        <v>18694</v>
      </c>
      <c r="F136">
        <v>9</v>
      </c>
      <c r="G136">
        <v>15</v>
      </c>
      <c r="H136">
        <v>4.99</v>
      </c>
      <c r="I136">
        <v>1.8663000000000001</v>
      </c>
      <c r="J136" s="11">
        <v>39329</v>
      </c>
      <c r="K136">
        <v>74.849999999999994</v>
      </c>
      <c r="L136">
        <v>27.994499999999999</v>
      </c>
      <c r="M136">
        <v>46.855499999999999</v>
      </c>
    </row>
    <row r="137" spans="1:13" x14ac:dyDescent="0.3">
      <c r="A137">
        <v>477</v>
      </c>
      <c r="B137">
        <v>20070907</v>
      </c>
      <c r="C137">
        <v>20070919</v>
      </c>
      <c r="D137">
        <v>20070914</v>
      </c>
      <c r="E137">
        <v>18696</v>
      </c>
      <c r="F137">
        <v>9</v>
      </c>
      <c r="G137">
        <v>2</v>
      </c>
      <c r="H137">
        <v>4.99</v>
      </c>
      <c r="I137">
        <v>1.8663000000000001</v>
      </c>
      <c r="J137" s="11">
        <v>39332</v>
      </c>
      <c r="K137">
        <v>9.98</v>
      </c>
      <c r="L137">
        <v>3.7326000000000001</v>
      </c>
      <c r="M137">
        <v>6.2473999999999998</v>
      </c>
    </row>
    <row r="138" spans="1:13" x14ac:dyDescent="0.3">
      <c r="A138">
        <v>477</v>
      </c>
      <c r="B138">
        <v>20070807</v>
      </c>
      <c r="C138">
        <v>20070819</v>
      </c>
      <c r="D138">
        <v>20070814</v>
      </c>
      <c r="E138">
        <v>18700</v>
      </c>
      <c r="F138">
        <v>9</v>
      </c>
      <c r="G138">
        <v>20</v>
      </c>
      <c r="H138">
        <v>4.99</v>
      </c>
      <c r="I138">
        <v>1.8663000000000001</v>
      </c>
      <c r="J138" s="11">
        <v>39301</v>
      </c>
      <c r="K138">
        <v>99.8</v>
      </c>
      <c r="L138">
        <v>37.326000000000001</v>
      </c>
      <c r="M138">
        <v>62.473999999999997</v>
      </c>
    </row>
    <row r="139" spans="1:13" x14ac:dyDescent="0.3">
      <c r="A139">
        <v>477</v>
      </c>
      <c r="B139">
        <v>20070925</v>
      </c>
      <c r="C139">
        <v>20071007</v>
      </c>
      <c r="D139">
        <v>20071002</v>
      </c>
      <c r="E139">
        <v>18709</v>
      </c>
      <c r="F139">
        <v>9</v>
      </c>
      <c r="G139">
        <v>4</v>
      </c>
      <c r="H139">
        <v>4.99</v>
      </c>
      <c r="I139">
        <v>1.8663000000000001</v>
      </c>
      <c r="J139" s="11">
        <v>39350</v>
      </c>
      <c r="K139">
        <v>19.96</v>
      </c>
      <c r="L139">
        <v>7.4652000000000003</v>
      </c>
      <c r="M139">
        <v>12.4948</v>
      </c>
    </row>
    <row r="140" spans="1:13" x14ac:dyDescent="0.3">
      <c r="A140">
        <v>477</v>
      </c>
      <c r="B140">
        <v>20070918</v>
      </c>
      <c r="C140">
        <v>20070930</v>
      </c>
      <c r="D140">
        <v>20070925</v>
      </c>
      <c r="E140">
        <v>18710</v>
      </c>
      <c r="F140">
        <v>9</v>
      </c>
      <c r="G140">
        <v>20</v>
      </c>
      <c r="H140">
        <v>4.99</v>
      </c>
      <c r="I140">
        <v>1.8663000000000001</v>
      </c>
      <c r="J140" s="11">
        <v>39343</v>
      </c>
      <c r="K140">
        <v>99.8</v>
      </c>
      <c r="L140">
        <v>37.326000000000001</v>
      </c>
      <c r="M140">
        <v>62.473999999999997</v>
      </c>
    </row>
    <row r="141" spans="1:13" x14ac:dyDescent="0.3">
      <c r="A141">
        <v>477</v>
      </c>
      <c r="B141">
        <v>20070921</v>
      </c>
      <c r="C141">
        <v>20071003</v>
      </c>
      <c r="D141">
        <v>20070928</v>
      </c>
      <c r="E141">
        <v>18718</v>
      </c>
      <c r="F141">
        <v>9</v>
      </c>
      <c r="G141">
        <v>3</v>
      </c>
      <c r="H141">
        <v>4.99</v>
      </c>
      <c r="I141">
        <v>1.8663000000000001</v>
      </c>
      <c r="J141" s="11">
        <v>39346</v>
      </c>
      <c r="K141">
        <v>14.97</v>
      </c>
      <c r="L141">
        <v>5.5989000000000004</v>
      </c>
      <c r="M141">
        <v>9.3711000000000002</v>
      </c>
    </row>
    <row r="142" spans="1:13" x14ac:dyDescent="0.3">
      <c r="A142">
        <v>477</v>
      </c>
      <c r="B142">
        <v>20070927</v>
      </c>
      <c r="C142">
        <v>20071009</v>
      </c>
      <c r="D142">
        <v>20071004</v>
      </c>
      <c r="E142">
        <v>18725</v>
      </c>
      <c r="F142">
        <v>9</v>
      </c>
      <c r="G142">
        <v>18</v>
      </c>
      <c r="H142">
        <v>4.99</v>
      </c>
      <c r="I142">
        <v>1.8663000000000001</v>
      </c>
      <c r="J142" s="11">
        <v>39352</v>
      </c>
      <c r="K142">
        <v>89.82</v>
      </c>
      <c r="L142">
        <v>33.593400000000003</v>
      </c>
      <c r="M142">
        <v>56.226599999999998</v>
      </c>
    </row>
    <row r="143" spans="1:13" x14ac:dyDescent="0.3">
      <c r="A143">
        <v>477</v>
      </c>
      <c r="B143">
        <v>20070922</v>
      </c>
      <c r="C143">
        <v>20071004</v>
      </c>
      <c r="D143">
        <v>20070929</v>
      </c>
      <c r="E143">
        <v>18736</v>
      </c>
      <c r="F143">
        <v>9</v>
      </c>
      <c r="G143">
        <v>4</v>
      </c>
      <c r="H143">
        <v>4.99</v>
      </c>
      <c r="I143">
        <v>1.8663000000000001</v>
      </c>
      <c r="J143" s="11">
        <v>39347</v>
      </c>
      <c r="K143">
        <v>19.96</v>
      </c>
      <c r="L143">
        <v>7.4652000000000003</v>
      </c>
      <c r="M143">
        <v>12.4948</v>
      </c>
    </row>
    <row r="144" spans="1:13" x14ac:dyDescent="0.3">
      <c r="A144">
        <v>477</v>
      </c>
      <c r="B144">
        <v>20070923</v>
      </c>
      <c r="C144">
        <v>20071005</v>
      </c>
      <c r="D144">
        <v>20070930</v>
      </c>
      <c r="E144">
        <v>18738</v>
      </c>
      <c r="F144">
        <v>9</v>
      </c>
      <c r="G144">
        <v>17</v>
      </c>
      <c r="H144">
        <v>4.99</v>
      </c>
      <c r="I144">
        <v>1.8663000000000001</v>
      </c>
      <c r="J144" s="11">
        <v>39348</v>
      </c>
      <c r="K144">
        <v>84.83</v>
      </c>
      <c r="L144">
        <v>31.7271</v>
      </c>
      <c r="M144">
        <v>53.102899999999998</v>
      </c>
    </row>
    <row r="145" spans="1:13" x14ac:dyDescent="0.3">
      <c r="A145">
        <v>477</v>
      </c>
      <c r="B145">
        <v>20070918</v>
      </c>
      <c r="C145">
        <v>20070930</v>
      </c>
      <c r="D145">
        <v>20070925</v>
      </c>
      <c r="E145">
        <v>18747</v>
      </c>
      <c r="F145">
        <v>9</v>
      </c>
      <c r="G145">
        <v>2</v>
      </c>
      <c r="H145">
        <v>4.99</v>
      </c>
      <c r="I145">
        <v>1.8663000000000001</v>
      </c>
      <c r="J145" s="11">
        <v>39343</v>
      </c>
      <c r="K145">
        <v>9.98</v>
      </c>
      <c r="L145">
        <v>3.7326000000000001</v>
      </c>
      <c r="M145">
        <v>6.2473999999999998</v>
      </c>
    </row>
    <row r="146" spans="1:13" x14ac:dyDescent="0.3">
      <c r="A146">
        <v>477</v>
      </c>
      <c r="B146">
        <v>20070725</v>
      </c>
      <c r="C146">
        <v>20070806</v>
      </c>
      <c r="D146">
        <v>20070801</v>
      </c>
      <c r="E146">
        <v>18900</v>
      </c>
      <c r="F146">
        <v>9</v>
      </c>
      <c r="G146">
        <v>14</v>
      </c>
      <c r="H146">
        <v>4.99</v>
      </c>
      <c r="I146">
        <v>1.8663000000000001</v>
      </c>
      <c r="J146" s="11">
        <v>39288</v>
      </c>
      <c r="K146">
        <v>69.86</v>
      </c>
      <c r="L146">
        <v>26.1282</v>
      </c>
      <c r="M146">
        <v>43.7318</v>
      </c>
    </row>
    <row r="147" spans="1:13" x14ac:dyDescent="0.3">
      <c r="A147">
        <v>477</v>
      </c>
      <c r="B147">
        <v>20070727</v>
      </c>
      <c r="C147">
        <v>20070808</v>
      </c>
      <c r="D147">
        <v>20070803</v>
      </c>
      <c r="E147">
        <v>18902</v>
      </c>
      <c r="F147">
        <v>9</v>
      </c>
      <c r="G147">
        <v>20</v>
      </c>
      <c r="H147">
        <v>4.99</v>
      </c>
      <c r="I147">
        <v>1.8663000000000001</v>
      </c>
      <c r="J147" s="11">
        <v>39290</v>
      </c>
      <c r="K147">
        <v>99.8</v>
      </c>
      <c r="L147">
        <v>37.326000000000001</v>
      </c>
      <c r="M147">
        <v>62.473999999999997</v>
      </c>
    </row>
    <row r="148" spans="1:13" x14ac:dyDescent="0.3">
      <c r="A148">
        <v>477</v>
      </c>
      <c r="B148">
        <v>20070702</v>
      </c>
      <c r="C148">
        <v>20070714</v>
      </c>
      <c r="D148">
        <v>20070709</v>
      </c>
      <c r="E148">
        <v>18906</v>
      </c>
      <c r="F148">
        <v>9</v>
      </c>
      <c r="G148">
        <v>17</v>
      </c>
      <c r="H148">
        <v>4.99</v>
      </c>
      <c r="I148">
        <v>1.8663000000000001</v>
      </c>
      <c r="J148" s="11">
        <v>39265</v>
      </c>
      <c r="K148">
        <v>84.83</v>
      </c>
      <c r="L148">
        <v>31.7271</v>
      </c>
      <c r="M148">
        <v>53.102899999999998</v>
      </c>
    </row>
    <row r="149" spans="1:13" x14ac:dyDescent="0.3">
      <c r="A149">
        <v>477</v>
      </c>
      <c r="B149">
        <v>20070719</v>
      </c>
      <c r="C149">
        <v>20070731</v>
      </c>
      <c r="D149">
        <v>20070726</v>
      </c>
      <c r="E149">
        <v>18907</v>
      </c>
      <c r="F149">
        <v>9</v>
      </c>
      <c r="G149">
        <v>19</v>
      </c>
      <c r="H149">
        <v>4.99</v>
      </c>
      <c r="I149">
        <v>1.8663000000000001</v>
      </c>
      <c r="J149" s="11">
        <v>39282</v>
      </c>
      <c r="K149">
        <v>94.81</v>
      </c>
      <c r="L149">
        <v>35.459699999999998</v>
      </c>
      <c r="M149">
        <v>59.350299999999997</v>
      </c>
    </row>
    <row r="150" spans="1:13" x14ac:dyDescent="0.3">
      <c r="A150">
        <v>477</v>
      </c>
      <c r="B150">
        <v>20070912</v>
      </c>
      <c r="C150">
        <v>20070924</v>
      </c>
      <c r="D150">
        <v>20070919</v>
      </c>
      <c r="E150">
        <v>18908</v>
      </c>
      <c r="F150">
        <v>9</v>
      </c>
      <c r="G150">
        <v>15</v>
      </c>
      <c r="H150">
        <v>4.99</v>
      </c>
      <c r="I150">
        <v>1.8663000000000001</v>
      </c>
      <c r="J150" s="11">
        <v>39337</v>
      </c>
      <c r="K150">
        <v>74.849999999999994</v>
      </c>
      <c r="L150">
        <v>27.994499999999999</v>
      </c>
      <c r="M150">
        <v>46.855499999999999</v>
      </c>
    </row>
    <row r="151" spans="1:13" x14ac:dyDescent="0.3">
      <c r="A151">
        <v>477</v>
      </c>
      <c r="B151">
        <v>20070930</v>
      </c>
      <c r="C151">
        <v>20071012</v>
      </c>
      <c r="D151">
        <v>20071007</v>
      </c>
      <c r="E151">
        <v>18909</v>
      </c>
      <c r="F151">
        <v>9</v>
      </c>
      <c r="G151">
        <v>12</v>
      </c>
      <c r="H151">
        <v>4.99</v>
      </c>
      <c r="I151">
        <v>1.8663000000000001</v>
      </c>
      <c r="J151" s="11">
        <v>39355</v>
      </c>
      <c r="K151">
        <v>59.88</v>
      </c>
      <c r="L151">
        <v>22.395600000000002</v>
      </c>
      <c r="M151">
        <v>37.484400000000001</v>
      </c>
    </row>
    <row r="152" spans="1:13" x14ac:dyDescent="0.3">
      <c r="A152">
        <v>477</v>
      </c>
      <c r="B152">
        <v>20071026</v>
      </c>
      <c r="C152">
        <v>20071107</v>
      </c>
      <c r="D152">
        <v>20071102</v>
      </c>
      <c r="E152">
        <v>18928</v>
      </c>
      <c r="F152">
        <v>9</v>
      </c>
      <c r="G152">
        <v>3</v>
      </c>
      <c r="H152">
        <v>4.99</v>
      </c>
      <c r="I152">
        <v>1.8663000000000001</v>
      </c>
      <c r="J152" s="11">
        <v>39381</v>
      </c>
      <c r="K152">
        <v>14.97</v>
      </c>
      <c r="L152">
        <v>5.5989000000000004</v>
      </c>
      <c r="M152">
        <v>9.3711000000000002</v>
      </c>
    </row>
    <row r="153" spans="1:13" x14ac:dyDescent="0.3">
      <c r="A153">
        <v>477</v>
      </c>
      <c r="B153">
        <v>20071024</v>
      </c>
      <c r="C153">
        <v>20071105</v>
      </c>
      <c r="D153">
        <v>20071031</v>
      </c>
      <c r="E153">
        <v>18930</v>
      </c>
      <c r="F153">
        <v>9</v>
      </c>
      <c r="G153">
        <v>13</v>
      </c>
      <c r="H153">
        <v>4.99</v>
      </c>
      <c r="I153">
        <v>1.8663000000000001</v>
      </c>
      <c r="J153" s="11">
        <v>39379</v>
      </c>
      <c r="K153">
        <v>64.87</v>
      </c>
      <c r="L153">
        <v>24.261900000000001</v>
      </c>
      <c r="M153">
        <v>40.6081</v>
      </c>
    </row>
    <row r="154" spans="1:13" x14ac:dyDescent="0.3">
      <c r="A154">
        <v>477</v>
      </c>
      <c r="B154">
        <v>20070804</v>
      </c>
      <c r="C154">
        <v>20070816</v>
      </c>
      <c r="D154">
        <v>20070811</v>
      </c>
      <c r="E154">
        <v>19087</v>
      </c>
      <c r="F154">
        <v>9</v>
      </c>
      <c r="G154">
        <v>14</v>
      </c>
      <c r="H154">
        <v>4.99</v>
      </c>
      <c r="I154">
        <v>1.8663000000000001</v>
      </c>
      <c r="J154" s="11">
        <v>39298</v>
      </c>
      <c r="K154">
        <v>69.86</v>
      </c>
      <c r="L154">
        <v>26.1282</v>
      </c>
      <c r="M154">
        <v>43.7318</v>
      </c>
    </row>
    <row r="155" spans="1:13" x14ac:dyDescent="0.3">
      <c r="A155">
        <v>477</v>
      </c>
      <c r="B155">
        <v>20071002</v>
      </c>
      <c r="C155">
        <v>20071014</v>
      </c>
      <c r="D155">
        <v>20071009</v>
      </c>
      <c r="E155">
        <v>19093</v>
      </c>
      <c r="F155">
        <v>9</v>
      </c>
      <c r="G155">
        <v>12</v>
      </c>
      <c r="H155">
        <v>4.99</v>
      </c>
      <c r="I155">
        <v>1.8663000000000001</v>
      </c>
      <c r="J155" s="11">
        <v>39357</v>
      </c>
      <c r="K155">
        <v>59.88</v>
      </c>
      <c r="L155">
        <v>22.395600000000002</v>
      </c>
      <c r="M155">
        <v>37.484400000000001</v>
      </c>
    </row>
    <row r="156" spans="1:13" x14ac:dyDescent="0.3">
      <c r="A156">
        <v>477</v>
      </c>
      <c r="B156">
        <v>20071027</v>
      </c>
      <c r="C156">
        <v>20071108</v>
      </c>
      <c r="D156">
        <v>20071103</v>
      </c>
      <c r="E156">
        <v>19096</v>
      </c>
      <c r="F156">
        <v>9</v>
      </c>
      <c r="G156">
        <v>17</v>
      </c>
      <c r="H156">
        <v>4.99</v>
      </c>
      <c r="I156">
        <v>1.8663000000000001</v>
      </c>
      <c r="J156" s="11">
        <v>39382</v>
      </c>
      <c r="K156">
        <v>84.83</v>
      </c>
      <c r="L156">
        <v>31.7271</v>
      </c>
      <c r="M156">
        <v>53.102899999999998</v>
      </c>
    </row>
    <row r="157" spans="1:13" x14ac:dyDescent="0.3">
      <c r="A157">
        <v>477</v>
      </c>
      <c r="B157">
        <v>20070730</v>
      </c>
      <c r="C157">
        <v>20070811</v>
      </c>
      <c r="D157">
        <v>20070806</v>
      </c>
      <c r="E157">
        <v>19264</v>
      </c>
      <c r="F157">
        <v>9</v>
      </c>
      <c r="G157">
        <v>17</v>
      </c>
      <c r="H157">
        <v>4.99</v>
      </c>
      <c r="I157">
        <v>1.8663000000000001</v>
      </c>
      <c r="J157" s="11">
        <v>39293</v>
      </c>
      <c r="K157">
        <v>84.83</v>
      </c>
      <c r="L157">
        <v>31.7271</v>
      </c>
      <c r="M157">
        <v>53.102899999999998</v>
      </c>
    </row>
    <row r="158" spans="1:13" x14ac:dyDescent="0.3">
      <c r="A158">
        <v>477</v>
      </c>
      <c r="B158">
        <v>20071016</v>
      </c>
      <c r="C158">
        <v>20071028</v>
      </c>
      <c r="D158">
        <v>20071023</v>
      </c>
      <c r="E158">
        <v>19556</v>
      </c>
      <c r="F158">
        <v>9</v>
      </c>
      <c r="G158">
        <v>5</v>
      </c>
      <c r="H158">
        <v>4.99</v>
      </c>
      <c r="I158">
        <v>1.8663000000000001</v>
      </c>
      <c r="J158" s="11">
        <v>39371</v>
      </c>
      <c r="K158">
        <v>24.95</v>
      </c>
      <c r="L158">
        <v>9.3315000000000001</v>
      </c>
      <c r="M158">
        <v>15.618499999999999</v>
      </c>
    </row>
    <row r="159" spans="1:13" x14ac:dyDescent="0.3">
      <c r="A159">
        <v>477</v>
      </c>
      <c r="B159">
        <v>20071127</v>
      </c>
      <c r="C159">
        <v>20071209</v>
      </c>
      <c r="D159">
        <v>20071204</v>
      </c>
      <c r="E159">
        <v>19564</v>
      </c>
      <c r="F159">
        <v>9</v>
      </c>
      <c r="G159">
        <v>20</v>
      </c>
      <c r="H159">
        <v>4.99</v>
      </c>
      <c r="I159">
        <v>1.8663000000000001</v>
      </c>
      <c r="J159" s="11">
        <v>39413</v>
      </c>
      <c r="K159">
        <v>99.8</v>
      </c>
      <c r="L159">
        <v>37.326000000000001</v>
      </c>
      <c r="M159">
        <v>62.473999999999997</v>
      </c>
    </row>
    <row r="160" spans="1:13" x14ac:dyDescent="0.3">
      <c r="A160">
        <v>477</v>
      </c>
      <c r="B160">
        <v>20071218</v>
      </c>
      <c r="C160">
        <v>20071230</v>
      </c>
      <c r="D160">
        <v>20071225</v>
      </c>
      <c r="E160">
        <v>19566</v>
      </c>
      <c r="F160">
        <v>9</v>
      </c>
      <c r="G160">
        <v>9</v>
      </c>
      <c r="H160">
        <v>4.99</v>
      </c>
      <c r="I160">
        <v>1.8663000000000001</v>
      </c>
      <c r="J160" s="11">
        <v>39434</v>
      </c>
      <c r="K160">
        <v>44.91</v>
      </c>
      <c r="L160">
        <v>16.796700000000001</v>
      </c>
      <c r="M160">
        <v>28.113299999999999</v>
      </c>
    </row>
    <row r="161" spans="1:13" x14ac:dyDescent="0.3">
      <c r="A161">
        <v>477</v>
      </c>
      <c r="B161">
        <v>20070815</v>
      </c>
      <c r="C161">
        <v>20070827</v>
      </c>
      <c r="D161">
        <v>20070822</v>
      </c>
      <c r="E161">
        <v>19570</v>
      </c>
      <c r="F161">
        <v>9</v>
      </c>
      <c r="G161">
        <v>2</v>
      </c>
      <c r="H161">
        <v>4.99</v>
      </c>
      <c r="I161">
        <v>1.8663000000000001</v>
      </c>
      <c r="J161" s="11">
        <v>39309</v>
      </c>
      <c r="K161">
        <v>9.98</v>
      </c>
      <c r="L161">
        <v>3.7326000000000001</v>
      </c>
      <c r="M161">
        <v>6.2473999999999998</v>
      </c>
    </row>
    <row r="162" spans="1:13" x14ac:dyDescent="0.3">
      <c r="A162">
        <v>477</v>
      </c>
      <c r="B162">
        <v>20071028</v>
      </c>
      <c r="C162">
        <v>20071109</v>
      </c>
      <c r="D162">
        <v>20071104</v>
      </c>
      <c r="E162">
        <v>19577</v>
      </c>
      <c r="F162">
        <v>9</v>
      </c>
      <c r="G162">
        <v>4</v>
      </c>
      <c r="H162">
        <v>4.99</v>
      </c>
      <c r="I162">
        <v>1.8663000000000001</v>
      </c>
      <c r="J162" s="11">
        <v>39383</v>
      </c>
      <c r="K162">
        <v>19.96</v>
      </c>
      <c r="L162">
        <v>7.4652000000000003</v>
      </c>
      <c r="M162">
        <v>12.4948</v>
      </c>
    </row>
    <row r="163" spans="1:13" x14ac:dyDescent="0.3">
      <c r="A163">
        <v>477</v>
      </c>
      <c r="B163">
        <v>20071014</v>
      </c>
      <c r="C163">
        <v>20071026</v>
      </c>
      <c r="D163">
        <v>20071021</v>
      </c>
      <c r="E163">
        <v>19595</v>
      </c>
      <c r="F163">
        <v>9</v>
      </c>
      <c r="G163">
        <v>6</v>
      </c>
      <c r="H163">
        <v>4.99</v>
      </c>
      <c r="I163">
        <v>1.8663000000000001</v>
      </c>
      <c r="J163" s="11">
        <v>39369</v>
      </c>
      <c r="K163">
        <v>29.94</v>
      </c>
      <c r="L163">
        <v>11.197800000000001</v>
      </c>
      <c r="M163">
        <v>18.7422</v>
      </c>
    </row>
    <row r="164" spans="1:13" x14ac:dyDescent="0.3">
      <c r="A164">
        <v>477</v>
      </c>
      <c r="B164">
        <v>20071028</v>
      </c>
      <c r="C164">
        <v>20071109</v>
      </c>
      <c r="D164">
        <v>20071104</v>
      </c>
      <c r="E164">
        <v>19627</v>
      </c>
      <c r="F164">
        <v>9</v>
      </c>
      <c r="G164">
        <v>14</v>
      </c>
      <c r="H164">
        <v>4.99</v>
      </c>
      <c r="I164">
        <v>1.8663000000000001</v>
      </c>
      <c r="J164" s="11">
        <v>39383</v>
      </c>
      <c r="K164">
        <v>69.86</v>
      </c>
      <c r="L164">
        <v>26.1282</v>
      </c>
      <c r="M164">
        <v>43.7318</v>
      </c>
    </row>
    <row r="165" spans="1:13" x14ac:dyDescent="0.3">
      <c r="A165">
        <v>477</v>
      </c>
      <c r="B165">
        <v>20071109</v>
      </c>
      <c r="C165">
        <v>20071121</v>
      </c>
      <c r="D165">
        <v>20071116</v>
      </c>
      <c r="E165">
        <v>19628</v>
      </c>
      <c r="F165">
        <v>9</v>
      </c>
      <c r="G165">
        <v>14</v>
      </c>
      <c r="H165">
        <v>4.99</v>
      </c>
      <c r="I165">
        <v>1.8663000000000001</v>
      </c>
      <c r="J165" s="11">
        <v>39395</v>
      </c>
      <c r="K165">
        <v>69.86</v>
      </c>
      <c r="L165">
        <v>26.1282</v>
      </c>
      <c r="M165">
        <v>43.7318</v>
      </c>
    </row>
    <row r="166" spans="1:13" x14ac:dyDescent="0.3">
      <c r="A166">
        <v>477</v>
      </c>
      <c r="B166">
        <v>20071126</v>
      </c>
      <c r="C166">
        <v>20071208</v>
      </c>
      <c r="D166">
        <v>20071203</v>
      </c>
      <c r="E166">
        <v>19630</v>
      </c>
      <c r="F166">
        <v>9</v>
      </c>
      <c r="G166">
        <v>4</v>
      </c>
      <c r="H166">
        <v>4.99</v>
      </c>
      <c r="I166">
        <v>1.8663000000000001</v>
      </c>
      <c r="J166" s="11">
        <v>39412</v>
      </c>
      <c r="K166">
        <v>19.96</v>
      </c>
      <c r="L166">
        <v>7.4652000000000003</v>
      </c>
      <c r="M166">
        <v>12.4948</v>
      </c>
    </row>
    <row r="167" spans="1:13" x14ac:dyDescent="0.3">
      <c r="A167">
        <v>477</v>
      </c>
      <c r="B167">
        <v>20071121</v>
      </c>
      <c r="C167">
        <v>20071203</v>
      </c>
      <c r="D167">
        <v>20071128</v>
      </c>
      <c r="E167">
        <v>19676</v>
      </c>
      <c r="F167">
        <v>9</v>
      </c>
      <c r="G167">
        <v>14</v>
      </c>
      <c r="H167">
        <v>4.99</v>
      </c>
      <c r="I167">
        <v>1.8663000000000001</v>
      </c>
      <c r="J167" s="11">
        <v>39407</v>
      </c>
      <c r="K167">
        <v>69.86</v>
      </c>
      <c r="L167">
        <v>26.1282</v>
      </c>
      <c r="M167">
        <v>43.7318</v>
      </c>
    </row>
    <row r="168" spans="1:13" x14ac:dyDescent="0.3">
      <c r="A168">
        <v>477</v>
      </c>
      <c r="B168">
        <v>20071021</v>
      </c>
      <c r="C168">
        <v>20071102</v>
      </c>
      <c r="D168">
        <v>20071028</v>
      </c>
      <c r="E168">
        <v>19677</v>
      </c>
      <c r="F168">
        <v>9</v>
      </c>
      <c r="G168">
        <v>9</v>
      </c>
      <c r="H168">
        <v>4.99</v>
      </c>
      <c r="I168">
        <v>1.8663000000000001</v>
      </c>
      <c r="J168" s="11">
        <v>39376</v>
      </c>
      <c r="K168">
        <v>44.91</v>
      </c>
      <c r="L168">
        <v>16.796700000000001</v>
      </c>
      <c r="M168">
        <v>28.113299999999999</v>
      </c>
    </row>
    <row r="169" spans="1:13" x14ac:dyDescent="0.3">
      <c r="A169">
        <v>477</v>
      </c>
      <c r="B169">
        <v>20070915</v>
      </c>
      <c r="C169">
        <v>20070927</v>
      </c>
      <c r="D169">
        <v>20070922</v>
      </c>
      <c r="E169">
        <v>19764</v>
      </c>
      <c r="F169">
        <v>9</v>
      </c>
      <c r="G169">
        <v>2</v>
      </c>
      <c r="H169">
        <v>4.99</v>
      </c>
      <c r="I169">
        <v>1.8663000000000001</v>
      </c>
      <c r="J169" s="11">
        <v>39340</v>
      </c>
      <c r="K169">
        <v>9.98</v>
      </c>
      <c r="L169">
        <v>3.7326000000000001</v>
      </c>
      <c r="M169">
        <v>6.2473999999999998</v>
      </c>
    </row>
    <row r="170" spans="1:13" x14ac:dyDescent="0.3">
      <c r="A170">
        <v>477</v>
      </c>
      <c r="B170">
        <v>20070703</v>
      </c>
      <c r="C170">
        <v>20070715</v>
      </c>
      <c r="D170">
        <v>20070710</v>
      </c>
      <c r="E170">
        <v>19765</v>
      </c>
      <c r="F170">
        <v>9</v>
      </c>
      <c r="G170">
        <v>16</v>
      </c>
      <c r="H170">
        <v>4.99</v>
      </c>
      <c r="I170">
        <v>1.8663000000000001</v>
      </c>
      <c r="J170" s="11">
        <v>39266</v>
      </c>
      <c r="K170">
        <v>79.84</v>
      </c>
      <c r="L170">
        <v>29.860800000000001</v>
      </c>
      <c r="M170">
        <v>49.979199999999999</v>
      </c>
    </row>
    <row r="171" spans="1:13" x14ac:dyDescent="0.3">
      <c r="A171">
        <v>477</v>
      </c>
      <c r="B171">
        <v>20070814</v>
      </c>
      <c r="C171">
        <v>20070826</v>
      </c>
      <c r="D171">
        <v>20070821</v>
      </c>
      <c r="E171">
        <v>19766</v>
      </c>
      <c r="F171">
        <v>9</v>
      </c>
      <c r="G171">
        <v>14</v>
      </c>
      <c r="H171">
        <v>4.99</v>
      </c>
      <c r="I171">
        <v>1.8663000000000001</v>
      </c>
      <c r="J171" s="11">
        <v>39308</v>
      </c>
      <c r="K171">
        <v>69.86</v>
      </c>
      <c r="L171">
        <v>26.1282</v>
      </c>
      <c r="M171">
        <v>43.7318</v>
      </c>
    </row>
    <row r="172" spans="1:13" x14ac:dyDescent="0.3">
      <c r="A172">
        <v>477</v>
      </c>
      <c r="B172">
        <v>20070810</v>
      </c>
      <c r="C172">
        <v>20070822</v>
      </c>
      <c r="D172">
        <v>20070817</v>
      </c>
      <c r="E172">
        <v>19771</v>
      </c>
      <c r="F172">
        <v>9</v>
      </c>
      <c r="G172">
        <v>8</v>
      </c>
      <c r="H172">
        <v>4.99</v>
      </c>
      <c r="I172">
        <v>1.8663000000000001</v>
      </c>
      <c r="J172" s="11">
        <v>39304</v>
      </c>
      <c r="K172">
        <v>39.92</v>
      </c>
      <c r="L172">
        <v>14.930400000000001</v>
      </c>
      <c r="M172">
        <v>24.989599999999999</v>
      </c>
    </row>
    <row r="173" spans="1:13" x14ac:dyDescent="0.3">
      <c r="A173">
        <v>477</v>
      </c>
      <c r="B173">
        <v>20071106</v>
      </c>
      <c r="C173">
        <v>20071118</v>
      </c>
      <c r="D173">
        <v>20071113</v>
      </c>
      <c r="E173">
        <v>19782</v>
      </c>
      <c r="F173">
        <v>9</v>
      </c>
      <c r="G173">
        <v>13</v>
      </c>
      <c r="H173">
        <v>4.99</v>
      </c>
      <c r="I173">
        <v>1.8663000000000001</v>
      </c>
      <c r="J173" s="11">
        <v>39392</v>
      </c>
      <c r="K173">
        <v>64.87</v>
      </c>
      <c r="L173">
        <v>24.261900000000001</v>
      </c>
      <c r="M173">
        <v>40.6081</v>
      </c>
    </row>
    <row r="174" spans="1:13" x14ac:dyDescent="0.3">
      <c r="A174">
        <v>477</v>
      </c>
      <c r="B174">
        <v>20071125</v>
      </c>
      <c r="C174">
        <v>20071207</v>
      </c>
      <c r="D174">
        <v>20071202</v>
      </c>
      <c r="E174">
        <v>19790</v>
      </c>
      <c r="F174">
        <v>9</v>
      </c>
      <c r="G174">
        <v>2</v>
      </c>
      <c r="H174">
        <v>4.99</v>
      </c>
      <c r="I174">
        <v>1.8663000000000001</v>
      </c>
      <c r="J174" s="11">
        <v>39411</v>
      </c>
      <c r="K174">
        <v>9.98</v>
      </c>
      <c r="L174">
        <v>3.7326000000000001</v>
      </c>
      <c r="M174">
        <v>6.2473999999999998</v>
      </c>
    </row>
    <row r="175" spans="1:13" x14ac:dyDescent="0.3">
      <c r="A175">
        <v>477</v>
      </c>
      <c r="B175">
        <v>20071122</v>
      </c>
      <c r="C175">
        <v>20071204</v>
      </c>
      <c r="D175">
        <v>20071129</v>
      </c>
      <c r="E175">
        <v>19794</v>
      </c>
      <c r="F175">
        <v>9</v>
      </c>
      <c r="G175">
        <v>7</v>
      </c>
      <c r="H175">
        <v>4.99</v>
      </c>
      <c r="I175">
        <v>1.8663000000000001</v>
      </c>
      <c r="J175" s="11">
        <v>39408</v>
      </c>
      <c r="K175">
        <v>34.93</v>
      </c>
      <c r="L175">
        <v>13.0641</v>
      </c>
      <c r="M175">
        <v>21.8659</v>
      </c>
    </row>
    <row r="176" spans="1:13" x14ac:dyDescent="0.3">
      <c r="A176">
        <v>477</v>
      </c>
      <c r="B176">
        <v>20071119</v>
      </c>
      <c r="C176">
        <v>20071201</v>
      </c>
      <c r="D176">
        <v>20071126</v>
      </c>
      <c r="E176">
        <v>19795</v>
      </c>
      <c r="F176">
        <v>9</v>
      </c>
      <c r="G176">
        <v>17</v>
      </c>
      <c r="H176">
        <v>4.99</v>
      </c>
      <c r="I176">
        <v>1.8663000000000001</v>
      </c>
      <c r="J176" s="11">
        <v>39405</v>
      </c>
      <c r="K176">
        <v>84.83</v>
      </c>
      <c r="L176">
        <v>31.7271</v>
      </c>
      <c r="M176">
        <v>53.102899999999998</v>
      </c>
    </row>
    <row r="177" spans="1:13" x14ac:dyDescent="0.3">
      <c r="A177">
        <v>477</v>
      </c>
      <c r="B177">
        <v>20070829</v>
      </c>
      <c r="C177">
        <v>20070910</v>
      </c>
      <c r="D177">
        <v>20070905</v>
      </c>
      <c r="E177">
        <v>19796</v>
      </c>
      <c r="F177">
        <v>9</v>
      </c>
      <c r="G177">
        <v>11</v>
      </c>
      <c r="H177">
        <v>4.99</v>
      </c>
      <c r="I177">
        <v>1.8663000000000001</v>
      </c>
      <c r="J177" s="11">
        <v>39323</v>
      </c>
      <c r="K177">
        <v>54.89</v>
      </c>
      <c r="L177">
        <v>20.529299999999999</v>
      </c>
      <c r="M177">
        <v>34.360700000000001</v>
      </c>
    </row>
    <row r="178" spans="1:13" x14ac:dyDescent="0.3">
      <c r="A178">
        <v>477</v>
      </c>
      <c r="B178">
        <v>20071220</v>
      </c>
      <c r="C178">
        <v>20080101</v>
      </c>
      <c r="D178">
        <v>20071227</v>
      </c>
      <c r="E178">
        <v>19950</v>
      </c>
      <c r="F178">
        <v>9</v>
      </c>
      <c r="G178">
        <v>17</v>
      </c>
      <c r="H178">
        <v>4.99</v>
      </c>
      <c r="I178">
        <v>1.8663000000000001</v>
      </c>
      <c r="J178" s="11">
        <v>39436</v>
      </c>
      <c r="K178">
        <v>84.83</v>
      </c>
      <c r="L178">
        <v>31.7271</v>
      </c>
      <c r="M178">
        <v>53.102899999999998</v>
      </c>
    </row>
    <row r="179" spans="1:13" x14ac:dyDescent="0.3">
      <c r="A179">
        <v>477</v>
      </c>
      <c r="B179">
        <v>20071217</v>
      </c>
      <c r="C179">
        <v>20071229</v>
      </c>
      <c r="D179">
        <v>20071224</v>
      </c>
      <c r="E179">
        <v>19954</v>
      </c>
      <c r="F179">
        <v>9</v>
      </c>
      <c r="G179">
        <v>17</v>
      </c>
      <c r="H179">
        <v>4.99</v>
      </c>
      <c r="I179">
        <v>1.8663000000000001</v>
      </c>
      <c r="J179" s="11">
        <v>39433</v>
      </c>
      <c r="K179">
        <v>84.83</v>
      </c>
      <c r="L179">
        <v>31.7271</v>
      </c>
      <c r="M179">
        <v>53.102899999999998</v>
      </c>
    </row>
    <row r="180" spans="1:13" x14ac:dyDescent="0.3">
      <c r="A180">
        <v>477</v>
      </c>
      <c r="B180">
        <v>20071217</v>
      </c>
      <c r="C180">
        <v>20071229</v>
      </c>
      <c r="D180">
        <v>20071224</v>
      </c>
      <c r="E180">
        <v>19957</v>
      </c>
      <c r="F180">
        <v>9</v>
      </c>
      <c r="G180">
        <v>5</v>
      </c>
      <c r="H180">
        <v>4.99</v>
      </c>
      <c r="I180">
        <v>1.8663000000000001</v>
      </c>
      <c r="J180" s="11">
        <v>39433</v>
      </c>
      <c r="K180">
        <v>24.95</v>
      </c>
      <c r="L180">
        <v>9.3315000000000001</v>
      </c>
      <c r="M180">
        <v>15.618499999999999</v>
      </c>
    </row>
    <row r="181" spans="1:13" x14ac:dyDescent="0.3">
      <c r="A181">
        <v>477</v>
      </c>
      <c r="B181">
        <v>20071024</v>
      </c>
      <c r="C181">
        <v>20071105</v>
      </c>
      <c r="D181">
        <v>20071031</v>
      </c>
      <c r="E181">
        <v>19962</v>
      </c>
      <c r="F181">
        <v>9</v>
      </c>
      <c r="G181">
        <v>5</v>
      </c>
      <c r="H181">
        <v>4.99</v>
      </c>
      <c r="I181">
        <v>1.8663000000000001</v>
      </c>
      <c r="J181" s="11">
        <v>39379</v>
      </c>
      <c r="K181">
        <v>24.95</v>
      </c>
      <c r="L181">
        <v>9.3315000000000001</v>
      </c>
      <c r="M181">
        <v>15.618499999999999</v>
      </c>
    </row>
    <row r="182" spans="1:13" x14ac:dyDescent="0.3">
      <c r="A182">
        <v>477</v>
      </c>
      <c r="B182">
        <v>20070803</v>
      </c>
      <c r="C182">
        <v>20070815</v>
      </c>
      <c r="D182">
        <v>20070810</v>
      </c>
      <c r="E182">
        <v>19969</v>
      </c>
      <c r="F182">
        <v>9</v>
      </c>
      <c r="G182">
        <v>10</v>
      </c>
      <c r="H182">
        <v>4.99</v>
      </c>
      <c r="I182">
        <v>1.8663000000000001</v>
      </c>
      <c r="J182" s="11">
        <v>39297</v>
      </c>
      <c r="K182">
        <v>49.9</v>
      </c>
      <c r="L182">
        <v>18.663</v>
      </c>
      <c r="M182">
        <v>31.236999999999998</v>
      </c>
    </row>
    <row r="183" spans="1:13" x14ac:dyDescent="0.3">
      <c r="A183">
        <v>477</v>
      </c>
      <c r="B183">
        <v>20071228</v>
      </c>
      <c r="C183">
        <v>20080109</v>
      </c>
      <c r="D183">
        <v>20080104</v>
      </c>
      <c r="E183">
        <v>19970</v>
      </c>
      <c r="F183">
        <v>9</v>
      </c>
      <c r="G183">
        <v>16</v>
      </c>
      <c r="H183">
        <v>4.99</v>
      </c>
      <c r="I183">
        <v>1.8663000000000001</v>
      </c>
      <c r="J183" s="11">
        <v>39444</v>
      </c>
      <c r="K183">
        <v>79.84</v>
      </c>
      <c r="L183">
        <v>29.860800000000001</v>
      </c>
      <c r="M183">
        <v>49.979199999999999</v>
      </c>
    </row>
    <row r="184" spans="1:13" x14ac:dyDescent="0.3">
      <c r="A184">
        <v>477</v>
      </c>
      <c r="B184">
        <v>20070926</v>
      </c>
      <c r="C184">
        <v>20071008</v>
      </c>
      <c r="D184">
        <v>20071003</v>
      </c>
      <c r="E184">
        <v>19973</v>
      </c>
      <c r="F184">
        <v>9</v>
      </c>
      <c r="G184">
        <v>5</v>
      </c>
      <c r="H184">
        <v>4.99</v>
      </c>
      <c r="I184">
        <v>1.8663000000000001</v>
      </c>
      <c r="J184" s="11">
        <v>39351</v>
      </c>
      <c r="K184">
        <v>24.95</v>
      </c>
      <c r="L184">
        <v>9.3315000000000001</v>
      </c>
      <c r="M184">
        <v>15.618499999999999</v>
      </c>
    </row>
    <row r="185" spans="1:13" x14ac:dyDescent="0.3">
      <c r="A185">
        <v>477</v>
      </c>
      <c r="B185">
        <v>20071127</v>
      </c>
      <c r="C185">
        <v>20071209</v>
      </c>
      <c r="D185">
        <v>20071204</v>
      </c>
      <c r="E185">
        <v>19976</v>
      </c>
      <c r="F185">
        <v>9</v>
      </c>
      <c r="G185">
        <v>7</v>
      </c>
      <c r="H185">
        <v>4.99</v>
      </c>
      <c r="I185">
        <v>1.8663000000000001</v>
      </c>
      <c r="J185" s="11">
        <v>39413</v>
      </c>
      <c r="K185">
        <v>34.93</v>
      </c>
      <c r="L185">
        <v>13.0641</v>
      </c>
      <c r="M185">
        <v>21.8659</v>
      </c>
    </row>
    <row r="186" spans="1:13" x14ac:dyDescent="0.3">
      <c r="A186">
        <v>477</v>
      </c>
      <c r="B186">
        <v>20071201</v>
      </c>
      <c r="C186">
        <v>20071213</v>
      </c>
      <c r="D186">
        <v>20071208</v>
      </c>
      <c r="E186">
        <v>19977</v>
      </c>
      <c r="F186">
        <v>9</v>
      </c>
      <c r="G186">
        <v>6</v>
      </c>
      <c r="H186">
        <v>4.99</v>
      </c>
      <c r="I186">
        <v>1.8663000000000001</v>
      </c>
      <c r="J186" s="11">
        <v>39417</v>
      </c>
      <c r="K186">
        <v>29.94</v>
      </c>
      <c r="L186">
        <v>11.197800000000001</v>
      </c>
      <c r="M186">
        <v>18.7422</v>
      </c>
    </row>
    <row r="187" spans="1:13" x14ac:dyDescent="0.3">
      <c r="A187">
        <v>477</v>
      </c>
      <c r="B187">
        <v>20071224</v>
      </c>
      <c r="C187">
        <v>20080105</v>
      </c>
      <c r="D187">
        <v>20071231</v>
      </c>
      <c r="E187">
        <v>19979</v>
      </c>
      <c r="F187">
        <v>9</v>
      </c>
      <c r="G187">
        <v>7</v>
      </c>
      <c r="H187">
        <v>4.99</v>
      </c>
      <c r="I187">
        <v>1.8663000000000001</v>
      </c>
      <c r="J187" s="11">
        <v>39440</v>
      </c>
      <c r="K187">
        <v>34.93</v>
      </c>
      <c r="L187">
        <v>13.0641</v>
      </c>
      <c r="M187">
        <v>21.8659</v>
      </c>
    </row>
    <row r="188" spans="1:13" x14ac:dyDescent="0.3">
      <c r="A188">
        <v>477</v>
      </c>
      <c r="B188">
        <v>20071231</v>
      </c>
      <c r="C188">
        <v>20080112</v>
      </c>
      <c r="D188">
        <v>20080107</v>
      </c>
      <c r="E188">
        <v>20155</v>
      </c>
      <c r="F188">
        <v>9</v>
      </c>
      <c r="G188">
        <v>5</v>
      </c>
      <c r="H188">
        <v>4.99</v>
      </c>
      <c r="I188">
        <v>1.8663000000000001</v>
      </c>
      <c r="J188" s="11">
        <v>39447</v>
      </c>
      <c r="K188">
        <v>24.95</v>
      </c>
      <c r="L188">
        <v>9.3315000000000001</v>
      </c>
      <c r="M188">
        <v>15.618499999999999</v>
      </c>
    </row>
    <row r="189" spans="1:13" x14ac:dyDescent="0.3">
      <c r="A189">
        <v>477</v>
      </c>
      <c r="B189">
        <v>20070811</v>
      </c>
      <c r="C189">
        <v>20070823</v>
      </c>
      <c r="D189">
        <v>20070818</v>
      </c>
      <c r="E189">
        <v>20159</v>
      </c>
      <c r="F189">
        <v>9</v>
      </c>
      <c r="G189">
        <v>5</v>
      </c>
      <c r="H189">
        <v>4.99</v>
      </c>
      <c r="I189">
        <v>1.8663000000000001</v>
      </c>
      <c r="J189" s="11">
        <v>39305</v>
      </c>
      <c r="K189">
        <v>24.95</v>
      </c>
      <c r="L189">
        <v>9.3315000000000001</v>
      </c>
      <c r="M189">
        <v>15.618499999999999</v>
      </c>
    </row>
    <row r="190" spans="1:13" x14ac:dyDescent="0.3">
      <c r="A190">
        <v>477</v>
      </c>
      <c r="B190">
        <v>20070826</v>
      </c>
      <c r="C190">
        <v>20070907</v>
      </c>
      <c r="D190">
        <v>20070902</v>
      </c>
      <c r="E190">
        <v>20160</v>
      </c>
      <c r="F190">
        <v>9</v>
      </c>
      <c r="G190">
        <v>17</v>
      </c>
      <c r="H190">
        <v>4.99</v>
      </c>
      <c r="I190">
        <v>1.8663000000000001</v>
      </c>
      <c r="J190" s="11">
        <v>39320</v>
      </c>
      <c r="K190">
        <v>84.83</v>
      </c>
      <c r="L190">
        <v>31.7271</v>
      </c>
      <c r="M190">
        <v>53.102899999999998</v>
      </c>
    </row>
    <row r="191" spans="1:13" x14ac:dyDescent="0.3">
      <c r="A191">
        <v>477</v>
      </c>
      <c r="B191">
        <v>20071206</v>
      </c>
      <c r="C191">
        <v>20071218</v>
      </c>
      <c r="D191">
        <v>20071213</v>
      </c>
      <c r="E191">
        <v>20217</v>
      </c>
      <c r="F191">
        <v>9</v>
      </c>
      <c r="G191">
        <v>13</v>
      </c>
      <c r="H191">
        <v>4.99</v>
      </c>
      <c r="I191">
        <v>1.8663000000000001</v>
      </c>
      <c r="J191" s="11">
        <v>39422</v>
      </c>
      <c r="K191">
        <v>64.87</v>
      </c>
      <c r="L191">
        <v>24.261900000000001</v>
      </c>
      <c r="M191">
        <v>40.6081</v>
      </c>
    </row>
    <row r="192" spans="1:13" x14ac:dyDescent="0.3">
      <c r="A192">
        <v>477</v>
      </c>
      <c r="B192">
        <v>20071104</v>
      </c>
      <c r="C192">
        <v>20071116</v>
      </c>
      <c r="D192">
        <v>20071111</v>
      </c>
      <c r="E192">
        <v>20218</v>
      </c>
      <c r="F192">
        <v>9</v>
      </c>
      <c r="G192">
        <v>13</v>
      </c>
      <c r="H192">
        <v>4.99</v>
      </c>
      <c r="I192">
        <v>1.8663000000000001</v>
      </c>
      <c r="J192" s="11">
        <v>39390</v>
      </c>
      <c r="K192">
        <v>64.87</v>
      </c>
      <c r="L192">
        <v>24.261900000000001</v>
      </c>
      <c r="M192">
        <v>40.6081</v>
      </c>
    </row>
    <row r="193" spans="1:13" x14ac:dyDescent="0.3">
      <c r="A193">
        <v>477</v>
      </c>
      <c r="B193">
        <v>20071202</v>
      </c>
      <c r="C193">
        <v>20071214</v>
      </c>
      <c r="D193">
        <v>20071209</v>
      </c>
      <c r="E193">
        <v>20219</v>
      </c>
      <c r="F193">
        <v>9</v>
      </c>
      <c r="G193">
        <v>15</v>
      </c>
      <c r="H193">
        <v>4.99</v>
      </c>
      <c r="I193">
        <v>1.8663000000000001</v>
      </c>
      <c r="J193" s="11">
        <v>39418</v>
      </c>
      <c r="K193">
        <v>74.849999999999994</v>
      </c>
      <c r="L193">
        <v>27.994499999999999</v>
      </c>
      <c r="M193">
        <v>46.855499999999999</v>
      </c>
    </row>
    <row r="194" spans="1:13" x14ac:dyDescent="0.3">
      <c r="A194">
        <v>477</v>
      </c>
      <c r="B194">
        <v>20071217</v>
      </c>
      <c r="C194">
        <v>20071229</v>
      </c>
      <c r="D194">
        <v>20071224</v>
      </c>
      <c r="E194">
        <v>20221</v>
      </c>
      <c r="F194">
        <v>9</v>
      </c>
      <c r="G194">
        <v>3</v>
      </c>
      <c r="H194">
        <v>4.99</v>
      </c>
      <c r="I194">
        <v>1.8663000000000001</v>
      </c>
      <c r="J194" s="11">
        <v>39433</v>
      </c>
      <c r="K194">
        <v>14.97</v>
      </c>
      <c r="L194">
        <v>5.5989000000000004</v>
      </c>
      <c r="M194">
        <v>9.3711000000000002</v>
      </c>
    </row>
    <row r="195" spans="1:13" x14ac:dyDescent="0.3">
      <c r="A195">
        <v>477</v>
      </c>
      <c r="B195">
        <v>20071209</v>
      </c>
      <c r="C195">
        <v>20071221</v>
      </c>
      <c r="D195">
        <v>20071216</v>
      </c>
      <c r="E195">
        <v>20222</v>
      </c>
      <c r="F195">
        <v>9</v>
      </c>
      <c r="G195">
        <v>11</v>
      </c>
      <c r="H195">
        <v>4.99</v>
      </c>
      <c r="I195">
        <v>1.8663000000000001</v>
      </c>
      <c r="J195" s="11">
        <v>39425</v>
      </c>
      <c r="K195">
        <v>54.89</v>
      </c>
      <c r="L195">
        <v>20.529299999999999</v>
      </c>
      <c r="M195">
        <v>34.360700000000001</v>
      </c>
    </row>
    <row r="196" spans="1:13" x14ac:dyDescent="0.3">
      <c r="A196">
        <v>477</v>
      </c>
      <c r="B196">
        <v>20071024</v>
      </c>
      <c r="C196">
        <v>20071105</v>
      </c>
      <c r="D196">
        <v>20071031</v>
      </c>
      <c r="E196">
        <v>20251</v>
      </c>
      <c r="F196">
        <v>9</v>
      </c>
      <c r="G196">
        <v>1</v>
      </c>
      <c r="H196">
        <v>4.99</v>
      </c>
      <c r="I196">
        <v>1.8663000000000001</v>
      </c>
      <c r="J196" s="11">
        <v>39379</v>
      </c>
      <c r="K196">
        <v>4.99</v>
      </c>
      <c r="L196">
        <v>1.8663000000000001</v>
      </c>
      <c r="M196">
        <v>3.1236999999999999</v>
      </c>
    </row>
    <row r="197" spans="1:13" x14ac:dyDescent="0.3">
      <c r="A197">
        <v>477</v>
      </c>
      <c r="B197">
        <v>20071104</v>
      </c>
      <c r="C197">
        <v>20071116</v>
      </c>
      <c r="D197">
        <v>20071111</v>
      </c>
      <c r="E197">
        <v>20277</v>
      </c>
      <c r="F197">
        <v>9</v>
      </c>
      <c r="G197">
        <v>17</v>
      </c>
      <c r="H197">
        <v>4.99</v>
      </c>
      <c r="I197">
        <v>1.8663000000000001</v>
      </c>
      <c r="J197" s="11">
        <v>39390</v>
      </c>
      <c r="K197">
        <v>84.83</v>
      </c>
      <c r="L197">
        <v>31.7271</v>
      </c>
      <c r="M197">
        <v>53.102899999999998</v>
      </c>
    </row>
    <row r="198" spans="1:13" x14ac:dyDescent="0.3">
      <c r="A198">
        <v>477</v>
      </c>
      <c r="B198">
        <v>20070830</v>
      </c>
      <c r="C198">
        <v>20070911</v>
      </c>
      <c r="D198">
        <v>20070906</v>
      </c>
      <c r="E198">
        <v>20316</v>
      </c>
      <c r="F198">
        <v>9</v>
      </c>
      <c r="G198">
        <v>2</v>
      </c>
      <c r="H198">
        <v>4.99</v>
      </c>
      <c r="I198">
        <v>1.8663000000000001</v>
      </c>
      <c r="J198" s="11">
        <v>39324</v>
      </c>
      <c r="K198">
        <v>9.98</v>
      </c>
      <c r="L198">
        <v>3.7326000000000001</v>
      </c>
      <c r="M198">
        <v>6.2473999999999998</v>
      </c>
    </row>
    <row r="199" spans="1:13" x14ac:dyDescent="0.3">
      <c r="A199">
        <v>477</v>
      </c>
      <c r="B199">
        <v>20070929</v>
      </c>
      <c r="C199">
        <v>20071011</v>
      </c>
      <c r="D199">
        <v>20071006</v>
      </c>
      <c r="E199">
        <v>20317</v>
      </c>
      <c r="F199">
        <v>9</v>
      </c>
      <c r="G199">
        <v>3</v>
      </c>
      <c r="H199">
        <v>4.99</v>
      </c>
      <c r="I199">
        <v>1.8663000000000001</v>
      </c>
      <c r="J199" s="11">
        <v>39354</v>
      </c>
      <c r="K199">
        <v>14.97</v>
      </c>
      <c r="L199">
        <v>5.5989000000000004</v>
      </c>
      <c r="M199">
        <v>9.3711000000000002</v>
      </c>
    </row>
    <row r="200" spans="1:13" x14ac:dyDescent="0.3">
      <c r="A200">
        <v>477</v>
      </c>
      <c r="B200">
        <v>20071218</v>
      </c>
      <c r="C200">
        <v>20071230</v>
      </c>
      <c r="D200">
        <v>20071225</v>
      </c>
      <c r="E200">
        <v>20402</v>
      </c>
      <c r="F200">
        <v>9</v>
      </c>
      <c r="G200">
        <v>10</v>
      </c>
      <c r="H200">
        <v>4.99</v>
      </c>
      <c r="I200">
        <v>1.8663000000000001</v>
      </c>
      <c r="J200" s="11">
        <v>39434</v>
      </c>
      <c r="K200">
        <v>49.9</v>
      </c>
      <c r="L200">
        <v>18.663</v>
      </c>
      <c r="M200">
        <v>31.236999999999998</v>
      </c>
    </row>
    <row r="201" spans="1:13" x14ac:dyDescent="0.3">
      <c r="A201">
        <v>477</v>
      </c>
      <c r="B201">
        <v>20071019</v>
      </c>
      <c r="C201">
        <v>20071031</v>
      </c>
      <c r="D201">
        <v>20071026</v>
      </c>
      <c r="E201">
        <v>20417</v>
      </c>
      <c r="F201">
        <v>9</v>
      </c>
      <c r="G201">
        <v>7</v>
      </c>
      <c r="H201">
        <v>4.99</v>
      </c>
      <c r="I201">
        <v>1.8663000000000001</v>
      </c>
      <c r="J201" s="11">
        <v>39374</v>
      </c>
      <c r="K201">
        <v>34.93</v>
      </c>
      <c r="L201">
        <v>13.0641</v>
      </c>
      <c r="M201">
        <v>21.8659</v>
      </c>
    </row>
    <row r="202" spans="1:13" x14ac:dyDescent="0.3">
      <c r="A202">
        <v>477</v>
      </c>
      <c r="B202">
        <v>20071009</v>
      </c>
      <c r="C202">
        <v>20071021</v>
      </c>
      <c r="D202">
        <v>20071016</v>
      </c>
      <c r="E202">
        <v>20419</v>
      </c>
      <c r="F202">
        <v>9</v>
      </c>
      <c r="G202">
        <v>12</v>
      </c>
      <c r="H202">
        <v>4.99</v>
      </c>
      <c r="I202">
        <v>1.8663000000000001</v>
      </c>
      <c r="J202" s="11">
        <v>39364</v>
      </c>
      <c r="K202">
        <v>59.88</v>
      </c>
      <c r="L202">
        <v>22.395600000000002</v>
      </c>
      <c r="M202">
        <v>37.484400000000001</v>
      </c>
    </row>
    <row r="203" spans="1:13" x14ac:dyDescent="0.3">
      <c r="A203">
        <v>477</v>
      </c>
      <c r="B203">
        <v>20070905</v>
      </c>
      <c r="C203">
        <v>20070917</v>
      </c>
      <c r="D203">
        <v>20070912</v>
      </c>
      <c r="E203">
        <v>20420</v>
      </c>
      <c r="F203">
        <v>9</v>
      </c>
      <c r="G203">
        <v>5</v>
      </c>
      <c r="H203">
        <v>4.99</v>
      </c>
      <c r="I203">
        <v>1.8663000000000001</v>
      </c>
      <c r="J203" s="11">
        <v>39330</v>
      </c>
      <c r="K203">
        <v>24.95</v>
      </c>
      <c r="L203">
        <v>9.3315000000000001</v>
      </c>
      <c r="M203">
        <v>15.618499999999999</v>
      </c>
    </row>
    <row r="204" spans="1:13" x14ac:dyDescent="0.3">
      <c r="A204">
        <v>477</v>
      </c>
      <c r="B204">
        <v>20070917</v>
      </c>
      <c r="C204">
        <v>20070929</v>
      </c>
      <c r="D204">
        <v>20070924</v>
      </c>
      <c r="E204">
        <v>20424</v>
      </c>
      <c r="F204">
        <v>9</v>
      </c>
      <c r="G204">
        <v>8</v>
      </c>
      <c r="H204">
        <v>4.99</v>
      </c>
      <c r="I204">
        <v>1.8663000000000001</v>
      </c>
      <c r="J204" s="11">
        <v>39342</v>
      </c>
      <c r="K204">
        <v>39.92</v>
      </c>
      <c r="L204">
        <v>14.930400000000001</v>
      </c>
      <c r="M204">
        <v>24.989599999999999</v>
      </c>
    </row>
    <row r="205" spans="1:13" x14ac:dyDescent="0.3">
      <c r="A205">
        <v>477</v>
      </c>
      <c r="B205">
        <v>20071231</v>
      </c>
      <c r="C205">
        <v>20080112</v>
      </c>
      <c r="D205">
        <v>20080107</v>
      </c>
      <c r="E205">
        <v>20631</v>
      </c>
      <c r="F205">
        <v>9</v>
      </c>
      <c r="G205">
        <v>11</v>
      </c>
      <c r="H205">
        <v>4.99</v>
      </c>
      <c r="I205">
        <v>1.8663000000000001</v>
      </c>
      <c r="J205" s="11">
        <v>39447</v>
      </c>
      <c r="K205">
        <v>54.89</v>
      </c>
      <c r="L205">
        <v>20.529299999999999</v>
      </c>
      <c r="M205">
        <v>34.360700000000001</v>
      </c>
    </row>
    <row r="206" spans="1:13" x14ac:dyDescent="0.3">
      <c r="A206">
        <v>477</v>
      </c>
      <c r="B206">
        <v>20070915</v>
      </c>
      <c r="C206">
        <v>20070927</v>
      </c>
      <c r="D206">
        <v>20070922</v>
      </c>
      <c r="E206">
        <v>20814</v>
      </c>
      <c r="F206">
        <v>9</v>
      </c>
      <c r="G206">
        <v>4</v>
      </c>
      <c r="H206">
        <v>4.99</v>
      </c>
      <c r="I206">
        <v>1.8663000000000001</v>
      </c>
      <c r="J206" s="11">
        <v>39340</v>
      </c>
      <c r="K206">
        <v>19.96</v>
      </c>
      <c r="L206">
        <v>7.4652000000000003</v>
      </c>
      <c r="M206">
        <v>12.4948</v>
      </c>
    </row>
    <row r="207" spans="1:13" x14ac:dyDescent="0.3">
      <c r="A207">
        <v>477</v>
      </c>
      <c r="B207">
        <v>20070916</v>
      </c>
      <c r="C207">
        <v>20070928</v>
      </c>
      <c r="D207">
        <v>20070923</v>
      </c>
      <c r="E207">
        <v>20818</v>
      </c>
      <c r="F207">
        <v>9</v>
      </c>
      <c r="G207">
        <v>1</v>
      </c>
      <c r="H207">
        <v>4.99</v>
      </c>
      <c r="I207">
        <v>1.8663000000000001</v>
      </c>
      <c r="J207" s="11">
        <v>39341</v>
      </c>
      <c r="K207">
        <v>4.99</v>
      </c>
      <c r="L207">
        <v>1.8663000000000001</v>
      </c>
      <c r="M207">
        <v>3.1236999999999999</v>
      </c>
    </row>
    <row r="208" spans="1:13" x14ac:dyDescent="0.3">
      <c r="A208">
        <v>477</v>
      </c>
      <c r="B208">
        <v>20070910</v>
      </c>
      <c r="C208">
        <v>20070922</v>
      </c>
      <c r="D208">
        <v>20070917</v>
      </c>
      <c r="E208">
        <v>20822</v>
      </c>
      <c r="F208">
        <v>9</v>
      </c>
      <c r="G208">
        <v>12</v>
      </c>
      <c r="H208">
        <v>4.99</v>
      </c>
      <c r="I208">
        <v>1.8663000000000001</v>
      </c>
      <c r="J208" s="11">
        <v>39335</v>
      </c>
      <c r="K208">
        <v>59.88</v>
      </c>
      <c r="L208">
        <v>22.395600000000002</v>
      </c>
      <c r="M208">
        <v>37.484400000000001</v>
      </c>
    </row>
    <row r="209" spans="1:13" x14ac:dyDescent="0.3">
      <c r="A209">
        <v>477</v>
      </c>
      <c r="B209">
        <v>20071017</v>
      </c>
      <c r="C209">
        <v>20071029</v>
      </c>
      <c r="D209">
        <v>20071024</v>
      </c>
      <c r="E209">
        <v>20987</v>
      </c>
      <c r="F209">
        <v>9</v>
      </c>
      <c r="G209">
        <v>11</v>
      </c>
      <c r="H209">
        <v>4.99</v>
      </c>
      <c r="I209">
        <v>1.8663000000000001</v>
      </c>
      <c r="J209" s="11">
        <v>39372</v>
      </c>
      <c r="K209">
        <v>54.89</v>
      </c>
      <c r="L209">
        <v>20.529299999999999</v>
      </c>
      <c r="M209">
        <v>34.360700000000001</v>
      </c>
    </row>
    <row r="210" spans="1:13" x14ac:dyDescent="0.3">
      <c r="A210">
        <v>477</v>
      </c>
      <c r="B210">
        <v>20071013</v>
      </c>
      <c r="C210">
        <v>20071025</v>
      </c>
      <c r="D210">
        <v>20071020</v>
      </c>
      <c r="E210">
        <v>20990</v>
      </c>
      <c r="F210">
        <v>9</v>
      </c>
      <c r="G210">
        <v>3</v>
      </c>
      <c r="H210">
        <v>4.99</v>
      </c>
      <c r="I210">
        <v>1.8663000000000001</v>
      </c>
      <c r="J210" s="11">
        <v>39368</v>
      </c>
      <c r="K210">
        <v>14.97</v>
      </c>
      <c r="L210">
        <v>5.5989000000000004</v>
      </c>
      <c r="M210">
        <v>9.3711000000000002</v>
      </c>
    </row>
    <row r="211" spans="1:13" x14ac:dyDescent="0.3">
      <c r="A211">
        <v>477</v>
      </c>
      <c r="B211">
        <v>20071004</v>
      </c>
      <c r="C211">
        <v>20071016</v>
      </c>
      <c r="D211">
        <v>20071011</v>
      </c>
      <c r="E211">
        <v>20994</v>
      </c>
      <c r="F211">
        <v>9</v>
      </c>
      <c r="G211">
        <v>10</v>
      </c>
      <c r="H211">
        <v>4.99</v>
      </c>
      <c r="I211">
        <v>1.8663000000000001</v>
      </c>
      <c r="J211" s="11">
        <v>39359</v>
      </c>
      <c r="K211">
        <v>49.9</v>
      </c>
      <c r="L211">
        <v>18.663</v>
      </c>
      <c r="M211">
        <v>31.236999999999998</v>
      </c>
    </row>
    <row r="212" spans="1:13" x14ac:dyDescent="0.3">
      <c r="A212">
        <v>477</v>
      </c>
      <c r="B212">
        <v>20071008</v>
      </c>
      <c r="C212">
        <v>20071020</v>
      </c>
      <c r="D212">
        <v>20071015</v>
      </c>
      <c r="E212">
        <v>20997</v>
      </c>
      <c r="F212">
        <v>9</v>
      </c>
      <c r="G212">
        <v>3</v>
      </c>
      <c r="H212">
        <v>4.99</v>
      </c>
      <c r="I212">
        <v>1.8663000000000001</v>
      </c>
      <c r="J212" s="11">
        <v>39363</v>
      </c>
      <c r="K212">
        <v>14.97</v>
      </c>
      <c r="L212">
        <v>5.5989000000000004</v>
      </c>
      <c r="M212">
        <v>9.3711000000000002</v>
      </c>
    </row>
    <row r="213" spans="1:13" x14ac:dyDescent="0.3">
      <c r="A213">
        <v>477</v>
      </c>
      <c r="B213">
        <v>20071017</v>
      </c>
      <c r="C213">
        <v>20071029</v>
      </c>
      <c r="D213">
        <v>20071024</v>
      </c>
      <c r="E213">
        <v>20999</v>
      </c>
      <c r="F213">
        <v>9</v>
      </c>
      <c r="G213">
        <v>14</v>
      </c>
      <c r="H213">
        <v>4.99</v>
      </c>
      <c r="I213">
        <v>1.8663000000000001</v>
      </c>
      <c r="J213" s="11">
        <v>39372</v>
      </c>
      <c r="K213">
        <v>69.86</v>
      </c>
      <c r="L213">
        <v>26.1282</v>
      </c>
      <c r="M213">
        <v>43.7318</v>
      </c>
    </row>
    <row r="214" spans="1:13" x14ac:dyDescent="0.3">
      <c r="A214">
        <v>477</v>
      </c>
      <c r="B214">
        <v>20071122</v>
      </c>
      <c r="C214">
        <v>20071204</v>
      </c>
      <c r="D214">
        <v>20071129</v>
      </c>
      <c r="E214">
        <v>21359</v>
      </c>
      <c r="F214">
        <v>9</v>
      </c>
      <c r="G214">
        <v>12</v>
      </c>
      <c r="H214">
        <v>4.99</v>
      </c>
      <c r="I214">
        <v>1.8663000000000001</v>
      </c>
      <c r="J214" s="11">
        <v>39408</v>
      </c>
      <c r="K214">
        <v>59.88</v>
      </c>
      <c r="L214">
        <v>22.395600000000002</v>
      </c>
      <c r="M214">
        <v>37.484400000000001</v>
      </c>
    </row>
    <row r="215" spans="1:13" x14ac:dyDescent="0.3">
      <c r="A215">
        <v>477</v>
      </c>
      <c r="B215">
        <v>20071101</v>
      </c>
      <c r="C215">
        <v>20071113</v>
      </c>
      <c r="D215">
        <v>20071108</v>
      </c>
      <c r="E215">
        <v>21361</v>
      </c>
      <c r="F215">
        <v>9</v>
      </c>
      <c r="G215">
        <v>8</v>
      </c>
      <c r="H215">
        <v>4.99</v>
      </c>
      <c r="I215">
        <v>1.8663000000000001</v>
      </c>
      <c r="J215" s="11">
        <v>39387</v>
      </c>
      <c r="K215">
        <v>39.92</v>
      </c>
      <c r="L215">
        <v>14.930400000000001</v>
      </c>
      <c r="M215">
        <v>24.989599999999999</v>
      </c>
    </row>
    <row r="216" spans="1:13" x14ac:dyDescent="0.3">
      <c r="A216">
        <v>477</v>
      </c>
      <c r="B216">
        <v>20071103</v>
      </c>
      <c r="C216">
        <v>20071115</v>
      </c>
      <c r="D216">
        <v>20071110</v>
      </c>
      <c r="E216">
        <v>21380</v>
      </c>
      <c r="F216">
        <v>9</v>
      </c>
      <c r="G216">
        <v>1</v>
      </c>
      <c r="H216">
        <v>4.99</v>
      </c>
      <c r="I216">
        <v>1.8663000000000001</v>
      </c>
      <c r="J216" s="11">
        <v>39389</v>
      </c>
      <c r="K216">
        <v>4.99</v>
      </c>
      <c r="L216">
        <v>1.8663000000000001</v>
      </c>
      <c r="M216">
        <v>3.1236999999999999</v>
      </c>
    </row>
    <row r="217" spans="1:13" x14ac:dyDescent="0.3">
      <c r="A217">
        <v>477</v>
      </c>
      <c r="B217">
        <v>20071103</v>
      </c>
      <c r="C217">
        <v>20071115</v>
      </c>
      <c r="D217">
        <v>20071110</v>
      </c>
      <c r="E217">
        <v>21389</v>
      </c>
      <c r="F217">
        <v>9</v>
      </c>
      <c r="G217">
        <v>16</v>
      </c>
      <c r="H217">
        <v>4.99</v>
      </c>
      <c r="I217">
        <v>1.8663000000000001</v>
      </c>
      <c r="J217" s="11">
        <v>39389</v>
      </c>
      <c r="K217">
        <v>79.84</v>
      </c>
      <c r="L217">
        <v>29.860800000000001</v>
      </c>
      <c r="M217">
        <v>49.979199999999999</v>
      </c>
    </row>
    <row r="218" spans="1:13" x14ac:dyDescent="0.3">
      <c r="A218">
        <v>477</v>
      </c>
      <c r="B218">
        <v>20071130</v>
      </c>
      <c r="C218">
        <v>20071212</v>
      </c>
      <c r="D218">
        <v>20071207</v>
      </c>
      <c r="E218">
        <v>22168</v>
      </c>
      <c r="F218">
        <v>9</v>
      </c>
      <c r="G218">
        <v>2</v>
      </c>
      <c r="H218">
        <v>4.99</v>
      </c>
      <c r="I218">
        <v>1.8663000000000001</v>
      </c>
      <c r="J218" s="11">
        <v>39416</v>
      </c>
      <c r="K218">
        <v>9.98</v>
      </c>
      <c r="L218">
        <v>3.7326000000000001</v>
      </c>
      <c r="M218">
        <v>6.2473999999999998</v>
      </c>
    </row>
    <row r="219" spans="1:13" x14ac:dyDescent="0.3">
      <c r="A219">
        <v>477</v>
      </c>
      <c r="B219">
        <v>20071107</v>
      </c>
      <c r="C219">
        <v>20071119</v>
      </c>
      <c r="D219">
        <v>20071114</v>
      </c>
      <c r="E219">
        <v>22173</v>
      </c>
      <c r="F219">
        <v>9</v>
      </c>
      <c r="G219">
        <v>13</v>
      </c>
      <c r="H219">
        <v>4.99</v>
      </c>
      <c r="I219">
        <v>1.8663000000000001</v>
      </c>
      <c r="J219" s="11">
        <v>39393</v>
      </c>
      <c r="K219">
        <v>64.87</v>
      </c>
      <c r="L219">
        <v>24.261900000000001</v>
      </c>
      <c r="M219">
        <v>40.6081</v>
      </c>
    </row>
    <row r="220" spans="1:13" x14ac:dyDescent="0.3">
      <c r="A220">
        <v>477</v>
      </c>
      <c r="B220">
        <v>20071123</v>
      </c>
      <c r="C220">
        <v>20071205</v>
      </c>
      <c r="D220">
        <v>20071130</v>
      </c>
      <c r="E220">
        <v>22400</v>
      </c>
      <c r="F220">
        <v>9</v>
      </c>
      <c r="G220">
        <v>7</v>
      </c>
      <c r="H220">
        <v>4.99</v>
      </c>
      <c r="I220">
        <v>1.8663000000000001</v>
      </c>
      <c r="J220" s="11">
        <v>39409</v>
      </c>
      <c r="K220">
        <v>34.93</v>
      </c>
      <c r="L220">
        <v>13.0641</v>
      </c>
      <c r="M220">
        <v>21.8659</v>
      </c>
    </row>
    <row r="221" spans="1:13" x14ac:dyDescent="0.3">
      <c r="A221">
        <v>477</v>
      </c>
      <c r="B221">
        <v>20071208</v>
      </c>
      <c r="C221">
        <v>20071220</v>
      </c>
      <c r="D221">
        <v>20071215</v>
      </c>
      <c r="E221">
        <v>22408</v>
      </c>
      <c r="F221">
        <v>9</v>
      </c>
      <c r="G221">
        <v>19</v>
      </c>
      <c r="H221">
        <v>4.99</v>
      </c>
      <c r="I221">
        <v>1.8663000000000001</v>
      </c>
      <c r="J221" s="11">
        <v>39424</v>
      </c>
      <c r="K221">
        <v>94.81</v>
      </c>
      <c r="L221">
        <v>35.459699999999998</v>
      </c>
      <c r="M221">
        <v>59.350299999999997</v>
      </c>
    </row>
    <row r="222" spans="1:13" x14ac:dyDescent="0.3">
      <c r="A222">
        <v>477</v>
      </c>
      <c r="B222">
        <v>20071225</v>
      </c>
      <c r="C222">
        <v>20080106</v>
      </c>
      <c r="D222">
        <v>20080101</v>
      </c>
      <c r="E222">
        <v>22411</v>
      </c>
      <c r="F222">
        <v>9</v>
      </c>
      <c r="G222">
        <v>10</v>
      </c>
      <c r="H222">
        <v>4.99</v>
      </c>
      <c r="I222">
        <v>1.8663000000000001</v>
      </c>
      <c r="J222" s="11">
        <v>39441</v>
      </c>
      <c r="K222">
        <v>49.9</v>
      </c>
      <c r="L222">
        <v>18.663</v>
      </c>
      <c r="M222">
        <v>31.236999999999998</v>
      </c>
    </row>
    <row r="223" spans="1:13" x14ac:dyDescent="0.3">
      <c r="A223">
        <v>477</v>
      </c>
      <c r="B223">
        <v>20071231</v>
      </c>
      <c r="C223">
        <v>20080112</v>
      </c>
      <c r="D223">
        <v>20080107</v>
      </c>
      <c r="E223">
        <v>22572</v>
      </c>
      <c r="F223">
        <v>9</v>
      </c>
      <c r="G223">
        <v>14</v>
      </c>
      <c r="H223">
        <v>4.99</v>
      </c>
      <c r="I223">
        <v>1.8663000000000001</v>
      </c>
      <c r="J223" s="11">
        <v>39447</v>
      </c>
      <c r="K223">
        <v>69.86</v>
      </c>
      <c r="L223">
        <v>26.1282</v>
      </c>
      <c r="M223">
        <v>43.7318</v>
      </c>
    </row>
    <row r="224" spans="1:13" x14ac:dyDescent="0.3">
      <c r="A224">
        <v>477</v>
      </c>
      <c r="B224">
        <v>20071219</v>
      </c>
      <c r="C224">
        <v>20071231</v>
      </c>
      <c r="D224">
        <v>20071226</v>
      </c>
      <c r="E224">
        <v>22578</v>
      </c>
      <c r="F224">
        <v>9</v>
      </c>
      <c r="G224">
        <v>7</v>
      </c>
      <c r="H224">
        <v>4.99</v>
      </c>
      <c r="I224">
        <v>1.8663000000000001</v>
      </c>
      <c r="J224" s="11">
        <v>39435</v>
      </c>
      <c r="K224">
        <v>34.93</v>
      </c>
      <c r="L224">
        <v>13.0641</v>
      </c>
      <c r="M224">
        <v>21.8659</v>
      </c>
    </row>
    <row r="225" spans="1:13" x14ac:dyDescent="0.3">
      <c r="A225">
        <v>477</v>
      </c>
      <c r="B225">
        <v>20071205</v>
      </c>
      <c r="C225">
        <v>20071217</v>
      </c>
      <c r="D225">
        <v>20071212</v>
      </c>
      <c r="E225">
        <v>22580</v>
      </c>
      <c r="F225">
        <v>9</v>
      </c>
      <c r="G225">
        <v>2</v>
      </c>
      <c r="H225">
        <v>4.99</v>
      </c>
      <c r="I225">
        <v>1.8663000000000001</v>
      </c>
      <c r="J225" s="11">
        <v>39421</v>
      </c>
      <c r="K225">
        <v>9.98</v>
      </c>
      <c r="L225">
        <v>3.7326000000000001</v>
      </c>
      <c r="M225">
        <v>6.2473999999999998</v>
      </c>
    </row>
    <row r="226" spans="1:13" x14ac:dyDescent="0.3">
      <c r="A226">
        <v>477</v>
      </c>
      <c r="B226">
        <v>20070809</v>
      </c>
      <c r="C226">
        <v>20070821</v>
      </c>
      <c r="D226">
        <v>20070816</v>
      </c>
      <c r="E226">
        <v>22839</v>
      </c>
      <c r="F226">
        <v>9</v>
      </c>
      <c r="G226">
        <v>16</v>
      </c>
      <c r="H226">
        <v>4.99</v>
      </c>
      <c r="I226">
        <v>1.8663000000000001</v>
      </c>
      <c r="J226" s="11">
        <v>39303</v>
      </c>
      <c r="K226">
        <v>79.84</v>
      </c>
      <c r="L226">
        <v>29.860800000000001</v>
      </c>
      <c r="M226">
        <v>49.979199999999999</v>
      </c>
    </row>
    <row r="227" spans="1:13" x14ac:dyDescent="0.3">
      <c r="A227">
        <v>477</v>
      </c>
      <c r="B227">
        <v>20071006</v>
      </c>
      <c r="C227">
        <v>20071018</v>
      </c>
      <c r="D227">
        <v>20071013</v>
      </c>
      <c r="E227">
        <v>22914</v>
      </c>
      <c r="F227">
        <v>9</v>
      </c>
      <c r="G227">
        <v>4</v>
      </c>
      <c r="H227">
        <v>4.99</v>
      </c>
      <c r="I227">
        <v>1.8663000000000001</v>
      </c>
      <c r="J227" s="11">
        <v>39361</v>
      </c>
      <c r="K227">
        <v>19.96</v>
      </c>
      <c r="L227">
        <v>7.4652000000000003</v>
      </c>
      <c r="M227">
        <v>12.4948</v>
      </c>
    </row>
    <row r="228" spans="1:13" x14ac:dyDescent="0.3">
      <c r="A228">
        <v>477</v>
      </c>
      <c r="B228">
        <v>20071229</v>
      </c>
      <c r="C228">
        <v>20080110</v>
      </c>
      <c r="D228">
        <v>20080105</v>
      </c>
      <c r="E228">
        <v>22915</v>
      </c>
      <c r="F228">
        <v>9</v>
      </c>
      <c r="G228">
        <v>2</v>
      </c>
      <c r="H228">
        <v>4.99</v>
      </c>
      <c r="I228">
        <v>1.8663000000000001</v>
      </c>
      <c r="J228" s="11">
        <v>39445</v>
      </c>
      <c r="K228">
        <v>9.98</v>
      </c>
      <c r="L228">
        <v>3.7326000000000001</v>
      </c>
      <c r="M228">
        <v>6.2473999999999998</v>
      </c>
    </row>
    <row r="229" spans="1:13" x14ac:dyDescent="0.3">
      <c r="A229">
        <v>477</v>
      </c>
      <c r="B229">
        <v>20070904</v>
      </c>
      <c r="C229">
        <v>20070916</v>
      </c>
      <c r="D229">
        <v>20070911</v>
      </c>
      <c r="E229">
        <v>22917</v>
      </c>
      <c r="F229">
        <v>9</v>
      </c>
      <c r="G229">
        <v>16</v>
      </c>
      <c r="H229">
        <v>4.99</v>
      </c>
      <c r="I229">
        <v>1.8663000000000001</v>
      </c>
      <c r="J229" s="11">
        <v>39329</v>
      </c>
      <c r="K229">
        <v>79.84</v>
      </c>
      <c r="L229">
        <v>29.860800000000001</v>
      </c>
      <c r="M229">
        <v>49.979199999999999</v>
      </c>
    </row>
    <row r="230" spans="1:13" x14ac:dyDescent="0.3">
      <c r="A230">
        <v>477</v>
      </c>
      <c r="B230">
        <v>20070815</v>
      </c>
      <c r="C230">
        <v>20070827</v>
      </c>
      <c r="D230">
        <v>20070822</v>
      </c>
      <c r="E230">
        <v>22924</v>
      </c>
      <c r="F230">
        <v>9</v>
      </c>
      <c r="G230">
        <v>10</v>
      </c>
      <c r="H230">
        <v>4.99</v>
      </c>
      <c r="I230">
        <v>1.8663000000000001</v>
      </c>
      <c r="J230" s="11">
        <v>39309</v>
      </c>
      <c r="K230">
        <v>49.9</v>
      </c>
      <c r="L230">
        <v>18.663</v>
      </c>
      <c r="M230">
        <v>31.236999999999998</v>
      </c>
    </row>
    <row r="231" spans="1:13" x14ac:dyDescent="0.3">
      <c r="A231">
        <v>477</v>
      </c>
      <c r="B231">
        <v>20071215</v>
      </c>
      <c r="C231">
        <v>20071227</v>
      </c>
      <c r="D231">
        <v>20071222</v>
      </c>
      <c r="E231">
        <v>22928</v>
      </c>
      <c r="F231">
        <v>9</v>
      </c>
      <c r="G231">
        <v>15</v>
      </c>
      <c r="H231">
        <v>4.99</v>
      </c>
      <c r="I231">
        <v>1.8663000000000001</v>
      </c>
      <c r="J231" s="11">
        <v>39431</v>
      </c>
      <c r="K231">
        <v>74.849999999999994</v>
      </c>
      <c r="L231">
        <v>27.994499999999999</v>
      </c>
      <c r="M231">
        <v>46.855499999999999</v>
      </c>
    </row>
    <row r="232" spans="1:13" x14ac:dyDescent="0.3">
      <c r="A232">
        <v>477</v>
      </c>
      <c r="B232">
        <v>20071108</v>
      </c>
      <c r="C232">
        <v>20071120</v>
      </c>
      <c r="D232">
        <v>20071115</v>
      </c>
      <c r="E232">
        <v>22944</v>
      </c>
      <c r="F232">
        <v>9</v>
      </c>
      <c r="G232">
        <v>18</v>
      </c>
      <c r="H232">
        <v>4.99</v>
      </c>
      <c r="I232">
        <v>1.8663000000000001</v>
      </c>
      <c r="J232" s="11">
        <v>39394</v>
      </c>
      <c r="K232">
        <v>89.82</v>
      </c>
      <c r="L232">
        <v>33.593400000000003</v>
      </c>
      <c r="M232">
        <v>56.226599999999998</v>
      </c>
    </row>
    <row r="233" spans="1:13" x14ac:dyDescent="0.3">
      <c r="A233">
        <v>477</v>
      </c>
      <c r="B233">
        <v>20070921</v>
      </c>
      <c r="C233">
        <v>20071003</v>
      </c>
      <c r="D233">
        <v>20070928</v>
      </c>
      <c r="E233">
        <v>22945</v>
      </c>
      <c r="F233">
        <v>9</v>
      </c>
      <c r="G233">
        <v>16</v>
      </c>
      <c r="H233">
        <v>4.99</v>
      </c>
      <c r="I233">
        <v>1.8663000000000001</v>
      </c>
      <c r="J233" s="11">
        <v>39346</v>
      </c>
      <c r="K233">
        <v>79.84</v>
      </c>
      <c r="L233">
        <v>29.860800000000001</v>
      </c>
      <c r="M233">
        <v>49.979199999999999</v>
      </c>
    </row>
    <row r="234" spans="1:13" x14ac:dyDescent="0.3">
      <c r="A234">
        <v>477</v>
      </c>
      <c r="B234">
        <v>20071102</v>
      </c>
      <c r="C234">
        <v>20071114</v>
      </c>
      <c r="D234">
        <v>20071109</v>
      </c>
      <c r="E234">
        <v>22948</v>
      </c>
      <c r="F234">
        <v>9</v>
      </c>
      <c r="G234">
        <v>5</v>
      </c>
      <c r="H234">
        <v>4.99</v>
      </c>
      <c r="I234">
        <v>1.8663000000000001</v>
      </c>
      <c r="J234" s="11">
        <v>39388</v>
      </c>
      <c r="K234">
        <v>24.95</v>
      </c>
      <c r="L234">
        <v>9.3315000000000001</v>
      </c>
      <c r="M234">
        <v>15.618499999999999</v>
      </c>
    </row>
    <row r="235" spans="1:13" x14ac:dyDescent="0.3">
      <c r="A235">
        <v>477</v>
      </c>
      <c r="B235">
        <v>20070827</v>
      </c>
      <c r="C235">
        <v>20070908</v>
      </c>
      <c r="D235">
        <v>20070903</v>
      </c>
      <c r="E235">
        <v>22952</v>
      </c>
      <c r="F235">
        <v>9</v>
      </c>
      <c r="G235">
        <v>19</v>
      </c>
      <c r="H235">
        <v>4.99</v>
      </c>
      <c r="I235">
        <v>1.8663000000000001</v>
      </c>
      <c r="J235" s="11">
        <v>39321</v>
      </c>
      <c r="K235">
        <v>94.81</v>
      </c>
      <c r="L235">
        <v>35.459699999999998</v>
      </c>
      <c r="M235">
        <v>59.350299999999997</v>
      </c>
    </row>
    <row r="236" spans="1:13" x14ac:dyDescent="0.3">
      <c r="A236">
        <v>477</v>
      </c>
      <c r="B236">
        <v>20071201</v>
      </c>
      <c r="C236">
        <v>20071213</v>
      </c>
      <c r="D236">
        <v>20071208</v>
      </c>
      <c r="E236">
        <v>22962</v>
      </c>
      <c r="F236">
        <v>9</v>
      </c>
      <c r="G236">
        <v>11</v>
      </c>
      <c r="H236">
        <v>4.99</v>
      </c>
      <c r="I236">
        <v>1.8663000000000001</v>
      </c>
      <c r="J236" s="11">
        <v>39417</v>
      </c>
      <c r="K236">
        <v>54.89</v>
      </c>
      <c r="L236">
        <v>20.529299999999999</v>
      </c>
      <c r="M236">
        <v>34.360700000000001</v>
      </c>
    </row>
    <row r="237" spans="1:13" x14ac:dyDescent="0.3">
      <c r="A237">
        <v>477</v>
      </c>
      <c r="B237">
        <v>20070924</v>
      </c>
      <c r="C237">
        <v>20071006</v>
      </c>
      <c r="D237">
        <v>20071001</v>
      </c>
      <c r="E237">
        <v>22963</v>
      </c>
      <c r="F237">
        <v>9</v>
      </c>
      <c r="G237">
        <v>18</v>
      </c>
      <c r="H237">
        <v>4.99</v>
      </c>
      <c r="I237">
        <v>1.8663000000000001</v>
      </c>
      <c r="J237" s="11">
        <v>39349</v>
      </c>
      <c r="K237">
        <v>89.82</v>
      </c>
      <c r="L237">
        <v>33.593400000000003</v>
      </c>
      <c r="M237">
        <v>56.226599999999998</v>
      </c>
    </row>
    <row r="238" spans="1:13" x14ac:dyDescent="0.3">
      <c r="A238">
        <v>477</v>
      </c>
      <c r="B238">
        <v>20071019</v>
      </c>
      <c r="C238">
        <v>20071031</v>
      </c>
      <c r="D238">
        <v>20071026</v>
      </c>
      <c r="E238">
        <v>23106</v>
      </c>
      <c r="F238">
        <v>9</v>
      </c>
      <c r="G238">
        <v>13</v>
      </c>
      <c r="H238">
        <v>4.99</v>
      </c>
      <c r="I238">
        <v>1.8663000000000001</v>
      </c>
      <c r="J238" s="11">
        <v>39374</v>
      </c>
      <c r="K238">
        <v>64.87</v>
      </c>
      <c r="L238">
        <v>24.261900000000001</v>
      </c>
      <c r="M238">
        <v>40.6081</v>
      </c>
    </row>
    <row r="239" spans="1:13" x14ac:dyDescent="0.3">
      <c r="A239">
        <v>477</v>
      </c>
      <c r="B239">
        <v>20071019</v>
      </c>
      <c r="C239">
        <v>20071031</v>
      </c>
      <c r="D239">
        <v>20071026</v>
      </c>
      <c r="E239">
        <v>23107</v>
      </c>
      <c r="F239">
        <v>9</v>
      </c>
      <c r="G239">
        <v>20</v>
      </c>
      <c r="H239">
        <v>4.99</v>
      </c>
      <c r="I239">
        <v>1.8663000000000001</v>
      </c>
      <c r="J239" s="11">
        <v>39374</v>
      </c>
      <c r="K239">
        <v>99.8</v>
      </c>
      <c r="L239">
        <v>37.326000000000001</v>
      </c>
      <c r="M239">
        <v>62.473999999999997</v>
      </c>
    </row>
    <row r="240" spans="1:13" x14ac:dyDescent="0.3">
      <c r="A240">
        <v>477</v>
      </c>
      <c r="B240">
        <v>20071022</v>
      </c>
      <c r="C240">
        <v>20071103</v>
      </c>
      <c r="D240">
        <v>20071029</v>
      </c>
      <c r="E240">
        <v>23117</v>
      </c>
      <c r="F240">
        <v>9</v>
      </c>
      <c r="G240">
        <v>1</v>
      </c>
      <c r="H240">
        <v>4.99</v>
      </c>
      <c r="I240">
        <v>1.8663000000000001</v>
      </c>
      <c r="J240" s="11">
        <v>39377</v>
      </c>
      <c r="K240">
        <v>4.99</v>
      </c>
      <c r="L240">
        <v>1.8663000000000001</v>
      </c>
      <c r="M240">
        <v>3.1236999999999999</v>
      </c>
    </row>
    <row r="241" spans="1:13" x14ac:dyDescent="0.3">
      <c r="A241">
        <v>477</v>
      </c>
      <c r="B241">
        <v>20071229</v>
      </c>
      <c r="C241">
        <v>20080110</v>
      </c>
      <c r="D241">
        <v>20080105</v>
      </c>
      <c r="E241">
        <v>23128</v>
      </c>
      <c r="F241">
        <v>9</v>
      </c>
      <c r="G241">
        <v>15</v>
      </c>
      <c r="H241">
        <v>4.99</v>
      </c>
      <c r="I241">
        <v>1.8663000000000001</v>
      </c>
      <c r="J241" s="11">
        <v>39445</v>
      </c>
      <c r="K241">
        <v>74.849999999999994</v>
      </c>
      <c r="L241">
        <v>27.994499999999999</v>
      </c>
      <c r="M241">
        <v>46.855499999999999</v>
      </c>
    </row>
    <row r="242" spans="1:13" x14ac:dyDescent="0.3">
      <c r="A242">
        <v>477</v>
      </c>
      <c r="B242">
        <v>20071107</v>
      </c>
      <c r="C242">
        <v>20071119</v>
      </c>
      <c r="D242">
        <v>20071114</v>
      </c>
      <c r="E242">
        <v>23129</v>
      </c>
      <c r="F242">
        <v>9</v>
      </c>
      <c r="G242">
        <v>7</v>
      </c>
      <c r="H242">
        <v>4.99</v>
      </c>
      <c r="I242">
        <v>1.8663000000000001</v>
      </c>
      <c r="J242" s="11">
        <v>39393</v>
      </c>
      <c r="K242">
        <v>34.93</v>
      </c>
      <c r="L242">
        <v>13.0641</v>
      </c>
      <c r="M242">
        <v>21.8659</v>
      </c>
    </row>
    <row r="243" spans="1:13" x14ac:dyDescent="0.3">
      <c r="A243">
        <v>477</v>
      </c>
      <c r="B243">
        <v>20071022</v>
      </c>
      <c r="C243">
        <v>20071103</v>
      </c>
      <c r="D243">
        <v>20071029</v>
      </c>
      <c r="E243">
        <v>23346</v>
      </c>
      <c r="F243">
        <v>9</v>
      </c>
      <c r="G243">
        <v>10</v>
      </c>
      <c r="H243">
        <v>4.99</v>
      </c>
      <c r="I243">
        <v>1.8663000000000001</v>
      </c>
      <c r="J243" s="11">
        <v>39377</v>
      </c>
      <c r="K243">
        <v>49.9</v>
      </c>
      <c r="L243">
        <v>18.663</v>
      </c>
      <c r="M243">
        <v>31.236999999999998</v>
      </c>
    </row>
    <row r="244" spans="1:13" x14ac:dyDescent="0.3">
      <c r="A244">
        <v>477</v>
      </c>
      <c r="B244">
        <v>20071231</v>
      </c>
      <c r="C244">
        <v>20080112</v>
      </c>
      <c r="D244">
        <v>20080107</v>
      </c>
      <c r="E244">
        <v>23348</v>
      </c>
      <c r="F244">
        <v>9</v>
      </c>
      <c r="G244">
        <v>20</v>
      </c>
      <c r="H244">
        <v>4.99</v>
      </c>
      <c r="I244">
        <v>1.8663000000000001</v>
      </c>
      <c r="J244" s="11">
        <v>39447</v>
      </c>
      <c r="K244">
        <v>99.8</v>
      </c>
      <c r="L244">
        <v>37.326000000000001</v>
      </c>
      <c r="M244">
        <v>62.473999999999997</v>
      </c>
    </row>
    <row r="245" spans="1:13" x14ac:dyDescent="0.3">
      <c r="A245">
        <v>477</v>
      </c>
      <c r="B245">
        <v>20071208</v>
      </c>
      <c r="C245">
        <v>20071220</v>
      </c>
      <c r="D245">
        <v>20071215</v>
      </c>
      <c r="E245">
        <v>23410</v>
      </c>
      <c r="F245">
        <v>9</v>
      </c>
      <c r="G245">
        <v>12</v>
      </c>
      <c r="H245">
        <v>4.99</v>
      </c>
      <c r="I245">
        <v>1.8663000000000001</v>
      </c>
      <c r="J245" s="11">
        <v>39424</v>
      </c>
      <c r="K245">
        <v>59.88</v>
      </c>
      <c r="L245">
        <v>22.395600000000002</v>
      </c>
      <c r="M245">
        <v>37.484400000000001</v>
      </c>
    </row>
    <row r="246" spans="1:13" x14ac:dyDescent="0.3">
      <c r="A246">
        <v>477</v>
      </c>
      <c r="B246">
        <v>20070804</v>
      </c>
      <c r="C246">
        <v>20070816</v>
      </c>
      <c r="D246">
        <v>20070811</v>
      </c>
      <c r="E246">
        <v>23411</v>
      </c>
      <c r="F246">
        <v>9</v>
      </c>
      <c r="G246">
        <v>15</v>
      </c>
      <c r="H246">
        <v>4.99</v>
      </c>
      <c r="I246">
        <v>1.8663000000000001</v>
      </c>
      <c r="J246" s="11">
        <v>39298</v>
      </c>
      <c r="K246">
        <v>74.849999999999994</v>
      </c>
      <c r="L246">
        <v>27.994499999999999</v>
      </c>
      <c r="M246">
        <v>46.855499999999999</v>
      </c>
    </row>
    <row r="247" spans="1:13" x14ac:dyDescent="0.3">
      <c r="A247">
        <v>477</v>
      </c>
      <c r="B247">
        <v>20070823</v>
      </c>
      <c r="C247">
        <v>20070904</v>
      </c>
      <c r="D247">
        <v>20070830</v>
      </c>
      <c r="E247">
        <v>23412</v>
      </c>
      <c r="F247">
        <v>9</v>
      </c>
      <c r="G247">
        <v>6</v>
      </c>
      <c r="H247">
        <v>4.99</v>
      </c>
      <c r="I247">
        <v>1.8663000000000001</v>
      </c>
      <c r="J247" s="11">
        <v>39317</v>
      </c>
      <c r="K247">
        <v>29.94</v>
      </c>
      <c r="L247">
        <v>11.197800000000001</v>
      </c>
      <c r="M247">
        <v>18.7422</v>
      </c>
    </row>
    <row r="248" spans="1:13" x14ac:dyDescent="0.3">
      <c r="A248">
        <v>477</v>
      </c>
      <c r="B248">
        <v>20071020</v>
      </c>
      <c r="C248">
        <v>20071101</v>
      </c>
      <c r="D248">
        <v>20071027</v>
      </c>
      <c r="E248">
        <v>23424</v>
      </c>
      <c r="F248">
        <v>9</v>
      </c>
      <c r="G248">
        <v>15</v>
      </c>
      <c r="H248">
        <v>4.99</v>
      </c>
      <c r="I248">
        <v>1.8663000000000001</v>
      </c>
      <c r="J248" s="11">
        <v>39375</v>
      </c>
      <c r="K248">
        <v>74.849999999999994</v>
      </c>
      <c r="L248">
        <v>27.994499999999999</v>
      </c>
      <c r="M248">
        <v>46.855499999999999</v>
      </c>
    </row>
    <row r="249" spans="1:13" x14ac:dyDescent="0.3">
      <c r="A249">
        <v>477</v>
      </c>
      <c r="B249">
        <v>20070916</v>
      </c>
      <c r="C249">
        <v>20070928</v>
      </c>
      <c r="D249">
        <v>20070923</v>
      </c>
      <c r="E249">
        <v>23439</v>
      </c>
      <c r="F249">
        <v>9</v>
      </c>
      <c r="G249">
        <v>8</v>
      </c>
      <c r="H249">
        <v>4.99</v>
      </c>
      <c r="I249">
        <v>1.8663000000000001</v>
      </c>
      <c r="J249" s="11">
        <v>39341</v>
      </c>
      <c r="K249">
        <v>39.92</v>
      </c>
      <c r="L249">
        <v>14.930400000000001</v>
      </c>
      <c r="M249">
        <v>24.989599999999999</v>
      </c>
    </row>
    <row r="250" spans="1:13" x14ac:dyDescent="0.3">
      <c r="A250">
        <v>477</v>
      </c>
      <c r="B250">
        <v>20071213</v>
      </c>
      <c r="C250">
        <v>20071225</v>
      </c>
      <c r="D250">
        <v>20071220</v>
      </c>
      <c r="E250">
        <v>23536</v>
      </c>
      <c r="F250">
        <v>9</v>
      </c>
      <c r="G250">
        <v>1</v>
      </c>
      <c r="H250">
        <v>4.99</v>
      </c>
      <c r="I250">
        <v>1.8663000000000001</v>
      </c>
      <c r="J250" s="11">
        <v>39429</v>
      </c>
      <c r="K250">
        <v>4.99</v>
      </c>
      <c r="L250">
        <v>1.8663000000000001</v>
      </c>
      <c r="M250">
        <v>3.1236999999999999</v>
      </c>
    </row>
    <row r="251" spans="1:13" x14ac:dyDescent="0.3">
      <c r="A251">
        <v>477</v>
      </c>
      <c r="B251">
        <v>20071209</v>
      </c>
      <c r="C251">
        <v>20071221</v>
      </c>
      <c r="D251">
        <v>20071216</v>
      </c>
      <c r="E251">
        <v>23641</v>
      </c>
      <c r="F251">
        <v>9</v>
      </c>
      <c r="G251">
        <v>11</v>
      </c>
      <c r="H251">
        <v>4.99</v>
      </c>
      <c r="I251">
        <v>1.8663000000000001</v>
      </c>
      <c r="J251" s="11">
        <v>39425</v>
      </c>
      <c r="K251">
        <v>54.89</v>
      </c>
      <c r="L251">
        <v>20.529299999999999</v>
      </c>
      <c r="M251">
        <v>34.360700000000001</v>
      </c>
    </row>
    <row r="252" spans="1:13" x14ac:dyDescent="0.3">
      <c r="A252">
        <v>477</v>
      </c>
      <c r="B252">
        <v>20071105</v>
      </c>
      <c r="C252">
        <v>20071117</v>
      </c>
      <c r="D252">
        <v>20071112</v>
      </c>
      <c r="E252">
        <v>23643</v>
      </c>
      <c r="F252">
        <v>9</v>
      </c>
      <c r="G252">
        <v>9</v>
      </c>
      <c r="H252">
        <v>4.99</v>
      </c>
      <c r="I252">
        <v>1.8663000000000001</v>
      </c>
      <c r="J252" s="11">
        <v>39391</v>
      </c>
      <c r="K252">
        <v>44.91</v>
      </c>
      <c r="L252">
        <v>16.796700000000001</v>
      </c>
      <c r="M252">
        <v>28.113299999999999</v>
      </c>
    </row>
    <row r="253" spans="1:13" x14ac:dyDescent="0.3">
      <c r="A253">
        <v>477</v>
      </c>
      <c r="B253">
        <v>20071128</v>
      </c>
      <c r="C253">
        <v>20071210</v>
      </c>
      <c r="D253">
        <v>20071205</v>
      </c>
      <c r="E253">
        <v>23650</v>
      </c>
      <c r="F253">
        <v>9</v>
      </c>
      <c r="G253">
        <v>20</v>
      </c>
      <c r="H253">
        <v>4.99</v>
      </c>
      <c r="I253">
        <v>1.8663000000000001</v>
      </c>
      <c r="J253" s="11">
        <v>39414</v>
      </c>
      <c r="K253">
        <v>99.8</v>
      </c>
      <c r="L253">
        <v>37.326000000000001</v>
      </c>
      <c r="M253">
        <v>62.473999999999997</v>
      </c>
    </row>
    <row r="254" spans="1:13" x14ac:dyDescent="0.3">
      <c r="A254">
        <v>477</v>
      </c>
      <c r="B254">
        <v>20071226</v>
      </c>
      <c r="C254">
        <v>20080107</v>
      </c>
      <c r="D254">
        <v>20080102</v>
      </c>
      <c r="E254">
        <v>24267</v>
      </c>
      <c r="F254">
        <v>9</v>
      </c>
      <c r="G254">
        <v>1</v>
      </c>
      <c r="H254">
        <v>4.99</v>
      </c>
      <c r="I254">
        <v>1.8663000000000001</v>
      </c>
      <c r="J254" s="11">
        <v>39442</v>
      </c>
      <c r="K254">
        <v>4.99</v>
      </c>
      <c r="L254">
        <v>1.8663000000000001</v>
      </c>
      <c r="M254">
        <v>3.1236999999999999</v>
      </c>
    </row>
    <row r="255" spans="1:13" x14ac:dyDescent="0.3">
      <c r="A255">
        <v>477</v>
      </c>
      <c r="B255">
        <v>20071128</v>
      </c>
      <c r="C255">
        <v>20071210</v>
      </c>
      <c r="D255">
        <v>20071205</v>
      </c>
      <c r="E255">
        <v>24268</v>
      </c>
      <c r="F255">
        <v>9</v>
      </c>
      <c r="G255">
        <v>11</v>
      </c>
      <c r="H255">
        <v>4.99</v>
      </c>
      <c r="I255">
        <v>1.8663000000000001</v>
      </c>
      <c r="J255" s="11">
        <v>39414</v>
      </c>
      <c r="K255">
        <v>54.89</v>
      </c>
      <c r="L255">
        <v>20.529299999999999</v>
      </c>
      <c r="M255">
        <v>34.360700000000001</v>
      </c>
    </row>
    <row r="256" spans="1:13" x14ac:dyDescent="0.3">
      <c r="A256">
        <v>477</v>
      </c>
      <c r="B256">
        <v>20070909</v>
      </c>
      <c r="C256">
        <v>20070921</v>
      </c>
      <c r="D256">
        <v>20070916</v>
      </c>
      <c r="E256">
        <v>24276</v>
      </c>
      <c r="F256">
        <v>9</v>
      </c>
      <c r="G256">
        <v>15</v>
      </c>
      <c r="H256">
        <v>4.99</v>
      </c>
      <c r="I256">
        <v>1.8663000000000001</v>
      </c>
      <c r="J256" s="11">
        <v>39334</v>
      </c>
      <c r="K256">
        <v>74.849999999999994</v>
      </c>
      <c r="L256">
        <v>27.994499999999999</v>
      </c>
      <c r="M256">
        <v>46.855499999999999</v>
      </c>
    </row>
    <row r="257" spans="1:13" x14ac:dyDescent="0.3">
      <c r="A257">
        <v>477</v>
      </c>
      <c r="B257">
        <v>20071026</v>
      </c>
      <c r="C257">
        <v>20071107</v>
      </c>
      <c r="D257">
        <v>20071102</v>
      </c>
      <c r="E257">
        <v>24379</v>
      </c>
      <c r="F257">
        <v>9</v>
      </c>
      <c r="G257">
        <v>8</v>
      </c>
      <c r="H257">
        <v>4.99</v>
      </c>
      <c r="I257">
        <v>1.8663000000000001</v>
      </c>
      <c r="J257" s="11">
        <v>39381</v>
      </c>
      <c r="K257">
        <v>39.92</v>
      </c>
      <c r="L257">
        <v>14.930400000000001</v>
      </c>
      <c r="M257">
        <v>24.989599999999999</v>
      </c>
    </row>
    <row r="258" spans="1:13" x14ac:dyDescent="0.3">
      <c r="A258">
        <v>477</v>
      </c>
      <c r="B258">
        <v>20071216</v>
      </c>
      <c r="C258">
        <v>20071228</v>
      </c>
      <c r="D258">
        <v>20071223</v>
      </c>
      <c r="E258">
        <v>24464</v>
      </c>
      <c r="F258">
        <v>9</v>
      </c>
      <c r="G258">
        <v>2</v>
      </c>
      <c r="H258">
        <v>4.99</v>
      </c>
      <c r="I258">
        <v>1.8663000000000001</v>
      </c>
      <c r="J258" s="11">
        <v>39432</v>
      </c>
      <c r="K258">
        <v>9.98</v>
      </c>
      <c r="L258">
        <v>3.7326000000000001</v>
      </c>
      <c r="M258">
        <v>6.2473999999999998</v>
      </c>
    </row>
    <row r="259" spans="1:13" x14ac:dyDescent="0.3">
      <c r="A259">
        <v>477</v>
      </c>
      <c r="B259">
        <v>20070820</v>
      </c>
      <c r="C259">
        <v>20070901</v>
      </c>
      <c r="D259">
        <v>20070827</v>
      </c>
      <c r="E259">
        <v>24469</v>
      </c>
      <c r="F259">
        <v>9</v>
      </c>
      <c r="G259">
        <v>18</v>
      </c>
      <c r="H259">
        <v>4.99</v>
      </c>
      <c r="I259">
        <v>1.8663000000000001</v>
      </c>
      <c r="J259" s="11">
        <v>39314</v>
      </c>
      <c r="K259">
        <v>89.82</v>
      </c>
      <c r="L259">
        <v>33.593400000000003</v>
      </c>
      <c r="M259">
        <v>56.226599999999998</v>
      </c>
    </row>
    <row r="260" spans="1:13" x14ac:dyDescent="0.3">
      <c r="A260">
        <v>477</v>
      </c>
      <c r="B260">
        <v>20071102</v>
      </c>
      <c r="C260">
        <v>20071114</v>
      </c>
      <c r="D260">
        <v>20071109</v>
      </c>
      <c r="E260">
        <v>24470</v>
      </c>
      <c r="F260">
        <v>9</v>
      </c>
      <c r="G260">
        <v>14</v>
      </c>
      <c r="H260">
        <v>4.99</v>
      </c>
      <c r="I260">
        <v>1.8663000000000001</v>
      </c>
      <c r="J260" s="11">
        <v>39388</v>
      </c>
      <c r="K260">
        <v>69.86</v>
      </c>
      <c r="L260">
        <v>26.1282</v>
      </c>
      <c r="M260">
        <v>43.7318</v>
      </c>
    </row>
    <row r="261" spans="1:13" x14ac:dyDescent="0.3">
      <c r="A261">
        <v>477</v>
      </c>
      <c r="B261">
        <v>20071003</v>
      </c>
      <c r="C261">
        <v>20071015</v>
      </c>
      <c r="D261">
        <v>20071010</v>
      </c>
      <c r="E261">
        <v>24471</v>
      </c>
      <c r="F261">
        <v>9</v>
      </c>
      <c r="G261">
        <v>5</v>
      </c>
      <c r="H261">
        <v>4.99</v>
      </c>
      <c r="I261">
        <v>1.8663000000000001</v>
      </c>
      <c r="J261" s="11">
        <v>39358</v>
      </c>
      <c r="K261">
        <v>24.95</v>
      </c>
      <c r="L261">
        <v>9.3315000000000001</v>
      </c>
      <c r="M261">
        <v>15.618499999999999</v>
      </c>
    </row>
    <row r="262" spans="1:13" x14ac:dyDescent="0.3">
      <c r="A262">
        <v>477</v>
      </c>
      <c r="B262">
        <v>20070921</v>
      </c>
      <c r="C262">
        <v>20071003</v>
      </c>
      <c r="D262">
        <v>20070928</v>
      </c>
      <c r="E262">
        <v>24589</v>
      </c>
      <c r="F262">
        <v>9</v>
      </c>
      <c r="G262">
        <v>12</v>
      </c>
      <c r="H262">
        <v>4.99</v>
      </c>
      <c r="I262">
        <v>1.8663000000000001</v>
      </c>
      <c r="J262" s="11">
        <v>39346</v>
      </c>
      <c r="K262">
        <v>59.88</v>
      </c>
      <c r="L262">
        <v>22.395600000000002</v>
      </c>
      <c r="M262">
        <v>37.484400000000001</v>
      </c>
    </row>
    <row r="263" spans="1:13" x14ac:dyDescent="0.3">
      <c r="A263">
        <v>477</v>
      </c>
      <c r="B263">
        <v>20070824</v>
      </c>
      <c r="C263">
        <v>20070905</v>
      </c>
      <c r="D263">
        <v>20070831</v>
      </c>
      <c r="E263">
        <v>24899</v>
      </c>
      <c r="F263">
        <v>9</v>
      </c>
      <c r="G263">
        <v>17</v>
      </c>
      <c r="H263">
        <v>4.99</v>
      </c>
      <c r="I263">
        <v>1.8663000000000001</v>
      </c>
      <c r="J263" s="11">
        <v>39318</v>
      </c>
      <c r="K263">
        <v>84.83</v>
      </c>
      <c r="L263">
        <v>31.7271</v>
      </c>
      <c r="M263">
        <v>53.102899999999998</v>
      </c>
    </row>
    <row r="264" spans="1:13" x14ac:dyDescent="0.3">
      <c r="A264">
        <v>477</v>
      </c>
      <c r="B264">
        <v>20071103</v>
      </c>
      <c r="C264">
        <v>20071115</v>
      </c>
      <c r="D264">
        <v>20071110</v>
      </c>
      <c r="E264">
        <v>24916</v>
      </c>
      <c r="F264">
        <v>9</v>
      </c>
      <c r="G264">
        <v>2</v>
      </c>
      <c r="H264">
        <v>4.99</v>
      </c>
      <c r="I264">
        <v>1.8663000000000001</v>
      </c>
      <c r="J264" s="11">
        <v>39389</v>
      </c>
      <c r="K264">
        <v>9.98</v>
      </c>
      <c r="L264">
        <v>3.7326000000000001</v>
      </c>
      <c r="M264">
        <v>6.2473999999999998</v>
      </c>
    </row>
    <row r="265" spans="1:13" x14ac:dyDescent="0.3">
      <c r="A265">
        <v>477</v>
      </c>
      <c r="B265">
        <v>20071120</v>
      </c>
      <c r="C265">
        <v>20071202</v>
      </c>
      <c r="D265">
        <v>20071127</v>
      </c>
      <c r="E265">
        <v>24923</v>
      </c>
      <c r="F265">
        <v>9</v>
      </c>
      <c r="G265">
        <v>11</v>
      </c>
      <c r="H265">
        <v>4.99</v>
      </c>
      <c r="I265">
        <v>1.8663000000000001</v>
      </c>
      <c r="J265" s="11">
        <v>39406</v>
      </c>
      <c r="K265">
        <v>54.89</v>
      </c>
      <c r="L265">
        <v>20.529299999999999</v>
      </c>
      <c r="M265">
        <v>34.360700000000001</v>
      </c>
    </row>
    <row r="266" spans="1:13" x14ac:dyDescent="0.3">
      <c r="A266">
        <v>477</v>
      </c>
      <c r="B266">
        <v>20071204</v>
      </c>
      <c r="C266">
        <v>20071216</v>
      </c>
      <c r="D266">
        <v>20071211</v>
      </c>
      <c r="E266">
        <v>24924</v>
      </c>
      <c r="F266">
        <v>9</v>
      </c>
      <c r="G266">
        <v>19</v>
      </c>
      <c r="H266">
        <v>4.99</v>
      </c>
      <c r="I266">
        <v>1.8663000000000001</v>
      </c>
      <c r="J266" s="11">
        <v>39420</v>
      </c>
      <c r="K266">
        <v>94.81</v>
      </c>
      <c r="L266">
        <v>35.459699999999998</v>
      </c>
      <c r="M266">
        <v>59.350299999999997</v>
      </c>
    </row>
    <row r="267" spans="1:13" x14ac:dyDescent="0.3">
      <c r="A267">
        <v>477</v>
      </c>
      <c r="B267">
        <v>20071015</v>
      </c>
      <c r="C267">
        <v>20071027</v>
      </c>
      <c r="D267">
        <v>20071022</v>
      </c>
      <c r="E267">
        <v>25012</v>
      </c>
      <c r="F267">
        <v>9</v>
      </c>
      <c r="G267">
        <v>5</v>
      </c>
      <c r="H267">
        <v>4.99</v>
      </c>
      <c r="I267">
        <v>1.8663000000000001</v>
      </c>
      <c r="J267" s="11">
        <v>39370</v>
      </c>
      <c r="K267">
        <v>24.95</v>
      </c>
      <c r="L267">
        <v>9.3315000000000001</v>
      </c>
      <c r="M267">
        <v>15.618499999999999</v>
      </c>
    </row>
    <row r="268" spans="1:13" x14ac:dyDescent="0.3">
      <c r="A268">
        <v>477</v>
      </c>
      <c r="B268">
        <v>20071201</v>
      </c>
      <c r="C268">
        <v>20071213</v>
      </c>
      <c r="D268">
        <v>20071208</v>
      </c>
      <c r="E268">
        <v>25107</v>
      </c>
      <c r="F268">
        <v>9</v>
      </c>
      <c r="G268">
        <v>15</v>
      </c>
      <c r="H268">
        <v>4.99</v>
      </c>
      <c r="I268">
        <v>1.8663000000000001</v>
      </c>
      <c r="J268" s="11">
        <v>39417</v>
      </c>
      <c r="K268">
        <v>74.849999999999994</v>
      </c>
      <c r="L268">
        <v>27.994499999999999</v>
      </c>
      <c r="M268">
        <v>46.855499999999999</v>
      </c>
    </row>
    <row r="269" spans="1:13" x14ac:dyDescent="0.3">
      <c r="A269">
        <v>477</v>
      </c>
      <c r="B269">
        <v>20070725</v>
      </c>
      <c r="C269">
        <v>20070806</v>
      </c>
      <c r="D269">
        <v>20070801</v>
      </c>
      <c r="E269">
        <v>26656</v>
      </c>
      <c r="F269">
        <v>9</v>
      </c>
      <c r="G269">
        <v>19</v>
      </c>
      <c r="H269">
        <v>4.99</v>
      </c>
      <c r="I269">
        <v>1.8663000000000001</v>
      </c>
      <c r="J269" s="11">
        <v>39288</v>
      </c>
      <c r="K269">
        <v>94.81</v>
      </c>
      <c r="L269">
        <v>35.459699999999998</v>
      </c>
      <c r="M269">
        <v>59.350299999999997</v>
      </c>
    </row>
    <row r="270" spans="1:13" x14ac:dyDescent="0.3">
      <c r="A270">
        <v>477</v>
      </c>
      <c r="B270">
        <v>20070715</v>
      </c>
      <c r="C270">
        <v>20070727</v>
      </c>
      <c r="D270">
        <v>20070722</v>
      </c>
      <c r="E270">
        <v>26658</v>
      </c>
      <c r="F270">
        <v>9</v>
      </c>
      <c r="G270">
        <v>18</v>
      </c>
      <c r="H270">
        <v>4.99</v>
      </c>
      <c r="I270">
        <v>1.8663000000000001</v>
      </c>
      <c r="J270" s="11">
        <v>39278</v>
      </c>
      <c r="K270">
        <v>89.82</v>
      </c>
      <c r="L270">
        <v>33.593400000000003</v>
      </c>
      <c r="M270">
        <v>56.226599999999998</v>
      </c>
    </row>
    <row r="271" spans="1:13" x14ac:dyDescent="0.3">
      <c r="A271">
        <v>477</v>
      </c>
      <c r="B271">
        <v>20070709</v>
      </c>
      <c r="C271">
        <v>20070721</v>
      </c>
      <c r="D271">
        <v>20070716</v>
      </c>
      <c r="E271">
        <v>26666</v>
      </c>
      <c r="F271">
        <v>9</v>
      </c>
      <c r="G271">
        <v>14</v>
      </c>
      <c r="H271">
        <v>4.99</v>
      </c>
      <c r="I271">
        <v>1.8663000000000001</v>
      </c>
      <c r="J271" s="11">
        <v>39272</v>
      </c>
      <c r="K271">
        <v>69.86</v>
      </c>
      <c r="L271">
        <v>26.1282</v>
      </c>
      <c r="M271">
        <v>43.7318</v>
      </c>
    </row>
    <row r="272" spans="1:13" x14ac:dyDescent="0.3">
      <c r="A272">
        <v>477</v>
      </c>
      <c r="B272">
        <v>20070814</v>
      </c>
      <c r="C272">
        <v>20070826</v>
      </c>
      <c r="D272">
        <v>20070821</v>
      </c>
      <c r="E272">
        <v>26667</v>
      </c>
      <c r="F272">
        <v>9</v>
      </c>
      <c r="G272">
        <v>14</v>
      </c>
      <c r="H272">
        <v>4.99</v>
      </c>
      <c r="I272">
        <v>1.8663000000000001</v>
      </c>
      <c r="J272" s="11">
        <v>39308</v>
      </c>
      <c r="K272">
        <v>69.86</v>
      </c>
      <c r="L272">
        <v>26.1282</v>
      </c>
      <c r="M272">
        <v>43.7318</v>
      </c>
    </row>
    <row r="273" spans="1:13" x14ac:dyDescent="0.3">
      <c r="A273">
        <v>477</v>
      </c>
      <c r="B273">
        <v>20070824</v>
      </c>
      <c r="C273">
        <v>20070905</v>
      </c>
      <c r="D273">
        <v>20070831</v>
      </c>
      <c r="E273">
        <v>26743</v>
      </c>
      <c r="F273">
        <v>9</v>
      </c>
      <c r="G273">
        <v>6</v>
      </c>
      <c r="H273">
        <v>4.99</v>
      </c>
      <c r="I273">
        <v>1.8663000000000001</v>
      </c>
      <c r="J273" s="11">
        <v>39318</v>
      </c>
      <c r="K273">
        <v>29.94</v>
      </c>
      <c r="L273">
        <v>11.197800000000001</v>
      </c>
      <c r="M273">
        <v>18.7422</v>
      </c>
    </row>
    <row r="274" spans="1:13" x14ac:dyDescent="0.3">
      <c r="A274">
        <v>477</v>
      </c>
      <c r="B274">
        <v>20070922</v>
      </c>
      <c r="C274">
        <v>20071004</v>
      </c>
      <c r="D274">
        <v>20070929</v>
      </c>
      <c r="E274">
        <v>26768</v>
      </c>
      <c r="F274">
        <v>9</v>
      </c>
      <c r="G274">
        <v>4</v>
      </c>
      <c r="H274">
        <v>4.99</v>
      </c>
      <c r="I274">
        <v>1.8663000000000001</v>
      </c>
      <c r="J274" s="11">
        <v>39347</v>
      </c>
      <c r="K274">
        <v>19.96</v>
      </c>
      <c r="L274">
        <v>7.4652000000000003</v>
      </c>
      <c r="M274">
        <v>12.4948</v>
      </c>
    </row>
    <row r="275" spans="1:13" x14ac:dyDescent="0.3">
      <c r="A275">
        <v>477</v>
      </c>
      <c r="B275">
        <v>20070907</v>
      </c>
      <c r="C275">
        <v>20070919</v>
      </c>
      <c r="D275">
        <v>20070914</v>
      </c>
      <c r="E275">
        <v>26967</v>
      </c>
      <c r="F275">
        <v>9</v>
      </c>
      <c r="G275">
        <v>10</v>
      </c>
      <c r="H275">
        <v>4.99</v>
      </c>
      <c r="I275">
        <v>1.8663000000000001</v>
      </c>
      <c r="J275" s="11">
        <v>39332</v>
      </c>
      <c r="K275">
        <v>49.9</v>
      </c>
      <c r="L275">
        <v>18.663</v>
      </c>
      <c r="M275">
        <v>31.236999999999998</v>
      </c>
    </row>
    <row r="276" spans="1:13" x14ac:dyDescent="0.3">
      <c r="A276">
        <v>477</v>
      </c>
      <c r="B276">
        <v>20071005</v>
      </c>
      <c r="C276">
        <v>20071017</v>
      </c>
      <c r="D276">
        <v>20071012</v>
      </c>
      <c r="E276">
        <v>27339</v>
      </c>
      <c r="F276">
        <v>9</v>
      </c>
      <c r="G276">
        <v>13</v>
      </c>
      <c r="H276">
        <v>4.99</v>
      </c>
      <c r="I276">
        <v>1.8663000000000001</v>
      </c>
      <c r="J276" s="11">
        <v>39360</v>
      </c>
      <c r="K276">
        <v>64.87</v>
      </c>
      <c r="L276">
        <v>24.261900000000001</v>
      </c>
      <c r="M276">
        <v>40.6081</v>
      </c>
    </row>
    <row r="277" spans="1:13" x14ac:dyDescent="0.3">
      <c r="A277">
        <v>477</v>
      </c>
      <c r="B277">
        <v>20071105</v>
      </c>
      <c r="C277">
        <v>20071117</v>
      </c>
      <c r="D277">
        <v>20071112</v>
      </c>
      <c r="E277">
        <v>27346</v>
      </c>
      <c r="F277">
        <v>9</v>
      </c>
      <c r="G277">
        <v>12</v>
      </c>
      <c r="H277">
        <v>4.99</v>
      </c>
      <c r="I277">
        <v>1.8663000000000001</v>
      </c>
      <c r="J277" s="11">
        <v>39391</v>
      </c>
      <c r="K277">
        <v>59.88</v>
      </c>
      <c r="L277">
        <v>22.395600000000002</v>
      </c>
      <c r="M277">
        <v>37.484400000000001</v>
      </c>
    </row>
    <row r="278" spans="1:13" x14ac:dyDescent="0.3">
      <c r="A278">
        <v>477</v>
      </c>
      <c r="B278">
        <v>20071211</v>
      </c>
      <c r="C278">
        <v>20071223</v>
      </c>
      <c r="D278">
        <v>20071218</v>
      </c>
      <c r="E278">
        <v>27353</v>
      </c>
      <c r="F278">
        <v>9</v>
      </c>
      <c r="G278">
        <v>20</v>
      </c>
      <c r="H278">
        <v>4.99</v>
      </c>
      <c r="I278">
        <v>1.8663000000000001</v>
      </c>
      <c r="J278" s="11">
        <v>39427</v>
      </c>
      <c r="K278">
        <v>99.8</v>
      </c>
      <c r="L278">
        <v>37.326000000000001</v>
      </c>
      <c r="M278">
        <v>62.473999999999997</v>
      </c>
    </row>
    <row r="279" spans="1:13" x14ac:dyDescent="0.3">
      <c r="A279">
        <v>477</v>
      </c>
      <c r="B279">
        <v>20071208</v>
      </c>
      <c r="C279">
        <v>20071220</v>
      </c>
      <c r="D279">
        <v>20071215</v>
      </c>
      <c r="E279">
        <v>27356</v>
      </c>
      <c r="F279">
        <v>9</v>
      </c>
      <c r="G279">
        <v>3</v>
      </c>
      <c r="H279">
        <v>4.99</v>
      </c>
      <c r="I279">
        <v>1.8663000000000001</v>
      </c>
      <c r="J279" s="11">
        <v>39424</v>
      </c>
      <c r="K279">
        <v>14.97</v>
      </c>
      <c r="L279">
        <v>5.5989000000000004</v>
      </c>
      <c r="M279">
        <v>9.3711000000000002</v>
      </c>
    </row>
    <row r="280" spans="1:13" x14ac:dyDescent="0.3">
      <c r="A280">
        <v>477</v>
      </c>
      <c r="B280">
        <v>20071221</v>
      </c>
      <c r="C280">
        <v>20080102</v>
      </c>
      <c r="D280">
        <v>20071228</v>
      </c>
      <c r="E280">
        <v>27365</v>
      </c>
      <c r="F280">
        <v>9</v>
      </c>
      <c r="G280">
        <v>15</v>
      </c>
      <c r="H280">
        <v>4.99</v>
      </c>
      <c r="I280">
        <v>1.8663000000000001</v>
      </c>
      <c r="J280" s="11">
        <v>39437</v>
      </c>
      <c r="K280">
        <v>74.849999999999994</v>
      </c>
      <c r="L280">
        <v>27.994499999999999</v>
      </c>
      <c r="M280">
        <v>46.855499999999999</v>
      </c>
    </row>
    <row r="281" spans="1:13" x14ac:dyDescent="0.3">
      <c r="A281">
        <v>477</v>
      </c>
      <c r="B281">
        <v>20070710</v>
      </c>
      <c r="C281">
        <v>20070722</v>
      </c>
      <c r="D281">
        <v>20070717</v>
      </c>
      <c r="E281">
        <v>27745</v>
      </c>
      <c r="F281">
        <v>9</v>
      </c>
      <c r="G281">
        <v>5</v>
      </c>
      <c r="H281">
        <v>4.99</v>
      </c>
      <c r="I281">
        <v>1.8663000000000001</v>
      </c>
      <c r="J281" s="11">
        <v>39273</v>
      </c>
      <c r="K281">
        <v>24.95</v>
      </c>
      <c r="L281">
        <v>9.3315000000000001</v>
      </c>
      <c r="M281">
        <v>15.618499999999999</v>
      </c>
    </row>
    <row r="282" spans="1:13" x14ac:dyDescent="0.3">
      <c r="A282">
        <v>477</v>
      </c>
      <c r="B282">
        <v>20070912</v>
      </c>
      <c r="C282">
        <v>20070924</v>
      </c>
      <c r="D282">
        <v>20070919</v>
      </c>
      <c r="E282">
        <v>27874</v>
      </c>
      <c r="F282">
        <v>9</v>
      </c>
      <c r="G282">
        <v>3</v>
      </c>
      <c r="H282">
        <v>4.99</v>
      </c>
      <c r="I282">
        <v>1.8663000000000001</v>
      </c>
      <c r="J282" s="11">
        <v>39337</v>
      </c>
      <c r="K282">
        <v>14.97</v>
      </c>
      <c r="L282">
        <v>5.5989000000000004</v>
      </c>
      <c r="M282">
        <v>9.3711000000000002</v>
      </c>
    </row>
    <row r="283" spans="1:13" x14ac:dyDescent="0.3">
      <c r="A283">
        <v>477</v>
      </c>
      <c r="B283">
        <v>20070818</v>
      </c>
      <c r="C283">
        <v>20070830</v>
      </c>
      <c r="D283">
        <v>20070825</v>
      </c>
      <c r="E283">
        <v>28107</v>
      </c>
      <c r="F283">
        <v>9</v>
      </c>
      <c r="G283">
        <v>19</v>
      </c>
      <c r="H283">
        <v>4.99</v>
      </c>
      <c r="I283">
        <v>1.8663000000000001</v>
      </c>
      <c r="J283" s="11">
        <v>39312</v>
      </c>
      <c r="K283">
        <v>94.81</v>
      </c>
      <c r="L283">
        <v>35.459699999999998</v>
      </c>
      <c r="M283">
        <v>59.350299999999997</v>
      </c>
    </row>
    <row r="284" spans="1:13" x14ac:dyDescent="0.3">
      <c r="A284">
        <v>477</v>
      </c>
      <c r="B284">
        <v>20070913</v>
      </c>
      <c r="C284">
        <v>20070925</v>
      </c>
      <c r="D284">
        <v>20070920</v>
      </c>
      <c r="E284">
        <v>28110</v>
      </c>
      <c r="F284">
        <v>9</v>
      </c>
      <c r="G284">
        <v>18</v>
      </c>
      <c r="H284">
        <v>4.99</v>
      </c>
      <c r="I284">
        <v>1.8663000000000001</v>
      </c>
      <c r="J284" s="11">
        <v>39338</v>
      </c>
      <c r="K284">
        <v>89.82</v>
      </c>
      <c r="L284">
        <v>33.593400000000003</v>
      </c>
      <c r="M284">
        <v>56.226599999999998</v>
      </c>
    </row>
    <row r="285" spans="1:13" x14ac:dyDescent="0.3">
      <c r="A285">
        <v>477</v>
      </c>
      <c r="B285">
        <v>20070910</v>
      </c>
      <c r="C285">
        <v>20070922</v>
      </c>
      <c r="D285">
        <v>20070917</v>
      </c>
      <c r="E285">
        <v>28115</v>
      </c>
      <c r="F285">
        <v>9</v>
      </c>
      <c r="G285">
        <v>7</v>
      </c>
      <c r="H285">
        <v>4.99</v>
      </c>
      <c r="I285">
        <v>1.8663000000000001</v>
      </c>
      <c r="J285" s="11">
        <v>39335</v>
      </c>
      <c r="K285">
        <v>34.93</v>
      </c>
      <c r="L285">
        <v>13.0641</v>
      </c>
      <c r="M285">
        <v>21.8659</v>
      </c>
    </row>
    <row r="286" spans="1:13" x14ac:dyDescent="0.3">
      <c r="A286">
        <v>477</v>
      </c>
      <c r="B286">
        <v>20071025</v>
      </c>
      <c r="C286">
        <v>20071106</v>
      </c>
      <c r="D286">
        <v>20071101</v>
      </c>
      <c r="E286">
        <v>28116</v>
      </c>
      <c r="F286">
        <v>9</v>
      </c>
      <c r="G286">
        <v>6</v>
      </c>
      <c r="H286">
        <v>4.99</v>
      </c>
      <c r="I286">
        <v>1.8663000000000001</v>
      </c>
      <c r="J286" s="11">
        <v>39380</v>
      </c>
      <c r="K286">
        <v>29.94</v>
      </c>
      <c r="L286">
        <v>11.197800000000001</v>
      </c>
      <c r="M286">
        <v>18.7422</v>
      </c>
    </row>
    <row r="287" spans="1:13" x14ac:dyDescent="0.3">
      <c r="A287">
        <v>477</v>
      </c>
      <c r="B287">
        <v>20070728</v>
      </c>
      <c r="C287">
        <v>20070809</v>
      </c>
      <c r="D287">
        <v>20070804</v>
      </c>
      <c r="E287">
        <v>28206</v>
      </c>
      <c r="F287">
        <v>9</v>
      </c>
      <c r="G287">
        <v>10</v>
      </c>
      <c r="H287">
        <v>4.99</v>
      </c>
      <c r="I287">
        <v>1.8663000000000001</v>
      </c>
      <c r="J287" s="11">
        <v>39291</v>
      </c>
      <c r="K287">
        <v>49.9</v>
      </c>
      <c r="L287">
        <v>18.663</v>
      </c>
      <c r="M287">
        <v>31.236999999999998</v>
      </c>
    </row>
    <row r="288" spans="1:13" x14ac:dyDescent="0.3">
      <c r="A288">
        <v>477</v>
      </c>
      <c r="B288">
        <v>20070709</v>
      </c>
      <c r="C288">
        <v>20070721</v>
      </c>
      <c r="D288">
        <v>20070716</v>
      </c>
      <c r="E288">
        <v>28207</v>
      </c>
      <c r="F288">
        <v>9</v>
      </c>
      <c r="G288">
        <v>9</v>
      </c>
      <c r="H288">
        <v>4.99</v>
      </c>
      <c r="I288">
        <v>1.8663000000000001</v>
      </c>
      <c r="J288" s="11">
        <v>39272</v>
      </c>
      <c r="K288">
        <v>44.91</v>
      </c>
      <c r="L288">
        <v>16.796700000000001</v>
      </c>
      <c r="M288">
        <v>28.113299999999999</v>
      </c>
    </row>
    <row r="289" spans="1:13" x14ac:dyDescent="0.3">
      <c r="A289">
        <v>477</v>
      </c>
      <c r="B289">
        <v>20070827</v>
      </c>
      <c r="C289">
        <v>20070908</v>
      </c>
      <c r="D289">
        <v>20070903</v>
      </c>
      <c r="E289">
        <v>28208</v>
      </c>
      <c r="F289">
        <v>9</v>
      </c>
      <c r="G289">
        <v>12</v>
      </c>
      <c r="H289">
        <v>4.99</v>
      </c>
      <c r="I289">
        <v>1.8663000000000001</v>
      </c>
      <c r="J289" s="11">
        <v>39321</v>
      </c>
      <c r="K289">
        <v>59.88</v>
      </c>
      <c r="L289">
        <v>22.395600000000002</v>
      </c>
      <c r="M289">
        <v>37.484400000000001</v>
      </c>
    </row>
    <row r="290" spans="1:13" x14ac:dyDescent="0.3">
      <c r="A290">
        <v>477</v>
      </c>
      <c r="B290">
        <v>20070829</v>
      </c>
      <c r="C290">
        <v>20070910</v>
      </c>
      <c r="D290">
        <v>20070905</v>
      </c>
      <c r="E290">
        <v>28217</v>
      </c>
      <c r="F290">
        <v>9</v>
      </c>
      <c r="G290">
        <v>10</v>
      </c>
      <c r="H290">
        <v>4.99</v>
      </c>
      <c r="I290">
        <v>1.8663000000000001</v>
      </c>
      <c r="J290" s="11">
        <v>39323</v>
      </c>
      <c r="K290">
        <v>49.9</v>
      </c>
      <c r="L290">
        <v>18.663</v>
      </c>
      <c r="M290">
        <v>31.236999999999998</v>
      </c>
    </row>
    <row r="291" spans="1:13" x14ac:dyDescent="0.3">
      <c r="A291">
        <v>477</v>
      </c>
      <c r="B291">
        <v>20071104</v>
      </c>
      <c r="C291">
        <v>20071116</v>
      </c>
      <c r="D291">
        <v>20071111</v>
      </c>
      <c r="E291">
        <v>28308</v>
      </c>
      <c r="F291">
        <v>9</v>
      </c>
      <c r="G291">
        <v>19</v>
      </c>
      <c r="H291">
        <v>4.99</v>
      </c>
      <c r="I291">
        <v>1.8663000000000001</v>
      </c>
      <c r="J291" s="11">
        <v>39390</v>
      </c>
      <c r="K291">
        <v>94.81</v>
      </c>
      <c r="L291">
        <v>35.459699999999998</v>
      </c>
      <c r="M291">
        <v>59.350299999999997</v>
      </c>
    </row>
    <row r="292" spans="1:13" x14ac:dyDescent="0.3">
      <c r="A292">
        <v>477</v>
      </c>
      <c r="B292">
        <v>20071121</v>
      </c>
      <c r="C292">
        <v>20071203</v>
      </c>
      <c r="D292">
        <v>20071128</v>
      </c>
      <c r="E292">
        <v>28313</v>
      </c>
      <c r="F292">
        <v>9</v>
      </c>
      <c r="G292">
        <v>11</v>
      </c>
      <c r="H292">
        <v>4.99</v>
      </c>
      <c r="I292">
        <v>1.8663000000000001</v>
      </c>
      <c r="J292" s="11">
        <v>39407</v>
      </c>
      <c r="K292">
        <v>54.89</v>
      </c>
      <c r="L292">
        <v>20.529299999999999</v>
      </c>
      <c r="M292">
        <v>34.360700000000001</v>
      </c>
    </row>
    <row r="293" spans="1:13" x14ac:dyDescent="0.3">
      <c r="A293">
        <v>477</v>
      </c>
      <c r="B293">
        <v>20071112</v>
      </c>
      <c r="C293">
        <v>20071124</v>
      </c>
      <c r="D293">
        <v>20071119</v>
      </c>
      <c r="E293">
        <v>28314</v>
      </c>
      <c r="F293">
        <v>9</v>
      </c>
      <c r="G293">
        <v>2</v>
      </c>
      <c r="H293">
        <v>4.99</v>
      </c>
      <c r="I293">
        <v>1.8663000000000001</v>
      </c>
      <c r="J293" s="11">
        <v>39398</v>
      </c>
      <c r="K293">
        <v>9.98</v>
      </c>
      <c r="L293">
        <v>3.7326000000000001</v>
      </c>
      <c r="M293">
        <v>6.2473999999999998</v>
      </c>
    </row>
    <row r="294" spans="1:13" x14ac:dyDescent="0.3">
      <c r="A294">
        <v>477</v>
      </c>
      <c r="B294">
        <v>20070819</v>
      </c>
      <c r="C294">
        <v>20070831</v>
      </c>
      <c r="D294">
        <v>20070826</v>
      </c>
      <c r="E294">
        <v>28327</v>
      </c>
      <c r="F294">
        <v>9</v>
      </c>
      <c r="G294">
        <v>3</v>
      </c>
      <c r="H294">
        <v>4.99</v>
      </c>
      <c r="I294">
        <v>1.8663000000000001</v>
      </c>
      <c r="J294" s="11">
        <v>39313</v>
      </c>
      <c r="K294">
        <v>14.97</v>
      </c>
      <c r="L294">
        <v>5.5989000000000004</v>
      </c>
      <c r="M294">
        <v>9.3711000000000002</v>
      </c>
    </row>
    <row r="295" spans="1:13" x14ac:dyDescent="0.3">
      <c r="A295">
        <v>477</v>
      </c>
      <c r="B295">
        <v>20071123</v>
      </c>
      <c r="C295">
        <v>20071205</v>
      </c>
      <c r="D295">
        <v>20071130</v>
      </c>
      <c r="E295">
        <v>28483</v>
      </c>
      <c r="F295">
        <v>9</v>
      </c>
      <c r="G295">
        <v>13</v>
      </c>
      <c r="H295">
        <v>4.99</v>
      </c>
      <c r="I295">
        <v>1.8663000000000001</v>
      </c>
      <c r="J295" s="11">
        <v>39409</v>
      </c>
      <c r="K295">
        <v>64.87</v>
      </c>
      <c r="L295">
        <v>24.261900000000001</v>
      </c>
      <c r="M295">
        <v>40.6081</v>
      </c>
    </row>
    <row r="296" spans="1:13" x14ac:dyDescent="0.3">
      <c r="A296">
        <v>477</v>
      </c>
      <c r="B296">
        <v>20070807</v>
      </c>
      <c r="C296">
        <v>20070819</v>
      </c>
      <c r="D296">
        <v>20070814</v>
      </c>
      <c r="E296">
        <v>28533</v>
      </c>
      <c r="F296">
        <v>9</v>
      </c>
      <c r="G296">
        <v>18</v>
      </c>
      <c r="H296">
        <v>4.99</v>
      </c>
      <c r="I296">
        <v>1.8663000000000001</v>
      </c>
      <c r="J296" s="11">
        <v>39301</v>
      </c>
      <c r="K296">
        <v>89.82</v>
      </c>
      <c r="L296">
        <v>33.593400000000003</v>
      </c>
      <c r="M296">
        <v>56.226599999999998</v>
      </c>
    </row>
    <row r="297" spans="1:13" x14ac:dyDescent="0.3">
      <c r="A297">
        <v>477</v>
      </c>
      <c r="B297">
        <v>20070809</v>
      </c>
      <c r="C297">
        <v>20070821</v>
      </c>
      <c r="D297">
        <v>20070816</v>
      </c>
      <c r="E297">
        <v>28535</v>
      </c>
      <c r="F297">
        <v>9</v>
      </c>
      <c r="G297">
        <v>9</v>
      </c>
      <c r="H297">
        <v>4.99</v>
      </c>
      <c r="I297">
        <v>1.8663000000000001</v>
      </c>
      <c r="J297" s="11">
        <v>39303</v>
      </c>
      <c r="K297">
        <v>44.91</v>
      </c>
      <c r="L297">
        <v>16.796700000000001</v>
      </c>
      <c r="M297">
        <v>28.113299999999999</v>
      </c>
    </row>
    <row r="298" spans="1:13" x14ac:dyDescent="0.3">
      <c r="A298">
        <v>477</v>
      </c>
      <c r="B298">
        <v>20070827</v>
      </c>
      <c r="C298">
        <v>20070908</v>
      </c>
      <c r="D298">
        <v>20070903</v>
      </c>
      <c r="E298">
        <v>28536</v>
      </c>
      <c r="F298">
        <v>9</v>
      </c>
      <c r="G298">
        <v>14</v>
      </c>
      <c r="H298">
        <v>4.99</v>
      </c>
      <c r="I298">
        <v>1.8663000000000001</v>
      </c>
      <c r="J298" s="11">
        <v>39321</v>
      </c>
      <c r="K298">
        <v>69.86</v>
      </c>
      <c r="L298">
        <v>26.1282</v>
      </c>
      <c r="M298">
        <v>43.7318</v>
      </c>
    </row>
    <row r="299" spans="1:13" x14ac:dyDescent="0.3">
      <c r="A299">
        <v>477</v>
      </c>
      <c r="B299">
        <v>20071213</v>
      </c>
      <c r="C299">
        <v>20071225</v>
      </c>
      <c r="D299">
        <v>20071220</v>
      </c>
      <c r="E299">
        <v>28537</v>
      </c>
      <c r="F299">
        <v>9</v>
      </c>
      <c r="G299">
        <v>5</v>
      </c>
      <c r="H299">
        <v>4.99</v>
      </c>
      <c r="I299">
        <v>1.8663000000000001</v>
      </c>
      <c r="J299" s="11">
        <v>39429</v>
      </c>
      <c r="K299">
        <v>24.95</v>
      </c>
      <c r="L299">
        <v>9.3315000000000001</v>
      </c>
      <c r="M299">
        <v>15.618499999999999</v>
      </c>
    </row>
    <row r="300" spans="1:13" x14ac:dyDescent="0.3">
      <c r="A300">
        <v>477</v>
      </c>
      <c r="B300">
        <v>20070829</v>
      </c>
      <c r="C300">
        <v>20070910</v>
      </c>
      <c r="D300">
        <v>20070905</v>
      </c>
      <c r="E300">
        <v>28714</v>
      </c>
      <c r="F300">
        <v>9</v>
      </c>
      <c r="G300">
        <v>1</v>
      </c>
      <c r="H300">
        <v>4.99</v>
      </c>
      <c r="I300">
        <v>1.8663000000000001</v>
      </c>
      <c r="J300" s="11">
        <v>39323</v>
      </c>
      <c r="K300">
        <v>4.99</v>
      </c>
      <c r="L300">
        <v>1.8663000000000001</v>
      </c>
      <c r="M300">
        <v>3.1236999999999999</v>
      </c>
    </row>
    <row r="301" spans="1:13" x14ac:dyDescent="0.3">
      <c r="A301">
        <v>477</v>
      </c>
      <c r="B301">
        <v>20071101</v>
      </c>
      <c r="C301">
        <v>20071113</v>
      </c>
      <c r="D301">
        <v>20071108</v>
      </c>
      <c r="E301">
        <v>28717</v>
      </c>
      <c r="F301">
        <v>9</v>
      </c>
      <c r="G301">
        <v>4</v>
      </c>
      <c r="H301">
        <v>4.99</v>
      </c>
      <c r="I301">
        <v>1.8663000000000001</v>
      </c>
      <c r="J301" s="11">
        <v>39387</v>
      </c>
      <c r="K301">
        <v>19.96</v>
      </c>
      <c r="L301">
        <v>7.4652000000000003</v>
      </c>
      <c r="M301">
        <v>12.4948</v>
      </c>
    </row>
    <row r="302" spans="1:13" x14ac:dyDescent="0.3">
      <c r="A302">
        <v>477</v>
      </c>
      <c r="B302">
        <v>20070904</v>
      </c>
      <c r="C302">
        <v>20070916</v>
      </c>
      <c r="D302">
        <v>20070911</v>
      </c>
      <c r="E302">
        <v>28939</v>
      </c>
      <c r="F302">
        <v>9</v>
      </c>
      <c r="G302">
        <v>14</v>
      </c>
      <c r="H302">
        <v>4.99</v>
      </c>
      <c r="I302">
        <v>1.8663000000000001</v>
      </c>
      <c r="J302" s="11">
        <v>39329</v>
      </c>
      <c r="K302">
        <v>69.86</v>
      </c>
      <c r="L302">
        <v>26.1282</v>
      </c>
      <c r="M302">
        <v>43.7318</v>
      </c>
    </row>
    <row r="303" spans="1:13" x14ac:dyDescent="0.3">
      <c r="A303">
        <v>477</v>
      </c>
      <c r="B303">
        <v>20071022</v>
      </c>
      <c r="C303">
        <v>20071103</v>
      </c>
      <c r="D303">
        <v>20071029</v>
      </c>
      <c r="E303">
        <v>28945</v>
      </c>
      <c r="F303">
        <v>9</v>
      </c>
      <c r="G303">
        <v>15</v>
      </c>
      <c r="H303">
        <v>4.99</v>
      </c>
      <c r="I303">
        <v>1.8663000000000001</v>
      </c>
      <c r="J303" s="11">
        <v>39377</v>
      </c>
      <c r="K303">
        <v>74.849999999999994</v>
      </c>
      <c r="L303">
        <v>27.994499999999999</v>
      </c>
      <c r="M303">
        <v>46.855499999999999</v>
      </c>
    </row>
    <row r="304" spans="1:13" x14ac:dyDescent="0.3">
      <c r="A304">
        <v>477</v>
      </c>
      <c r="B304">
        <v>20071210</v>
      </c>
      <c r="C304">
        <v>20071222</v>
      </c>
      <c r="D304">
        <v>20071217</v>
      </c>
      <c r="E304">
        <v>28947</v>
      </c>
      <c r="F304">
        <v>9</v>
      </c>
      <c r="G304">
        <v>16</v>
      </c>
      <c r="H304">
        <v>4.99</v>
      </c>
      <c r="I304">
        <v>1.8663000000000001</v>
      </c>
      <c r="J304" s="11">
        <v>39426</v>
      </c>
      <c r="K304">
        <v>79.84</v>
      </c>
      <c r="L304">
        <v>29.860800000000001</v>
      </c>
      <c r="M304">
        <v>49.979199999999999</v>
      </c>
    </row>
    <row r="305" spans="1:13" x14ac:dyDescent="0.3">
      <c r="A305">
        <v>477</v>
      </c>
      <c r="B305">
        <v>20071025</v>
      </c>
      <c r="C305">
        <v>20071106</v>
      </c>
      <c r="D305">
        <v>20071101</v>
      </c>
      <c r="E305">
        <v>28959</v>
      </c>
      <c r="F305">
        <v>9</v>
      </c>
      <c r="G305">
        <v>17</v>
      </c>
      <c r="H305">
        <v>4.99</v>
      </c>
      <c r="I305">
        <v>1.8663000000000001</v>
      </c>
      <c r="J305" s="11">
        <v>39380</v>
      </c>
      <c r="K305">
        <v>84.83</v>
      </c>
      <c r="L305">
        <v>31.7271</v>
      </c>
      <c r="M305">
        <v>53.102899999999998</v>
      </c>
    </row>
    <row r="306" spans="1:13" x14ac:dyDescent="0.3">
      <c r="A306">
        <v>477</v>
      </c>
      <c r="B306">
        <v>20071022</v>
      </c>
      <c r="C306">
        <v>20071103</v>
      </c>
      <c r="D306">
        <v>20071029</v>
      </c>
      <c r="E306">
        <v>28962</v>
      </c>
      <c r="F306">
        <v>9</v>
      </c>
      <c r="G306">
        <v>2</v>
      </c>
      <c r="H306">
        <v>4.99</v>
      </c>
      <c r="I306">
        <v>1.8663000000000001</v>
      </c>
      <c r="J306" s="11">
        <v>39377</v>
      </c>
      <c r="K306">
        <v>9.98</v>
      </c>
      <c r="L306">
        <v>3.7326000000000001</v>
      </c>
      <c r="M306">
        <v>6.2473999999999998</v>
      </c>
    </row>
    <row r="307" spans="1:13" x14ac:dyDescent="0.3">
      <c r="A307">
        <v>477</v>
      </c>
      <c r="B307">
        <v>20071023</v>
      </c>
      <c r="C307">
        <v>20071104</v>
      </c>
      <c r="D307">
        <v>20071030</v>
      </c>
      <c r="E307">
        <v>28963</v>
      </c>
      <c r="F307">
        <v>9</v>
      </c>
      <c r="G307">
        <v>9</v>
      </c>
      <c r="H307">
        <v>4.99</v>
      </c>
      <c r="I307">
        <v>1.8663000000000001</v>
      </c>
      <c r="J307" s="11">
        <v>39378</v>
      </c>
      <c r="K307">
        <v>44.91</v>
      </c>
      <c r="L307">
        <v>16.796700000000001</v>
      </c>
      <c r="M307">
        <v>28.113299999999999</v>
      </c>
    </row>
    <row r="308" spans="1:13" x14ac:dyDescent="0.3">
      <c r="A308">
        <v>477</v>
      </c>
      <c r="B308">
        <v>20071202</v>
      </c>
      <c r="C308">
        <v>20071214</v>
      </c>
      <c r="D308">
        <v>20071209</v>
      </c>
      <c r="E308">
        <v>29055</v>
      </c>
      <c r="F308">
        <v>9</v>
      </c>
      <c r="G308">
        <v>6</v>
      </c>
      <c r="H308">
        <v>4.99</v>
      </c>
      <c r="I308">
        <v>1.8663000000000001</v>
      </c>
      <c r="J308" s="11">
        <v>39418</v>
      </c>
      <c r="K308">
        <v>29.94</v>
      </c>
      <c r="L308">
        <v>11.197800000000001</v>
      </c>
      <c r="M308">
        <v>18.7422</v>
      </c>
    </row>
    <row r="309" spans="1:13" x14ac:dyDescent="0.3">
      <c r="A309">
        <v>477</v>
      </c>
      <c r="B309">
        <v>20071223</v>
      </c>
      <c r="C309">
        <v>20080104</v>
      </c>
      <c r="D309">
        <v>20071230</v>
      </c>
      <c r="E309">
        <v>29064</v>
      </c>
      <c r="F309">
        <v>9</v>
      </c>
      <c r="G309">
        <v>9</v>
      </c>
      <c r="H309">
        <v>4.99</v>
      </c>
      <c r="I309">
        <v>1.8663000000000001</v>
      </c>
      <c r="J309" s="11">
        <v>39439</v>
      </c>
      <c r="K309">
        <v>44.91</v>
      </c>
      <c r="L309">
        <v>16.796700000000001</v>
      </c>
      <c r="M309">
        <v>28.113299999999999</v>
      </c>
    </row>
    <row r="310" spans="1:13" x14ac:dyDescent="0.3">
      <c r="A310">
        <v>477</v>
      </c>
      <c r="B310">
        <v>20071226</v>
      </c>
      <c r="C310">
        <v>20080107</v>
      </c>
      <c r="D310">
        <v>20080102</v>
      </c>
      <c r="E310">
        <v>29069</v>
      </c>
      <c r="F310">
        <v>9</v>
      </c>
      <c r="G310">
        <v>17</v>
      </c>
      <c r="H310">
        <v>4.99</v>
      </c>
      <c r="I310">
        <v>1.8663000000000001</v>
      </c>
      <c r="J310" s="11">
        <v>39442</v>
      </c>
      <c r="K310">
        <v>84.83</v>
      </c>
      <c r="L310">
        <v>31.7271</v>
      </c>
      <c r="M310">
        <v>53.102899999999998</v>
      </c>
    </row>
    <row r="311" spans="1:13" x14ac:dyDescent="0.3">
      <c r="A311">
        <v>477</v>
      </c>
      <c r="B311">
        <v>20071015</v>
      </c>
      <c r="C311">
        <v>20071027</v>
      </c>
      <c r="D311">
        <v>20071022</v>
      </c>
      <c r="E311">
        <v>29115</v>
      </c>
      <c r="F311">
        <v>9</v>
      </c>
      <c r="G311">
        <v>14</v>
      </c>
      <c r="H311">
        <v>4.99</v>
      </c>
      <c r="I311">
        <v>1.8663000000000001</v>
      </c>
      <c r="J311" s="11">
        <v>39370</v>
      </c>
      <c r="K311">
        <v>69.86</v>
      </c>
      <c r="L311">
        <v>26.1282</v>
      </c>
      <c r="M311">
        <v>43.7318</v>
      </c>
    </row>
    <row r="312" spans="1:13" x14ac:dyDescent="0.3">
      <c r="A312">
        <v>477</v>
      </c>
      <c r="B312">
        <v>20071010</v>
      </c>
      <c r="C312">
        <v>20071022</v>
      </c>
      <c r="D312">
        <v>20071017</v>
      </c>
      <c r="E312">
        <v>29116</v>
      </c>
      <c r="F312">
        <v>9</v>
      </c>
      <c r="G312">
        <v>9</v>
      </c>
      <c r="H312">
        <v>4.99</v>
      </c>
      <c r="I312">
        <v>1.8663000000000001</v>
      </c>
      <c r="J312" s="11">
        <v>39365</v>
      </c>
      <c r="K312">
        <v>44.91</v>
      </c>
      <c r="L312">
        <v>16.796700000000001</v>
      </c>
      <c r="M312">
        <v>28.113299999999999</v>
      </c>
    </row>
    <row r="313" spans="1:13" x14ac:dyDescent="0.3">
      <c r="A313">
        <v>477</v>
      </c>
      <c r="B313">
        <v>20071210</v>
      </c>
      <c r="C313">
        <v>20071222</v>
      </c>
      <c r="D313">
        <v>20071217</v>
      </c>
      <c r="E313">
        <v>29120</v>
      </c>
      <c r="F313">
        <v>9</v>
      </c>
      <c r="G313">
        <v>20</v>
      </c>
      <c r="H313">
        <v>4.99</v>
      </c>
      <c r="I313">
        <v>1.8663000000000001</v>
      </c>
      <c r="J313" s="11">
        <v>39426</v>
      </c>
      <c r="K313">
        <v>99.8</v>
      </c>
      <c r="L313">
        <v>37.326000000000001</v>
      </c>
      <c r="M313">
        <v>62.473999999999997</v>
      </c>
    </row>
    <row r="314" spans="1:13" x14ac:dyDescent="0.3">
      <c r="A314">
        <v>477</v>
      </c>
      <c r="B314">
        <v>20071026</v>
      </c>
      <c r="C314">
        <v>20071107</v>
      </c>
      <c r="D314">
        <v>20071102</v>
      </c>
      <c r="E314">
        <v>29178</v>
      </c>
      <c r="F314">
        <v>9</v>
      </c>
      <c r="G314">
        <v>3</v>
      </c>
      <c r="H314">
        <v>4.99</v>
      </c>
      <c r="I314">
        <v>1.8663000000000001</v>
      </c>
      <c r="J314" s="11">
        <v>39381</v>
      </c>
      <c r="K314">
        <v>14.97</v>
      </c>
      <c r="L314">
        <v>5.5989000000000004</v>
      </c>
      <c r="M314">
        <v>9.3711000000000002</v>
      </c>
    </row>
    <row r="315" spans="1:13" x14ac:dyDescent="0.3">
      <c r="A315">
        <v>477</v>
      </c>
      <c r="B315">
        <v>20071030</v>
      </c>
      <c r="C315">
        <v>20071111</v>
      </c>
      <c r="D315">
        <v>20071106</v>
      </c>
      <c r="E315">
        <v>29180</v>
      </c>
      <c r="F315">
        <v>9</v>
      </c>
      <c r="G315">
        <v>16</v>
      </c>
      <c r="H315">
        <v>4.99</v>
      </c>
      <c r="I315">
        <v>1.8663000000000001</v>
      </c>
      <c r="J315" s="11">
        <v>39385</v>
      </c>
      <c r="K315">
        <v>79.84</v>
      </c>
      <c r="L315">
        <v>29.860800000000001</v>
      </c>
      <c r="M315">
        <v>49.979199999999999</v>
      </c>
    </row>
    <row r="316" spans="1:13" x14ac:dyDescent="0.3">
      <c r="A316">
        <v>477</v>
      </c>
      <c r="B316">
        <v>20070925</v>
      </c>
      <c r="C316">
        <v>20071007</v>
      </c>
      <c r="D316">
        <v>20071002</v>
      </c>
      <c r="E316">
        <v>29286</v>
      </c>
      <c r="F316">
        <v>9</v>
      </c>
      <c r="G316">
        <v>19</v>
      </c>
      <c r="H316">
        <v>4.99</v>
      </c>
      <c r="I316">
        <v>1.8663000000000001</v>
      </c>
      <c r="J316" s="11">
        <v>39350</v>
      </c>
      <c r="K316">
        <v>94.81</v>
      </c>
      <c r="L316">
        <v>35.459699999999998</v>
      </c>
      <c r="M316">
        <v>59.350299999999997</v>
      </c>
    </row>
    <row r="317" spans="1:13" x14ac:dyDescent="0.3">
      <c r="A317">
        <v>477</v>
      </c>
      <c r="B317">
        <v>20070804</v>
      </c>
      <c r="C317">
        <v>20070816</v>
      </c>
      <c r="D317">
        <v>20070811</v>
      </c>
      <c r="E317">
        <v>29287</v>
      </c>
      <c r="F317">
        <v>9</v>
      </c>
      <c r="G317">
        <v>19</v>
      </c>
      <c r="H317">
        <v>4.99</v>
      </c>
      <c r="I317">
        <v>1.8663000000000001</v>
      </c>
      <c r="J317" s="11">
        <v>39298</v>
      </c>
      <c r="K317">
        <v>94.81</v>
      </c>
      <c r="L317">
        <v>35.459699999999998</v>
      </c>
      <c r="M317">
        <v>59.350299999999997</v>
      </c>
    </row>
    <row r="318" spans="1:13" x14ac:dyDescent="0.3">
      <c r="A318">
        <v>477</v>
      </c>
      <c r="B318">
        <v>20071005</v>
      </c>
      <c r="C318">
        <v>20071017</v>
      </c>
      <c r="D318">
        <v>20071012</v>
      </c>
      <c r="E318">
        <v>29289</v>
      </c>
      <c r="F318">
        <v>9</v>
      </c>
      <c r="G318">
        <v>16</v>
      </c>
      <c r="H318">
        <v>4.99</v>
      </c>
      <c r="I318">
        <v>1.8663000000000001</v>
      </c>
      <c r="J318" s="11">
        <v>39360</v>
      </c>
      <c r="K318">
        <v>79.84</v>
      </c>
      <c r="L318">
        <v>29.860800000000001</v>
      </c>
      <c r="M318">
        <v>49.979199999999999</v>
      </c>
    </row>
    <row r="319" spans="1:13" x14ac:dyDescent="0.3">
      <c r="A319">
        <v>477</v>
      </c>
      <c r="B319">
        <v>20070816</v>
      </c>
      <c r="C319">
        <v>20070828</v>
      </c>
      <c r="D319">
        <v>20070823</v>
      </c>
      <c r="E319">
        <v>29290</v>
      </c>
      <c r="F319">
        <v>9</v>
      </c>
      <c r="G319">
        <v>18</v>
      </c>
      <c r="H319">
        <v>4.99</v>
      </c>
      <c r="I319">
        <v>1.8663000000000001</v>
      </c>
      <c r="J319" s="11">
        <v>39310</v>
      </c>
      <c r="K319">
        <v>89.82</v>
      </c>
      <c r="L319">
        <v>33.593400000000003</v>
      </c>
      <c r="M319">
        <v>56.226599999999998</v>
      </c>
    </row>
    <row r="320" spans="1:13" x14ac:dyDescent="0.3">
      <c r="A320">
        <v>477</v>
      </c>
      <c r="B320">
        <v>20071027</v>
      </c>
      <c r="C320">
        <v>20071108</v>
      </c>
      <c r="D320">
        <v>20071103</v>
      </c>
      <c r="E320">
        <v>29301</v>
      </c>
      <c r="F320">
        <v>9</v>
      </c>
      <c r="G320">
        <v>14</v>
      </c>
      <c r="H320">
        <v>4.99</v>
      </c>
      <c r="I320">
        <v>1.8663000000000001</v>
      </c>
      <c r="J320" s="11">
        <v>39382</v>
      </c>
      <c r="K320">
        <v>69.86</v>
      </c>
      <c r="L320">
        <v>26.1282</v>
      </c>
      <c r="M320">
        <v>43.7318</v>
      </c>
    </row>
    <row r="321" spans="1:13" x14ac:dyDescent="0.3">
      <c r="A321">
        <v>477</v>
      </c>
      <c r="B321">
        <v>20071107</v>
      </c>
      <c r="C321">
        <v>20071119</v>
      </c>
      <c r="D321">
        <v>20071114</v>
      </c>
      <c r="E321">
        <v>29302</v>
      </c>
      <c r="F321">
        <v>9</v>
      </c>
      <c r="G321">
        <v>19</v>
      </c>
      <c r="H321">
        <v>4.99</v>
      </c>
      <c r="I321">
        <v>1.8663000000000001</v>
      </c>
      <c r="J321" s="11">
        <v>39393</v>
      </c>
      <c r="K321">
        <v>94.81</v>
      </c>
      <c r="L321">
        <v>35.459699999999998</v>
      </c>
      <c r="M321">
        <v>59.350299999999997</v>
      </c>
    </row>
    <row r="322" spans="1:13" x14ac:dyDescent="0.3">
      <c r="A322">
        <v>477</v>
      </c>
      <c r="B322">
        <v>20071004</v>
      </c>
      <c r="C322">
        <v>20071016</v>
      </c>
      <c r="D322">
        <v>20071011</v>
      </c>
      <c r="E322">
        <v>29304</v>
      </c>
      <c r="F322">
        <v>9</v>
      </c>
      <c r="G322">
        <v>16</v>
      </c>
      <c r="H322">
        <v>4.99</v>
      </c>
      <c r="I322">
        <v>1.8663000000000001</v>
      </c>
      <c r="J322" s="11">
        <v>39359</v>
      </c>
      <c r="K322">
        <v>79.84</v>
      </c>
      <c r="L322">
        <v>29.860800000000001</v>
      </c>
      <c r="M322">
        <v>49.979199999999999</v>
      </c>
    </row>
    <row r="323" spans="1:13" x14ac:dyDescent="0.3">
      <c r="A323">
        <v>477</v>
      </c>
      <c r="B323">
        <v>20070802</v>
      </c>
      <c r="C323">
        <v>20070814</v>
      </c>
      <c r="D323">
        <v>20070809</v>
      </c>
      <c r="E323">
        <v>29307</v>
      </c>
      <c r="F323">
        <v>9</v>
      </c>
      <c r="G323">
        <v>11</v>
      </c>
      <c r="H323">
        <v>4.99</v>
      </c>
      <c r="I323">
        <v>1.8663000000000001</v>
      </c>
      <c r="J323" s="11">
        <v>39296</v>
      </c>
      <c r="K323">
        <v>54.89</v>
      </c>
      <c r="L323">
        <v>20.529299999999999</v>
      </c>
      <c r="M323">
        <v>34.360700000000001</v>
      </c>
    </row>
    <row r="324" spans="1:13" x14ac:dyDescent="0.3">
      <c r="A324">
        <v>477</v>
      </c>
      <c r="B324">
        <v>20071116</v>
      </c>
      <c r="C324">
        <v>20071128</v>
      </c>
      <c r="D324">
        <v>20071123</v>
      </c>
      <c r="E324">
        <v>29312</v>
      </c>
      <c r="F324">
        <v>9</v>
      </c>
      <c r="G324">
        <v>1</v>
      </c>
      <c r="H324">
        <v>4.99</v>
      </c>
      <c r="I324">
        <v>1.8663000000000001</v>
      </c>
      <c r="J324" s="11">
        <v>39402</v>
      </c>
      <c r="K324">
        <v>4.99</v>
      </c>
      <c r="L324">
        <v>1.8663000000000001</v>
      </c>
      <c r="M324">
        <v>3.1236999999999999</v>
      </c>
    </row>
    <row r="325" spans="1:13" x14ac:dyDescent="0.3">
      <c r="A325">
        <v>477</v>
      </c>
      <c r="B325">
        <v>20071111</v>
      </c>
      <c r="C325">
        <v>20071123</v>
      </c>
      <c r="D325">
        <v>20071118</v>
      </c>
      <c r="E325">
        <v>29315</v>
      </c>
      <c r="F325">
        <v>9</v>
      </c>
      <c r="G325">
        <v>16</v>
      </c>
      <c r="H325">
        <v>4.99</v>
      </c>
      <c r="I325">
        <v>1.8663000000000001</v>
      </c>
      <c r="J325" s="11">
        <v>39397</v>
      </c>
      <c r="K325">
        <v>79.84</v>
      </c>
      <c r="L325">
        <v>29.860800000000001</v>
      </c>
      <c r="M325">
        <v>49.979199999999999</v>
      </c>
    </row>
    <row r="326" spans="1:13" x14ac:dyDescent="0.3">
      <c r="A326">
        <v>477</v>
      </c>
      <c r="B326">
        <v>20071114</v>
      </c>
      <c r="C326">
        <v>20071126</v>
      </c>
      <c r="D326">
        <v>20071121</v>
      </c>
      <c r="E326">
        <v>29316</v>
      </c>
      <c r="F326">
        <v>9</v>
      </c>
      <c r="G326">
        <v>10</v>
      </c>
      <c r="H326">
        <v>4.99</v>
      </c>
      <c r="I326">
        <v>1.8663000000000001</v>
      </c>
      <c r="J326" s="11">
        <v>39400</v>
      </c>
      <c r="K326">
        <v>49.9</v>
      </c>
      <c r="L326">
        <v>18.663</v>
      </c>
      <c r="M326">
        <v>31.236999999999998</v>
      </c>
    </row>
    <row r="327" spans="1:13" x14ac:dyDescent="0.3">
      <c r="A327">
        <v>477</v>
      </c>
      <c r="B327">
        <v>20071126</v>
      </c>
      <c r="C327">
        <v>20071208</v>
      </c>
      <c r="D327">
        <v>20071203</v>
      </c>
      <c r="E327">
        <v>29321</v>
      </c>
      <c r="F327">
        <v>9</v>
      </c>
      <c r="G327">
        <v>2</v>
      </c>
      <c r="H327">
        <v>4.99</v>
      </c>
      <c r="I327">
        <v>1.8663000000000001</v>
      </c>
      <c r="J327" s="11">
        <v>39412</v>
      </c>
      <c r="K327">
        <v>9.98</v>
      </c>
      <c r="L327">
        <v>3.7326000000000001</v>
      </c>
      <c r="M327">
        <v>6.2473999999999998</v>
      </c>
    </row>
    <row r="328" spans="1:13" x14ac:dyDescent="0.3">
      <c r="A328">
        <v>477</v>
      </c>
      <c r="B328">
        <v>20070909</v>
      </c>
      <c r="C328">
        <v>20070921</v>
      </c>
      <c r="D328">
        <v>20070916</v>
      </c>
      <c r="E328">
        <v>29333</v>
      </c>
      <c r="F328">
        <v>9</v>
      </c>
      <c r="G328">
        <v>15</v>
      </c>
      <c r="H328">
        <v>4.99</v>
      </c>
      <c r="I328">
        <v>1.8663000000000001</v>
      </c>
      <c r="J328" s="11">
        <v>39334</v>
      </c>
      <c r="K328">
        <v>74.849999999999994</v>
      </c>
      <c r="L328">
        <v>27.994499999999999</v>
      </c>
      <c r="M328">
        <v>46.855499999999999</v>
      </c>
    </row>
    <row r="329" spans="1:13" x14ac:dyDescent="0.3">
      <c r="A329">
        <v>528</v>
      </c>
      <c r="B329">
        <v>20070727</v>
      </c>
      <c r="C329">
        <v>20070808</v>
      </c>
      <c r="D329">
        <v>20070803</v>
      </c>
      <c r="E329">
        <v>11005</v>
      </c>
      <c r="F329">
        <v>9</v>
      </c>
      <c r="G329">
        <v>16</v>
      </c>
      <c r="H329">
        <v>4.99</v>
      </c>
      <c r="I329">
        <v>1.8663000000000001</v>
      </c>
      <c r="J329" s="11">
        <v>39290</v>
      </c>
      <c r="K329">
        <v>79.84</v>
      </c>
      <c r="L329">
        <v>29.860800000000001</v>
      </c>
      <c r="M329">
        <v>49.979199999999999</v>
      </c>
    </row>
    <row r="330" spans="1:13" x14ac:dyDescent="0.3">
      <c r="A330">
        <v>528</v>
      </c>
      <c r="B330">
        <v>20070725</v>
      </c>
      <c r="C330">
        <v>20070806</v>
      </c>
      <c r="D330">
        <v>20070801</v>
      </c>
      <c r="E330">
        <v>11007</v>
      </c>
      <c r="F330">
        <v>9</v>
      </c>
      <c r="G330">
        <v>2</v>
      </c>
      <c r="H330">
        <v>4.99</v>
      </c>
      <c r="I330">
        <v>1.8663000000000001</v>
      </c>
      <c r="J330" s="11">
        <v>39288</v>
      </c>
      <c r="K330">
        <v>9.98</v>
      </c>
      <c r="L330">
        <v>3.7326000000000001</v>
      </c>
      <c r="M330">
        <v>6.2473999999999998</v>
      </c>
    </row>
    <row r="331" spans="1:13" x14ac:dyDescent="0.3">
      <c r="A331">
        <v>528</v>
      </c>
      <c r="B331">
        <v>20071012</v>
      </c>
      <c r="C331">
        <v>20071024</v>
      </c>
      <c r="D331">
        <v>20071019</v>
      </c>
      <c r="E331">
        <v>11045</v>
      </c>
      <c r="F331">
        <v>9</v>
      </c>
      <c r="G331">
        <v>16</v>
      </c>
      <c r="H331">
        <v>4.99</v>
      </c>
      <c r="I331">
        <v>1.8663000000000001</v>
      </c>
      <c r="J331" s="11">
        <v>39367</v>
      </c>
      <c r="K331">
        <v>79.84</v>
      </c>
      <c r="L331">
        <v>29.860800000000001</v>
      </c>
      <c r="M331">
        <v>49.979199999999999</v>
      </c>
    </row>
    <row r="332" spans="1:13" x14ac:dyDescent="0.3">
      <c r="A332">
        <v>528</v>
      </c>
      <c r="B332">
        <v>20070725</v>
      </c>
      <c r="C332">
        <v>20070806</v>
      </c>
      <c r="D332">
        <v>20070801</v>
      </c>
      <c r="E332">
        <v>11052</v>
      </c>
      <c r="F332">
        <v>9</v>
      </c>
      <c r="G332">
        <v>17</v>
      </c>
      <c r="H332">
        <v>4.99</v>
      </c>
      <c r="I332">
        <v>1.8663000000000001</v>
      </c>
      <c r="J332" s="11">
        <v>39288</v>
      </c>
      <c r="K332">
        <v>84.83</v>
      </c>
      <c r="L332">
        <v>31.7271</v>
      </c>
      <c r="M332">
        <v>53.102899999999998</v>
      </c>
    </row>
    <row r="333" spans="1:13" x14ac:dyDescent="0.3">
      <c r="A333">
        <v>528</v>
      </c>
      <c r="B333">
        <v>20070808</v>
      </c>
      <c r="C333">
        <v>20070820</v>
      </c>
      <c r="D333">
        <v>20070815</v>
      </c>
      <c r="E333">
        <v>11055</v>
      </c>
      <c r="F333">
        <v>9</v>
      </c>
      <c r="G333">
        <v>14</v>
      </c>
      <c r="H333">
        <v>4.99</v>
      </c>
      <c r="I333">
        <v>1.8663000000000001</v>
      </c>
      <c r="J333" s="11">
        <v>39302</v>
      </c>
      <c r="K333">
        <v>69.86</v>
      </c>
      <c r="L333">
        <v>26.1282</v>
      </c>
      <c r="M333">
        <v>43.7318</v>
      </c>
    </row>
    <row r="334" spans="1:13" x14ac:dyDescent="0.3">
      <c r="A334">
        <v>528</v>
      </c>
      <c r="B334">
        <v>20070713</v>
      </c>
      <c r="C334">
        <v>20070725</v>
      </c>
      <c r="D334">
        <v>20070720</v>
      </c>
      <c r="E334">
        <v>11070</v>
      </c>
      <c r="F334">
        <v>9</v>
      </c>
      <c r="G334">
        <v>2</v>
      </c>
      <c r="H334">
        <v>4.99</v>
      </c>
      <c r="I334">
        <v>1.8663000000000001</v>
      </c>
      <c r="J334" s="11">
        <v>39276</v>
      </c>
      <c r="K334">
        <v>9.98</v>
      </c>
      <c r="L334">
        <v>3.7326000000000001</v>
      </c>
      <c r="M334">
        <v>6.2473999999999998</v>
      </c>
    </row>
    <row r="335" spans="1:13" x14ac:dyDescent="0.3">
      <c r="A335">
        <v>528</v>
      </c>
      <c r="B335">
        <v>20071212</v>
      </c>
      <c r="C335">
        <v>20071224</v>
      </c>
      <c r="D335">
        <v>20071219</v>
      </c>
      <c r="E335">
        <v>11073</v>
      </c>
      <c r="F335">
        <v>9</v>
      </c>
      <c r="G335">
        <v>8</v>
      </c>
      <c r="H335">
        <v>4.99</v>
      </c>
      <c r="I335">
        <v>1.8663000000000001</v>
      </c>
      <c r="J335" s="11">
        <v>39428</v>
      </c>
      <c r="K335">
        <v>39.92</v>
      </c>
      <c r="L335">
        <v>14.930400000000001</v>
      </c>
      <c r="M335">
        <v>24.989599999999999</v>
      </c>
    </row>
    <row r="336" spans="1:13" x14ac:dyDescent="0.3">
      <c r="A336">
        <v>528</v>
      </c>
      <c r="B336">
        <v>20070717</v>
      </c>
      <c r="C336">
        <v>20070729</v>
      </c>
      <c r="D336">
        <v>20070724</v>
      </c>
      <c r="E336">
        <v>11080</v>
      </c>
      <c r="F336">
        <v>9</v>
      </c>
      <c r="G336">
        <v>13</v>
      </c>
      <c r="H336">
        <v>4.99</v>
      </c>
      <c r="I336">
        <v>1.8663000000000001</v>
      </c>
      <c r="J336" s="11">
        <v>39280</v>
      </c>
      <c r="K336">
        <v>64.87</v>
      </c>
      <c r="L336">
        <v>24.261900000000001</v>
      </c>
      <c r="M336">
        <v>40.6081</v>
      </c>
    </row>
    <row r="337" spans="1:13" x14ac:dyDescent="0.3">
      <c r="A337">
        <v>528</v>
      </c>
      <c r="B337">
        <v>20071009</v>
      </c>
      <c r="C337">
        <v>20071021</v>
      </c>
      <c r="D337">
        <v>20071016</v>
      </c>
      <c r="E337">
        <v>11094</v>
      </c>
      <c r="F337">
        <v>9</v>
      </c>
      <c r="G337">
        <v>16</v>
      </c>
      <c r="H337">
        <v>4.99</v>
      </c>
      <c r="I337">
        <v>1.8663000000000001</v>
      </c>
      <c r="J337" s="11">
        <v>39364</v>
      </c>
      <c r="K337">
        <v>79.84</v>
      </c>
      <c r="L337">
        <v>29.860800000000001</v>
      </c>
      <c r="M337">
        <v>49.979199999999999</v>
      </c>
    </row>
    <row r="338" spans="1:13" x14ac:dyDescent="0.3">
      <c r="A338">
        <v>528</v>
      </c>
      <c r="B338">
        <v>20070815</v>
      </c>
      <c r="C338">
        <v>20070827</v>
      </c>
      <c r="D338">
        <v>20070822</v>
      </c>
      <c r="E338">
        <v>11098</v>
      </c>
      <c r="F338">
        <v>9</v>
      </c>
      <c r="G338">
        <v>18</v>
      </c>
      <c r="H338">
        <v>4.99</v>
      </c>
      <c r="I338">
        <v>1.8663000000000001</v>
      </c>
      <c r="J338" s="11">
        <v>39309</v>
      </c>
      <c r="K338">
        <v>89.82</v>
      </c>
      <c r="L338">
        <v>33.593400000000003</v>
      </c>
      <c r="M338">
        <v>56.226599999999998</v>
      </c>
    </row>
    <row r="339" spans="1:13" x14ac:dyDescent="0.3">
      <c r="A339">
        <v>528</v>
      </c>
      <c r="B339">
        <v>20070726</v>
      </c>
      <c r="C339">
        <v>20070807</v>
      </c>
      <c r="D339">
        <v>20070802</v>
      </c>
      <c r="E339">
        <v>11104</v>
      </c>
      <c r="F339">
        <v>9</v>
      </c>
      <c r="G339">
        <v>7</v>
      </c>
      <c r="H339">
        <v>4.99</v>
      </c>
      <c r="I339">
        <v>1.8663000000000001</v>
      </c>
      <c r="J339" s="11">
        <v>39289</v>
      </c>
      <c r="K339">
        <v>34.93</v>
      </c>
      <c r="L339">
        <v>13.0641</v>
      </c>
      <c r="M339">
        <v>21.8659</v>
      </c>
    </row>
    <row r="340" spans="1:13" x14ac:dyDescent="0.3">
      <c r="A340">
        <v>528</v>
      </c>
      <c r="B340">
        <v>20070715</v>
      </c>
      <c r="C340">
        <v>20070727</v>
      </c>
      <c r="D340">
        <v>20070722</v>
      </c>
      <c r="E340">
        <v>11109</v>
      </c>
      <c r="F340">
        <v>9</v>
      </c>
      <c r="G340">
        <v>2</v>
      </c>
      <c r="H340">
        <v>4.99</v>
      </c>
      <c r="I340">
        <v>1.8663000000000001</v>
      </c>
      <c r="J340" s="11">
        <v>39278</v>
      </c>
      <c r="K340">
        <v>9.98</v>
      </c>
      <c r="L340">
        <v>3.7326000000000001</v>
      </c>
      <c r="M340">
        <v>6.2473999999999998</v>
      </c>
    </row>
    <row r="341" spans="1:13" x14ac:dyDescent="0.3">
      <c r="A341">
        <v>528</v>
      </c>
      <c r="B341">
        <v>20070813</v>
      </c>
      <c r="C341">
        <v>20070825</v>
      </c>
      <c r="D341">
        <v>20070820</v>
      </c>
      <c r="E341">
        <v>11113</v>
      </c>
      <c r="F341">
        <v>9</v>
      </c>
      <c r="G341">
        <v>16</v>
      </c>
      <c r="H341">
        <v>4.99</v>
      </c>
      <c r="I341">
        <v>1.8663000000000001</v>
      </c>
      <c r="J341" s="11">
        <v>39307</v>
      </c>
      <c r="K341">
        <v>79.84</v>
      </c>
      <c r="L341">
        <v>29.860800000000001</v>
      </c>
      <c r="M341">
        <v>49.979199999999999</v>
      </c>
    </row>
    <row r="342" spans="1:13" x14ac:dyDescent="0.3">
      <c r="A342">
        <v>528</v>
      </c>
      <c r="B342">
        <v>20071029</v>
      </c>
      <c r="C342">
        <v>20071110</v>
      </c>
      <c r="D342">
        <v>20071105</v>
      </c>
      <c r="E342">
        <v>11120</v>
      </c>
      <c r="F342">
        <v>9</v>
      </c>
      <c r="G342">
        <v>16</v>
      </c>
      <c r="H342">
        <v>4.99</v>
      </c>
      <c r="I342">
        <v>1.8663000000000001</v>
      </c>
      <c r="J342" s="11">
        <v>39384</v>
      </c>
      <c r="K342">
        <v>79.84</v>
      </c>
      <c r="L342">
        <v>29.860800000000001</v>
      </c>
      <c r="M342">
        <v>49.979199999999999</v>
      </c>
    </row>
    <row r="343" spans="1:13" x14ac:dyDescent="0.3">
      <c r="A343">
        <v>528</v>
      </c>
      <c r="B343">
        <v>20071019</v>
      </c>
      <c r="C343">
        <v>20071031</v>
      </c>
      <c r="D343">
        <v>20071026</v>
      </c>
      <c r="E343">
        <v>11123</v>
      </c>
      <c r="F343">
        <v>9</v>
      </c>
      <c r="G343">
        <v>19</v>
      </c>
      <c r="H343">
        <v>4.99</v>
      </c>
      <c r="I343">
        <v>1.8663000000000001</v>
      </c>
      <c r="J343" s="11">
        <v>39374</v>
      </c>
      <c r="K343">
        <v>94.81</v>
      </c>
      <c r="L343">
        <v>35.459699999999998</v>
      </c>
      <c r="M343">
        <v>59.350299999999997</v>
      </c>
    </row>
    <row r="344" spans="1:13" x14ac:dyDescent="0.3">
      <c r="A344">
        <v>528</v>
      </c>
      <c r="B344">
        <v>20070809</v>
      </c>
      <c r="C344">
        <v>20070821</v>
      </c>
      <c r="D344">
        <v>20070816</v>
      </c>
      <c r="E344">
        <v>11146</v>
      </c>
      <c r="F344">
        <v>9</v>
      </c>
      <c r="G344">
        <v>19</v>
      </c>
      <c r="H344">
        <v>4.99</v>
      </c>
      <c r="I344">
        <v>1.8663000000000001</v>
      </c>
      <c r="J344" s="11">
        <v>39303</v>
      </c>
      <c r="K344">
        <v>94.81</v>
      </c>
      <c r="L344">
        <v>35.459699999999998</v>
      </c>
      <c r="M344">
        <v>59.350299999999997</v>
      </c>
    </row>
    <row r="345" spans="1:13" x14ac:dyDescent="0.3">
      <c r="A345">
        <v>528</v>
      </c>
      <c r="B345">
        <v>20071206</v>
      </c>
      <c r="C345">
        <v>20071218</v>
      </c>
      <c r="D345">
        <v>20071213</v>
      </c>
      <c r="E345">
        <v>11149</v>
      </c>
      <c r="F345">
        <v>9</v>
      </c>
      <c r="G345">
        <v>2</v>
      </c>
      <c r="H345">
        <v>4.99</v>
      </c>
      <c r="I345">
        <v>1.8663000000000001</v>
      </c>
      <c r="J345" s="11">
        <v>39422</v>
      </c>
      <c r="K345">
        <v>9.98</v>
      </c>
      <c r="L345">
        <v>3.7326000000000001</v>
      </c>
      <c r="M345">
        <v>6.2473999999999998</v>
      </c>
    </row>
    <row r="346" spans="1:13" x14ac:dyDescent="0.3">
      <c r="A346">
        <v>528</v>
      </c>
      <c r="B346">
        <v>20070928</v>
      </c>
      <c r="C346">
        <v>20071010</v>
      </c>
      <c r="D346">
        <v>20071005</v>
      </c>
      <c r="E346">
        <v>11150</v>
      </c>
      <c r="F346">
        <v>9</v>
      </c>
      <c r="G346">
        <v>2</v>
      </c>
      <c r="H346">
        <v>4.99</v>
      </c>
      <c r="I346">
        <v>1.8663000000000001</v>
      </c>
      <c r="J346" s="11">
        <v>39353</v>
      </c>
      <c r="K346">
        <v>9.98</v>
      </c>
      <c r="L346">
        <v>3.7326000000000001</v>
      </c>
      <c r="M346">
        <v>6.2473999999999998</v>
      </c>
    </row>
    <row r="347" spans="1:13" x14ac:dyDescent="0.3">
      <c r="A347">
        <v>528</v>
      </c>
      <c r="B347">
        <v>20071211</v>
      </c>
      <c r="C347">
        <v>20071223</v>
      </c>
      <c r="D347">
        <v>20071218</v>
      </c>
      <c r="E347">
        <v>11150</v>
      </c>
      <c r="F347">
        <v>9</v>
      </c>
      <c r="G347">
        <v>10</v>
      </c>
      <c r="H347">
        <v>4.99</v>
      </c>
      <c r="I347">
        <v>1.8663000000000001</v>
      </c>
      <c r="J347" s="11">
        <v>39427</v>
      </c>
      <c r="K347">
        <v>49.9</v>
      </c>
      <c r="L347">
        <v>18.663</v>
      </c>
      <c r="M347">
        <v>31.236999999999998</v>
      </c>
    </row>
    <row r="348" spans="1:13" x14ac:dyDescent="0.3">
      <c r="A348">
        <v>528</v>
      </c>
      <c r="B348">
        <v>20070703</v>
      </c>
      <c r="C348">
        <v>20070715</v>
      </c>
      <c r="D348">
        <v>20070710</v>
      </c>
      <c r="E348">
        <v>11449</v>
      </c>
      <c r="F348">
        <v>9</v>
      </c>
      <c r="G348">
        <v>20</v>
      </c>
      <c r="H348">
        <v>4.99</v>
      </c>
      <c r="I348">
        <v>1.8663000000000001</v>
      </c>
      <c r="J348" s="11">
        <v>39266</v>
      </c>
      <c r="K348">
        <v>99.8</v>
      </c>
      <c r="L348">
        <v>37.326000000000001</v>
      </c>
      <c r="M348">
        <v>62.473999999999997</v>
      </c>
    </row>
    <row r="349" spans="1:13" x14ac:dyDescent="0.3">
      <c r="A349">
        <v>528</v>
      </c>
      <c r="B349">
        <v>20070729</v>
      </c>
      <c r="C349">
        <v>20070810</v>
      </c>
      <c r="D349">
        <v>20070805</v>
      </c>
      <c r="E349">
        <v>11450</v>
      </c>
      <c r="F349">
        <v>9</v>
      </c>
      <c r="G349">
        <v>16</v>
      </c>
      <c r="H349">
        <v>4.99</v>
      </c>
      <c r="I349">
        <v>1.8663000000000001</v>
      </c>
      <c r="J349" s="11">
        <v>39292</v>
      </c>
      <c r="K349">
        <v>79.84</v>
      </c>
      <c r="L349">
        <v>29.860800000000001</v>
      </c>
      <c r="M349">
        <v>49.979199999999999</v>
      </c>
    </row>
    <row r="350" spans="1:13" x14ac:dyDescent="0.3">
      <c r="A350">
        <v>528</v>
      </c>
      <c r="B350">
        <v>20071123</v>
      </c>
      <c r="C350">
        <v>20071205</v>
      </c>
      <c r="D350">
        <v>20071130</v>
      </c>
      <c r="E350">
        <v>11466</v>
      </c>
      <c r="F350">
        <v>9</v>
      </c>
      <c r="G350">
        <v>5</v>
      </c>
      <c r="H350">
        <v>4.99</v>
      </c>
      <c r="I350">
        <v>1.8663000000000001</v>
      </c>
      <c r="J350" s="11">
        <v>39409</v>
      </c>
      <c r="K350">
        <v>24.95</v>
      </c>
      <c r="L350">
        <v>9.3315000000000001</v>
      </c>
      <c r="M350">
        <v>15.618499999999999</v>
      </c>
    </row>
    <row r="351" spans="1:13" x14ac:dyDescent="0.3">
      <c r="A351">
        <v>528</v>
      </c>
      <c r="B351">
        <v>20071202</v>
      </c>
      <c r="C351">
        <v>20071214</v>
      </c>
      <c r="D351">
        <v>20071209</v>
      </c>
      <c r="E351">
        <v>11755</v>
      </c>
      <c r="F351">
        <v>9</v>
      </c>
      <c r="G351">
        <v>16</v>
      </c>
      <c r="H351">
        <v>4.99</v>
      </c>
      <c r="I351">
        <v>1.8663000000000001</v>
      </c>
      <c r="J351" s="11">
        <v>39418</v>
      </c>
      <c r="K351">
        <v>79.84</v>
      </c>
      <c r="L351">
        <v>29.860800000000001</v>
      </c>
      <c r="M351">
        <v>49.979199999999999</v>
      </c>
    </row>
    <row r="352" spans="1:13" x14ac:dyDescent="0.3">
      <c r="A352">
        <v>528</v>
      </c>
      <c r="B352">
        <v>20070913</v>
      </c>
      <c r="C352">
        <v>20070925</v>
      </c>
      <c r="D352">
        <v>20070920</v>
      </c>
      <c r="E352">
        <v>11766</v>
      </c>
      <c r="F352">
        <v>9</v>
      </c>
      <c r="G352">
        <v>4</v>
      </c>
      <c r="H352">
        <v>4.99</v>
      </c>
      <c r="I352">
        <v>1.8663000000000001</v>
      </c>
      <c r="J352" s="11">
        <v>39338</v>
      </c>
      <c r="K352">
        <v>19.96</v>
      </c>
      <c r="L352">
        <v>7.4652000000000003</v>
      </c>
      <c r="M352">
        <v>12.4948</v>
      </c>
    </row>
    <row r="353" spans="1:13" x14ac:dyDescent="0.3">
      <c r="A353">
        <v>528</v>
      </c>
      <c r="B353">
        <v>20070902</v>
      </c>
      <c r="C353">
        <v>20070914</v>
      </c>
      <c r="D353">
        <v>20070909</v>
      </c>
      <c r="E353">
        <v>11894</v>
      </c>
      <c r="F353">
        <v>9</v>
      </c>
      <c r="G353">
        <v>16</v>
      </c>
      <c r="H353">
        <v>4.99</v>
      </c>
      <c r="I353">
        <v>1.8663000000000001</v>
      </c>
      <c r="J353" s="11">
        <v>39327</v>
      </c>
      <c r="K353">
        <v>79.84</v>
      </c>
      <c r="L353">
        <v>29.860800000000001</v>
      </c>
      <c r="M353">
        <v>49.979199999999999</v>
      </c>
    </row>
    <row r="354" spans="1:13" x14ac:dyDescent="0.3">
      <c r="A354">
        <v>528</v>
      </c>
      <c r="B354">
        <v>20070928</v>
      </c>
      <c r="C354">
        <v>20071010</v>
      </c>
      <c r="D354">
        <v>20071005</v>
      </c>
      <c r="E354">
        <v>11898</v>
      </c>
      <c r="F354">
        <v>9</v>
      </c>
      <c r="G354">
        <v>19</v>
      </c>
      <c r="H354">
        <v>4.99</v>
      </c>
      <c r="I354">
        <v>1.8663000000000001</v>
      </c>
      <c r="J354" s="11">
        <v>39353</v>
      </c>
      <c r="K354">
        <v>94.81</v>
      </c>
      <c r="L354">
        <v>35.459699999999998</v>
      </c>
      <c r="M354">
        <v>59.350299999999997</v>
      </c>
    </row>
    <row r="355" spans="1:13" x14ac:dyDescent="0.3">
      <c r="A355">
        <v>528</v>
      </c>
      <c r="B355">
        <v>20070927</v>
      </c>
      <c r="C355">
        <v>20071009</v>
      </c>
      <c r="D355">
        <v>20071004</v>
      </c>
      <c r="E355">
        <v>11905</v>
      </c>
      <c r="F355">
        <v>9</v>
      </c>
      <c r="G355">
        <v>6</v>
      </c>
      <c r="H355">
        <v>4.99</v>
      </c>
      <c r="I355">
        <v>1.8663000000000001</v>
      </c>
      <c r="J355" s="11">
        <v>39352</v>
      </c>
      <c r="K355">
        <v>29.94</v>
      </c>
      <c r="L355">
        <v>11.197800000000001</v>
      </c>
      <c r="M355">
        <v>18.7422</v>
      </c>
    </row>
    <row r="356" spans="1:13" x14ac:dyDescent="0.3">
      <c r="A356">
        <v>528</v>
      </c>
      <c r="B356">
        <v>20070903</v>
      </c>
      <c r="C356">
        <v>20070915</v>
      </c>
      <c r="D356">
        <v>20070910</v>
      </c>
      <c r="E356">
        <v>11917</v>
      </c>
      <c r="F356">
        <v>9</v>
      </c>
      <c r="G356">
        <v>14</v>
      </c>
      <c r="H356">
        <v>4.99</v>
      </c>
      <c r="I356">
        <v>1.8663000000000001</v>
      </c>
      <c r="J356" s="11">
        <v>39328</v>
      </c>
      <c r="K356">
        <v>69.86</v>
      </c>
      <c r="L356">
        <v>26.1282</v>
      </c>
      <c r="M356">
        <v>43.7318</v>
      </c>
    </row>
    <row r="357" spans="1:13" x14ac:dyDescent="0.3">
      <c r="A357">
        <v>528</v>
      </c>
      <c r="B357">
        <v>20071127</v>
      </c>
      <c r="C357">
        <v>20071209</v>
      </c>
      <c r="D357">
        <v>20071204</v>
      </c>
      <c r="E357">
        <v>11919</v>
      </c>
      <c r="F357">
        <v>9</v>
      </c>
      <c r="G357">
        <v>1</v>
      </c>
      <c r="H357">
        <v>4.99</v>
      </c>
      <c r="I357">
        <v>1.8663000000000001</v>
      </c>
      <c r="J357" s="11">
        <v>39413</v>
      </c>
      <c r="K357">
        <v>4.99</v>
      </c>
      <c r="L357">
        <v>1.8663000000000001</v>
      </c>
      <c r="M357">
        <v>3.1236999999999999</v>
      </c>
    </row>
    <row r="358" spans="1:13" x14ac:dyDescent="0.3">
      <c r="A358">
        <v>528</v>
      </c>
      <c r="B358">
        <v>20071127</v>
      </c>
      <c r="C358">
        <v>20071209</v>
      </c>
      <c r="D358">
        <v>20071204</v>
      </c>
      <c r="E358">
        <v>11920</v>
      </c>
      <c r="F358">
        <v>9</v>
      </c>
      <c r="G358">
        <v>12</v>
      </c>
      <c r="H358">
        <v>4.99</v>
      </c>
      <c r="I358">
        <v>1.8663000000000001</v>
      </c>
      <c r="J358" s="11">
        <v>39413</v>
      </c>
      <c r="K358">
        <v>59.88</v>
      </c>
      <c r="L358">
        <v>22.395600000000002</v>
      </c>
      <c r="M358">
        <v>37.484400000000001</v>
      </c>
    </row>
    <row r="359" spans="1:13" x14ac:dyDescent="0.3">
      <c r="A359">
        <v>528</v>
      </c>
      <c r="B359">
        <v>20070808</v>
      </c>
      <c r="C359">
        <v>20070820</v>
      </c>
      <c r="D359">
        <v>20070815</v>
      </c>
      <c r="E359">
        <v>11947</v>
      </c>
      <c r="F359">
        <v>9</v>
      </c>
      <c r="G359">
        <v>9</v>
      </c>
      <c r="H359">
        <v>4.99</v>
      </c>
      <c r="I359">
        <v>1.8663000000000001</v>
      </c>
      <c r="J359" s="11">
        <v>39302</v>
      </c>
      <c r="K359">
        <v>44.91</v>
      </c>
      <c r="L359">
        <v>16.796700000000001</v>
      </c>
      <c r="M359">
        <v>28.113299999999999</v>
      </c>
    </row>
    <row r="360" spans="1:13" x14ac:dyDescent="0.3">
      <c r="A360">
        <v>528</v>
      </c>
      <c r="B360">
        <v>20071022</v>
      </c>
      <c r="C360">
        <v>20071103</v>
      </c>
      <c r="D360">
        <v>20071029</v>
      </c>
      <c r="E360">
        <v>11986</v>
      </c>
      <c r="F360">
        <v>9</v>
      </c>
      <c r="G360">
        <v>1</v>
      </c>
      <c r="H360">
        <v>4.99</v>
      </c>
      <c r="I360">
        <v>1.8663000000000001</v>
      </c>
      <c r="J360" s="11">
        <v>39377</v>
      </c>
      <c r="K360">
        <v>4.99</v>
      </c>
      <c r="L360">
        <v>1.8663000000000001</v>
      </c>
      <c r="M360">
        <v>3.1236999999999999</v>
      </c>
    </row>
    <row r="361" spans="1:13" x14ac:dyDescent="0.3">
      <c r="A361">
        <v>528</v>
      </c>
      <c r="B361">
        <v>20070811</v>
      </c>
      <c r="C361">
        <v>20070823</v>
      </c>
      <c r="D361">
        <v>20070818</v>
      </c>
      <c r="E361">
        <v>12035</v>
      </c>
      <c r="F361">
        <v>9</v>
      </c>
      <c r="G361">
        <v>9</v>
      </c>
      <c r="H361">
        <v>4.99</v>
      </c>
      <c r="I361">
        <v>1.8663000000000001</v>
      </c>
      <c r="J361" s="11">
        <v>39305</v>
      </c>
      <c r="K361">
        <v>44.91</v>
      </c>
      <c r="L361">
        <v>16.796700000000001</v>
      </c>
      <c r="M361">
        <v>28.113299999999999</v>
      </c>
    </row>
    <row r="362" spans="1:13" x14ac:dyDescent="0.3">
      <c r="A362">
        <v>528</v>
      </c>
      <c r="B362">
        <v>20071021</v>
      </c>
      <c r="C362">
        <v>20071102</v>
      </c>
      <c r="D362">
        <v>20071028</v>
      </c>
      <c r="E362">
        <v>12035</v>
      </c>
      <c r="F362">
        <v>9</v>
      </c>
      <c r="G362">
        <v>13</v>
      </c>
      <c r="H362">
        <v>4.99</v>
      </c>
      <c r="I362">
        <v>1.8663000000000001</v>
      </c>
      <c r="J362" s="11">
        <v>39376</v>
      </c>
      <c r="K362">
        <v>64.87</v>
      </c>
      <c r="L362">
        <v>24.261900000000001</v>
      </c>
      <c r="M362">
        <v>40.6081</v>
      </c>
    </row>
    <row r="363" spans="1:13" x14ac:dyDescent="0.3">
      <c r="A363">
        <v>528</v>
      </c>
      <c r="B363">
        <v>20071004</v>
      </c>
      <c r="C363">
        <v>20071016</v>
      </c>
      <c r="D363">
        <v>20071011</v>
      </c>
      <c r="E363">
        <v>12039</v>
      </c>
      <c r="F363">
        <v>9</v>
      </c>
      <c r="G363">
        <v>9</v>
      </c>
      <c r="H363">
        <v>4.99</v>
      </c>
      <c r="I363">
        <v>1.8663000000000001</v>
      </c>
      <c r="J363" s="11">
        <v>39359</v>
      </c>
      <c r="K363">
        <v>44.91</v>
      </c>
      <c r="L363">
        <v>16.796700000000001</v>
      </c>
      <c r="M363">
        <v>28.113299999999999</v>
      </c>
    </row>
    <row r="364" spans="1:13" x14ac:dyDescent="0.3">
      <c r="A364">
        <v>528</v>
      </c>
      <c r="B364">
        <v>20071118</v>
      </c>
      <c r="C364">
        <v>20071130</v>
      </c>
      <c r="D364">
        <v>20071125</v>
      </c>
      <c r="E364">
        <v>12244</v>
      </c>
      <c r="F364">
        <v>9</v>
      </c>
      <c r="G364">
        <v>11</v>
      </c>
      <c r="H364">
        <v>4.99</v>
      </c>
      <c r="I364">
        <v>1.8663000000000001</v>
      </c>
      <c r="J364" s="11">
        <v>39404</v>
      </c>
      <c r="K364">
        <v>54.89</v>
      </c>
      <c r="L364">
        <v>20.529299999999999</v>
      </c>
      <c r="M364">
        <v>34.360700000000001</v>
      </c>
    </row>
    <row r="365" spans="1:13" x14ac:dyDescent="0.3">
      <c r="A365">
        <v>528</v>
      </c>
      <c r="B365">
        <v>20071218</v>
      </c>
      <c r="C365">
        <v>20071230</v>
      </c>
      <c r="D365">
        <v>20071225</v>
      </c>
      <c r="E365">
        <v>12246</v>
      </c>
      <c r="F365">
        <v>9</v>
      </c>
      <c r="G365">
        <v>15</v>
      </c>
      <c r="H365">
        <v>4.99</v>
      </c>
      <c r="I365">
        <v>1.8663000000000001</v>
      </c>
      <c r="J365" s="11">
        <v>39434</v>
      </c>
      <c r="K365">
        <v>74.849999999999994</v>
      </c>
      <c r="L365">
        <v>27.994499999999999</v>
      </c>
      <c r="M365">
        <v>46.855499999999999</v>
      </c>
    </row>
    <row r="366" spans="1:13" x14ac:dyDescent="0.3">
      <c r="A366">
        <v>528</v>
      </c>
      <c r="B366">
        <v>20070915</v>
      </c>
      <c r="C366">
        <v>20070927</v>
      </c>
      <c r="D366">
        <v>20070922</v>
      </c>
      <c r="E366">
        <v>12344</v>
      </c>
      <c r="F366">
        <v>9</v>
      </c>
      <c r="G366">
        <v>12</v>
      </c>
      <c r="H366">
        <v>4.99</v>
      </c>
      <c r="I366">
        <v>1.8663000000000001</v>
      </c>
      <c r="J366" s="11">
        <v>39340</v>
      </c>
      <c r="K366">
        <v>59.88</v>
      </c>
      <c r="L366">
        <v>22.395600000000002</v>
      </c>
      <c r="M366">
        <v>37.484400000000001</v>
      </c>
    </row>
    <row r="367" spans="1:13" x14ac:dyDescent="0.3">
      <c r="A367">
        <v>528</v>
      </c>
      <c r="B367">
        <v>20071002</v>
      </c>
      <c r="C367">
        <v>20071014</v>
      </c>
      <c r="D367">
        <v>20071009</v>
      </c>
      <c r="E367">
        <v>12345</v>
      </c>
      <c r="F367">
        <v>9</v>
      </c>
      <c r="G367">
        <v>18</v>
      </c>
      <c r="H367">
        <v>4.99</v>
      </c>
      <c r="I367">
        <v>1.8663000000000001</v>
      </c>
      <c r="J367" s="11">
        <v>39357</v>
      </c>
      <c r="K367">
        <v>89.82</v>
      </c>
      <c r="L367">
        <v>33.593400000000003</v>
      </c>
      <c r="M367">
        <v>56.226599999999998</v>
      </c>
    </row>
    <row r="368" spans="1:13" x14ac:dyDescent="0.3">
      <c r="A368">
        <v>528</v>
      </c>
      <c r="B368">
        <v>20071225</v>
      </c>
      <c r="C368">
        <v>20080106</v>
      </c>
      <c r="D368">
        <v>20080101</v>
      </c>
      <c r="E368">
        <v>12351</v>
      </c>
      <c r="F368">
        <v>9</v>
      </c>
      <c r="G368">
        <v>7</v>
      </c>
      <c r="H368">
        <v>4.99</v>
      </c>
      <c r="I368">
        <v>1.8663000000000001</v>
      </c>
      <c r="J368" s="11">
        <v>39441</v>
      </c>
      <c r="K368">
        <v>34.93</v>
      </c>
      <c r="L368">
        <v>13.0641</v>
      </c>
      <c r="M368">
        <v>21.8659</v>
      </c>
    </row>
    <row r="369" spans="1:13" x14ac:dyDescent="0.3">
      <c r="A369">
        <v>528</v>
      </c>
      <c r="B369">
        <v>20070927</v>
      </c>
      <c r="C369">
        <v>20071009</v>
      </c>
      <c r="D369">
        <v>20071004</v>
      </c>
      <c r="E369">
        <v>12370</v>
      </c>
      <c r="F369">
        <v>9</v>
      </c>
      <c r="G369">
        <v>4</v>
      </c>
      <c r="H369">
        <v>4.99</v>
      </c>
      <c r="I369">
        <v>1.8663000000000001</v>
      </c>
      <c r="J369" s="11">
        <v>39352</v>
      </c>
      <c r="K369">
        <v>19.96</v>
      </c>
      <c r="L369">
        <v>7.4652000000000003</v>
      </c>
      <c r="M369">
        <v>12.4948</v>
      </c>
    </row>
    <row r="370" spans="1:13" x14ac:dyDescent="0.3">
      <c r="A370">
        <v>528</v>
      </c>
      <c r="B370">
        <v>20071204</v>
      </c>
      <c r="C370">
        <v>20071216</v>
      </c>
      <c r="D370">
        <v>20071211</v>
      </c>
      <c r="E370">
        <v>12370</v>
      </c>
      <c r="F370">
        <v>9</v>
      </c>
      <c r="G370">
        <v>4</v>
      </c>
      <c r="H370">
        <v>4.99</v>
      </c>
      <c r="I370">
        <v>1.8663000000000001</v>
      </c>
      <c r="J370" s="11">
        <v>39420</v>
      </c>
      <c r="K370">
        <v>19.96</v>
      </c>
      <c r="L370">
        <v>7.4652000000000003</v>
      </c>
      <c r="M370">
        <v>12.4948</v>
      </c>
    </row>
    <row r="371" spans="1:13" x14ac:dyDescent="0.3">
      <c r="A371">
        <v>528</v>
      </c>
      <c r="B371">
        <v>20070923</v>
      </c>
      <c r="C371">
        <v>20071005</v>
      </c>
      <c r="D371">
        <v>20070930</v>
      </c>
      <c r="E371">
        <v>12372</v>
      </c>
      <c r="F371">
        <v>9</v>
      </c>
      <c r="G371">
        <v>12</v>
      </c>
      <c r="H371">
        <v>4.99</v>
      </c>
      <c r="I371">
        <v>1.8663000000000001</v>
      </c>
      <c r="J371" s="11">
        <v>39348</v>
      </c>
      <c r="K371">
        <v>59.88</v>
      </c>
      <c r="L371">
        <v>22.395600000000002</v>
      </c>
      <c r="M371">
        <v>37.484400000000001</v>
      </c>
    </row>
    <row r="372" spans="1:13" x14ac:dyDescent="0.3">
      <c r="A372">
        <v>528</v>
      </c>
      <c r="B372">
        <v>20071008</v>
      </c>
      <c r="C372">
        <v>20071020</v>
      </c>
      <c r="D372">
        <v>20071015</v>
      </c>
      <c r="E372">
        <v>12372</v>
      </c>
      <c r="F372">
        <v>9</v>
      </c>
      <c r="G372">
        <v>15</v>
      </c>
      <c r="H372">
        <v>4.99</v>
      </c>
      <c r="I372">
        <v>1.8663000000000001</v>
      </c>
      <c r="J372" s="11">
        <v>39363</v>
      </c>
      <c r="K372">
        <v>74.849999999999994</v>
      </c>
      <c r="L372">
        <v>27.994499999999999</v>
      </c>
      <c r="M372">
        <v>46.855499999999999</v>
      </c>
    </row>
    <row r="373" spans="1:13" x14ac:dyDescent="0.3">
      <c r="A373">
        <v>528</v>
      </c>
      <c r="B373">
        <v>20070926</v>
      </c>
      <c r="C373">
        <v>20071008</v>
      </c>
      <c r="D373">
        <v>20071003</v>
      </c>
      <c r="E373">
        <v>12678</v>
      </c>
      <c r="F373">
        <v>9</v>
      </c>
      <c r="G373">
        <v>5</v>
      </c>
      <c r="H373">
        <v>4.99</v>
      </c>
      <c r="I373">
        <v>1.8663000000000001</v>
      </c>
      <c r="J373" s="11">
        <v>39351</v>
      </c>
      <c r="K373">
        <v>24.95</v>
      </c>
      <c r="L373">
        <v>9.3315000000000001</v>
      </c>
      <c r="M373">
        <v>15.618499999999999</v>
      </c>
    </row>
    <row r="374" spans="1:13" x14ac:dyDescent="0.3">
      <c r="A374">
        <v>528</v>
      </c>
      <c r="B374">
        <v>20071006</v>
      </c>
      <c r="C374">
        <v>20071018</v>
      </c>
      <c r="D374">
        <v>20071013</v>
      </c>
      <c r="E374">
        <v>12680</v>
      </c>
      <c r="F374">
        <v>9</v>
      </c>
      <c r="G374">
        <v>3</v>
      </c>
      <c r="H374">
        <v>4.99</v>
      </c>
      <c r="I374">
        <v>1.8663000000000001</v>
      </c>
      <c r="J374" s="11">
        <v>39361</v>
      </c>
      <c r="K374">
        <v>14.97</v>
      </c>
      <c r="L374">
        <v>5.5989000000000004</v>
      </c>
      <c r="M374">
        <v>9.3711000000000002</v>
      </c>
    </row>
    <row r="375" spans="1:13" x14ac:dyDescent="0.3">
      <c r="A375">
        <v>528</v>
      </c>
      <c r="B375">
        <v>20071204</v>
      </c>
      <c r="C375">
        <v>20071216</v>
      </c>
      <c r="D375">
        <v>20071211</v>
      </c>
      <c r="E375">
        <v>12682</v>
      </c>
      <c r="F375">
        <v>9</v>
      </c>
      <c r="G375">
        <v>19</v>
      </c>
      <c r="H375">
        <v>4.99</v>
      </c>
      <c r="I375">
        <v>1.8663000000000001</v>
      </c>
      <c r="J375" s="11">
        <v>39420</v>
      </c>
      <c r="K375">
        <v>94.81</v>
      </c>
      <c r="L375">
        <v>35.459699999999998</v>
      </c>
      <c r="M375">
        <v>59.350299999999997</v>
      </c>
    </row>
    <row r="376" spans="1:13" x14ac:dyDescent="0.3">
      <c r="A376">
        <v>528</v>
      </c>
      <c r="B376">
        <v>20071107</v>
      </c>
      <c r="C376">
        <v>20071119</v>
      </c>
      <c r="D376">
        <v>20071114</v>
      </c>
      <c r="E376">
        <v>12685</v>
      </c>
      <c r="F376">
        <v>9</v>
      </c>
      <c r="G376">
        <v>18</v>
      </c>
      <c r="H376">
        <v>4.99</v>
      </c>
      <c r="I376">
        <v>1.8663000000000001</v>
      </c>
      <c r="J376" s="11">
        <v>39393</v>
      </c>
      <c r="K376">
        <v>89.82</v>
      </c>
      <c r="L376">
        <v>33.593400000000003</v>
      </c>
      <c r="M376">
        <v>56.226599999999998</v>
      </c>
    </row>
    <row r="377" spans="1:13" x14ac:dyDescent="0.3">
      <c r="A377">
        <v>528</v>
      </c>
      <c r="B377">
        <v>20071116</v>
      </c>
      <c r="C377">
        <v>20071128</v>
      </c>
      <c r="D377">
        <v>20071123</v>
      </c>
      <c r="E377">
        <v>12703</v>
      </c>
      <c r="F377">
        <v>9</v>
      </c>
      <c r="G377">
        <v>4</v>
      </c>
      <c r="H377">
        <v>4.99</v>
      </c>
      <c r="I377">
        <v>1.8663000000000001</v>
      </c>
      <c r="J377" s="11">
        <v>39402</v>
      </c>
      <c r="K377">
        <v>19.96</v>
      </c>
      <c r="L377">
        <v>7.4652000000000003</v>
      </c>
      <c r="M377">
        <v>12.4948</v>
      </c>
    </row>
    <row r="378" spans="1:13" x14ac:dyDescent="0.3">
      <c r="A378">
        <v>528</v>
      </c>
      <c r="B378">
        <v>20070913</v>
      </c>
      <c r="C378">
        <v>20070925</v>
      </c>
      <c r="D378">
        <v>20070920</v>
      </c>
      <c r="E378">
        <v>12715</v>
      </c>
      <c r="F378">
        <v>9</v>
      </c>
      <c r="G378">
        <v>6</v>
      </c>
      <c r="H378">
        <v>4.99</v>
      </c>
      <c r="I378">
        <v>1.8663000000000001</v>
      </c>
      <c r="J378" s="11">
        <v>39338</v>
      </c>
      <c r="K378">
        <v>29.94</v>
      </c>
      <c r="L378">
        <v>11.197800000000001</v>
      </c>
      <c r="M378">
        <v>18.7422</v>
      </c>
    </row>
    <row r="379" spans="1:13" x14ac:dyDescent="0.3">
      <c r="A379">
        <v>528</v>
      </c>
      <c r="B379">
        <v>20071119</v>
      </c>
      <c r="C379">
        <v>20071201</v>
      </c>
      <c r="D379">
        <v>20071126</v>
      </c>
      <c r="E379">
        <v>12988</v>
      </c>
      <c r="F379">
        <v>9</v>
      </c>
      <c r="G379">
        <v>2</v>
      </c>
      <c r="H379">
        <v>4.99</v>
      </c>
      <c r="I379">
        <v>1.8663000000000001</v>
      </c>
      <c r="J379" s="11">
        <v>39405</v>
      </c>
      <c r="K379">
        <v>9.98</v>
      </c>
      <c r="L379">
        <v>3.7326000000000001</v>
      </c>
      <c r="M379">
        <v>6.2473999999999998</v>
      </c>
    </row>
    <row r="380" spans="1:13" x14ac:dyDescent="0.3">
      <c r="A380">
        <v>528</v>
      </c>
      <c r="B380">
        <v>20071107</v>
      </c>
      <c r="C380">
        <v>20071119</v>
      </c>
      <c r="D380">
        <v>20071114</v>
      </c>
      <c r="E380">
        <v>12989</v>
      </c>
      <c r="F380">
        <v>9</v>
      </c>
      <c r="G380">
        <v>2</v>
      </c>
      <c r="H380">
        <v>4.99</v>
      </c>
      <c r="I380">
        <v>1.8663000000000001</v>
      </c>
      <c r="J380" s="11">
        <v>39393</v>
      </c>
      <c r="K380">
        <v>9.98</v>
      </c>
      <c r="L380">
        <v>3.7326000000000001</v>
      </c>
      <c r="M380">
        <v>6.2473999999999998</v>
      </c>
    </row>
    <row r="381" spans="1:13" x14ac:dyDescent="0.3">
      <c r="A381">
        <v>528</v>
      </c>
      <c r="B381">
        <v>20071007</v>
      </c>
      <c r="C381">
        <v>20071019</v>
      </c>
      <c r="D381">
        <v>20071014</v>
      </c>
      <c r="E381">
        <v>12993</v>
      </c>
      <c r="F381">
        <v>9</v>
      </c>
      <c r="G381">
        <v>13</v>
      </c>
      <c r="H381">
        <v>4.99</v>
      </c>
      <c r="I381">
        <v>1.8663000000000001</v>
      </c>
      <c r="J381" s="11">
        <v>39362</v>
      </c>
      <c r="K381">
        <v>64.87</v>
      </c>
      <c r="L381">
        <v>24.261900000000001</v>
      </c>
      <c r="M381">
        <v>40.6081</v>
      </c>
    </row>
    <row r="382" spans="1:13" x14ac:dyDescent="0.3">
      <c r="A382">
        <v>528</v>
      </c>
      <c r="B382">
        <v>20071109</v>
      </c>
      <c r="C382">
        <v>20071121</v>
      </c>
      <c r="D382">
        <v>20071116</v>
      </c>
      <c r="E382">
        <v>13003</v>
      </c>
      <c r="F382">
        <v>9</v>
      </c>
      <c r="G382">
        <v>12</v>
      </c>
      <c r="H382">
        <v>4.99</v>
      </c>
      <c r="I382">
        <v>1.8663000000000001</v>
      </c>
      <c r="J382" s="11">
        <v>39395</v>
      </c>
      <c r="K382">
        <v>59.88</v>
      </c>
      <c r="L382">
        <v>22.395600000000002</v>
      </c>
      <c r="M382">
        <v>37.484400000000001</v>
      </c>
    </row>
    <row r="383" spans="1:13" x14ac:dyDescent="0.3">
      <c r="A383">
        <v>528</v>
      </c>
      <c r="B383">
        <v>20071105</v>
      </c>
      <c r="C383">
        <v>20071117</v>
      </c>
      <c r="D383">
        <v>20071112</v>
      </c>
      <c r="E383">
        <v>13012</v>
      </c>
      <c r="F383">
        <v>9</v>
      </c>
      <c r="G383">
        <v>18</v>
      </c>
      <c r="H383">
        <v>4.99</v>
      </c>
      <c r="I383">
        <v>1.8663000000000001</v>
      </c>
      <c r="J383" s="11">
        <v>39391</v>
      </c>
      <c r="K383">
        <v>89.82</v>
      </c>
      <c r="L383">
        <v>33.593400000000003</v>
      </c>
      <c r="M383">
        <v>56.226599999999998</v>
      </c>
    </row>
    <row r="384" spans="1:13" x14ac:dyDescent="0.3">
      <c r="A384">
        <v>528</v>
      </c>
      <c r="B384">
        <v>20071229</v>
      </c>
      <c r="C384">
        <v>20080110</v>
      </c>
      <c r="D384">
        <v>20080105</v>
      </c>
      <c r="E384">
        <v>13026</v>
      </c>
      <c r="F384">
        <v>9</v>
      </c>
      <c r="G384">
        <v>4</v>
      </c>
      <c r="H384">
        <v>4.99</v>
      </c>
      <c r="I384">
        <v>1.8663000000000001</v>
      </c>
      <c r="J384" s="11">
        <v>39445</v>
      </c>
      <c r="K384">
        <v>19.96</v>
      </c>
      <c r="L384">
        <v>7.4652000000000003</v>
      </c>
      <c r="M384">
        <v>12.4948</v>
      </c>
    </row>
    <row r="385" spans="1:13" x14ac:dyDescent="0.3">
      <c r="A385">
        <v>528</v>
      </c>
      <c r="B385">
        <v>20071221</v>
      </c>
      <c r="C385">
        <v>20080102</v>
      </c>
      <c r="D385">
        <v>20071228</v>
      </c>
      <c r="E385">
        <v>13041</v>
      </c>
      <c r="F385">
        <v>9</v>
      </c>
      <c r="G385">
        <v>18</v>
      </c>
      <c r="H385">
        <v>4.99</v>
      </c>
      <c r="I385">
        <v>1.8663000000000001</v>
      </c>
      <c r="J385" s="11">
        <v>39437</v>
      </c>
      <c r="K385">
        <v>89.82</v>
      </c>
      <c r="L385">
        <v>33.593400000000003</v>
      </c>
      <c r="M385">
        <v>56.226599999999998</v>
      </c>
    </row>
    <row r="386" spans="1:13" x14ac:dyDescent="0.3">
      <c r="A386">
        <v>528</v>
      </c>
      <c r="B386">
        <v>20070920</v>
      </c>
      <c r="C386">
        <v>20071002</v>
      </c>
      <c r="D386">
        <v>20070927</v>
      </c>
      <c r="E386">
        <v>13046</v>
      </c>
      <c r="F386">
        <v>9</v>
      </c>
      <c r="G386">
        <v>18</v>
      </c>
      <c r="H386">
        <v>4.99</v>
      </c>
      <c r="I386">
        <v>1.8663000000000001</v>
      </c>
      <c r="J386" s="11">
        <v>39345</v>
      </c>
      <c r="K386">
        <v>89.82</v>
      </c>
      <c r="L386">
        <v>33.593400000000003</v>
      </c>
      <c r="M386">
        <v>56.226599999999998</v>
      </c>
    </row>
    <row r="387" spans="1:13" x14ac:dyDescent="0.3">
      <c r="A387">
        <v>528</v>
      </c>
      <c r="B387">
        <v>20071126</v>
      </c>
      <c r="C387">
        <v>20071208</v>
      </c>
      <c r="D387">
        <v>20071203</v>
      </c>
      <c r="E387">
        <v>13051</v>
      </c>
      <c r="F387">
        <v>9</v>
      </c>
      <c r="G387">
        <v>18</v>
      </c>
      <c r="H387">
        <v>4.99</v>
      </c>
      <c r="I387">
        <v>1.8663000000000001</v>
      </c>
      <c r="J387" s="11">
        <v>39412</v>
      </c>
      <c r="K387">
        <v>89.82</v>
      </c>
      <c r="L387">
        <v>33.593400000000003</v>
      </c>
      <c r="M387">
        <v>56.226599999999998</v>
      </c>
    </row>
    <row r="388" spans="1:13" x14ac:dyDescent="0.3">
      <c r="A388">
        <v>528</v>
      </c>
      <c r="B388">
        <v>20071118</v>
      </c>
      <c r="C388">
        <v>20071130</v>
      </c>
      <c r="D388">
        <v>20071125</v>
      </c>
      <c r="E388">
        <v>13078</v>
      </c>
      <c r="F388">
        <v>9</v>
      </c>
      <c r="G388">
        <v>14</v>
      </c>
      <c r="H388">
        <v>4.99</v>
      </c>
      <c r="I388">
        <v>1.8663000000000001</v>
      </c>
      <c r="J388" s="11">
        <v>39404</v>
      </c>
      <c r="K388">
        <v>69.86</v>
      </c>
      <c r="L388">
        <v>26.1282</v>
      </c>
      <c r="M388">
        <v>43.7318</v>
      </c>
    </row>
    <row r="389" spans="1:13" x14ac:dyDescent="0.3">
      <c r="A389">
        <v>528</v>
      </c>
      <c r="B389">
        <v>20071109</v>
      </c>
      <c r="C389">
        <v>20071121</v>
      </c>
      <c r="D389">
        <v>20071116</v>
      </c>
      <c r="E389">
        <v>13080</v>
      </c>
      <c r="F389">
        <v>9</v>
      </c>
      <c r="G389">
        <v>12</v>
      </c>
      <c r="H389">
        <v>4.99</v>
      </c>
      <c r="I389">
        <v>1.8663000000000001</v>
      </c>
      <c r="J389" s="11">
        <v>39395</v>
      </c>
      <c r="K389">
        <v>59.88</v>
      </c>
      <c r="L389">
        <v>22.395600000000002</v>
      </c>
      <c r="M389">
        <v>37.484400000000001</v>
      </c>
    </row>
    <row r="390" spans="1:13" x14ac:dyDescent="0.3">
      <c r="A390">
        <v>528</v>
      </c>
      <c r="B390">
        <v>20071219</v>
      </c>
      <c r="C390">
        <v>20071231</v>
      </c>
      <c r="D390">
        <v>20071226</v>
      </c>
      <c r="E390">
        <v>13104</v>
      </c>
      <c r="F390">
        <v>9</v>
      </c>
      <c r="G390">
        <v>13</v>
      </c>
      <c r="H390">
        <v>4.99</v>
      </c>
      <c r="I390">
        <v>1.8663000000000001</v>
      </c>
      <c r="J390" s="11">
        <v>39435</v>
      </c>
      <c r="K390">
        <v>64.87</v>
      </c>
      <c r="L390">
        <v>24.261900000000001</v>
      </c>
      <c r="M390">
        <v>40.6081</v>
      </c>
    </row>
    <row r="391" spans="1:13" x14ac:dyDescent="0.3">
      <c r="A391">
        <v>528</v>
      </c>
      <c r="B391">
        <v>20070915</v>
      </c>
      <c r="C391">
        <v>20070927</v>
      </c>
      <c r="D391">
        <v>20070922</v>
      </c>
      <c r="E391">
        <v>13116</v>
      </c>
      <c r="F391">
        <v>9</v>
      </c>
      <c r="G391">
        <v>4</v>
      </c>
      <c r="H391">
        <v>4.99</v>
      </c>
      <c r="I391">
        <v>1.8663000000000001</v>
      </c>
      <c r="J391" s="11">
        <v>39340</v>
      </c>
      <c r="K391">
        <v>19.96</v>
      </c>
      <c r="L391">
        <v>7.4652000000000003</v>
      </c>
      <c r="M391">
        <v>12.4948</v>
      </c>
    </row>
    <row r="392" spans="1:13" x14ac:dyDescent="0.3">
      <c r="A392">
        <v>528</v>
      </c>
      <c r="B392">
        <v>20071221</v>
      </c>
      <c r="C392">
        <v>20080102</v>
      </c>
      <c r="D392">
        <v>20071228</v>
      </c>
      <c r="E392">
        <v>13137</v>
      </c>
      <c r="F392">
        <v>9</v>
      </c>
      <c r="G392">
        <v>1</v>
      </c>
      <c r="H392">
        <v>4.99</v>
      </c>
      <c r="I392">
        <v>1.8663000000000001</v>
      </c>
      <c r="J392" s="11">
        <v>39437</v>
      </c>
      <c r="K392">
        <v>4.99</v>
      </c>
      <c r="L392">
        <v>1.8663000000000001</v>
      </c>
      <c r="M392">
        <v>3.1236999999999999</v>
      </c>
    </row>
    <row r="393" spans="1:13" x14ac:dyDescent="0.3">
      <c r="A393">
        <v>528</v>
      </c>
      <c r="B393">
        <v>20070809</v>
      </c>
      <c r="C393">
        <v>20070821</v>
      </c>
      <c r="D393">
        <v>20070816</v>
      </c>
      <c r="E393">
        <v>13158</v>
      </c>
      <c r="F393">
        <v>9</v>
      </c>
      <c r="G393">
        <v>8</v>
      </c>
      <c r="H393">
        <v>4.99</v>
      </c>
      <c r="I393">
        <v>1.8663000000000001</v>
      </c>
      <c r="J393" s="11">
        <v>39303</v>
      </c>
      <c r="K393">
        <v>39.92</v>
      </c>
      <c r="L393">
        <v>14.930400000000001</v>
      </c>
      <c r="M393">
        <v>24.989599999999999</v>
      </c>
    </row>
    <row r="394" spans="1:13" x14ac:dyDescent="0.3">
      <c r="A394">
        <v>528</v>
      </c>
      <c r="B394">
        <v>20071228</v>
      </c>
      <c r="C394">
        <v>20080109</v>
      </c>
      <c r="D394">
        <v>20080104</v>
      </c>
      <c r="E394">
        <v>13523</v>
      </c>
      <c r="F394">
        <v>9</v>
      </c>
      <c r="G394">
        <v>3</v>
      </c>
      <c r="H394">
        <v>4.99</v>
      </c>
      <c r="I394">
        <v>1.8663000000000001</v>
      </c>
      <c r="J394" s="11">
        <v>39444</v>
      </c>
      <c r="K394">
        <v>14.97</v>
      </c>
      <c r="L394">
        <v>5.5989000000000004</v>
      </c>
      <c r="M394">
        <v>9.3711000000000002</v>
      </c>
    </row>
    <row r="395" spans="1:13" x14ac:dyDescent="0.3">
      <c r="A395">
        <v>528</v>
      </c>
      <c r="B395">
        <v>20071003</v>
      </c>
      <c r="C395">
        <v>20071015</v>
      </c>
      <c r="D395">
        <v>20071010</v>
      </c>
      <c r="E395">
        <v>13628</v>
      </c>
      <c r="F395">
        <v>9</v>
      </c>
      <c r="G395">
        <v>9</v>
      </c>
      <c r="H395">
        <v>4.99</v>
      </c>
      <c r="I395">
        <v>1.8663000000000001</v>
      </c>
      <c r="J395" s="11">
        <v>39358</v>
      </c>
      <c r="K395">
        <v>44.91</v>
      </c>
      <c r="L395">
        <v>16.796700000000001</v>
      </c>
      <c r="M395">
        <v>28.113299999999999</v>
      </c>
    </row>
    <row r="396" spans="1:13" x14ac:dyDescent="0.3">
      <c r="A396">
        <v>528</v>
      </c>
      <c r="B396">
        <v>20070805</v>
      </c>
      <c r="C396">
        <v>20070817</v>
      </c>
      <c r="D396">
        <v>20070812</v>
      </c>
      <c r="E396">
        <v>13635</v>
      </c>
      <c r="F396">
        <v>9</v>
      </c>
      <c r="G396">
        <v>9</v>
      </c>
      <c r="H396">
        <v>4.99</v>
      </c>
      <c r="I396">
        <v>1.8663000000000001</v>
      </c>
      <c r="J396" s="11">
        <v>39299</v>
      </c>
      <c r="K396">
        <v>44.91</v>
      </c>
      <c r="L396">
        <v>16.796700000000001</v>
      </c>
      <c r="M396">
        <v>28.113299999999999</v>
      </c>
    </row>
    <row r="397" spans="1:13" x14ac:dyDescent="0.3">
      <c r="A397">
        <v>528</v>
      </c>
      <c r="B397">
        <v>20071012</v>
      </c>
      <c r="C397">
        <v>20071024</v>
      </c>
      <c r="D397">
        <v>20071019</v>
      </c>
      <c r="E397">
        <v>13639</v>
      </c>
      <c r="F397">
        <v>9</v>
      </c>
      <c r="G397">
        <v>5</v>
      </c>
      <c r="H397">
        <v>4.99</v>
      </c>
      <c r="I397">
        <v>1.8663000000000001</v>
      </c>
      <c r="J397" s="11">
        <v>39367</v>
      </c>
      <c r="K397">
        <v>24.95</v>
      </c>
      <c r="L397">
        <v>9.3315000000000001</v>
      </c>
      <c r="M397">
        <v>15.618499999999999</v>
      </c>
    </row>
    <row r="398" spans="1:13" x14ac:dyDescent="0.3">
      <c r="A398">
        <v>528</v>
      </c>
      <c r="B398">
        <v>20070916</v>
      </c>
      <c r="C398">
        <v>20070928</v>
      </c>
      <c r="D398">
        <v>20070923</v>
      </c>
      <c r="E398">
        <v>13640</v>
      </c>
      <c r="F398">
        <v>9</v>
      </c>
      <c r="G398">
        <v>13</v>
      </c>
      <c r="H398">
        <v>4.99</v>
      </c>
      <c r="I398">
        <v>1.8663000000000001</v>
      </c>
      <c r="J398" s="11">
        <v>39341</v>
      </c>
      <c r="K398">
        <v>64.87</v>
      </c>
      <c r="L398">
        <v>24.261900000000001</v>
      </c>
      <c r="M398">
        <v>40.6081</v>
      </c>
    </row>
    <row r="399" spans="1:13" x14ac:dyDescent="0.3">
      <c r="A399">
        <v>528</v>
      </c>
      <c r="B399">
        <v>20071110</v>
      </c>
      <c r="C399">
        <v>20071122</v>
      </c>
      <c r="D399">
        <v>20071117</v>
      </c>
      <c r="E399">
        <v>13642</v>
      </c>
      <c r="F399">
        <v>9</v>
      </c>
      <c r="G399">
        <v>13</v>
      </c>
      <c r="H399">
        <v>4.99</v>
      </c>
      <c r="I399">
        <v>1.8663000000000001</v>
      </c>
      <c r="J399" s="11">
        <v>39396</v>
      </c>
      <c r="K399">
        <v>64.87</v>
      </c>
      <c r="L399">
        <v>24.261900000000001</v>
      </c>
      <c r="M399">
        <v>40.6081</v>
      </c>
    </row>
    <row r="400" spans="1:13" x14ac:dyDescent="0.3">
      <c r="A400">
        <v>528</v>
      </c>
      <c r="B400">
        <v>20071111</v>
      </c>
      <c r="C400">
        <v>20071123</v>
      </c>
      <c r="D400">
        <v>20071118</v>
      </c>
      <c r="E400">
        <v>13670</v>
      </c>
      <c r="F400">
        <v>9</v>
      </c>
      <c r="G400">
        <v>14</v>
      </c>
      <c r="H400">
        <v>4.99</v>
      </c>
      <c r="I400">
        <v>1.8663000000000001</v>
      </c>
      <c r="J400" s="11">
        <v>39397</v>
      </c>
      <c r="K400">
        <v>69.86</v>
      </c>
      <c r="L400">
        <v>26.1282</v>
      </c>
      <c r="M400">
        <v>43.7318</v>
      </c>
    </row>
    <row r="401" spans="1:13" x14ac:dyDescent="0.3">
      <c r="A401">
        <v>528</v>
      </c>
      <c r="B401">
        <v>20070824</v>
      </c>
      <c r="C401">
        <v>20070905</v>
      </c>
      <c r="D401">
        <v>20070831</v>
      </c>
      <c r="E401">
        <v>13962</v>
      </c>
      <c r="F401">
        <v>9</v>
      </c>
      <c r="G401">
        <v>1</v>
      </c>
      <c r="H401">
        <v>4.99</v>
      </c>
      <c r="I401">
        <v>1.8663000000000001</v>
      </c>
      <c r="J401" s="11">
        <v>39318</v>
      </c>
      <c r="K401">
        <v>4.99</v>
      </c>
      <c r="L401">
        <v>1.8663000000000001</v>
      </c>
      <c r="M401">
        <v>3.1236999999999999</v>
      </c>
    </row>
    <row r="402" spans="1:13" x14ac:dyDescent="0.3">
      <c r="A402">
        <v>528</v>
      </c>
      <c r="B402">
        <v>20070909</v>
      </c>
      <c r="C402">
        <v>20070921</v>
      </c>
      <c r="D402">
        <v>20070916</v>
      </c>
      <c r="E402">
        <v>13983</v>
      </c>
      <c r="F402">
        <v>9</v>
      </c>
      <c r="G402">
        <v>1</v>
      </c>
      <c r="H402">
        <v>4.99</v>
      </c>
      <c r="I402">
        <v>1.8663000000000001</v>
      </c>
      <c r="J402" s="11">
        <v>39334</v>
      </c>
      <c r="K402">
        <v>4.99</v>
      </c>
      <c r="L402">
        <v>1.8663000000000001</v>
      </c>
      <c r="M402">
        <v>3.1236999999999999</v>
      </c>
    </row>
    <row r="403" spans="1:13" x14ac:dyDescent="0.3">
      <c r="A403">
        <v>528</v>
      </c>
      <c r="B403">
        <v>20070831</v>
      </c>
      <c r="C403">
        <v>20070912</v>
      </c>
      <c r="D403">
        <v>20070907</v>
      </c>
      <c r="E403">
        <v>14061</v>
      </c>
      <c r="F403">
        <v>9</v>
      </c>
      <c r="G403">
        <v>4</v>
      </c>
      <c r="H403">
        <v>4.99</v>
      </c>
      <c r="I403">
        <v>1.8663000000000001</v>
      </c>
      <c r="J403" s="11">
        <v>39325</v>
      </c>
      <c r="K403">
        <v>19.96</v>
      </c>
      <c r="L403">
        <v>7.4652000000000003</v>
      </c>
      <c r="M403">
        <v>12.4948</v>
      </c>
    </row>
    <row r="404" spans="1:13" x14ac:dyDescent="0.3">
      <c r="A404">
        <v>528</v>
      </c>
      <c r="B404">
        <v>20070702</v>
      </c>
      <c r="C404">
        <v>20070714</v>
      </c>
      <c r="D404">
        <v>20070709</v>
      </c>
      <c r="E404">
        <v>14066</v>
      </c>
      <c r="F404">
        <v>9</v>
      </c>
      <c r="G404">
        <v>16</v>
      </c>
      <c r="H404">
        <v>4.99</v>
      </c>
      <c r="I404">
        <v>1.8663000000000001</v>
      </c>
      <c r="J404" s="11">
        <v>39265</v>
      </c>
      <c r="K404">
        <v>79.84</v>
      </c>
      <c r="L404">
        <v>29.860800000000001</v>
      </c>
      <c r="M404">
        <v>49.979199999999999</v>
      </c>
    </row>
    <row r="405" spans="1:13" x14ac:dyDescent="0.3">
      <c r="A405">
        <v>528</v>
      </c>
      <c r="B405">
        <v>20071112</v>
      </c>
      <c r="C405">
        <v>20071124</v>
      </c>
      <c r="D405">
        <v>20071119</v>
      </c>
      <c r="E405">
        <v>14212</v>
      </c>
      <c r="F405">
        <v>9</v>
      </c>
      <c r="G405">
        <v>4</v>
      </c>
      <c r="H405">
        <v>4.99</v>
      </c>
      <c r="I405">
        <v>1.8663000000000001</v>
      </c>
      <c r="J405" s="11">
        <v>39398</v>
      </c>
      <c r="K405">
        <v>19.96</v>
      </c>
      <c r="L405">
        <v>7.4652000000000003</v>
      </c>
      <c r="M405">
        <v>12.4948</v>
      </c>
    </row>
    <row r="406" spans="1:13" x14ac:dyDescent="0.3">
      <c r="A406">
        <v>528</v>
      </c>
      <c r="B406">
        <v>20070910</v>
      </c>
      <c r="C406">
        <v>20070922</v>
      </c>
      <c r="D406">
        <v>20070917</v>
      </c>
      <c r="E406">
        <v>14217</v>
      </c>
      <c r="F406">
        <v>9</v>
      </c>
      <c r="G406">
        <v>16</v>
      </c>
      <c r="H406">
        <v>4.99</v>
      </c>
      <c r="I406">
        <v>1.8663000000000001</v>
      </c>
      <c r="J406" s="11">
        <v>39335</v>
      </c>
      <c r="K406">
        <v>79.84</v>
      </c>
      <c r="L406">
        <v>29.860800000000001</v>
      </c>
      <c r="M406">
        <v>49.979199999999999</v>
      </c>
    </row>
    <row r="407" spans="1:13" x14ac:dyDescent="0.3">
      <c r="A407">
        <v>528</v>
      </c>
      <c r="B407">
        <v>20071219</v>
      </c>
      <c r="C407">
        <v>20071231</v>
      </c>
      <c r="D407">
        <v>20071226</v>
      </c>
      <c r="E407">
        <v>14223</v>
      </c>
      <c r="F407">
        <v>9</v>
      </c>
      <c r="G407">
        <v>1</v>
      </c>
      <c r="H407">
        <v>4.99</v>
      </c>
      <c r="I407">
        <v>1.8663000000000001</v>
      </c>
      <c r="J407" s="11">
        <v>39435</v>
      </c>
      <c r="K407">
        <v>4.99</v>
      </c>
      <c r="L407">
        <v>1.8663000000000001</v>
      </c>
      <c r="M407">
        <v>3.1236999999999999</v>
      </c>
    </row>
    <row r="408" spans="1:13" x14ac:dyDescent="0.3">
      <c r="A408">
        <v>528</v>
      </c>
      <c r="B408">
        <v>20071128</v>
      </c>
      <c r="C408">
        <v>20071210</v>
      </c>
      <c r="D408">
        <v>20071205</v>
      </c>
      <c r="E408">
        <v>14305</v>
      </c>
      <c r="F408">
        <v>9</v>
      </c>
      <c r="G408">
        <v>17</v>
      </c>
      <c r="H408">
        <v>4.99</v>
      </c>
      <c r="I408">
        <v>1.8663000000000001</v>
      </c>
      <c r="J408" s="11">
        <v>39414</v>
      </c>
      <c r="K408">
        <v>84.83</v>
      </c>
      <c r="L408">
        <v>31.7271</v>
      </c>
      <c r="M408">
        <v>53.102899999999998</v>
      </c>
    </row>
    <row r="409" spans="1:13" x14ac:dyDescent="0.3">
      <c r="A409">
        <v>528</v>
      </c>
      <c r="B409">
        <v>20071102</v>
      </c>
      <c r="C409">
        <v>20071114</v>
      </c>
      <c r="D409">
        <v>20071109</v>
      </c>
      <c r="E409">
        <v>14306</v>
      </c>
      <c r="F409">
        <v>9</v>
      </c>
      <c r="G409">
        <v>18</v>
      </c>
      <c r="H409">
        <v>4.99</v>
      </c>
      <c r="I409">
        <v>1.8663000000000001</v>
      </c>
      <c r="J409" s="11">
        <v>39388</v>
      </c>
      <c r="K409">
        <v>89.82</v>
      </c>
      <c r="L409">
        <v>33.593400000000003</v>
      </c>
      <c r="M409">
        <v>56.226599999999998</v>
      </c>
    </row>
    <row r="410" spans="1:13" x14ac:dyDescent="0.3">
      <c r="A410">
        <v>528</v>
      </c>
      <c r="B410">
        <v>20071011</v>
      </c>
      <c r="C410">
        <v>20071023</v>
      </c>
      <c r="D410">
        <v>20071018</v>
      </c>
      <c r="E410">
        <v>15024</v>
      </c>
      <c r="F410">
        <v>9</v>
      </c>
      <c r="G410">
        <v>1</v>
      </c>
      <c r="H410">
        <v>4.99</v>
      </c>
      <c r="I410">
        <v>1.8663000000000001</v>
      </c>
      <c r="J410" s="11">
        <v>39366</v>
      </c>
      <c r="K410">
        <v>4.99</v>
      </c>
      <c r="L410">
        <v>1.8663000000000001</v>
      </c>
      <c r="M410">
        <v>3.1236999999999999</v>
      </c>
    </row>
    <row r="411" spans="1:13" x14ac:dyDescent="0.3">
      <c r="A411">
        <v>528</v>
      </c>
      <c r="B411">
        <v>20070927</v>
      </c>
      <c r="C411">
        <v>20071009</v>
      </c>
      <c r="D411">
        <v>20071004</v>
      </c>
      <c r="E411">
        <v>15426</v>
      </c>
      <c r="F411">
        <v>9</v>
      </c>
      <c r="G411">
        <v>14</v>
      </c>
      <c r="H411">
        <v>4.99</v>
      </c>
      <c r="I411">
        <v>1.8663000000000001</v>
      </c>
      <c r="J411" s="11">
        <v>39352</v>
      </c>
      <c r="K411">
        <v>69.86</v>
      </c>
      <c r="L411">
        <v>26.1282</v>
      </c>
      <c r="M411">
        <v>43.7318</v>
      </c>
    </row>
    <row r="412" spans="1:13" x14ac:dyDescent="0.3">
      <c r="A412">
        <v>528</v>
      </c>
      <c r="B412">
        <v>20071024</v>
      </c>
      <c r="C412">
        <v>20071105</v>
      </c>
      <c r="D412">
        <v>20071031</v>
      </c>
      <c r="E412">
        <v>15641</v>
      </c>
      <c r="F412">
        <v>9</v>
      </c>
      <c r="G412">
        <v>2</v>
      </c>
      <c r="H412">
        <v>4.99</v>
      </c>
      <c r="I412">
        <v>1.8663000000000001</v>
      </c>
      <c r="J412" s="11">
        <v>39379</v>
      </c>
      <c r="K412">
        <v>9.98</v>
      </c>
      <c r="L412">
        <v>3.7326000000000001</v>
      </c>
      <c r="M412">
        <v>6.2473999999999998</v>
      </c>
    </row>
    <row r="413" spans="1:13" x14ac:dyDescent="0.3">
      <c r="A413">
        <v>528</v>
      </c>
      <c r="B413">
        <v>20071121</v>
      </c>
      <c r="C413">
        <v>20071203</v>
      </c>
      <c r="D413">
        <v>20071128</v>
      </c>
      <c r="E413">
        <v>15812</v>
      </c>
      <c r="F413">
        <v>9</v>
      </c>
      <c r="G413">
        <v>18</v>
      </c>
      <c r="H413">
        <v>4.99</v>
      </c>
      <c r="I413">
        <v>1.8663000000000001</v>
      </c>
      <c r="J413" s="11">
        <v>39407</v>
      </c>
      <c r="K413">
        <v>89.82</v>
      </c>
      <c r="L413">
        <v>33.593400000000003</v>
      </c>
      <c r="M413">
        <v>56.226599999999998</v>
      </c>
    </row>
    <row r="414" spans="1:13" x14ac:dyDescent="0.3">
      <c r="A414">
        <v>528</v>
      </c>
      <c r="B414">
        <v>20071103</v>
      </c>
      <c r="C414">
        <v>20071115</v>
      </c>
      <c r="D414">
        <v>20071110</v>
      </c>
      <c r="E414">
        <v>15828</v>
      </c>
      <c r="F414">
        <v>9</v>
      </c>
      <c r="G414">
        <v>14</v>
      </c>
      <c r="H414">
        <v>4.99</v>
      </c>
      <c r="I414">
        <v>1.8663000000000001</v>
      </c>
      <c r="J414" s="11">
        <v>39389</v>
      </c>
      <c r="K414">
        <v>69.86</v>
      </c>
      <c r="L414">
        <v>26.1282</v>
      </c>
      <c r="M414">
        <v>43.7318</v>
      </c>
    </row>
    <row r="415" spans="1:13" x14ac:dyDescent="0.3">
      <c r="A415">
        <v>528</v>
      </c>
      <c r="B415">
        <v>20070906</v>
      </c>
      <c r="C415">
        <v>20070918</v>
      </c>
      <c r="D415">
        <v>20070913</v>
      </c>
      <c r="E415">
        <v>15831</v>
      </c>
      <c r="F415">
        <v>9</v>
      </c>
      <c r="G415">
        <v>20</v>
      </c>
      <c r="H415">
        <v>4.99</v>
      </c>
      <c r="I415">
        <v>1.8663000000000001</v>
      </c>
      <c r="J415" s="11">
        <v>39331</v>
      </c>
      <c r="K415">
        <v>99.8</v>
      </c>
      <c r="L415">
        <v>37.326000000000001</v>
      </c>
      <c r="M415">
        <v>62.473999999999997</v>
      </c>
    </row>
    <row r="416" spans="1:13" x14ac:dyDescent="0.3">
      <c r="A416">
        <v>528</v>
      </c>
      <c r="B416">
        <v>20071220</v>
      </c>
      <c r="C416">
        <v>20080101</v>
      </c>
      <c r="D416">
        <v>20071227</v>
      </c>
      <c r="E416">
        <v>16160</v>
      </c>
      <c r="F416">
        <v>9</v>
      </c>
      <c r="G416">
        <v>20</v>
      </c>
      <c r="H416">
        <v>4.99</v>
      </c>
      <c r="I416">
        <v>1.8663000000000001</v>
      </c>
      <c r="J416" s="11">
        <v>39436</v>
      </c>
      <c r="K416">
        <v>99.8</v>
      </c>
      <c r="L416">
        <v>37.326000000000001</v>
      </c>
      <c r="M416">
        <v>62.473999999999997</v>
      </c>
    </row>
    <row r="417" spans="1:13" x14ac:dyDescent="0.3">
      <c r="A417">
        <v>528</v>
      </c>
      <c r="B417">
        <v>20070816</v>
      </c>
      <c r="C417">
        <v>20070828</v>
      </c>
      <c r="D417">
        <v>20070823</v>
      </c>
      <c r="E417">
        <v>16166</v>
      </c>
      <c r="F417">
        <v>9</v>
      </c>
      <c r="G417">
        <v>1</v>
      </c>
      <c r="H417">
        <v>4.99</v>
      </c>
      <c r="I417">
        <v>1.8663000000000001</v>
      </c>
      <c r="J417" s="11">
        <v>39310</v>
      </c>
      <c r="K417">
        <v>4.99</v>
      </c>
      <c r="L417">
        <v>1.8663000000000001</v>
      </c>
      <c r="M417">
        <v>3.1236999999999999</v>
      </c>
    </row>
    <row r="418" spans="1:13" x14ac:dyDescent="0.3">
      <c r="A418">
        <v>528</v>
      </c>
      <c r="B418">
        <v>20070930</v>
      </c>
      <c r="C418">
        <v>20071012</v>
      </c>
      <c r="D418">
        <v>20071007</v>
      </c>
      <c r="E418">
        <v>16168</v>
      </c>
      <c r="F418">
        <v>9</v>
      </c>
      <c r="G418">
        <v>15</v>
      </c>
      <c r="H418">
        <v>4.99</v>
      </c>
      <c r="I418">
        <v>1.8663000000000001</v>
      </c>
      <c r="J418" s="11">
        <v>39355</v>
      </c>
      <c r="K418">
        <v>74.849999999999994</v>
      </c>
      <c r="L418">
        <v>27.994499999999999</v>
      </c>
      <c r="M418">
        <v>46.855499999999999</v>
      </c>
    </row>
    <row r="419" spans="1:13" x14ac:dyDescent="0.3">
      <c r="A419">
        <v>528</v>
      </c>
      <c r="B419">
        <v>20070803</v>
      </c>
      <c r="C419">
        <v>20070815</v>
      </c>
      <c r="D419">
        <v>20070810</v>
      </c>
      <c r="E419">
        <v>16609</v>
      </c>
      <c r="F419">
        <v>9</v>
      </c>
      <c r="G419">
        <v>4</v>
      </c>
      <c r="H419">
        <v>4.99</v>
      </c>
      <c r="I419">
        <v>1.8663000000000001</v>
      </c>
      <c r="J419" s="11">
        <v>39297</v>
      </c>
      <c r="K419">
        <v>19.96</v>
      </c>
      <c r="L419">
        <v>7.4652000000000003</v>
      </c>
      <c r="M419">
        <v>12.4948</v>
      </c>
    </row>
    <row r="420" spans="1:13" x14ac:dyDescent="0.3">
      <c r="A420">
        <v>528</v>
      </c>
      <c r="B420">
        <v>20071008</v>
      </c>
      <c r="C420">
        <v>20071020</v>
      </c>
      <c r="D420">
        <v>20071015</v>
      </c>
      <c r="E420">
        <v>16610</v>
      </c>
      <c r="F420">
        <v>9</v>
      </c>
      <c r="G420">
        <v>5</v>
      </c>
      <c r="H420">
        <v>4.99</v>
      </c>
      <c r="I420">
        <v>1.8663000000000001</v>
      </c>
      <c r="J420" s="11">
        <v>39363</v>
      </c>
      <c r="K420">
        <v>24.95</v>
      </c>
      <c r="L420">
        <v>9.3315000000000001</v>
      </c>
      <c r="M420">
        <v>15.618499999999999</v>
      </c>
    </row>
    <row r="421" spans="1:13" x14ac:dyDescent="0.3">
      <c r="A421">
        <v>528</v>
      </c>
      <c r="B421">
        <v>20070821</v>
      </c>
      <c r="C421">
        <v>20070902</v>
      </c>
      <c r="D421">
        <v>20070828</v>
      </c>
      <c r="E421">
        <v>16611</v>
      </c>
      <c r="F421">
        <v>9</v>
      </c>
      <c r="G421">
        <v>9</v>
      </c>
      <c r="H421">
        <v>4.99</v>
      </c>
      <c r="I421">
        <v>1.8663000000000001</v>
      </c>
      <c r="J421" s="11">
        <v>39315</v>
      </c>
      <c r="K421">
        <v>44.91</v>
      </c>
      <c r="L421">
        <v>16.796700000000001</v>
      </c>
      <c r="M421">
        <v>28.113299999999999</v>
      </c>
    </row>
    <row r="422" spans="1:13" x14ac:dyDescent="0.3">
      <c r="A422">
        <v>528</v>
      </c>
      <c r="B422">
        <v>20071231</v>
      </c>
      <c r="C422">
        <v>20080112</v>
      </c>
      <c r="D422">
        <v>20080107</v>
      </c>
      <c r="E422">
        <v>16615</v>
      </c>
      <c r="F422">
        <v>9</v>
      </c>
      <c r="G422">
        <v>13</v>
      </c>
      <c r="H422">
        <v>4.99</v>
      </c>
      <c r="I422">
        <v>1.8663000000000001</v>
      </c>
      <c r="J422" s="11">
        <v>39447</v>
      </c>
      <c r="K422">
        <v>64.87</v>
      </c>
      <c r="L422">
        <v>24.261900000000001</v>
      </c>
      <c r="M422">
        <v>40.6081</v>
      </c>
    </row>
    <row r="423" spans="1:13" x14ac:dyDescent="0.3">
      <c r="A423">
        <v>528</v>
      </c>
      <c r="B423">
        <v>20070807</v>
      </c>
      <c r="C423">
        <v>20070819</v>
      </c>
      <c r="D423">
        <v>20070814</v>
      </c>
      <c r="E423">
        <v>16617</v>
      </c>
      <c r="F423">
        <v>9</v>
      </c>
      <c r="G423">
        <v>1</v>
      </c>
      <c r="H423">
        <v>4.99</v>
      </c>
      <c r="I423">
        <v>1.8663000000000001</v>
      </c>
      <c r="J423" s="11">
        <v>39301</v>
      </c>
      <c r="K423">
        <v>4.99</v>
      </c>
      <c r="L423">
        <v>1.8663000000000001</v>
      </c>
      <c r="M423">
        <v>3.1236999999999999</v>
      </c>
    </row>
    <row r="424" spans="1:13" x14ac:dyDescent="0.3">
      <c r="A424">
        <v>528</v>
      </c>
      <c r="B424">
        <v>20071121</v>
      </c>
      <c r="C424">
        <v>20071203</v>
      </c>
      <c r="D424">
        <v>20071128</v>
      </c>
      <c r="E424">
        <v>16626</v>
      </c>
      <c r="F424">
        <v>9</v>
      </c>
      <c r="G424">
        <v>10</v>
      </c>
      <c r="H424">
        <v>4.99</v>
      </c>
      <c r="I424">
        <v>1.8663000000000001</v>
      </c>
      <c r="J424" s="11">
        <v>39407</v>
      </c>
      <c r="K424">
        <v>49.9</v>
      </c>
      <c r="L424">
        <v>18.663</v>
      </c>
      <c r="M424">
        <v>31.236999999999998</v>
      </c>
    </row>
    <row r="425" spans="1:13" x14ac:dyDescent="0.3">
      <c r="A425">
        <v>528</v>
      </c>
      <c r="B425">
        <v>20071020</v>
      </c>
      <c r="C425">
        <v>20071101</v>
      </c>
      <c r="D425">
        <v>20071027</v>
      </c>
      <c r="E425">
        <v>16640</v>
      </c>
      <c r="F425">
        <v>9</v>
      </c>
      <c r="G425">
        <v>13</v>
      </c>
      <c r="H425">
        <v>4.99</v>
      </c>
      <c r="I425">
        <v>1.8663000000000001</v>
      </c>
      <c r="J425" s="11">
        <v>39375</v>
      </c>
      <c r="K425">
        <v>64.87</v>
      </c>
      <c r="L425">
        <v>24.261900000000001</v>
      </c>
      <c r="M425">
        <v>40.6081</v>
      </c>
    </row>
    <row r="426" spans="1:13" x14ac:dyDescent="0.3">
      <c r="A426">
        <v>528</v>
      </c>
      <c r="B426">
        <v>20071028</v>
      </c>
      <c r="C426">
        <v>20071109</v>
      </c>
      <c r="D426">
        <v>20071104</v>
      </c>
      <c r="E426">
        <v>16674</v>
      </c>
      <c r="F426">
        <v>9</v>
      </c>
      <c r="G426">
        <v>9</v>
      </c>
      <c r="H426">
        <v>4.99</v>
      </c>
      <c r="I426">
        <v>1.8663000000000001</v>
      </c>
      <c r="J426" s="11">
        <v>39383</v>
      </c>
      <c r="K426">
        <v>44.91</v>
      </c>
      <c r="L426">
        <v>16.796700000000001</v>
      </c>
      <c r="M426">
        <v>28.113299999999999</v>
      </c>
    </row>
    <row r="427" spans="1:13" x14ac:dyDescent="0.3">
      <c r="A427">
        <v>528</v>
      </c>
      <c r="B427">
        <v>20070820</v>
      </c>
      <c r="C427">
        <v>20070901</v>
      </c>
      <c r="D427">
        <v>20070827</v>
      </c>
      <c r="E427">
        <v>16675</v>
      </c>
      <c r="F427">
        <v>9</v>
      </c>
      <c r="G427">
        <v>20</v>
      </c>
      <c r="H427">
        <v>4.99</v>
      </c>
      <c r="I427">
        <v>1.8663000000000001</v>
      </c>
      <c r="J427" s="11">
        <v>39314</v>
      </c>
      <c r="K427">
        <v>99.8</v>
      </c>
      <c r="L427">
        <v>37.326000000000001</v>
      </c>
      <c r="M427">
        <v>62.473999999999997</v>
      </c>
    </row>
    <row r="428" spans="1:13" x14ac:dyDescent="0.3">
      <c r="A428">
        <v>528</v>
      </c>
      <c r="B428">
        <v>20071002</v>
      </c>
      <c r="C428">
        <v>20071014</v>
      </c>
      <c r="D428">
        <v>20071009</v>
      </c>
      <c r="E428">
        <v>16679</v>
      </c>
      <c r="F428">
        <v>9</v>
      </c>
      <c r="G428">
        <v>9</v>
      </c>
      <c r="H428">
        <v>4.99</v>
      </c>
      <c r="I428">
        <v>1.8663000000000001</v>
      </c>
      <c r="J428" s="11">
        <v>39357</v>
      </c>
      <c r="K428">
        <v>44.91</v>
      </c>
      <c r="L428">
        <v>16.796700000000001</v>
      </c>
      <c r="M428">
        <v>28.113299999999999</v>
      </c>
    </row>
    <row r="429" spans="1:13" x14ac:dyDescent="0.3">
      <c r="A429">
        <v>528</v>
      </c>
      <c r="B429">
        <v>20071130</v>
      </c>
      <c r="C429">
        <v>20071212</v>
      </c>
      <c r="D429">
        <v>20071207</v>
      </c>
      <c r="E429">
        <v>16683</v>
      </c>
      <c r="F429">
        <v>9</v>
      </c>
      <c r="G429">
        <v>11</v>
      </c>
      <c r="H429">
        <v>4.99</v>
      </c>
      <c r="I429">
        <v>1.8663000000000001</v>
      </c>
      <c r="J429" s="11">
        <v>39416</v>
      </c>
      <c r="K429">
        <v>54.89</v>
      </c>
      <c r="L429">
        <v>20.529299999999999</v>
      </c>
      <c r="M429">
        <v>34.360700000000001</v>
      </c>
    </row>
    <row r="430" spans="1:13" x14ac:dyDescent="0.3">
      <c r="A430">
        <v>528</v>
      </c>
      <c r="B430">
        <v>20071022</v>
      </c>
      <c r="C430">
        <v>20071103</v>
      </c>
      <c r="D430">
        <v>20071029</v>
      </c>
      <c r="E430">
        <v>17052</v>
      </c>
      <c r="F430">
        <v>9</v>
      </c>
      <c r="G430">
        <v>7</v>
      </c>
      <c r="H430">
        <v>4.99</v>
      </c>
      <c r="I430">
        <v>1.8663000000000001</v>
      </c>
      <c r="J430" s="11">
        <v>39377</v>
      </c>
      <c r="K430">
        <v>34.93</v>
      </c>
      <c r="L430">
        <v>13.0641</v>
      </c>
      <c r="M430">
        <v>21.8659</v>
      </c>
    </row>
    <row r="431" spans="1:13" x14ac:dyDescent="0.3">
      <c r="A431">
        <v>528</v>
      </c>
      <c r="B431">
        <v>20071124</v>
      </c>
      <c r="C431">
        <v>20071206</v>
      </c>
      <c r="D431">
        <v>20071201</v>
      </c>
      <c r="E431">
        <v>17053</v>
      </c>
      <c r="F431">
        <v>9</v>
      </c>
      <c r="G431">
        <v>19</v>
      </c>
      <c r="H431">
        <v>4.99</v>
      </c>
      <c r="I431">
        <v>1.8663000000000001</v>
      </c>
      <c r="J431" s="11">
        <v>39410</v>
      </c>
      <c r="K431">
        <v>94.81</v>
      </c>
      <c r="L431">
        <v>35.459699999999998</v>
      </c>
      <c r="M431">
        <v>59.350299999999997</v>
      </c>
    </row>
    <row r="432" spans="1:13" x14ac:dyDescent="0.3">
      <c r="A432">
        <v>528</v>
      </c>
      <c r="B432">
        <v>20071213</v>
      </c>
      <c r="C432">
        <v>20071225</v>
      </c>
      <c r="D432">
        <v>20071220</v>
      </c>
      <c r="E432">
        <v>17059</v>
      </c>
      <c r="F432">
        <v>9</v>
      </c>
      <c r="G432">
        <v>12</v>
      </c>
      <c r="H432">
        <v>4.99</v>
      </c>
      <c r="I432">
        <v>1.8663000000000001</v>
      </c>
      <c r="J432" s="11">
        <v>39429</v>
      </c>
      <c r="K432">
        <v>59.88</v>
      </c>
      <c r="L432">
        <v>22.395600000000002</v>
      </c>
      <c r="M432">
        <v>37.484400000000001</v>
      </c>
    </row>
    <row r="433" spans="1:13" x14ac:dyDescent="0.3">
      <c r="A433">
        <v>528</v>
      </c>
      <c r="B433">
        <v>20070911</v>
      </c>
      <c r="C433">
        <v>20070923</v>
      </c>
      <c r="D433">
        <v>20070918</v>
      </c>
      <c r="E433">
        <v>17062</v>
      </c>
      <c r="F433">
        <v>9</v>
      </c>
      <c r="G433">
        <v>19</v>
      </c>
      <c r="H433">
        <v>4.99</v>
      </c>
      <c r="I433">
        <v>1.8663000000000001</v>
      </c>
      <c r="J433" s="11">
        <v>39336</v>
      </c>
      <c r="K433">
        <v>94.81</v>
      </c>
      <c r="L433">
        <v>35.459699999999998</v>
      </c>
      <c r="M433">
        <v>59.350299999999997</v>
      </c>
    </row>
    <row r="434" spans="1:13" x14ac:dyDescent="0.3">
      <c r="A434">
        <v>528</v>
      </c>
      <c r="B434">
        <v>20070825</v>
      </c>
      <c r="C434">
        <v>20070906</v>
      </c>
      <c r="D434">
        <v>20070901</v>
      </c>
      <c r="E434">
        <v>17063</v>
      </c>
      <c r="F434">
        <v>9</v>
      </c>
      <c r="G434">
        <v>1</v>
      </c>
      <c r="H434">
        <v>4.99</v>
      </c>
      <c r="I434">
        <v>1.8663000000000001</v>
      </c>
      <c r="J434" s="11">
        <v>39319</v>
      </c>
      <c r="K434">
        <v>4.99</v>
      </c>
      <c r="L434">
        <v>1.8663000000000001</v>
      </c>
      <c r="M434">
        <v>3.1236999999999999</v>
      </c>
    </row>
    <row r="435" spans="1:13" x14ac:dyDescent="0.3">
      <c r="A435">
        <v>528</v>
      </c>
      <c r="B435">
        <v>20070824</v>
      </c>
      <c r="C435">
        <v>20070905</v>
      </c>
      <c r="D435">
        <v>20070831</v>
      </c>
      <c r="E435">
        <v>17070</v>
      </c>
      <c r="F435">
        <v>9</v>
      </c>
      <c r="G435">
        <v>11</v>
      </c>
      <c r="H435">
        <v>4.99</v>
      </c>
      <c r="I435">
        <v>1.8663000000000001</v>
      </c>
      <c r="J435" s="11">
        <v>39318</v>
      </c>
      <c r="K435">
        <v>54.89</v>
      </c>
      <c r="L435">
        <v>20.529299999999999</v>
      </c>
      <c r="M435">
        <v>34.360700000000001</v>
      </c>
    </row>
    <row r="436" spans="1:13" x14ac:dyDescent="0.3">
      <c r="A436">
        <v>528</v>
      </c>
      <c r="B436">
        <v>20070808</v>
      </c>
      <c r="C436">
        <v>20070820</v>
      </c>
      <c r="D436">
        <v>20070815</v>
      </c>
      <c r="E436">
        <v>17078</v>
      </c>
      <c r="F436">
        <v>9</v>
      </c>
      <c r="G436">
        <v>16</v>
      </c>
      <c r="H436">
        <v>4.99</v>
      </c>
      <c r="I436">
        <v>1.8663000000000001</v>
      </c>
      <c r="J436" s="11">
        <v>39302</v>
      </c>
      <c r="K436">
        <v>79.84</v>
      </c>
      <c r="L436">
        <v>29.860800000000001</v>
      </c>
      <c r="M436">
        <v>49.979199999999999</v>
      </c>
    </row>
    <row r="437" spans="1:13" x14ac:dyDescent="0.3">
      <c r="A437">
        <v>528</v>
      </c>
      <c r="B437">
        <v>20070811</v>
      </c>
      <c r="C437">
        <v>20070823</v>
      </c>
      <c r="D437">
        <v>20070818</v>
      </c>
      <c r="E437">
        <v>17251</v>
      </c>
      <c r="F437">
        <v>9</v>
      </c>
      <c r="G437">
        <v>5</v>
      </c>
      <c r="H437">
        <v>4.99</v>
      </c>
      <c r="I437">
        <v>1.8663000000000001</v>
      </c>
      <c r="J437" s="11">
        <v>39305</v>
      </c>
      <c r="K437">
        <v>24.95</v>
      </c>
      <c r="L437">
        <v>9.3315000000000001</v>
      </c>
      <c r="M437">
        <v>15.618499999999999</v>
      </c>
    </row>
    <row r="438" spans="1:13" x14ac:dyDescent="0.3">
      <c r="A438">
        <v>528</v>
      </c>
      <c r="B438">
        <v>20071017</v>
      </c>
      <c r="C438">
        <v>20071029</v>
      </c>
      <c r="D438">
        <v>20071024</v>
      </c>
      <c r="E438">
        <v>17289</v>
      </c>
      <c r="F438">
        <v>9</v>
      </c>
      <c r="G438">
        <v>3</v>
      </c>
      <c r="H438">
        <v>4.99</v>
      </c>
      <c r="I438">
        <v>1.8663000000000001</v>
      </c>
      <c r="J438" s="11">
        <v>39372</v>
      </c>
      <c r="K438">
        <v>14.97</v>
      </c>
      <c r="L438">
        <v>5.5989000000000004</v>
      </c>
      <c r="M438">
        <v>9.3711000000000002</v>
      </c>
    </row>
    <row r="439" spans="1:13" x14ac:dyDescent="0.3">
      <c r="A439">
        <v>528</v>
      </c>
      <c r="B439">
        <v>20070908</v>
      </c>
      <c r="C439">
        <v>20070920</v>
      </c>
      <c r="D439">
        <v>20070915</v>
      </c>
      <c r="E439">
        <v>17297</v>
      </c>
      <c r="F439">
        <v>9</v>
      </c>
      <c r="G439">
        <v>2</v>
      </c>
      <c r="H439">
        <v>4.99</v>
      </c>
      <c r="I439">
        <v>1.8663000000000001</v>
      </c>
      <c r="J439" s="11">
        <v>39333</v>
      </c>
      <c r="K439">
        <v>9.98</v>
      </c>
      <c r="L439">
        <v>3.7326000000000001</v>
      </c>
      <c r="M439">
        <v>6.2473999999999998</v>
      </c>
    </row>
    <row r="440" spans="1:13" x14ac:dyDescent="0.3">
      <c r="A440">
        <v>528</v>
      </c>
      <c r="B440">
        <v>20071231</v>
      </c>
      <c r="C440">
        <v>20080112</v>
      </c>
      <c r="D440">
        <v>20080107</v>
      </c>
      <c r="E440">
        <v>17298</v>
      </c>
      <c r="F440">
        <v>9</v>
      </c>
      <c r="G440">
        <v>3</v>
      </c>
      <c r="H440">
        <v>4.99</v>
      </c>
      <c r="I440">
        <v>1.8663000000000001</v>
      </c>
      <c r="J440" s="11">
        <v>39447</v>
      </c>
      <c r="K440">
        <v>14.97</v>
      </c>
      <c r="L440">
        <v>5.5989000000000004</v>
      </c>
      <c r="M440">
        <v>9.3711000000000002</v>
      </c>
    </row>
    <row r="441" spans="1:13" x14ac:dyDescent="0.3">
      <c r="A441">
        <v>528</v>
      </c>
      <c r="B441">
        <v>20070827</v>
      </c>
      <c r="C441">
        <v>20070908</v>
      </c>
      <c r="D441">
        <v>20070903</v>
      </c>
      <c r="E441">
        <v>17307</v>
      </c>
      <c r="F441">
        <v>9</v>
      </c>
      <c r="G441">
        <v>16</v>
      </c>
      <c r="H441">
        <v>4.99</v>
      </c>
      <c r="I441">
        <v>1.8663000000000001</v>
      </c>
      <c r="J441" s="11">
        <v>39321</v>
      </c>
      <c r="K441">
        <v>79.84</v>
      </c>
      <c r="L441">
        <v>29.860800000000001</v>
      </c>
      <c r="M441">
        <v>49.979199999999999</v>
      </c>
    </row>
    <row r="442" spans="1:13" x14ac:dyDescent="0.3">
      <c r="A442">
        <v>528</v>
      </c>
      <c r="B442">
        <v>20071219</v>
      </c>
      <c r="C442">
        <v>20071231</v>
      </c>
      <c r="D442">
        <v>20071226</v>
      </c>
      <c r="E442">
        <v>17313</v>
      </c>
      <c r="F442">
        <v>9</v>
      </c>
      <c r="G442">
        <v>16</v>
      </c>
      <c r="H442">
        <v>4.99</v>
      </c>
      <c r="I442">
        <v>1.8663000000000001</v>
      </c>
      <c r="J442" s="11">
        <v>39435</v>
      </c>
      <c r="K442">
        <v>79.84</v>
      </c>
      <c r="L442">
        <v>29.860800000000001</v>
      </c>
      <c r="M442">
        <v>49.979199999999999</v>
      </c>
    </row>
    <row r="443" spans="1:13" x14ac:dyDescent="0.3">
      <c r="A443">
        <v>528</v>
      </c>
      <c r="B443">
        <v>20071028</v>
      </c>
      <c r="C443">
        <v>20071109</v>
      </c>
      <c r="D443">
        <v>20071104</v>
      </c>
      <c r="E443">
        <v>17318</v>
      </c>
      <c r="F443">
        <v>9</v>
      </c>
      <c r="G443">
        <v>11</v>
      </c>
      <c r="H443">
        <v>4.99</v>
      </c>
      <c r="I443">
        <v>1.8663000000000001</v>
      </c>
      <c r="J443" s="11">
        <v>39383</v>
      </c>
      <c r="K443">
        <v>54.89</v>
      </c>
      <c r="L443">
        <v>20.529299999999999</v>
      </c>
      <c r="M443">
        <v>34.360700000000001</v>
      </c>
    </row>
    <row r="444" spans="1:13" x14ac:dyDescent="0.3">
      <c r="A444">
        <v>528</v>
      </c>
      <c r="B444">
        <v>20070724</v>
      </c>
      <c r="C444">
        <v>20070805</v>
      </c>
      <c r="D444">
        <v>20070731</v>
      </c>
      <c r="E444">
        <v>17511</v>
      </c>
      <c r="F444">
        <v>9</v>
      </c>
      <c r="G444">
        <v>16</v>
      </c>
      <c r="H444">
        <v>4.99</v>
      </c>
      <c r="I444">
        <v>1.8663000000000001</v>
      </c>
      <c r="J444" s="11">
        <v>39287</v>
      </c>
      <c r="K444">
        <v>79.84</v>
      </c>
      <c r="L444">
        <v>29.860800000000001</v>
      </c>
      <c r="M444">
        <v>49.979199999999999</v>
      </c>
    </row>
    <row r="445" spans="1:13" x14ac:dyDescent="0.3">
      <c r="A445">
        <v>528</v>
      </c>
      <c r="B445">
        <v>20071011</v>
      </c>
      <c r="C445">
        <v>20071023</v>
      </c>
      <c r="D445">
        <v>20071018</v>
      </c>
      <c r="E445">
        <v>18278</v>
      </c>
      <c r="F445">
        <v>9</v>
      </c>
      <c r="G445">
        <v>3</v>
      </c>
      <c r="H445">
        <v>4.99</v>
      </c>
      <c r="I445">
        <v>1.8663000000000001</v>
      </c>
      <c r="J445" s="11">
        <v>39366</v>
      </c>
      <c r="K445">
        <v>14.97</v>
      </c>
      <c r="L445">
        <v>5.5989000000000004</v>
      </c>
      <c r="M445">
        <v>9.3711000000000002</v>
      </c>
    </row>
    <row r="446" spans="1:13" x14ac:dyDescent="0.3">
      <c r="A446">
        <v>528</v>
      </c>
      <c r="B446">
        <v>20071003</v>
      </c>
      <c r="C446">
        <v>20071015</v>
      </c>
      <c r="D446">
        <v>20071010</v>
      </c>
      <c r="E446">
        <v>18285</v>
      </c>
      <c r="F446">
        <v>9</v>
      </c>
      <c r="G446">
        <v>6</v>
      </c>
      <c r="H446">
        <v>4.99</v>
      </c>
      <c r="I446">
        <v>1.8663000000000001</v>
      </c>
      <c r="J446" s="11">
        <v>39358</v>
      </c>
      <c r="K446">
        <v>29.94</v>
      </c>
      <c r="L446">
        <v>11.197800000000001</v>
      </c>
      <c r="M446">
        <v>18.7422</v>
      </c>
    </row>
    <row r="447" spans="1:13" x14ac:dyDescent="0.3">
      <c r="A447">
        <v>528</v>
      </c>
      <c r="B447">
        <v>20070823</v>
      </c>
      <c r="C447">
        <v>20070904</v>
      </c>
      <c r="D447">
        <v>20070830</v>
      </c>
      <c r="E447">
        <v>18286</v>
      </c>
      <c r="F447">
        <v>9</v>
      </c>
      <c r="G447">
        <v>15</v>
      </c>
      <c r="H447">
        <v>4.99</v>
      </c>
      <c r="I447">
        <v>1.8663000000000001</v>
      </c>
      <c r="J447" s="11">
        <v>39317</v>
      </c>
      <c r="K447">
        <v>74.849999999999994</v>
      </c>
      <c r="L447">
        <v>27.994499999999999</v>
      </c>
      <c r="M447">
        <v>46.855499999999999</v>
      </c>
    </row>
    <row r="448" spans="1:13" x14ac:dyDescent="0.3">
      <c r="A448">
        <v>528</v>
      </c>
      <c r="B448">
        <v>20070830</v>
      </c>
      <c r="C448">
        <v>20070911</v>
      </c>
      <c r="D448">
        <v>20070906</v>
      </c>
      <c r="E448">
        <v>18287</v>
      </c>
      <c r="F448">
        <v>9</v>
      </c>
      <c r="G448">
        <v>10</v>
      </c>
      <c r="H448">
        <v>4.99</v>
      </c>
      <c r="I448">
        <v>1.8663000000000001</v>
      </c>
      <c r="J448" s="11">
        <v>39324</v>
      </c>
      <c r="K448">
        <v>49.9</v>
      </c>
      <c r="L448">
        <v>18.663</v>
      </c>
      <c r="M448">
        <v>31.236999999999998</v>
      </c>
    </row>
    <row r="449" spans="1:13" x14ac:dyDescent="0.3">
      <c r="A449">
        <v>528</v>
      </c>
      <c r="B449">
        <v>20071121</v>
      </c>
      <c r="C449">
        <v>20071203</v>
      </c>
      <c r="D449">
        <v>20071128</v>
      </c>
      <c r="E449">
        <v>18325</v>
      </c>
      <c r="F449">
        <v>9</v>
      </c>
      <c r="G449">
        <v>16</v>
      </c>
      <c r="H449">
        <v>4.99</v>
      </c>
      <c r="I449">
        <v>1.8663000000000001</v>
      </c>
      <c r="J449" s="11">
        <v>39407</v>
      </c>
      <c r="K449">
        <v>79.84</v>
      </c>
      <c r="L449">
        <v>29.860800000000001</v>
      </c>
      <c r="M449">
        <v>49.979199999999999</v>
      </c>
    </row>
    <row r="450" spans="1:13" x14ac:dyDescent="0.3">
      <c r="A450">
        <v>528</v>
      </c>
      <c r="B450">
        <v>20070915</v>
      </c>
      <c r="C450">
        <v>20070927</v>
      </c>
      <c r="D450">
        <v>20070922</v>
      </c>
      <c r="E450">
        <v>18330</v>
      </c>
      <c r="F450">
        <v>9</v>
      </c>
      <c r="G450">
        <v>17</v>
      </c>
      <c r="H450">
        <v>4.99</v>
      </c>
      <c r="I450">
        <v>1.8663000000000001</v>
      </c>
      <c r="J450" s="11">
        <v>39340</v>
      </c>
      <c r="K450">
        <v>84.83</v>
      </c>
      <c r="L450">
        <v>31.7271</v>
      </c>
      <c r="M450">
        <v>53.102899999999998</v>
      </c>
    </row>
    <row r="451" spans="1:13" x14ac:dyDescent="0.3">
      <c r="A451">
        <v>528</v>
      </c>
      <c r="B451">
        <v>20071116</v>
      </c>
      <c r="C451">
        <v>20071128</v>
      </c>
      <c r="D451">
        <v>20071123</v>
      </c>
      <c r="E451">
        <v>18763</v>
      </c>
      <c r="F451">
        <v>9</v>
      </c>
      <c r="G451">
        <v>11</v>
      </c>
      <c r="H451">
        <v>4.99</v>
      </c>
      <c r="I451">
        <v>1.8663000000000001</v>
      </c>
      <c r="J451" s="11">
        <v>39402</v>
      </c>
      <c r="K451">
        <v>54.89</v>
      </c>
      <c r="L451">
        <v>20.529299999999999</v>
      </c>
      <c r="M451">
        <v>34.360700000000001</v>
      </c>
    </row>
    <row r="452" spans="1:13" x14ac:dyDescent="0.3">
      <c r="A452">
        <v>528</v>
      </c>
      <c r="B452">
        <v>20071021</v>
      </c>
      <c r="C452">
        <v>20071102</v>
      </c>
      <c r="D452">
        <v>20071028</v>
      </c>
      <c r="E452">
        <v>18896</v>
      </c>
      <c r="F452">
        <v>9</v>
      </c>
      <c r="G452">
        <v>19</v>
      </c>
      <c r="H452">
        <v>4.99</v>
      </c>
      <c r="I452">
        <v>1.8663000000000001</v>
      </c>
      <c r="J452" s="11">
        <v>39376</v>
      </c>
      <c r="K452">
        <v>94.81</v>
      </c>
      <c r="L452">
        <v>35.459699999999998</v>
      </c>
      <c r="M452">
        <v>59.350299999999997</v>
      </c>
    </row>
    <row r="453" spans="1:13" x14ac:dyDescent="0.3">
      <c r="A453">
        <v>528</v>
      </c>
      <c r="B453">
        <v>20070909</v>
      </c>
      <c r="C453">
        <v>20070921</v>
      </c>
      <c r="D453">
        <v>20070916</v>
      </c>
      <c r="E453">
        <v>18898</v>
      </c>
      <c r="F453">
        <v>9</v>
      </c>
      <c r="G453">
        <v>12</v>
      </c>
      <c r="H453">
        <v>4.99</v>
      </c>
      <c r="I453">
        <v>1.8663000000000001</v>
      </c>
      <c r="J453" s="11">
        <v>39334</v>
      </c>
      <c r="K453">
        <v>59.88</v>
      </c>
      <c r="L453">
        <v>22.395600000000002</v>
      </c>
      <c r="M453">
        <v>37.484400000000001</v>
      </c>
    </row>
    <row r="454" spans="1:13" x14ac:dyDescent="0.3">
      <c r="A454">
        <v>528</v>
      </c>
      <c r="B454">
        <v>20071126</v>
      </c>
      <c r="C454">
        <v>20071208</v>
      </c>
      <c r="D454">
        <v>20071203</v>
      </c>
      <c r="E454">
        <v>19266</v>
      </c>
      <c r="F454">
        <v>9</v>
      </c>
      <c r="G454">
        <v>14</v>
      </c>
      <c r="H454">
        <v>4.99</v>
      </c>
      <c r="I454">
        <v>1.8663000000000001</v>
      </c>
      <c r="J454" s="11">
        <v>39412</v>
      </c>
      <c r="K454">
        <v>69.86</v>
      </c>
      <c r="L454">
        <v>26.1282</v>
      </c>
      <c r="M454">
        <v>43.7318</v>
      </c>
    </row>
    <row r="455" spans="1:13" x14ac:dyDescent="0.3">
      <c r="A455">
        <v>528</v>
      </c>
      <c r="B455">
        <v>20071022</v>
      </c>
      <c r="C455">
        <v>20071103</v>
      </c>
      <c r="D455">
        <v>20071029</v>
      </c>
      <c r="E455">
        <v>19600</v>
      </c>
      <c r="F455">
        <v>9</v>
      </c>
      <c r="G455">
        <v>2</v>
      </c>
      <c r="H455">
        <v>4.99</v>
      </c>
      <c r="I455">
        <v>1.8663000000000001</v>
      </c>
      <c r="J455" s="11">
        <v>39377</v>
      </c>
      <c r="K455">
        <v>9.98</v>
      </c>
      <c r="L455">
        <v>3.7326000000000001</v>
      </c>
      <c r="M455">
        <v>6.2473999999999998</v>
      </c>
    </row>
    <row r="456" spans="1:13" x14ac:dyDescent="0.3">
      <c r="A456">
        <v>528</v>
      </c>
      <c r="B456">
        <v>20070924</v>
      </c>
      <c r="C456">
        <v>20071006</v>
      </c>
      <c r="D456">
        <v>20071001</v>
      </c>
      <c r="E456">
        <v>19606</v>
      </c>
      <c r="F456">
        <v>9</v>
      </c>
      <c r="G456">
        <v>3</v>
      </c>
      <c r="H456">
        <v>4.99</v>
      </c>
      <c r="I456">
        <v>1.8663000000000001</v>
      </c>
      <c r="J456" s="11">
        <v>39349</v>
      </c>
      <c r="K456">
        <v>14.97</v>
      </c>
      <c r="L456">
        <v>5.5989000000000004</v>
      </c>
      <c r="M456">
        <v>9.3711000000000002</v>
      </c>
    </row>
    <row r="457" spans="1:13" x14ac:dyDescent="0.3">
      <c r="A457">
        <v>528</v>
      </c>
      <c r="B457">
        <v>20071215</v>
      </c>
      <c r="C457">
        <v>20071227</v>
      </c>
      <c r="D457">
        <v>20071222</v>
      </c>
      <c r="E457">
        <v>20232</v>
      </c>
      <c r="F457">
        <v>9</v>
      </c>
      <c r="G457">
        <v>1</v>
      </c>
      <c r="H457">
        <v>4.99</v>
      </c>
      <c r="I457">
        <v>1.8663000000000001</v>
      </c>
      <c r="J457" s="11">
        <v>39431</v>
      </c>
      <c r="K457">
        <v>4.99</v>
      </c>
      <c r="L457">
        <v>1.8663000000000001</v>
      </c>
      <c r="M457">
        <v>3.1236999999999999</v>
      </c>
    </row>
    <row r="458" spans="1:13" x14ac:dyDescent="0.3">
      <c r="A458">
        <v>528</v>
      </c>
      <c r="B458">
        <v>20071104</v>
      </c>
      <c r="C458">
        <v>20071116</v>
      </c>
      <c r="D458">
        <v>20071111</v>
      </c>
      <c r="E458">
        <v>20233</v>
      </c>
      <c r="F458">
        <v>9</v>
      </c>
      <c r="G458">
        <v>10</v>
      </c>
      <c r="H458">
        <v>4.99</v>
      </c>
      <c r="I458">
        <v>1.8663000000000001</v>
      </c>
      <c r="J458" s="11">
        <v>39390</v>
      </c>
      <c r="K458">
        <v>49.9</v>
      </c>
      <c r="L458">
        <v>18.663</v>
      </c>
      <c r="M458">
        <v>31.236999999999998</v>
      </c>
    </row>
    <row r="459" spans="1:13" x14ac:dyDescent="0.3">
      <c r="A459">
        <v>528</v>
      </c>
      <c r="B459">
        <v>20071020</v>
      </c>
      <c r="C459">
        <v>20071101</v>
      </c>
      <c r="D459">
        <v>20071027</v>
      </c>
      <c r="E459">
        <v>20250</v>
      </c>
      <c r="F459">
        <v>9</v>
      </c>
      <c r="G459">
        <v>15</v>
      </c>
      <c r="H459">
        <v>4.99</v>
      </c>
      <c r="I459">
        <v>1.8663000000000001</v>
      </c>
      <c r="J459" s="11">
        <v>39375</v>
      </c>
      <c r="K459">
        <v>74.849999999999994</v>
      </c>
      <c r="L459">
        <v>27.994499999999999</v>
      </c>
      <c r="M459">
        <v>46.855499999999999</v>
      </c>
    </row>
    <row r="460" spans="1:13" x14ac:dyDescent="0.3">
      <c r="A460">
        <v>528</v>
      </c>
      <c r="B460">
        <v>20070913</v>
      </c>
      <c r="C460">
        <v>20070925</v>
      </c>
      <c r="D460">
        <v>20070920</v>
      </c>
      <c r="E460">
        <v>21172</v>
      </c>
      <c r="F460">
        <v>9</v>
      </c>
      <c r="G460">
        <v>19</v>
      </c>
      <c r="H460">
        <v>4.99</v>
      </c>
      <c r="I460">
        <v>1.8663000000000001</v>
      </c>
      <c r="J460" s="11">
        <v>39338</v>
      </c>
      <c r="K460">
        <v>94.81</v>
      </c>
      <c r="L460">
        <v>35.459699999999998</v>
      </c>
      <c r="M460">
        <v>59.350299999999997</v>
      </c>
    </row>
    <row r="461" spans="1:13" x14ac:dyDescent="0.3">
      <c r="A461">
        <v>528</v>
      </c>
      <c r="B461">
        <v>20071201</v>
      </c>
      <c r="C461">
        <v>20071213</v>
      </c>
      <c r="D461">
        <v>20071208</v>
      </c>
      <c r="E461">
        <v>21188</v>
      </c>
      <c r="F461">
        <v>9</v>
      </c>
      <c r="G461">
        <v>5</v>
      </c>
      <c r="H461">
        <v>4.99</v>
      </c>
      <c r="I461">
        <v>1.8663000000000001</v>
      </c>
      <c r="J461" s="11">
        <v>39417</v>
      </c>
      <c r="K461">
        <v>24.95</v>
      </c>
      <c r="L461">
        <v>9.3315000000000001</v>
      </c>
      <c r="M461">
        <v>15.618499999999999</v>
      </c>
    </row>
    <row r="462" spans="1:13" x14ac:dyDescent="0.3">
      <c r="A462">
        <v>528</v>
      </c>
      <c r="B462">
        <v>20070812</v>
      </c>
      <c r="C462">
        <v>20070824</v>
      </c>
      <c r="D462">
        <v>20070819</v>
      </c>
      <c r="E462">
        <v>21190</v>
      </c>
      <c r="F462">
        <v>9</v>
      </c>
      <c r="G462">
        <v>17</v>
      </c>
      <c r="H462">
        <v>4.99</v>
      </c>
      <c r="I462">
        <v>1.8663000000000001</v>
      </c>
      <c r="J462" s="11">
        <v>39306</v>
      </c>
      <c r="K462">
        <v>84.83</v>
      </c>
      <c r="L462">
        <v>31.7271</v>
      </c>
      <c r="M462">
        <v>53.102899999999998</v>
      </c>
    </row>
    <row r="463" spans="1:13" x14ac:dyDescent="0.3">
      <c r="A463">
        <v>528</v>
      </c>
      <c r="B463">
        <v>20071126</v>
      </c>
      <c r="C463">
        <v>20071208</v>
      </c>
      <c r="D463">
        <v>20071203</v>
      </c>
      <c r="E463">
        <v>21207</v>
      </c>
      <c r="F463">
        <v>9</v>
      </c>
      <c r="G463">
        <v>6</v>
      </c>
      <c r="H463">
        <v>4.99</v>
      </c>
      <c r="I463">
        <v>1.8663000000000001</v>
      </c>
      <c r="J463" s="11">
        <v>39412</v>
      </c>
      <c r="K463">
        <v>29.94</v>
      </c>
      <c r="L463">
        <v>11.197800000000001</v>
      </c>
      <c r="M463">
        <v>18.7422</v>
      </c>
    </row>
    <row r="464" spans="1:13" x14ac:dyDescent="0.3">
      <c r="A464">
        <v>528</v>
      </c>
      <c r="B464">
        <v>20071030</v>
      </c>
      <c r="C464">
        <v>20071111</v>
      </c>
      <c r="D464">
        <v>20071106</v>
      </c>
      <c r="E464">
        <v>21208</v>
      </c>
      <c r="F464">
        <v>9</v>
      </c>
      <c r="G464">
        <v>3</v>
      </c>
      <c r="H464">
        <v>4.99</v>
      </c>
      <c r="I464">
        <v>1.8663000000000001</v>
      </c>
      <c r="J464" s="11">
        <v>39385</v>
      </c>
      <c r="K464">
        <v>14.97</v>
      </c>
      <c r="L464">
        <v>5.5989000000000004</v>
      </c>
      <c r="M464">
        <v>9.3711000000000002</v>
      </c>
    </row>
    <row r="465" spans="1:13" x14ac:dyDescent="0.3">
      <c r="A465">
        <v>528</v>
      </c>
      <c r="B465">
        <v>20070925</v>
      </c>
      <c r="C465">
        <v>20071007</v>
      </c>
      <c r="D465">
        <v>20071002</v>
      </c>
      <c r="E465">
        <v>21210</v>
      </c>
      <c r="F465">
        <v>9</v>
      </c>
      <c r="G465">
        <v>4</v>
      </c>
      <c r="H465">
        <v>4.99</v>
      </c>
      <c r="I465">
        <v>1.8663000000000001</v>
      </c>
      <c r="J465" s="11">
        <v>39350</v>
      </c>
      <c r="K465">
        <v>19.96</v>
      </c>
      <c r="L465">
        <v>7.4652000000000003</v>
      </c>
      <c r="M465">
        <v>12.4948</v>
      </c>
    </row>
    <row r="466" spans="1:13" x14ac:dyDescent="0.3">
      <c r="A466">
        <v>528</v>
      </c>
      <c r="B466">
        <v>20070825</v>
      </c>
      <c r="C466">
        <v>20070906</v>
      </c>
      <c r="D466">
        <v>20070901</v>
      </c>
      <c r="E466">
        <v>21212</v>
      </c>
      <c r="F466">
        <v>9</v>
      </c>
      <c r="G466">
        <v>10</v>
      </c>
      <c r="H466">
        <v>4.99</v>
      </c>
      <c r="I466">
        <v>1.8663000000000001</v>
      </c>
      <c r="J466" s="11">
        <v>39319</v>
      </c>
      <c r="K466">
        <v>49.9</v>
      </c>
      <c r="L466">
        <v>18.663</v>
      </c>
      <c r="M466">
        <v>31.236999999999998</v>
      </c>
    </row>
    <row r="467" spans="1:13" x14ac:dyDescent="0.3">
      <c r="A467">
        <v>528</v>
      </c>
      <c r="B467">
        <v>20071001</v>
      </c>
      <c r="C467">
        <v>20071013</v>
      </c>
      <c r="D467">
        <v>20071008</v>
      </c>
      <c r="E467">
        <v>21220</v>
      </c>
      <c r="F467">
        <v>9</v>
      </c>
      <c r="G467">
        <v>3</v>
      </c>
      <c r="H467">
        <v>4.99</v>
      </c>
      <c r="I467">
        <v>1.8663000000000001</v>
      </c>
      <c r="J467" s="11">
        <v>39356</v>
      </c>
      <c r="K467">
        <v>14.97</v>
      </c>
      <c r="L467">
        <v>5.5989000000000004</v>
      </c>
      <c r="M467">
        <v>9.3711000000000002</v>
      </c>
    </row>
    <row r="468" spans="1:13" x14ac:dyDescent="0.3">
      <c r="A468">
        <v>528</v>
      </c>
      <c r="B468">
        <v>20070815</v>
      </c>
      <c r="C468">
        <v>20070827</v>
      </c>
      <c r="D468">
        <v>20070822</v>
      </c>
      <c r="E468">
        <v>21254</v>
      </c>
      <c r="F468">
        <v>9</v>
      </c>
      <c r="G468">
        <v>14</v>
      </c>
      <c r="H468">
        <v>4.99</v>
      </c>
      <c r="I468">
        <v>1.8663000000000001</v>
      </c>
      <c r="J468" s="11">
        <v>39309</v>
      </c>
      <c r="K468">
        <v>69.86</v>
      </c>
      <c r="L468">
        <v>26.1282</v>
      </c>
      <c r="M468">
        <v>43.7318</v>
      </c>
    </row>
    <row r="469" spans="1:13" x14ac:dyDescent="0.3">
      <c r="A469">
        <v>528</v>
      </c>
      <c r="B469">
        <v>20071016</v>
      </c>
      <c r="C469">
        <v>20071028</v>
      </c>
      <c r="D469">
        <v>20071023</v>
      </c>
      <c r="E469">
        <v>21283</v>
      </c>
      <c r="F469">
        <v>9</v>
      </c>
      <c r="G469">
        <v>18</v>
      </c>
      <c r="H469">
        <v>4.99</v>
      </c>
      <c r="I469">
        <v>1.8663000000000001</v>
      </c>
      <c r="J469" s="11">
        <v>39371</v>
      </c>
      <c r="K469">
        <v>89.82</v>
      </c>
      <c r="L469">
        <v>33.593400000000003</v>
      </c>
      <c r="M469">
        <v>56.226599999999998</v>
      </c>
    </row>
    <row r="470" spans="1:13" x14ac:dyDescent="0.3">
      <c r="A470">
        <v>528</v>
      </c>
      <c r="B470">
        <v>20071029</v>
      </c>
      <c r="C470">
        <v>20071110</v>
      </c>
      <c r="D470">
        <v>20071105</v>
      </c>
      <c r="E470">
        <v>21363</v>
      </c>
      <c r="F470">
        <v>9</v>
      </c>
      <c r="G470">
        <v>20</v>
      </c>
      <c r="H470">
        <v>4.99</v>
      </c>
      <c r="I470">
        <v>1.8663000000000001</v>
      </c>
      <c r="J470" s="11">
        <v>39384</v>
      </c>
      <c r="K470">
        <v>99.8</v>
      </c>
      <c r="L470">
        <v>37.326000000000001</v>
      </c>
      <c r="M470">
        <v>62.473999999999997</v>
      </c>
    </row>
    <row r="471" spans="1:13" x14ac:dyDescent="0.3">
      <c r="A471">
        <v>528</v>
      </c>
      <c r="B471">
        <v>20071029</v>
      </c>
      <c r="C471">
        <v>20071110</v>
      </c>
      <c r="D471">
        <v>20071105</v>
      </c>
      <c r="E471">
        <v>21365</v>
      </c>
      <c r="F471">
        <v>9</v>
      </c>
      <c r="G471">
        <v>6</v>
      </c>
      <c r="H471">
        <v>4.99</v>
      </c>
      <c r="I471">
        <v>1.8663000000000001</v>
      </c>
      <c r="J471" s="11">
        <v>39384</v>
      </c>
      <c r="K471">
        <v>29.94</v>
      </c>
      <c r="L471">
        <v>11.197800000000001</v>
      </c>
      <c r="M471">
        <v>18.7422</v>
      </c>
    </row>
    <row r="472" spans="1:13" x14ac:dyDescent="0.3">
      <c r="A472">
        <v>528</v>
      </c>
      <c r="B472">
        <v>20070805</v>
      </c>
      <c r="C472">
        <v>20070817</v>
      </c>
      <c r="D472">
        <v>20070812</v>
      </c>
      <c r="E472">
        <v>21366</v>
      </c>
      <c r="F472">
        <v>9</v>
      </c>
      <c r="G472">
        <v>17</v>
      </c>
      <c r="H472">
        <v>4.99</v>
      </c>
      <c r="I472">
        <v>1.8663000000000001</v>
      </c>
      <c r="J472" s="11">
        <v>39299</v>
      </c>
      <c r="K472">
        <v>84.83</v>
      </c>
      <c r="L472">
        <v>31.7271</v>
      </c>
      <c r="M472">
        <v>53.102899999999998</v>
      </c>
    </row>
    <row r="473" spans="1:13" x14ac:dyDescent="0.3">
      <c r="A473">
        <v>528</v>
      </c>
      <c r="B473">
        <v>20070825</v>
      </c>
      <c r="C473">
        <v>20070906</v>
      </c>
      <c r="D473">
        <v>20070901</v>
      </c>
      <c r="E473">
        <v>21367</v>
      </c>
      <c r="F473">
        <v>9</v>
      </c>
      <c r="G473">
        <v>7</v>
      </c>
      <c r="H473">
        <v>4.99</v>
      </c>
      <c r="I473">
        <v>1.8663000000000001</v>
      </c>
      <c r="J473" s="11">
        <v>39319</v>
      </c>
      <c r="K473">
        <v>34.93</v>
      </c>
      <c r="L473">
        <v>13.0641</v>
      </c>
      <c r="M473">
        <v>21.8659</v>
      </c>
    </row>
    <row r="474" spans="1:13" x14ac:dyDescent="0.3">
      <c r="A474">
        <v>528</v>
      </c>
      <c r="B474">
        <v>20070913</v>
      </c>
      <c r="C474">
        <v>20070925</v>
      </c>
      <c r="D474">
        <v>20070920</v>
      </c>
      <c r="E474">
        <v>21373</v>
      </c>
      <c r="F474">
        <v>9</v>
      </c>
      <c r="G474">
        <v>7</v>
      </c>
      <c r="H474">
        <v>4.99</v>
      </c>
      <c r="I474">
        <v>1.8663000000000001</v>
      </c>
      <c r="J474" s="11">
        <v>39338</v>
      </c>
      <c r="K474">
        <v>34.93</v>
      </c>
      <c r="L474">
        <v>13.0641</v>
      </c>
      <c r="M474">
        <v>21.8659</v>
      </c>
    </row>
    <row r="475" spans="1:13" x14ac:dyDescent="0.3">
      <c r="A475">
        <v>528</v>
      </c>
      <c r="B475">
        <v>20070912</v>
      </c>
      <c r="C475">
        <v>20070924</v>
      </c>
      <c r="D475">
        <v>20070919</v>
      </c>
      <c r="E475">
        <v>21374</v>
      </c>
      <c r="F475">
        <v>9</v>
      </c>
      <c r="G475">
        <v>12</v>
      </c>
      <c r="H475">
        <v>4.99</v>
      </c>
      <c r="I475">
        <v>1.8663000000000001</v>
      </c>
      <c r="J475" s="11">
        <v>39337</v>
      </c>
      <c r="K475">
        <v>59.88</v>
      </c>
      <c r="L475">
        <v>22.395600000000002</v>
      </c>
      <c r="M475">
        <v>37.484400000000001</v>
      </c>
    </row>
    <row r="476" spans="1:13" x14ac:dyDescent="0.3">
      <c r="A476">
        <v>528</v>
      </c>
      <c r="B476">
        <v>20070903</v>
      </c>
      <c r="C476">
        <v>20070915</v>
      </c>
      <c r="D476">
        <v>20070910</v>
      </c>
      <c r="E476">
        <v>21375</v>
      </c>
      <c r="F476">
        <v>9</v>
      </c>
      <c r="G476">
        <v>15</v>
      </c>
      <c r="H476">
        <v>4.99</v>
      </c>
      <c r="I476">
        <v>1.8663000000000001</v>
      </c>
      <c r="J476" s="11">
        <v>39328</v>
      </c>
      <c r="K476">
        <v>74.849999999999994</v>
      </c>
      <c r="L476">
        <v>27.994499999999999</v>
      </c>
      <c r="M476">
        <v>46.855499999999999</v>
      </c>
    </row>
    <row r="477" spans="1:13" x14ac:dyDescent="0.3">
      <c r="A477">
        <v>528</v>
      </c>
      <c r="B477">
        <v>20071229</v>
      </c>
      <c r="C477">
        <v>20080110</v>
      </c>
      <c r="D477">
        <v>20080105</v>
      </c>
      <c r="E477">
        <v>21405</v>
      </c>
      <c r="F477">
        <v>9</v>
      </c>
      <c r="G477">
        <v>15</v>
      </c>
      <c r="H477">
        <v>4.99</v>
      </c>
      <c r="I477">
        <v>1.8663000000000001</v>
      </c>
      <c r="J477" s="11">
        <v>39445</v>
      </c>
      <c r="K477">
        <v>74.849999999999994</v>
      </c>
      <c r="L477">
        <v>27.994499999999999</v>
      </c>
      <c r="M477">
        <v>46.855499999999999</v>
      </c>
    </row>
    <row r="478" spans="1:13" x14ac:dyDescent="0.3">
      <c r="A478">
        <v>528</v>
      </c>
      <c r="B478">
        <v>20070919</v>
      </c>
      <c r="C478">
        <v>20071001</v>
      </c>
      <c r="D478">
        <v>20070926</v>
      </c>
      <c r="E478">
        <v>21406</v>
      </c>
      <c r="F478">
        <v>9</v>
      </c>
      <c r="G478">
        <v>14</v>
      </c>
      <c r="H478">
        <v>4.99</v>
      </c>
      <c r="I478">
        <v>1.8663000000000001</v>
      </c>
      <c r="J478" s="11">
        <v>39344</v>
      </c>
      <c r="K478">
        <v>69.86</v>
      </c>
      <c r="L478">
        <v>26.1282</v>
      </c>
      <c r="M478">
        <v>43.7318</v>
      </c>
    </row>
    <row r="479" spans="1:13" x14ac:dyDescent="0.3">
      <c r="A479">
        <v>528</v>
      </c>
      <c r="B479">
        <v>20070801</v>
      </c>
      <c r="C479">
        <v>20070813</v>
      </c>
      <c r="D479">
        <v>20070808</v>
      </c>
      <c r="E479">
        <v>21407</v>
      </c>
      <c r="F479">
        <v>9</v>
      </c>
      <c r="G479">
        <v>9</v>
      </c>
      <c r="H479">
        <v>4.99</v>
      </c>
      <c r="I479">
        <v>1.8663000000000001</v>
      </c>
      <c r="J479" s="11">
        <v>39295</v>
      </c>
      <c r="K479">
        <v>44.91</v>
      </c>
      <c r="L479">
        <v>16.796700000000001</v>
      </c>
      <c r="M479">
        <v>28.113299999999999</v>
      </c>
    </row>
    <row r="480" spans="1:13" x14ac:dyDescent="0.3">
      <c r="A480">
        <v>528</v>
      </c>
      <c r="B480">
        <v>20070902</v>
      </c>
      <c r="C480">
        <v>20070914</v>
      </c>
      <c r="D480">
        <v>20070909</v>
      </c>
      <c r="E480">
        <v>21563</v>
      </c>
      <c r="F480">
        <v>9</v>
      </c>
      <c r="G480">
        <v>19</v>
      </c>
      <c r="H480">
        <v>4.99</v>
      </c>
      <c r="I480">
        <v>1.8663000000000001</v>
      </c>
      <c r="J480" s="11">
        <v>39327</v>
      </c>
      <c r="K480">
        <v>94.81</v>
      </c>
      <c r="L480">
        <v>35.459699999999998</v>
      </c>
      <c r="M480">
        <v>59.350299999999997</v>
      </c>
    </row>
    <row r="481" spans="1:13" x14ac:dyDescent="0.3">
      <c r="A481">
        <v>528</v>
      </c>
      <c r="B481">
        <v>20071111</v>
      </c>
      <c r="C481">
        <v>20071123</v>
      </c>
      <c r="D481">
        <v>20071118</v>
      </c>
      <c r="E481">
        <v>21564</v>
      </c>
      <c r="F481">
        <v>9</v>
      </c>
      <c r="G481">
        <v>4</v>
      </c>
      <c r="H481">
        <v>4.99</v>
      </c>
      <c r="I481">
        <v>1.8663000000000001</v>
      </c>
      <c r="J481" s="11">
        <v>39397</v>
      </c>
      <c r="K481">
        <v>19.96</v>
      </c>
      <c r="L481">
        <v>7.4652000000000003</v>
      </c>
      <c r="M481">
        <v>12.4948</v>
      </c>
    </row>
    <row r="482" spans="1:13" x14ac:dyDescent="0.3">
      <c r="A482">
        <v>528</v>
      </c>
      <c r="B482">
        <v>20070821</v>
      </c>
      <c r="C482">
        <v>20070902</v>
      </c>
      <c r="D482">
        <v>20070828</v>
      </c>
      <c r="E482">
        <v>21565</v>
      </c>
      <c r="F482">
        <v>9</v>
      </c>
      <c r="G482">
        <v>1</v>
      </c>
      <c r="H482">
        <v>4.99</v>
      </c>
      <c r="I482">
        <v>1.8663000000000001</v>
      </c>
      <c r="J482" s="11">
        <v>39315</v>
      </c>
      <c r="K482">
        <v>4.99</v>
      </c>
      <c r="L482">
        <v>1.8663000000000001</v>
      </c>
      <c r="M482">
        <v>3.1236999999999999</v>
      </c>
    </row>
    <row r="483" spans="1:13" x14ac:dyDescent="0.3">
      <c r="A483">
        <v>528</v>
      </c>
      <c r="B483">
        <v>20070828</v>
      </c>
      <c r="C483">
        <v>20070909</v>
      </c>
      <c r="D483">
        <v>20070904</v>
      </c>
      <c r="E483">
        <v>21566</v>
      </c>
      <c r="F483">
        <v>9</v>
      </c>
      <c r="G483">
        <v>11</v>
      </c>
      <c r="H483">
        <v>4.99</v>
      </c>
      <c r="I483">
        <v>1.8663000000000001</v>
      </c>
      <c r="J483" s="11">
        <v>39322</v>
      </c>
      <c r="K483">
        <v>54.89</v>
      </c>
      <c r="L483">
        <v>20.529299999999999</v>
      </c>
      <c r="M483">
        <v>34.360700000000001</v>
      </c>
    </row>
    <row r="484" spans="1:13" x14ac:dyDescent="0.3">
      <c r="A484">
        <v>528</v>
      </c>
      <c r="B484">
        <v>20070806</v>
      </c>
      <c r="C484">
        <v>20070818</v>
      </c>
      <c r="D484">
        <v>20070813</v>
      </c>
      <c r="E484">
        <v>21883</v>
      </c>
      <c r="F484">
        <v>9</v>
      </c>
      <c r="G484">
        <v>1</v>
      </c>
      <c r="H484">
        <v>4.99</v>
      </c>
      <c r="I484">
        <v>1.8663000000000001</v>
      </c>
      <c r="J484" s="11">
        <v>39300</v>
      </c>
      <c r="K484">
        <v>4.99</v>
      </c>
      <c r="L484">
        <v>1.8663000000000001</v>
      </c>
      <c r="M484">
        <v>3.1236999999999999</v>
      </c>
    </row>
    <row r="485" spans="1:13" x14ac:dyDescent="0.3">
      <c r="A485">
        <v>528</v>
      </c>
      <c r="B485">
        <v>20070808</v>
      </c>
      <c r="C485">
        <v>20070820</v>
      </c>
      <c r="D485">
        <v>20070815</v>
      </c>
      <c r="E485">
        <v>21887</v>
      </c>
      <c r="F485">
        <v>9</v>
      </c>
      <c r="G485">
        <v>13</v>
      </c>
      <c r="H485">
        <v>4.99</v>
      </c>
      <c r="I485">
        <v>1.8663000000000001</v>
      </c>
      <c r="J485" s="11">
        <v>39302</v>
      </c>
      <c r="K485">
        <v>64.87</v>
      </c>
      <c r="L485">
        <v>24.261900000000001</v>
      </c>
      <c r="M485">
        <v>40.6081</v>
      </c>
    </row>
    <row r="486" spans="1:13" x14ac:dyDescent="0.3">
      <c r="A486">
        <v>528</v>
      </c>
      <c r="B486">
        <v>20071208</v>
      </c>
      <c r="C486">
        <v>20071220</v>
      </c>
      <c r="D486">
        <v>20071215</v>
      </c>
      <c r="E486">
        <v>21896</v>
      </c>
      <c r="F486">
        <v>9</v>
      </c>
      <c r="G486">
        <v>1</v>
      </c>
      <c r="H486">
        <v>4.99</v>
      </c>
      <c r="I486">
        <v>1.8663000000000001</v>
      </c>
      <c r="J486" s="11">
        <v>39424</v>
      </c>
      <c r="K486">
        <v>4.99</v>
      </c>
      <c r="L486">
        <v>1.8663000000000001</v>
      </c>
      <c r="M486">
        <v>3.1236999999999999</v>
      </c>
    </row>
    <row r="487" spans="1:13" x14ac:dyDescent="0.3">
      <c r="A487">
        <v>528</v>
      </c>
      <c r="B487">
        <v>20071129</v>
      </c>
      <c r="C487">
        <v>20071211</v>
      </c>
      <c r="D487">
        <v>20071206</v>
      </c>
      <c r="E487">
        <v>21952</v>
      </c>
      <c r="F487">
        <v>9</v>
      </c>
      <c r="G487">
        <v>19</v>
      </c>
      <c r="H487">
        <v>4.99</v>
      </c>
      <c r="I487">
        <v>1.8663000000000001</v>
      </c>
      <c r="J487" s="11">
        <v>39415</v>
      </c>
      <c r="K487">
        <v>94.81</v>
      </c>
      <c r="L487">
        <v>35.459699999999998</v>
      </c>
      <c r="M487">
        <v>59.350299999999997</v>
      </c>
    </row>
    <row r="488" spans="1:13" x14ac:dyDescent="0.3">
      <c r="A488">
        <v>528</v>
      </c>
      <c r="B488">
        <v>20070903</v>
      </c>
      <c r="C488">
        <v>20070915</v>
      </c>
      <c r="D488">
        <v>20070910</v>
      </c>
      <c r="E488">
        <v>21961</v>
      </c>
      <c r="F488">
        <v>9</v>
      </c>
      <c r="G488">
        <v>7</v>
      </c>
      <c r="H488">
        <v>4.99</v>
      </c>
      <c r="I488">
        <v>1.8663000000000001</v>
      </c>
      <c r="J488" s="11">
        <v>39328</v>
      </c>
      <c r="K488">
        <v>34.93</v>
      </c>
      <c r="L488">
        <v>13.0641</v>
      </c>
      <c r="M488">
        <v>21.8659</v>
      </c>
    </row>
    <row r="489" spans="1:13" x14ac:dyDescent="0.3">
      <c r="A489">
        <v>528</v>
      </c>
      <c r="B489">
        <v>20071106</v>
      </c>
      <c r="C489">
        <v>20071118</v>
      </c>
      <c r="D489">
        <v>20071113</v>
      </c>
      <c r="E489">
        <v>21963</v>
      </c>
      <c r="F489">
        <v>9</v>
      </c>
      <c r="G489">
        <v>10</v>
      </c>
      <c r="H489">
        <v>4.99</v>
      </c>
      <c r="I489">
        <v>1.8663000000000001</v>
      </c>
      <c r="J489" s="11">
        <v>39392</v>
      </c>
      <c r="K489">
        <v>49.9</v>
      </c>
      <c r="L489">
        <v>18.663</v>
      </c>
      <c r="M489">
        <v>31.236999999999998</v>
      </c>
    </row>
    <row r="490" spans="1:13" x14ac:dyDescent="0.3">
      <c r="A490">
        <v>528</v>
      </c>
      <c r="B490">
        <v>20071213</v>
      </c>
      <c r="C490">
        <v>20071225</v>
      </c>
      <c r="D490">
        <v>20071220</v>
      </c>
      <c r="E490">
        <v>21977</v>
      </c>
      <c r="F490">
        <v>9</v>
      </c>
      <c r="G490">
        <v>7</v>
      </c>
      <c r="H490">
        <v>4.99</v>
      </c>
      <c r="I490">
        <v>1.8663000000000001</v>
      </c>
      <c r="J490" s="11">
        <v>39429</v>
      </c>
      <c r="K490">
        <v>34.93</v>
      </c>
      <c r="L490">
        <v>13.0641</v>
      </c>
      <c r="M490">
        <v>21.8659</v>
      </c>
    </row>
    <row r="491" spans="1:13" x14ac:dyDescent="0.3">
      <c r="A491">
        <v>528</v>
      </c>
      <c r="B491">
        <v>20071008</v>
      </c>
      <c r="C491">
        <v>20071020</v>
      </c>
      <c r="D491">
        <v>20071015</v>
      </c>
      <c r="E491">
        <v>21990</v>
      </c>
      <c r="F491">
        <v>9</v>
      </c>
      <c r="G491">
        <v>8</v>
      </c>
      <c r="H491">
        <v>4.99</v>
      </c>
      <c r="I491">
        <v>1.8663000000000001</v>
      </c>
      <c r="J491" s="11">
        <v>39363</v>
      </c>
      <c r="K491">
        <v>39.92</v>
      </c>
      <c r="L491">
        <v>14.930400000000001</v>
      </c>
      <c r="M491">
        <v>24.989599999999999</v>
      </c>
    </row>
    <row r="492" spans="1:13" x14ac:dyDescent="0.3">
      <c r="A492">
        <v>528</v>
      </c>
      <c r="B492">
        <v>20070909</v>
      </c>
      <c r="C492">
        <v>20070921</v>
      </c>
      <c r="D492">
        <v>20070916</v>
      </c>
      <c r="E492">
        <v>21993</v>
      </c>
      <c r="F492">
        <v>9</v>
      </c>
      <c r="G492">
        <v>10</v>
      </c>
      <c r="H492">
        <v>4.99</v>
      </c>
      <c r="I492">
        <v>1.8663000000000001</v>
      </c>
      <c r="J492" s="11">
        <v>39334</v>
      </c>
      <c r="K492">
        <v>49.9</v>
      </c>
      <c r="L492">
        <v>18.663</v>
      </c>
      <c r="M492">
        <v>31.236999999999998</v>
      </c>
    </row>
    <row r="493" spans="1:13" x14ac:dyDescent="0.3">
      <c r="A493">
        <v>528</v>
      </c>
      <c r="B493">
        <v>20071105</v>
      </c>
      <c r="C493">
        <v>20071117</v>
      </c>
      <c r="D493">
        <v>20071112</v>
      </c>
      <c r="E493">
        <v>22001</v>
      </c>
      <c r="F493">
        <v>9</v>
      </c>
      <c r="G493">
        <v>20</v>
      </c>
      <c r="H493">
        <v>4.99</v>
      </c>
      <c r="I493">
        <v>1.8663000000000001</v>
      </c>
      <c r="J493" s="11">
        <v>39391</v>
      </c>
      <c r="K493">
        <v>99.8</v>
      </c>
      <c r="L493">
        <v>37.326000000000001</v>
      </c>
      <c r="M493">
        <v>62.473999999999997</v>
      </c>
    </row>
    <row r="494" spans="1:13" x14ac:dyDescent="0.3">
      <c r="A494">
        <v>528</v>
      </c>
      <c r="B494">
        <v>20070919</v>
      </c>
      <c r="C494">
        <v>20071001</v>
      </c>
      <c r="D494">
        <v>20070926</v>
      </c>
      <c r="E494">
        <v>22006</v>
      </c>
      <c r="F494">
        <v>9</v>
      </c>
      <c r="G494">
        <v>2</v>
      </c>
      <c r="H494">
        <v>4.99</v>
      </c>
      <c r="I494">
        <v>1.8663000000000001</v>
      </c>
      <c r="J494" s="11">
        <v>39344</v>
      </c>
      <c r="K494">
        <v>9.98</v>
      </c>
      <c r="L494">
        <v>3.7326000000000001</v>
      </c>
      <c r="M494">
        <v>6.2473999999999998</v>
      </c>
    </row>
    <row r="495" spans="1:13" x14ac:dyDescent="0.3">
      <c r="A495">
        <v>528</v>
      </c>
      <c r="B495">
        <v>20071002</v>
      </c>
      <c r="C495">
        <v>20071014</v>
      </c>
      <c r="D495">
        <v>20071009</v>
      </c>
      <c r="E495">
        <v>22208</v>
      </c>
      <c r="F495">
        <v>9</v>
      </c>
      <c r="G495">
        <v>16</v>
      </c>
      <c r="H495">
        <v>4.99</v>
      </c>
      <c r="I495">
        <v>1.8663000000000001</v>
      </c>
      <c r="J495" s="11">
        <v>39357</v>
      </c>
      <c r="K495">
        <v>79.84</v>
      </c>
      <c r="L495">
        <v>29.860800000000001</v>
      </c>
      <c r="M495">
        <v>49.979199999999999</v>
      </c>
    </row>
    <row r="496" spans="1:13" x14ac:dyDescent="0.3">
      <c r="A496">
        <v>528</v>
      </c>
      <c r="B496">
        <v>20071104</v>
      </c>
      <c r="C496">
        <v>20071116</v>
      </c>
      <c r="D496">
        <v>20071111</v>
      </c>
      <c r="E496">
        <v>22209</v>
      </c>
      <c r="F496">
        <v>9</v>
      </c>
      <c r="G496">
        <v>10</v>
      </c>
      <c r="H496">
        <v>4.99</v>
      </c>
      <c r="I496">
        <v>1.8663000000000001</v>
      </c>
      <c r="J496" s="11">
        <v>39390</v>
      </c>
      <c r="K496">
        <v>49.9</v>
      </c>
      <c r="L496">
        <v>18.663</v>
      </c>
      <c r="M496">
        <v>31.236999999999998</v>
      </c>
    </row>
    <row r="497" spans="1:13" x14ac:dyDescent="0.3">
      <c r="A497">
        <v>528</v>
      </c>
      <c r="B497">
        <v>20071104</v>
      </c>
      <c r="C497">
        <v>20071116</v>
      </c>
      <c r="D497">
        <v>20071111</v>
      </c>
      <c r="E497">
        <v>22212</v>
      </c>
      <c r="F497">
        <v>9</v>
      </c>
      <c r="G497">
        <v>7</v>
      </c>
      <c r="H497">
        <v>4.99</v>
      </c>
      <c r="I497">
        <v>1.8663000000000001</v>
      </c>
      <c r="J497" s="11">
        <v>39390</v>
      </c>
      <c r="K497">
        <v>34.93</v>
      </c>
      <c r="L497">
        <v>13.0641</v>
      </c>
      <c r="M497">
        <v>21.8659</v>
      </c>
    </row>
    <row r="498" spans="1:13" x14ac:dyDescent="0.3">
      <c r="A498">
        <v>528</v>
      </c>
      <c r="B498">
        <v>20071219</v>
      </c>
      <c r="C498">
        <v>20071231</v>
      </c>
      <c r="D498">
        <v>20071226</v>
      </c>
      <c r="E498">
        <v>22842</v>
      </c>
      <c r="F498">
        <v>9</v>
      </c>
      <c r="G498">
        <v>20</v>
      </c>
      <c r="H498">
        <v>4.99</v>
      </c>
      <c r="I498">
        <v>1.8663000000000001</v>
      </c>
      <c r="J498" s="11">
        <v>39435</v>
      </c>
      <c r="K498">
        <v>99.8</v>
      </c>
      <c r="L498">
        <v>37.326000000000001</v>
      </c>
      <c r="M498">
        <v>62.473999999999997</v>
      </c>
    </row>
    <row r="499" spans="1:13" x14ac:dyDescent="0.3">
      <c r="A499">
        <v>528</v>
      </c>
      <c r="B499">
        <v>20071014</v>
      </c>
      <c r="C499">
        <v>20071026</v>
      </c>
      <c r="D499">
        <v>20071021</v>
      </c>
      <c r="E499">
        <v>22843</v>
      </c>
      <c r="F499">
        <v>9</v>
      </c>
      <c r="G499">
        <v>17</v>
      </c>
      <c r="H499">
        <v>4.99</v>
      </c>
      <c r="I499">
        <v>1.8663000000000001</v>
      </c>
      <c r="J499" s="11">
        <v>39369</v>
      </c>
      <c r="K499">
        <v>84.83</v>
      </c>
      <c r="L499">
        <v>31.7271</v>
      </c>
      <c r="M499">
        <v>53.102899999999998</v>
      </c>
    </row>
    <row r="500" spans="1:13" x14ac:dyDescent="0.3">
      <c r="A500">
        <v>528</v>
      </c>
      <c r="B500">
        <v>20071002</v>
      </c>
      <c r="C500">
        <v>20071014</v>
      </c>
      <c r="D500">
        <v>20071009</v>
      </c>
      <c r="E500">
        <v>22844</v>
      </c>
      <c r="F500">
        <v>9</v>
      </c>
      <c r="G500">
        <v>6</v>
      </c>
      <c r="H500">
        <v>4.99</v>
      </c>
      <c r="I500">
        <v>1.8663000000000001</v>
      </c>
      <c r="J500" s="11">
        <v>39357</v>
      </c>
      <c r="K500">
        <v>29.94</v>
      </c>
      <c r="L500">
        <v>11.197800000000001</v>
      </c>
      <c r="M500">
        <v>18.7422</v>
      </c>
    </row>
    <row r="501" spans="1:13" x14ac:dyDescent="0.3">
      <c r="A501">
        <v>528</v>
      </c>
      <c r="B501">
        <v>20070803</v>
      </c>
      <c r="C501">
        <v>20070815</v>
      </c>
      <c r="D501">
        <v>20070810</v>
      </c>
      <c r="E501">
        <v>22846</v>
      </c>
      <c r="F501">
        <v>9</v>
      </c>
      <c r="G501">
        <v>3</v>
      </c>
      <c r="H501">
        <v>4.99</v>
      </c>
      <c r="I501">
        <v>1.8663000000000001</v>
      </c>
      <c r="J501" s="11">
        <v>39297</v>
      </c>
      <c r="K501">
        <v>14.97</v>
      </c>
      <c r="L501">
        <v>5.5989000000000004</v>
      </c>
      <c r="M501">
        <v>9.3711000000000002</v>
      </c>
    </row>
    <row r="502" spans="1:13" x14ac:dyDescent="0.3">
      <c r="A502">
        <v>528</v>
      </c>
      <c r="B502">
        <v>20070809</v>
      </c>
      <c r="C502">
        <v>20070821</v>
      </c>
      <c r="D502">
        <v>20070816</v>
      </c>
      <c r="E502">
        <v>22848</v>
      </c>
      <c r="F502">
        <v>9</v>
      </c>
      <c r="G502">
        <v>20</v>
      </c>
      <c r="H502">
        <v>4.99</v>
      </c>
      <c r="I502">
        <v>1.8663000000000001</v>
      </c>
      <c r="J502" s="11">
        <v>39303</v>
      </c>
      <c r="K502">
        <v>99.8</v>
      </c>
      <c r="L502">
        <v>37.326000000000001</v>
      </c>
      <c r="M502">
        <v>62.473999999999997</v>
      </c>
    </row>
    <row r="503" spans="1:13" x14ac:dyDescent="0.3">
      <c r="A503">
        <v>528</v>
      </c>
      <c r="B503">
        <v>20071128</v>
      </c>
      <c r="C503">
        <v>20071210</v>
      </c>
      <c r="D503">
        <v>20071205</v>
      </c>
      <c r="E503">
        <v>22853</v>
      </c>
      <c r="F503">
        <v>9</v>
      </c>
      <c r="G503">
        <v>15</v>
      </c>
      <c r="H503">
        <v>4.99</v>
      </c>
      <c r="I503">
        <v>1.8663000000000001</v>
      </c>
      <c r="J503" s="11">
        <v>39414</v>
      </c>
      <c r="K503">
        <v>74.849999999999994</v>
      </c>
      <c r="L503">
        <v>27.994499999999999</v>
      </c>
      <c r="M503">
        <v>46.855499999999999</v>
      </c>
    </row>
    <row r="504" spans="1:13" x14ac:dyDescent="0.3">
      <c r="A504">
        <v>528</v>
      </c>
      <c r="B504">
        <v>20070831</v>
      </c>
      <c r="C504">
        <v>20070912</v>
      </c>
      <c r="D504">
        <v>20070907</v>
      </c>
      <c r="E504">
        <v>24594</v>
      </c>
      <c r="F504">
        <v>9</v>
      </c>
      <c r="G504">
        <v>19</v>
      </c>
      <c r="H504">
        <v>4.99</v>
      </c>
      <c r="I504">
        <v>1.8663000000000001</v>
      </c>
      <c r="J504" s="11">
        <v>39325</v>
      </c>
      <c r="K504">
        <v>94.81</v>
      </c>
      <c r="L504">
        <v>35.459699999999998</v>
      </c>
      <c r="M504">
        <v>59.350299999999997</v>
      </c>
    </row>
    <row r="505" spans="1:13" x14ac:dyDescent="0.3">
      <c r="A505">
        <v>528</v>
      </c>
      <c r="B505">
        <v>20071006</v>
      </c>
      <c r="C505">
        <v>20071018</v>
      </c>
      <c r="D505">
        <v>20071013</v>
      </c>
      <c r="E505">
        <v>24595</v>
      </c>
      <c r="F505">
        <v>9</v>
      </c>
      <c r="G505">
        <v>4</v>
      </c>
      <c r="H505">
        <v>4.99</v>
      </c>
      <c r="I505">
        <v>1.8663000000000001</v>
      </c>
      <c r="J505" s="11">
        <v>39361</v>
      </c>
      <c r="K505">
        <v>19.96</v>
      </c>
      <c r="L505">
        <v>7.4652000000000003</v>
      </c>
      <c r="M505">
        <v>12.4948</v>
      </c>
    </row>
    <row r="506" spans="1:13" x14ac:dyDescent="0.3">
      <c r="A506">
        <v>528</v>
      </c>
      <c r="B506">
        <v>20070811</v>
      </c>
      <c r="C506">
        <v>20070823</v>
      </c>
      <c r="D506">
        <v>20070818</v>
      </c>
      <c r="E506">
        <v>24890</v>
      </c>
      <c r="F506">
        <v>9</v>
      </c>
      <c r="G506">
        <v>17</v>
      </c>
      <c r="H506">
        <v>4.99</v>
      </c>
      <c r="I506">
        <v>1.8663000000000001</v>
      </c>
      <c r="J506" s="11">
        <v>39305</v>
      </c>
      <c r="K506">
        <v>84.83</v>
      </c>
      <c r="L506">
        <v>31.7271</v>
      </c>
      <c r="M506">
        <v>53.102899999999998</v>
      </c>
    </row>
    <row r="507" spans="1:13" x14ac:dyDescent="0.3">
      <c r="A507">
        <v>528</v>
      </c>
      <c r="B507">
        <v>20070821</v>
      </c>
      <c r="C507">
        <v>20070902</v>
      </c>
      <c r="D507">
        <v>20070828</v>
      </c>
      <c r="E507">
        <v>24894</v>
      </c>
      <c r="F507">
        <v>9</v>
      </c>
      <c r="G507">
        <v>11</v>
      </c>
      <c r="H507">
        <v>4.99</v>
      </c>
      <c r="I507">
        <v>1.8663000000000001</v>
      </c>
      <c r="J507" s="11">
        <v>39315</v>
      </c>
      <c r="K507">
        <v>54.89</v>
      </c>
      <c r="L507">
        <v>20.529299999999999</v>
      </c>
      <c r="M507">
        <v>34.360700000000001</v>
      </c>
    </row>
    <row r="508" spans="1:13" x14ac:dyDescent="0.3">
      <c r="A508">
        <v>528</v>
      </c>
      <c r="B508">
        <v>20070904</v>
      </c>
      <c r="C508">
        <v>20070916</v>
      </c>
      <c r="D508">
        <v>20070911</v>
      </c>
      <c r="E508">
        <v>24895</v>
      </c>
      <c r="F508">
        <v>9</v>
      </c>
      <c r="G508">
        <v>16</v>
      </c>
      <c r="H508">
        <v>4.99</v>
      </c>
      <c r="I508">
        <v>1.8663000000000001</v>
      </c>
      <c r="J508" s="11">
        <v>39329</v>
      </c>
      <c r="K508">
        <v>79.84</v>
      </c>
      <c r="L508">
        <v>29.860800000000001</v>
      </c>
      <c r="M508">
        <v>49.979199999999999</v>
      </c>
    </row>
    <row r="509" spans="1:13" x14ac:dyDescent="0.3">
      <c r="A509">
        <v>528</v>
      </c>
      <c r="B509">
        <v>20071026</v>
      </c>
      <c r="C509">
        <v>20071107</v>
      </c>
      <c r="D509">
        <v>20071102</v>
      </c>
      <c r="E509">
        <v>24898</v>
      </c>
      <c r="F509">
        <v>9</v>
      </c>
      <c r="G509">
        <v>17</v>
      </c>
      <c r="H509">
        <v>4.99</v>
      </c>
      <c r="I509">
        <v>1.8663000000000001</v>
      </c>
      <c r="J509" s="11">
        <v>39381</v>
      </c>
      <c r="K509">
        <v>84.83</v>
      </c>
      <c r="L509">
        <v>31.7271</v>
      </c>
      <c r="M509">
        <v>53.102899999999998</v>
      </c>
    </row>
    <row r="510" spans="1:13" x14ac:dyDescent="0.3">
      <c r="A510">
        <v>528</v>
      </c>
      <c r="B510">
        <v>20070824</v>
      </c>
      <c r="C510">
        <v>20070905</v>
      </c>
      <c r="D510">
        <v>20070831</v>
      </c>
      <c r="E510">
        <v>24899</v>
      </c>
      <c r="F510">
        <v>9</v>
      </c>
      <c r="G510">
        <v>10</v>
      </c>
      <c r="H510">
        <v>4.99</v>
      </c>
      <c r="I510">
        <v>1.8663000000000001</v>
      </c>
      <c r="J510" s="11">
        <v>39318</v>
      </c>
      <c r="K510">
        <v>49.9</v>
      </c>
      <c r="L510">
        <v>18.663</v>
      </c>
      <c r="M510">
        <v>31.236999999999998</v>
      </c>
    </row>
    <row r="511" spans="1:13" x14ac:dyDescent="0.3">
      <c r="A511">
        <v>528</v>
      </c>
      <c r="B511">
        <v>20071006</v>
      </c>
      <c r="C511">
        <v>20071018</v>
      </c>
      <c r="D511">
        <v>20071013</v>
      </c>
      <c r="E511">
        <v>24906</v>
      </c>
      <c r="F511">
        <v>9</v>
      </c>
      <c r="G511">
        <v>14</v>
      </c>
      <c r="H511">
        <v>4.99</v>
      </c>
      <c r="I511">
        <v>1.8663000000000001</v>
      </c>
      <c r="J511" s="11">
        <v>39361</v>
      </c>
      <c r="K511">
        <v>69.86</v>
      </c>
      <c r="L511">
        <v>26.1282</v>
      </c>
      <c r="M511">
        <v>43.7318</v>
      </c>
    </row>
    <row r="512" spans="1:13" x14ac:dyDescent="0.3">
      <c r="A512">
        <v>528</v>
      </c>
      <c r="B512">
        <v>20071128</v>
      </c>
      <c r="C512">
        <v>20071210</v>
      </c>
      <c r="D512">
        <v>20071205</v>
      </c>
      <c r="E512">
        <v>25109</v>
      </c>
      <c r="F512">
        <v>9</v>
      </c>
      <c r="G512">
        <v>5</v>
      </c>
      <c r="H512">
        <v>4.99</v>
      </c>
      <c r="I512">
        <v>1.8663000000000001</v>
      </c>
      <c r="J512" s="11">
        <v>39414</v>
      </c>
      <c r="K512">
        <v>24.95</v>
      </c>
      <c r="L512">
        <v>9.3315000000000001</v>
      </c>
      <c r="M512">
        <v>15.618499999999999</v>
      </c>
    </row>
    <row r="513" spans="1:13" x14ac:dyDescent="0.3">
      <c r="A513">
        <v>528</v>
      </c>
      <c r="B513">
        <v>20071201</v>
      </c>
      <c r="C513">
        <v>20071213</v>
      </c>
      <c r="D513">
        <v>20071208</v>
      </c>
      <c r="E513">
        <v>25116</v>
      </c>
      <c r="F513">
        <v>9</v>
      </c>
      <c r="G513">
        <v>18</v>
      </c>
      <c r="H513">
        <v>4.99</v>
      </c>
      <c r="I513">
        <v>1.8663000000000001</v>
      </c>
      <c r="J513" s="11">
        <v>39417</v>
      </c>
      <c r="K513">
        <v>89.82</v>
      </c>
      <c r="L513">
        <v>33.593400000000003</v>
      </c>
      <c r="M513">
        <v>56.226599999999998</v>
      </c>
    </row>
    <row r="514" spans="1:13" x14ac:dyDescent="0.3">
      <c r="A514">
        <v>528</v>
      </c>
      <c r="B514">
        <v>20071127</v>
      </c>
      <c r="C514">
        <v>20071209</v>
      </c>
      <c r="D514">
        <v>20071204</v>
      </c>
      <c r="E514">
        <v>25124</v>
      </c>
      <c r="F514">
        <v>9</v>
      </c>
      <c r="G514">
        <v>4</v>
      </c>
      <c r="H514">
        <v>4.99</v>
      </c>
      <c r="I514">
        <v>1.8663000000000001</v>
      </c>
      <c r="J514" s="11">
        <v>39413</v>
      </c>
      <c r="K514">
        <v>19.96</v>
      </c>
      <c r="L514">
        <v>7.4652000000000003</v>
      </c>
      <c r="M514">
        <v>12.4948</v>
      </c>
    </row>
    <row r="515" spans="1:13" x14ac:dyDescent="0.3">
      <c r="A515">
        <v>528</v>
      </c>
      <c r="B515">
        <v>20071110</v>
      </c>
      <c r="C515">
        <v>20071122</v>
      </c>
      <c r="D515">
        <v>20071117</v>
      </c>
      <c r="E515">
        <v>25130</v>
      </c>
      <c r="F515">
        <v>9</v>
      </c>
      <c r="G515">
        <v>11</v>
      </c>
      <c r="H515">
        <v>4.99</v>
      </c>
      <c r="I515">
        <v>1.8663000000000001</v>
      </c>
      <c r="J515" s="11">
        <v>39396</v>
      </c>
      <c r="K515">
        <v>54.89</v>
      </c>
      <c r="L515">
        <v>20.529299999999999</v>
      </c>
      <c r="M515">
        <v>34.360700000000001</v>
      </c>
    </row>
    <row r="516" spans="1:13" x14ac:dyDescent="0.3">
      <c r="A516">
        <v>528</v>
      </c>
      <c r="B516">
        <v>20071007</v>
      </c>
      <c r="C516">
        <v>20071019</v>
      </c>
      <c r="D516">
        <v>20071014</v>
      </c>
      <c r="E516">
        <v>25136</v>
      </c>
      <c r="F516">
        <v>9</v>
      </c>
      <c r="G516">
        <v>18</v>
      </c>
      <c r="H516">
        <v>4.99</v>
      </c>
      <c r="I516">
        <v>1.8663000000000001</v>
      </c>
      <c r="J516" s="11">
        <v>39362</v>
      </c>
      <c r="K516">
        <v>89.82</v>
      </c>
      <c r="L516">
        <v>33.593400000000003</v>
      </c>
      <c r="M516">
        <v>56.226599999999998</v>
      </c>
    </row>
    <row r="517" spans="1:13" x14ac:dyDescent="0.3">
      <c r="A517">
        <v>528</v>
      </c>
      <c r="B517">
        <v>20071027</v>
      </c>
      <c r="C517">
        <v>20071108</v>
      </c>
      <c r="D517">
        <v>20071103</v>
      </c>
      <c r="E517">
        <v>25217</v>
      </c>
      <c r="F517">
        <v>9</v>
      </c>
      <c r="G517">
        <v>13</v>
      </c>
      <c r="H517">
        <v>4.99</v>
      </c>
      <c r="I517">
        <v>1.8663000000000001</v>
      </c>
      <c r="J517" s="11">
        <v>39382</v>
      </c>
      <c r="K517">
        <v>64.87</v>
      </c>
      <c r="L517">
        <v>24.261900000000001</v>
      </c>
      <c r="M517">
        <v>40.6081</v>
      </c>
    </row>
    <row r="518" spans="1:13" x14ac:dyDescent="0.3">
      <c r="A518">
        <v>528</v>
      </c>
      <c r="B518">
        <v>20071008</v>
      </c>
      <c r="C518">
        <v>20071020</v>
      </c>
      <c r="D518">
        <v>20071015</v>
      </c>
      <c r="E518">
        <v>25219</v>
      </c>
      <c r="F518">
        <v>9</v>
      </c>
      <c r="G518">
        <v>20</v>
      </c>
      <c r="H518">
        <v>4.99</v>
      </c>
      <c r="I518">
        <v>1.8663000000000001</v>
      </c>
      <c r="J518" s="11">
        <v>39363</v>
      </c>
      <c r="K518">
        <v>99.8</v>
      </c>
      <c r="L518">
        <v>37.326000000000001</v>
      </c>
      <c r="M518">
        <v>62.473999999999997</v>
      </c>
    </row>
    <row r="519" spans="1:13" x14ac:dyDescent="0.3">
      <c r="A519">
        <v>528</v>
      </c>
      <c r="B519">
        <v>20070928</v>
      </c>
      <c r="C519">
        <v>20071010</v>
      </c>
      <c r="D519">
        <v>20071005</v>
      </c>
      <c r="E519">
        <v>25223</v>
      </c>
      <c r="F519">
        <v>9</v>
      </c>
      <c r="G519">
        <v>2</v>
      </c>
      <c r="H519">
        <v>4.99</v>
      </c>
      <c r="I519">
        <v>1.8663000000000001</v>
      </c>
      <c r="J519" s="11">
        <v>39353</v>
      </c>
      <c r="K519">
        <v>9.98</v>
      </c>
      <c r="L519">
        <v>3.7326000000000001</v>
      </c>
      <c r="M519">
        <v>6.2473999999999998</v>
      </c>
    </row>
    <row r="520" spans="1:13" x14ac:dyDescent="0.3">
      <c r="A520">
        <v>528</v>
      </c>
      <c r="B520">
        <v>20071004</v>
      </c>
      <c r="C520">
        <v>20071016</v>
      </c>
      <c r="D520">
        <v>20071011</v>
      </c>
      <c r="E520">
        <v>25224</v>
      </c>
      <c r="F520">
        <v>9</v>
      </c>
      <c r="G520">
        <v>17</v>
      </c>
      <c r="H520">
        <v>4.99</v>
      </c>
      <c r="I520">
        <v>1.8663000000000001</v>
      </c>
      <c r="J520" s="11">
        <v>39359</v>
      </c>
      <c r="K520">
        <v>84.83</v>
      </c>
      <c r="L520">
        <v>31.7271</v>
      </c>
      <c r="M520">
        <v>53.102899999999998</v>
      </c>
    </row>
    <row r="521" spans="1:13" x14ac:dyDescent="0.3">
      <c r="A521">
        <v>528</v>
      </c>
      <c r="B521">
        <v>20071114</v>
      </c>
      <c r="C521">
        <v>20071126</v>
      </c>
      <c r="D521">
        <v>20071121</v>
      </c>
      <c r="E521">
        <v>25230</v>
      </c>
      <c r="F521">
        <v>9</v>
      </c>
      <c r="G521">
        <v>18</v>
      </c>
      <c r="H521">
        <v>4.99</v>
      </c>
      <c r="I521">
        <v>1.8663000000000001</v>
      </c>
      <c r="J521" s="11">
        <v>39400</v>
      </c>
      <c r="K521">
        <v>89.82</v>
      </c>
      <c r="L521">
        <v>33.593400000000003</v>
      </c>
      <c r="M521">
        <v>56.226599999999998</v>
      </c>
    </row>
    <row r="522" spans="1:13" x14ac:dyDescent="0.3">
      <c r="A522">
        <v>528</v>
      </c>
      <c r="B522">
        <v>20071208</v>
      </c>
      <c r="C522">
        <v>20071220</v>
      </c>
      <c r="D522">
        <v>20071215</v>
      </c>
      <c r="E522">
        <v>25238</v>
      </c>
      <c r="F522">
        <v>9</v>
      </c>
      <c r="G522">
        <v>9</v>
      </c>
      <c r="H522">
        <v>4.99</v>
      </c>
      <c r="I522">
        <v>1.8663000000000001</v>
      </c>
      <c r="J522" s="11">
        <v>39424</v>
      </c>
      <c r="K522">
        <v>44.91</v>
      </c>
      <c r="L522">
        <v>16.796700000000001</v>
      </c>
      <c r="M522">
        <v>28.113299999999999</v>
      </c>
    </row>
    <row r="523" spans="1:13" x14ac:dyDescent="0.3">
      <c r="A523">
        <v>528</v>
      </c>
      <c r="B523">
        <v>20071221</v>
      </c>
      <c r="C523">
        <v>20080102</v>
      </c>
      <c r="D523">
        <v>20071228</v>
      </c>
      <c r="E523">
        <v>25241</v>
      </c>
      <c r="F523">
        <v>9</v>
      </c>
      <c r="G523">
        <v>13</v>
      </c>
      <c r="H523">
        <v>4.99</v>
      </c>
      <c r="I523">
        <v>1.8663000000000001</v>
      </c>
      <c r="J523" s="11">
        <v>39437</v>
      </c>
      <c r="K523">
        <v>64.87</v>
      </c>
      <c r="L523">
        <v>24.261900000000001</v>
      </c>
      <c r="M523">
        <v>40.6081</v>
      </c>
    </row>
    <row r="524" spans="1:13" x14ac:dyDescent="0.3">
      <c r="A524">
        <v>528</v>
      </c>
      <c r="B524">
        <v>20070904</v>
      </c>
      <c r="C524">
        <v>20070916</v>
      </c>
      <c r="D524">
        <v>20070911</v>
      </c>
      <c r="E524">
        <v>25244</v>
      </c>
      <c r="F524">
        <v>9</v>
      </c>
      <c r="G524">
        <v>3</v>
      </c>
      <c r="H524">
        <v>4.99</v>
      </c>
      <c r="I524">
        <v>1.8663000000000001</v>
      </c>
      <c r="J524" s="11">
        <v>39329</v>
      </c>
      <c r="K524">
        <v>14.97</v>
      </c>
      <c r="L524">
        <v>5.5989000000000004</v>
      </c>
      <c r="M524">
        <v>9.3711000000000002</v>
      </c>
    </row>
    <row r="525" spans="1:13" x14ac:dyDescent="0.3">
      <c r="A525">
        <v>528</v>
      </c>
      <c r="B525">
        <v>20070802</v>
      </c>
      <c r="C525">
        <v>20070814</v>
      </c>
      <c r="D525">
        <v>20070809</v>
      </c>
      <c r="E525">
        <v>25811</v>
      </c>
      <c r="F525">
        <v>9</v>
      </c>
      <c r="G525">
        <v>8</v>
      </c>
      <c r="H525">
        <v>4.99</v>
      </c>
      <c r="I525">
        <v>1.8663000000000001</v>
      </c>
      <c r="J525" s="11">
        <v>39296</v>
      </c>
      <c r="K525">
        <v>39.92</v>
      </c>
      <c r="L525">
        <v>14.930400000000001</v>
      </c>
      <c r="M525">
        <v>24.989599999999999</v>
      </c>
    </row>
    <row r="526" spans="1:13" x14ac:dyDescent="0.3">
      <c r="A526">
        <v>528</v>
      </c>
      <c r="B526">
        <v>20070926</v>
      </c>
      <c r="C526">
        <v>20071008</v>
      </c>
      <c r="D526">
        <v>20071003</v>
      </c>
      <c r="E526">
        <v>25813</v>
      </c>
      <c r="F526">
        <v>9</v>
      </c>
      <c r="G526">
        <v>14</v>
      </c>
      <c r="H526">
        <v>4.99</v>
      </c>
      <c r="I526">
        <v>1.8663000000000001</v>
      </c>
      <c r="J526" s="11">
        <v>39351</v>
      </c>
      <c r="K526">
        <v>69.86</v>
      </c>
      <c r="L526">
        <v>26.1282</v>
      </c>
      <c r="M526">
        <v>43.7318</v>
      </c>
    </row>
    <row r="527" spans="1:13" x14ac:dyDescent="0.3">
      <c r="A527">
        <v>528</v>
      </c>
      <c r="B527">
        <v>20070818</v>
      </c>
      <c r="C527">
        <v>20070830</v>
      </c>
      <c r="D527">
        <v>20070825</v>
      </c>
      <c r="E527">
        <v>25815</v>
      </c>
      <c r="F527">
        <v>9</v>
      </c>
      <c r="G527">
        <v>7</v>
      </c>
      <c r="H527">
        <v>4.99</v>
      </c>
      <c r="I527">
        <v>1.8663000000000001</v>
      </c>
      <c r="J527" s="11">
        <v>39312</v>
      </c>
      <c r="K527">
        <v>34.93</v>
      </c>
      <c r="L527">
        <v>13.0641</v>
      </c>
      <c r="M527">
        <v>21.8659</v>
      </c>
    </row>
    <row r="528" spans="1:13" x14ac:dyDescent="0.3">
      <c r="A528">
        <v>528</v>
      </c>
      <c r="B528">
        <v>20071025</v>
      </c>
      <c r="C528">
        <v>20071106</v>
      </c>
      <c r="D528">
        <v>20071101</v>
      </c>
      <c r="E528">
        <v>25818</v>
      </c>
      <c r="F528">
        <v>9</v>
      </c>
      <c r="G528">
        <v>20</v>
      </c>
      <c r="H528">
        <v>4.99</v>
      </c>
      <c r="I528">
        <v>1.8663000000000001</v>
      </c>
      <c r="J528" s="11">
        <v>39380</v>
      </c>
      <c r="K528">
        <v>99.8</v>
      </c>
      <c r="L528">
        <v>37.326000000000001</v>
      </c>
      <c r="M528">
        <v>62.473999999999997</v>
      </c>
    </row>
    <row r="529" spans="1:13" x14ac:dyDescent="0.3">
      <c r="A529">
        <v>528</v>
      </c>
      <c r="B529">
        <v>20070815</v>
      </c>
      <c r="C529">
        <v>20070827</v>
      </c>
      <c r="D529">
        <v>20070822</v>
      </c>
      <c r="E529">
        <v>25820</v>
      </c>
      <c r="F529">
        <v>9</v>
      </c>
      <c r="G529">
        <v>14</v>
      </c>
      <c r="H529">
        <v>4.99</v>
      </c>
      <c r="I529">
        <v>1.8663000000000001</v>
      </c>
      <c r="J529" s="11">
        <v>39309</v>
      </c>
      <c r="K529">
        <v>69.86</v>
      </c>
      <c r="L529">
        <v>26.1282</v>
      </c>
      <c r="M529">
        <v>43.7318</v>
      </c>
    </row>
    <row r="530" spans="1:13" x14ac:dyDescent="0.3">
      <c r="A530">
        <v>528</v>
      </c>
      <c r="B530">
        <v>20070908</v>
      </c>
      <c r="C530">
        <v>20070920</v>
      </c>
      <c r="D530">
        <v>20070915</v>
      </c>
      <c r="E530">
        <v>26026</v>
      </c>
      <c r="F530">
        <v>9</v>
      </c>
      <c r="G530">
        <v>4</v>
      </c>
      <c r="H530">
        <v>4.99</v>
      </c>
      <c r="I530">
        <v>1.8663000000000001</v>
      </c>
      <c r="J530" s="11">
        <v>39333</v>
      </c>
      <c r="K530">
        <v>19.96</v>
      </c>
      <c r="L530">
        <v>7.4652000000000003</v>
      </c>
      <c r="M530">
        <v>12.4948</v>
      </c>
    </row>
    <row r="531" spans="1:13" x14ac:dyDescent="0.3">
      <c r="A531">
        <v>528</v>
      </c>
      <c r="B531">
        <v>20070809</v>
      </c>
      <c r="C531">
        <v>20070821</v>
      </c>
      <c r="D531">
        <v>20070816</v>
      </c>
      <c r="E531">
        <v>26032</v>
      </c>
      <c r="F531">
        <v>9</v>
      </c>
      <c r="G531">
        <v>8</v>
      </c>
      <c r="H531">
        <v>4.99</v>
      </c>
      <c r="I531">
        <v>1.8663000000000001</v>
      </c>
      <c r="J531" s="11">
        <v>39303</v>
      </c>
      <c r="K531">
        <v>39.92</v>
      </c>
      <c r="L531">
        <v>14.930400000000001</v>
      </c>
      <c r="M531">
        <v>24.989599999999999</v>
      </c>
    </row>
    <row r="532" spans="1:13" x14ac:dyDescent="0.3">
      <c r="A532">
        <v>528</v>
      </c>
      <c r="B532">
        <v>20070804</v>
      </c>
      <c r="C532">
        <v>20070816</v>
      </c>
      <c r="D532">
        <v>20070811</v>
      </c>
      <c r="E532">
        <v>26132</v>
      </c>
      <c r="F532">
        <v>9</v>
      </c>
      <c r="G532">
        <v>15</v>
      </c>
      <c r="H532">
        <v>4.99</v>
      </c>
      <c r="I532">
        <v>1.8663000000000001</v>
      </c>
      <c r="J532" s="11">
        <v>39298</v>
      </c>
      <c r="K532">
        <v>74.849999999999994</v>
      </c>
      <c r="L532">
        <v>27.994499999999999</v>
      </c>
      <c r="M532">
        <v>46.855499999999999</v>
      </c>
    </row>
    <row r="533" spans="1:13" x14ac:dyDescent="0.3">
      <c r="A533">
        <v>528</v>
      </c>
      <c r="B533">
        <v>20070905</v>
      </c>
      <c r="C533">
        <v>20070917</v>
      </c>
      <c r="D533">
        <v>20070912</v>
      </c>
      <c r="E533">
        <v>26739</v>
      </c>
      <c r="F533">
        <v>9</v>
      </c>
      <c r="G533">
        <v>1</v>
      </c>
      <c r="H533">
        <v>4.99</v>
      </c>
      <c r="I533">
        <v>1.8663000000000001</v>
      </c>
      <c r="J533" s="11">
        <v>39330</v>
      </c>
      <c r="K533">
        <v>4.99</v>
      </c>
      <c r="L533">
        <v>1.8663000000000001</v>
      </c>
      <c r="M533">
        <v>3.1236999999999999</v>
      </c>
    </row>
    <row r="534" spans="1:13" x14ac:dyDescent="0.3">
      <c r="A534">
        <v>528</v>
      </c>
      <c r="B534">
        <v>20071118</v>
      </c>
      <c r="C534">
        <v>20071130</v>
      </c>
      <c r="D534">
        <v>20071125</v>
      </c>
      <c r="E534">
        <v>26785</v>
      </c>
      <c r="F534">
        <v>9</v>
      </c>
      <c r="G534">
        <v>4</v>
      </c>
      <c r="H534">
        <v>4.99</v>
      </c>
      <c r="I534">
        <v>1.8663000000000001</v>
      </c>
      <c r="J534" s="11">
        <v>39404</v>
      </c>
      <c r="K534">
        <v>19.96</v>
      </c>
      <c r="L534">
        <v>7.4652000000000003</v>
      </c>
      <c r="M534">
        <v>12.4948</v>
      </c>
    </row>
    <row r="535" spans="1:13" x14ac:dyDescent="0.3">
      <c r="A535">
        <v>528</v>
      </c>
      <c r="B535">
        <v>20071207</v>
      </c>
      <c r="C535">
        <v>20071219</v>
      </c>
      <c r="D535">
        <v>20071214</v>
      </c>
      <c r="E535">
        <v>27146</v>
      </c>
      <c r="F535">
        <v>9</v>
      </c>
      <c r="G535">
        <v>15</v>
      </c>
      <c r="H535">
        <v>4.99</v>
      </c>
      <c r="I535">
        <v>1.8663000000000001</v>
      </c>
      <c r="J535" s="11">
        <v>39423</v>
      </c>
      <c r="K535">
        <v>74.849999999999994</v>
      </c>
      <c r="L535">
        <v>27.994499999999999</v>
      </c>
      <c r="M535">
        <v>46.855499999999999</v>
      </c>
    </row>
    <row r="536" spans="1:13" x14ac:dyDescent="0.3">
      <c r="A536">
        <v>528</v>
      </c>
      <c r="B536">
        <v>20071115</v>
      </c>
      <c r="C536">
        <v>20071127</v>
      </c>
      <c r="D536">
        <v>20071122</v>
      </c>
      <c r="E536">
        <v>27150</v>
      </c>
      <c r="F536">
        <v>9</v>
      </c>
      <c r="G536">
        <v>9</v>
      </c>
      <c r="H536">
        <v>4.99</v>
      </c>
      <c r="I536">
        <v>1.8663000000000001</v>
      </c>
      <c r="J536" s="11">
        <v>39401</v>
      </c>
      <c r="K536">
        <v>44.91</v>
      </c>
      <c r="L536">
        <v>16.796700000000001</v>
      </c>
      <c r="M536">
        <v>28.113299999999999</v>
      </c>
    </row>
    <row r="537" spans="1:13" x14ac:dyDescent="0.3">
      <c r="A537">
        <v>528</v>
      </c>
      <c r="B537">
        <v>20071031</v>
      </c>
      <c r="C537">
        <v>20071112</v>
      </c>
      <c r="D537">
        <v>20071107</v>
      </c>
      <c r="E537">
        <v>27496</v>
      </c>
      <c r="F537">
        <v>9</v>
      </c>
      <c r="G537">
        <v>12</v>
      </c>
      <c r="H537">
        <v>4.99</v>
      </c>
      <c r="I537">
        <v>1.8663000000000001</v>
      </c>
      <c r="J537" s="11">
        <v>39386</v>
      </c>
      <c r="K537">
        <v>59.88</v>
      </c>
      <c r="L537">
        <v>22.395600000000002</v>
      </c>
      <c r="M537">
        <v>37.484400000000001</v>
      </c>
    </row>
    <row r="538" spans="1:13" x14ac:dyDescent="0.3">
      <c r="A538">
        <v>528</v>
      </c>
      <c r="B538">
        <v>20070910</v>
      </c>
      <c r="C538">
        <v>20070922</v>
      </c>
      <c r="D538">
        <v>20070917</v>
      </c>
      <c r="E538">
        <v>27704</v>
      </c>
      <c r="F538">
        <v>9</v>
      </c>
      <c r="G538">
        <v>6</v>
      </c>
      <c r="H538">
        <v>4.99</v>
      </c>
      <c r="I538">
        <v>1.8663000000000001</v>
      </c>
      <c r="J538" s="11">
        <v>39335</v>
      </c>
      <c r="K538">
        <v>29.94</v>
      </c>
      <c r="L538">
        <v>11.197800000000001</v>
      </c>
      <c r="M538">
        <v>18.7422</v>
      </c>
    </row>
    <row r="539" spans="1:13" x14ac:dyDescent="0.3">
      <c r="A539">
        <v>530</v>
      </c>
      <c r="B539">
        <v>20071104</v>
      </c>
      <c r="C539">
        <v>20071116</v>
      </c>
      <c r="D539">
        <v>20071111</v>
      </c>
      <c r="E539">
        <v>11000</v>
      </c>
      <c r="F539">
        <v>9</v>
      </c>
      <c r="G539">
        <v>1</v>
      </c>
      <c r="H539">
        <v>4.99</v>
      </c>
      <c r="I539">
        <v>1.8663000000000001</v>
      </c>
      <c r="J539" s="11">
        <v>39390</v>
      </c>
      <c r="K539">
        <v>4.99</v>
      </c>
      <c r="L539">
        <v>1.8663000000000001</v>
      </c>
      <c r="M539">
        <v>3.1236999999999999</v>
      </c>
    </row>
    <row r="540" spans="1:13" x14ac:dyDescent="0.3">
      <c r="A540">
        <v>530</v>
      </c>
      <c r="B540">
        <v>20071111</v>
      </c>
      <c r="C540">
        <v>20071123</v>
      </c>
      <c r="D540">
        <v>20071118</v>
      </c>
      <c r="E540">
        <v>11003</v>
      </c>
      <c r="F540">
        <v>9</v>
      </c>
      <c r="G540">
        <v>5</v>
      </c>
      <c r="H540">
        <v>4.99</v>
      </c>
      <c r="I540">
        <v>1.8663000000000001</v>
      </c>
      <c r="J540" s="11">
        <v>39397</v>
      </c>
      <c r="K540">
        <v>24.95</v>
      </c>
      <c r="L540">
        <v>9.3315000000000001</v>
      </c>
      <c r="M540">
        <v>15.618499999999999</v>
      </c>
    </row>
    <row r="541" spans="1:13" x14ac:dyDescent="0.3">
      <c r="A541">
        <v>530</v>
      </c>
      <c r="B541">
        <v>20071228</v>
      </c>
      <c r="C541">
        <v>20080109</v>
      </c>
      <c r="D541">
        <v>20080104</v>
      </c>
      <c r="E541">
        <v>11070</v>
      </c>
      <c r="F541">
        <v>9</v>
      </c>
      <c r="G541">
        <v>14</v>
      </c>
      <c r="H541">
        <v>4.99</v>
      </c>
      <c r="I541">
        <v>1.8663000000000001</v>
      </c>
      <c r="J541" s="11">
        <v>39444</v>
      </c>
      <c r="K541">
        <v>69.86</v>
      </c>
      <c r="L541">
        <v>26.1282</v>
      </c>
      <c r="M541">
        <v>43.7318</v>
      </c>
    </row>
    <row r="542" spans="1:13" x14ac:dyDescent="0.3">
      <c r="A542">
        <v>530</v>
      </c>
      <c r="B542">
        <v>20071212</v>
      </c>
      <c r="C542">
        <v>20071224</v>
      </c>
      <c r="D542">
        <v>20071219</v>
      </c>
      <c r="E542">
        <v>11460</v>
      </c>
      <c r="F542">
        <v>9</v>
      </c>
      <c r="G542">
        <v>15</v>
      </c>
      <c r="H542">
        <v>4.99</v>
      </c>
      <c r="I542">
        <v>1.8663000000000001</v>
      </c>
      <c r="J542" s="11">
        <v>39428</v>
      </c>
      <c r="K542">
        <v>74.849999999999994</v>
      </c>
      <c r="L542">
        <v>27.994499999999999</v>
      </c>
      <c r="M542">
        <v>46.855499999999999</v>
      </c>
    </row>
    <row r="543" spans="1:13" x14ac:dyDescent="0.3">
      <c r="A543">
        <v>530</v>
      </c>
      <c r="B543">
        <v>20070929</v>
      </c>
      <c r="C543">
        <v>20071011</v>
      </c>
      <c r="D543">
        <v>20071006</v>
      </c>
      <c r="E543">
        <v>11999</v>
      </c>
      <c r="F543">
        <v>9</v>
      </c>
      <c r="G543">
        <v>16</v>
      </c>
      <c r="H543">
        <v>4.99</v>
      </c>
      <c r="I543">
        <v>1.8663000000000001</v>
      </c>
      <c r="J543" s="11">
        <v>39354</v>
      </c>
      <c r="K543">
        <v>79.84</v>
      </c>
      <c r="L543">
        <v>29.860800000000001</v>
      </c>
      <c r="M543">
        <v>49.979199999999999</v>
      </c>
    </row>
    <row r="544" spans="1:13" x14ac:dyDescent="0.3">
      <c r="A544">
        <v>530</v>
      </c>
      <c r="B544">
        <v>20071011</v>
      </c>
      <c r="C544">
        <v>20071023</v>
      </c>
      <c r="D544">
        <v>20071018</v>
      </c>
      <c r="E544">
        <v>12007</v>
      </c>
      <c r="F544">
        <v>9</v>
      </c>
      <c r="G544">
        <v>19</v>
      </c>
      <c r="H544">
        <v>4.99</v>
      </c>
      <c r="I544">
        <v>1.8663000000000001</v>
      </c>
      <c r="J544" s="11">
        <v>39366</v>
      </c>
      <c r="K544">
        <v>94.81</v>
      </c>
      <c r="L544">
        <v>35.459699999999998</v>
      </c>
      <c r="M544">
        <v>59.350299999999997</v>
      </c>
    </row>
    <row r="545" spans="1:13" x14ac:dyDescent="0.3">
      <c r="A545">
        <v>530</v>
      </c>
      <c r="B545">
        <v>20070924</v>
      </c>
      <c r="C545">
        <v>20071006</v>
      </c>
      <c r="D545">
        <v>20071001</v>
      </c>
      <c r="E545">
        <v>12992</v>
      </c>
      <c r="F545">
        <v>9</v>
      </c>
      <c r="G545">
        <v>15</v>
      </c>
      <c r="H545">
        <v>4.99</v>
      </c>
      <c r="I545">
        <v>1.8663000000000001</v>
      </c>
      <c r="J545" s="11">
        <v>39349</v>
      </c>
      <c r="K545">
        <v>74.849999999999994</v>
      </c>
      <c r="L545">
        <v>27.994499999999999</v>
      </c>
      <c r="M545">
        <v>46.855499999999999</v>
      </c>
    </row>
    <row r="546" spans="1:13" x14ac:dyDescent="0.3">
      <c r="A546">
        <v>530</v>
      </c>
      <c r="B546">
        <v>20071129</v>
      </c>
      <c r="C546">
        <v>20071211</v>
      </c>
      <c r="D546">
        <v>20071206</v>
      </c>
      <c r="E546">
        <v>13048</v>
      </c>
      <c r="F546">
        <v>9</v>
      </c>
      <c r="G546">
        <v>14</v>
      </c>
      <c r="H546">
        <v>4.99</v>
      </c>
      <c r="I546">
        <v>1.8663000000000001</v>
      </c>
      <c r="J546" s="11">
        <v>39415</v>
      </c>
      <c r="K546">
        <v>69.86</v>
      </c>
      <c r="L546">
        <v>26.1282</v>
      </c>
      <c r="M546">
        <v>43.7318</v>
      </c>
    </row>
    <row r="547" spans="1:13" x14ac:dyDescent="0.3">
      <c r="A547">
        <v>530</v>
      </c>
      <c r="B547">
        <v>20070820</v>
      </c>
      <c r="C547">
        <v>20070901</v>
      </c>
      <c r="D547">
        <v>20070827</v>
      </c>
      <c r="E547">
        <v>14058</v>
      </c>
      <c r="F547">
        <v>9</v>
      </c>
      <c r="G547">
        <v>9</v>
      </c>
      <c r="H547">
        <v>4.99</v>
      </c>
      <c r="I547">
        <v>1.8663000000000001</v>
      </c>
      <c r="J547" s="11">
        <v>39314</v>
      </c>
      <c r="K547">
        <v>44.91</v>
      </c>
      <c r="L547">
        <v>16.796700000000001</v>
      </c>
      <c r="M547">
        <v>28.113299999999999</v>
      </c>
    </row>
    <row r="548" spans="1:13" x14ac:dyDescent="0.3">
      <c r="A548">
        <v>530</v>
      </c>
      <c r="B548">
        <v>20071023</v>
      </c>
      <c r="C548">
        <v>20071104</v>
      </c>
      <c r="D548">
        <v>20071030</v>
      </c>
      <c r="E548">
        <v>14071</v>
      </c>
      <c r="F548">
        <v>9</v>
      </c>
      <c r="G548">
        <v>8</v>
      </c>
      <c r="H548">
        <v>4.99</v>
      </c>
      <c r="I548">
        <v>1.8663000000000001</v>
      </c>
      <c r="J548" s="11">
        <v>39378</v>
      </c>
      <c r="K548">
        <v>39.92</v>
      </c>
      <c r="L548">
        <v>14.930400000000001</v>
      </c>
      <c r="M548">
        <v>24.989599999999999</v>
      </c>
    </row>
    <row r="549" spans="1:13" x14ac:dyDescent="0.3">
      <c r="A549">
        <v>530</v>
      </c>
      <c r="B549">
        <v>20071016</v>
      </c>
      <c r="C549">
        <v>20071028</v>
      </c>
      <c r="D549">
        <v>20071023</v>
      </c>
      <c r="E549">
        <v>14099</v>
      </c>
      <c r="F549">
        <v>9</v>
      </c>
      <c r="G549">
        <v>17</v>
      </c>
      <c r="H549">
        <v>4.99</v>
      </c>
      <c r="I549">
        <v>1.8663000000000001</v>
      </c>
      <c r="J549" s="11">
        <v>39371</v>
      </c>
      <c r="K549">
        <v>84.83</v>
      </c>
      <c r="L549">
        <v>31.7271</v>
      </c>
      <c r="M549">
        <v>53.102899999999998</v>
      </c>
    </row>
    <row r="550" spans="1:13" x14ac:dyDescent="0.3">
      <c r="A550">
        <v>530</v>
      </c>
      <c r="B550">
        <v>20070825</v>
      </c>
      <c r="C550">
        <v>20070906</v>
      </c>
      <c r="D550">
        <v>20070901</v>
      </c>
      <c r="E550">
        <v>14209</v>
      </c>
      <c r="F550">
        <v>9</v>
      </c>
      <c r="G550">
        <v>12</v>
      </c>
      <c r="H550">
        <v>4.99</v>
      </c>
      <c r="I550">
        <v>1.8663000000000001</v>
      </c>
      <c r="J550" s="11">
        <v>39319</v>
      </c>
      <c r="K550">
        <v>59.88</v>
      </c>
      <c r="L550">
        <v>22.395600000000002</v>
      </c>
      <c r="M550">
        <v>37.484400000000001</v>
      </c>
    </row>
    <row r="551" spans="1:13" x14ac:dyDescent="0.3">
      <c r="A551">
        <v>530</v>
      </c>
      <c r="B551">
        <v>20071219</v>
      </c>
      <c r="C551">
        <v>20071231</v>
      </c>
      <c r="D551">
        <v>20071226</v>
      </c>
      <c r="E551">
        <v>14214</v>
      </c>
      <c r="F551">
        <v>9</v>
      </c>
      <c r="G551">
        <v>2</v>
      </c>
      <c r="H551">
        <v>4.99</v>
      </c>
      <c r="I551">
        <v>1.8663000000000001</v>
      </c>
      <c r="J551" s="11">
        <v>39435</v>
      </c>
      <c r="K551">
        <v>9.98</v>
      </c>
      <c r="L551">
        <v>3.7326000000000001</v>
      </c>
      <c r="M551">
        <v>6.2473999999999998</v>
      </c>
    </row>
    <row r="552" spans="1:13" x14ac:dyDescent="0.3">
      <c r="A552">
        <v>530</v>
      </c>
      <c r="B552">
        <v>20071225</v>
      </c>
      <c r="C552">
        <v>20080106</v>
      </c>
      <c r="D552">
        <v>20080101</v>
      </c>
      <c r="E552">
        <v>14218</v>
      </c>
      <c r="F552">
        <v>9</v>
      </c>
      <c r="G552">
        <v>1</v>
      </c>
      <c r="H552">
        <v>4.99</v>
      </c>
      <c r="I552">
        <v>1.8663000000000001</v>
      </c>
      <c r="J552" s="11">
        <v>39441</v>
      </c>
      <c r="K552">
        <v>4.99</v>
      </c>
      <c r="L552">
        <v>1.8663000000000001</v>
      </c>
      <c r="M552">
        <v>3.1236999999999999</v>
      </c>
    </row>
    <row r="553" spans="1:13" x14ac:dyDescent="0.3">
      <c r="A553">
        <v>530</v>
      </c>
      <c r="B553">
        <v>20071014</v>
      </c>
      <c r="C553">
        <v>20071026</v>
      </c>
      <c r="D553">
        <v>20071021</v>
      </c>
      <c r="E553">
        <v>14307</v>
      </c>
      <c r="F553">
        <v>9</v>
      </c>
      <c r="G553">
        <v>20</v>
      </c>
      <c r="H553">
        <v>4.99</v>
      </c>
      <c r="I553">
        <v>1.8663000000000001</v>
      </c>
      <c r="J553" s="11">
        <v>39369</v>
      </c>
      <c r="K553">
        <v>99.8</v>
      </c>
      <c r="L553">
        <v>37.326000000000001</v>
      </c>
      <c r="M553">
        <v>62.473999999999997</v>
      </c>
    </row>
    <row r="554" spans="1:13" x14ac:dyDescent="0.3">
      <c r="A554">
        <v>530</v>
      </c>
      <c r="B554">
        <v>20070822</v>
      </c>
      <c r="C554">
        <v>20070903</v>
      </c>
      <c r="D554">
        <v>20070829</v>
      </c>
      <c r="E554">
        <v>14312</v>
      </c>
      <c r="F554">
        <v>9</v>
      </c>
      <c r="G554">
        <v>13</v>
      </c>
      <c r="H554">
        <v>4.99</v>
      </c>
      <c r="I554">
        <v>1.8663000000000001</v>
      </c>
      <c r="J554" s="11">
        <v>39316</v>
      </c>
      <c r="K554">
        <v>64.87</v>
      </c>
      <c r="L554">
        <v>24.261900000000001</v>
      </c>
      <c r="M554">
        <v>40.6081</v>
      </c>
    </row>
    <row r="555" spans="1:13" x14ac:dyDescent="0.3">
      <c r="A555">
        <v>530</v>
      </c>
      <c r="B555">
        <v>20070902</v>
      </c>
      <c r="C555">
        <v>20070914</v>
      </c>
      <c r="D555">
        <v>20070909</v>
      </c>
      <c r="E555">
        <v>14683</v>
      </c>
      <c r="F555">
        <v>9</v>
      </c>
      <c r="G555">
        <v>6</v>
      </c>
      <c r="H555">
        <v>4.99</v>
      </c>
      <c r="I555">
        <v>1.8663000000000001</v>
      </c>
      <c r="J555" s="11">
        <v>39327</v>
      </c>
      <c r="K555">
        <v>29.94</v>
      </c>
      <c r="L555">
        <v>11.197800000000001</v>
      </c>
      <c r="M555">
        <v>18.7422</v>
      </c>
    </row>
    <row r="556" spans="1:13" x14ac:dyDescent="0.3">
      <c r="A556">
        <v>530</v>
      </c>
      <c r="B556">
        <v>20071015</v>
      </c>
      <c r="C556">
        <v>20071027</v>
      </c>
      <c r="D556">
        <v>20071022</v>
      </c>
      <c r="E556">
        <v>14686</v>
      </c>
      <c r="F556">
        <v>9</v>
      </c>
      <c r="G556">
        <v>12</v>
      </c>
      <c r="H556">
        <v>4.99</v>
      </c>
      <c r="I556">
        <v>1.8663000000000001</v>
      </c>
      <c r="J556" s="11">
        <v>39370</v>
      </c>
      <c r="K556">
        <v>59.88</v>
      </c>
      <c r="L556">
        <v>22.395600000000002</v>
      </c>
      <c r="M556">
        <v>37.484400000000001</v>
      </c>
    </row>
    <row r="557" spans="1:13" x14ac:dyDescent="0.3">
      <c r="A557">
        <v>530</v>
      </c>
      <c r="B557">
        <v>20071020</v>
      </c>
      <c r="C557">
        <v>20071101</v>
      </c>
      <c r="D557">
        <v>20071027</v>
      </c>
      <c r="E557">
        <v>14860</v>
      </c>
      <c r="F557">
        <v>9</v>
      </c>
      <c r="G557">
        <v>20</v>
      </c>
      <c r="H557">
        <v>4.99</v>
      </c>
      <c r="I557">
        <v>1.8663000000000001</v>
      </c>
      <c r="J557" s="11">
        <v>39375</v>
      </c>
      <c r="K557">
        <v>99.8</v>
      </c>
      <c r="L557">
        <v>37.326000000000001</v>
      </c>
      <c r="M557">
        <v>62.473999999999997</v>
      </c>
    </row>
    <row r="558" spans="1:13" x14ac:dyDescent="0.3">
      <c r="A558">
        <v>530</v>
      </c>
      <c r="B558">
        <v>20071123</v>
      </c>
      <c r="C558">
        <v>20071205</v>
      </c>
      <c r="D558">
        <v>20071130</v>
      </c>
      <c r="E558">
        <v>15124</v>
      </c>
      <c r="F558">
        <v>9</v>
      </c>
      <c r="G558">
        <v>3</v>
      </c>
      <c r="H558">
        <v>4.99</v>
      </c>
      <c r="I558">
        <v>1.8663000000000001</v>
      </c>
      <c r="J558" s="11">
        <v>39409</v>
      </c>
      <c r="K558">
        <v>14.97</v>
      </c>
      <c r="L558">
        <v>5.5989000000000004</v>
      </c>
      <c r="M558">
        <v>9.3711000000000002</v>
      </c>
    </row>
    <row r="559" spans="1:13" x14ac:dyDescent="0.3">
      <c r="A559">
        <v>530</v>
      </c>
      <c r="B559">
        <v>20071015</v>
      </c>
      <c r="C559">
        <v>20071027</v>
      </c>
      <c r="D559">
        <v>20071022</v>
      </c>
      <c r="E559">
        <v>15212</v>
      </c>
      <c r="F559">
        <v>9</v>
      </c>
      <c r="G559">
        <v>12</v>
      </c>
      <c r="H559">
        <v>4.99</v>
      </c>
      <c r="I559">
        <v>1.8663000000000001</v>
      </c>
      <c r="J559" s="11">
        <v>39370</v>
      </c>
      <c r="K559">
        <v>59.88</v>
      </c>
      <c r="L559">
        <v>22.395600000000002</v>
      </c>
      <c r="M559">
        <v>37.484400000000001</v>
      </c>
    </row>
    <row r="560" spans="1:13" x14ac:dyDescent="0.3">
      <c r="A560">
        <v>530</v>
      </c>
      <c r="B560">
        <v>20071014</v>
      </c>
      <c r="C560">
        <v>20071026</v>
      </c>
      <c r="D560">
        <v>20071021</v>
      </c>
      <c r="E560">
        <v>16023</v>
      </c>
      <c r="F560">
        <v>9</v>
      </c>
      <c r="G560">
        <v>3</v>
      </c>
      <c r="H560">
        <v>4.99</v>
      </c>
      <c r="I560">
        <v>1.8663000000000001</v>
      </c>
      <c r="J560" s="11">
        <v>39369</v>
      </c>
      <c r="K560">
        <v>14.97</v>
      </c>
      <c r="L560">
        <v>5.5989000000000004</v>
      </c>
      <c r="M560">
        <v>9.3711000000000002</v>
      </c>
    </row>
    <row r="561" spans="1:13" x14ac:dyDescent="0.3">
      <c r="A561">
        <v>530</v>
      </c>
      <c r="B561">
        <v>20071025</v>
      </c>
      <c r="C561">
        <v>20071106</v>
      </c>
      <c r="D561">
        <v>20071101</v>
      </c>
      <c r="E561">
        <v>16032</v>
      </c>
      <c r="F561">
        <v>9</v>
      </c>
      <c r="G561">
        <v>17</v>
      </c>
      <c r="H561">
        <v>4.99</v>
      </c>
      <c r="I561">
        <v>1.8663000000000001</v>
      </c>
      <c r="J561" s="11">
        <v>39380</v>
      </c>
      <c r="K561">
        <v>84.83</v>
      </c>
      <c r="L561">
        <v>31.7271</v>
      </c>
      <c r="M561">
        <v>53.102899999999998</v>
      </c>
    </row>
    <row r="562" spans="1:13" x14ac:dyDescent="0.3">
      <c r="A562">
        <v>530</v>
      </c>
      <c r="B562">
        <v>20070801</v>
      </c>
      <c r="C562">
        <v>20070813</v>
      </c>
      <c r="D562">
        <v>20070808</v>
      </c>
      <c r="E562">
        <v>16338</v>
      </c>
      <c r="F562">
        <v>9</v>
      </c>
      <c r="G562">
        <v>18</v>
      </c>
      <c r="H562">
        <v>4.99</v>
      </c>
      <c r="I562">
        <v>1.8663000000000001</v>
      </c>
      <c r="J562" s="11">
        <v>39295</v>
      </c>
      <c r="K562">
        <v>89.82</v>
      </c>
      <c r="L562">
        <v>33.593400000000003</v>
      </c>
      <c r="M562">
        <v>56.226599999999998</v>
      </c>
    </row>
    <row r="563" spans="1:13" x14ac:dyDescent="0.3">
      <c r="A563">
        <v>530</v>
      </c>
      <c r="B563">
        <v>20071209</v>
      </c>
      <c r="C563">
        <v>20071221</v>
      </c>
      <c r="D563">
        <v>20071216</v>
      </c>
      <c r="E563">
        <v>16343</v>
      </c>
      <c r="F563">
        <v>9</v>
      </c>
      <c r="G563">
        <v>6</v>
      </c>
      <c r="H563">
        <v>4.99</v>
      </c>
      <c r="I563">
        <v>1.8663000000000001</v>
      </c>
      <c r="J563" s="11">
        <v>39425</v>
      </c>
      <c r="K563">
        <v>29.94</v>
      </c>
      <c r="L563">
        <v>11.197800000000001</v>
      </c>
      <c r="M563">
        <v>18.7422</v>
      </c>
    </row>
    <row r="564" spans="1:13" x14ac:dyDescent="0.3">
      <c r="A564">
        <v>530</v>
      </c>
      <c r="B564">
        <v>20070904</v>
      </c>
      <c r="C564">
        <v>20070916</v>
      </c>
      <c r="D564">
        <v>20070911</v>
      </c>
      <c r="E564">
        <v>19103</v>
      </c>
      <c r="F564">
        <v>9</v>
      </c>
      <c r="G564">
        <v>18</v>
      </c>
      <c r="H564">
        <v>4.99</v>
      </c>
      <c r="I564">
        <v>1.8663000000000001</v>
      </c>
      <c r="J564" s="11">
        <v>39329</v>
      </c>
      <c r="K564">
        <v>89.82</v>
      </c>
      <c r="L564">
        <v>33.593400000000003</v>
      </c>
      <c r="M564">
        <v>56.226599999999998</v>
      </c>
    </row>
    <row r="565" spans="1:13" x14ac:dyDescent="0.3">
      <c r="A565">
        <v>530</v>
      </c>
      <c r="B565">
        <v>20071113</v>
      </c>
      <c r="C565">
        <v>20071125</v>
      </c>
      <c r="D565">
        <v>20071120</v>
      </c>
      <c r="E565">
        <v>19106</v>
      </c>
      <c r="F565">
        <v>9</v>
      </c>
      <c r="G565">
        <v>5</v>
      </c>
      <c r="H565">
        <v>4.99</v>
      </c>
      <c r="I565">
        <v>1.8663000000000001</v>
      </c>
      <c r="J565" s="11">
        <v>39399</v>
      </c>
      <c r="K565">
        <v>24.95</v>
      </c>
      <c r="L565">
        <v>9.3315000000000001</v>
      </c>
      <c r="M565">
        <v>15.618499999999999</v>
      </c>
    </row>
    <row r="566" spans="1:13" x14ac:dyDescent="0.3">
      <c r="A566">
        <v>530</v>
      </c>
      <c r="B566">
        <v>20071119</v>
      </c>
      <c r="C566">
        <v>20071201</v>
      </c>
      <c r="D566">
        <v>20071126</v>
      </c>
      <c r="E566">
        <v>19566</v>
      </c>
      <c r="F566">
        <v>9</v>
      </c>
      <c r="G566">
        <v>19</v>
      </c>
      <c r="H566">
        <v>4.99</v>
      </c>
      <c r="I566">
        <v>1.8663000000000001</v>
      </c>
      <c r="J566" s="11">
        <v>39405</v>
      </c>
      <c r="K566">
        <v>94.81</v>
      </c>
      <c r="L566">
        <v>35.459699999999998</v>
      </c>
      <c r="M566">
        <v>59.350299999999997</v>
      </c>
    </row>
    <row r="567" spans="1:13" x14ac:dyDescent="0.3">
      <c r="A567">
        <v>530</v>
      </c>
      <c r="B567">
        <v>20070917</v>
      </c>
      <c r="C567">
        <v>20070929</v>
      </c>
      <c r="D567">
        <v>20070924</v>
      </c>
      <c r="E567">
        <v>19571</v>
      </c>
      <c r="F567">
        <v>9</v>
      </c>
      <c r="G567">
        <v>3</v>
      </c>
      <c r="H567">
        <v>4.99</v>
      </c>
      <c r="I567">
        <v>1.8663000000000001</v>
      </c>
      <c r="J567" s="11">
        <v>39342</v>
      </c>
      <c r="K567">
        <v>14.97</v>
      </c>
      <c r="L567">
        <v>5.5989000000000004</v>
      </c>
      <c r="M567">
        <v>9.3711000000000002</v>
      </c>
    </row>
    <row r="568" spans="1:13" x14ac:dyDescent="0.3">
      <c r="A568">
        <v>530</v>
      </c>
      <c r="B568">
        <v>20071220</v>
      </c>
      <c r="C568">
        <v>20080101</v>
      </c>
      <c r="D568">
        <v>20071227</v>
      </c>
      <c r="E568">
        <v>19572</v>
      </c>
      <c r="F568">
        <v>9</v>
      </c>
      <c r="G568">
        <v>12</v>
      </c>
      <c r="H568">
        <v>4.99</v>
      </c>
      <c r="I568">
        <v>1.8663000000000001</v>
      </c>
      <c r="J568" s="11">
        <v>39436</v>
      </c>
      <c r="K568">
        <v>59.88</v>
      </c>
      <c r="L568">
        <v>22.395600000000002</v>
      </c>
      <c r="M568">
        <v>37.484400000000001</v>
      </c>
    </row>
    <row r="569" spans="1:13" x14ac:dyDescent="0.3">
      <c r="A569">
        <v>530</v>
      </c>
      <c r="B569">
        <v>20071112</v>
      </c>
      <c r="C569">
        <v>20071124</v>
      </c>
      <c r="D569">
        <v>20071119</v>
      </c>
      <c r="E569">
        <v>19574</v>
      </c>
      <c r="F569">
        <v>9</v>
      </c>
      <c r="G569">
        <v>1</v>
      </c>
      <c r="H569">
        <v>4.99</v>
      </c>
      <c r="I569">
        <v>1.8663000000000001</v>
      </c>
      <c r="J569" s="11">
        <v>39398</v>
      </c>
      <c r="K569">
        <v>4.99</v>
      </c>
      <c r="L569">
        <v>1.8663000000000001</v>
      </c>
      <c r="M569">
        <v>3.1236999999999999</v>
      </c>
    </row>
    <row r="570" spans="1:13" x14ac:dyDescent="0.3">
      <c r="A570">
        <v>530</v>
      </c>
      <c r="B570">
        <v>20071119</v>
      </c>
      <c r="C570">
        <v>20071201</v>
      </c>
      <c r="D570">
        <v>20071126</v>
      </c>
      <c r="E570">
        <v>19583</v>
      </c>
      <c r="F570">
        <v>9</v>
      </c>
      <c r="G570">
        <v>10</v>
      </c>
      <c r="H570">
        <v>4.99</v>
      </c>
      <c r="I570">
        <v>1.8663000000000001</v>
      </c>
      <c r="J570" s="11">
        <v>39405</v>
      </c>
      <c r="K570">
        <v>49.9</v>
      </c>
      <c r="L570">
        <v>18.663</v>
      </c>
      <c r="M570">
        <v>31.236999999999998</v>
      </c>
    </row>
    <row r="571" spans="1:13" x14ac:dyDescent="0.3">
      <c r="A571">
        <v>530</v>
      </c>
      <c r="B571">
        <v>20070809</v>
      </c>
      <c r="C571">
        <v>20070821</v>
      </c>
      <c r="D571">
        <v>20070816</v>
      </c>
      <c r="E571">
        <v>19584</v>
      </c>
      <c r="F571">
        <v>9</v>
      </c>
      <c r="G571">
        <v>1</v>
      </c>
      <c r="H571">
        <v>4.99</v>
      </c>
      <c r="I571">
        <v>1.8663000000000001</v>
      </c>
      <c r="J571" s="11">
        <v>39303</v>
      </c>
      <c r="K571">
        <v>4.99</v>
      </c>
      <c r="L571">
        <v>1.8663000000000001</v>
      </c>
      <c r="M571">
        <v>3.1236999999999999</v>
      </c>
    </row>
    <row r="572" spans="1:13" x14ac:dyDescent="0.3">
      <c r="A572">
        <v>530</v>
      </c>
      <c r="B572">
        <v>20071026</v>
      </c>
      <c r="C572">
        <v>20071107</v>
      </c>
      <c r="D572">
        <v>20071102</v>
      </c>
      <c r="E572">
        <v>19591</v>
      </c>
      <c r="F572">
        <v>9</v>
      </c>
      <c r="G572">
        <v>14</v>
      </c>
      <c r="H572">
        <v>4.99</v>
      </c>
      <c r="I572">
        <v>1.8663000000000001</v>
      </c>
      <c r="J572" s="11">
        <v>39381</v>
      </c>
      <c r="K572">
        <v>69.86</v>
      </c>
      <c r="L572">
        <v>26.1282</v>
      </c>
      <c r="M572">
        <v>43.7318</v>
      </c>
    </row>
    <row r="573" spans="1:13" x14ac:dyDescent="0.3">
      <c r="A573">
        <v>530</v>
      </c>
      <c r="B573">
        <v>20071213</v>
      </c>
      <c r="C573">
        <v>20071225</v>
      </c>
      <c r="D573">
        <v>20071220</v>
      </c>
      <c r="E573">
        <v>19597</v>
      </c>
      <c r="F573">
        <v>9</v>
      </c>
      <c r="G573">
        <v>12</v>
      </c>
      <c r="H573">
        <v>4.99</v>
      </c>
      <c r="I573">
        <v>1.8663000000000001</v>
      </c>
      <c r="J573" s="11">
        <v>39429</v>
      </c>
      <c r="K573">
        <v>59.88</v>
      </c>
      <c r="L573">
        <v>22.395600000000002</v>
      </c>
      <c r="M573">
        <v>37.484400000000001</v>
      </c>
    </row>
    <row r="574" spans="1:13" x14ac:dyDescent="0.3">
      <c r="A574">
        <v>530</v>
      </c>
      <c r="B574">
        <v>20071001</v>
      </c>
      <c r="C574">
        <v>20071013</v>
      </c>
      <c r="D574">
        <v>20071008</v>
      </c>
      <c r="E574">
        <v>19604</v>
      </c>
      <c r="F574">
        <v>9</v>
      </c>
      <c r="G574">
        <v>20</v>
      </c>
      <c r="H574">
        <v>4.99</v>
      </c>
      <c r="I574">
        <v>1.8663000000000001</v>
      </c>
      <c r="J574" s="11">
        <v>39356</v>
      </c>
      <c r="K574">
        <v>99.8</v>
      </c>
      <c r="L574">
        <v>37.326000000000001</v>
      </c>
      <c r="M574">
        <v>62.473999999999997</v>
      </c>
    </row>
    <row r="575" spans="1:13" x14ac:dyDescent="0.3">
      <c r="A575">
        <v>530</v>
      </c>
      <c r="B575">
        <v>20071101</v>
      </c>
      <c r="C575">
        <v>20071113</v>
      </c>
      <c r="D575">
        <v>20071108</v>
      </c>
      <c r="E575">
        <v>19610</v>
      </c>
      <c r="F575">
        <v>9</v>
      </c>
      <c r="G575">
        <v>13</v>
      </c>
      <c r="H575">
        <v>4.99</v>
      </c>
      <c r="I575">
        <v>1.8663000000000001</v>
      </c>
      <c r="J575" s="11">
        <v>39387</v>
      </c>
      <c r="K575">
        <v>64.87</v>
      </c>
      <c r="L575">
        <v>24.261900000000001</v>
      </c>
      <c r="M575">
        <v>40.6081</v>
      </c>
    </row>
    <row r="576" spans="1:13" x14ac:dyDescent="0.3">
      <c r="A576">
        <v>530</v>
      </c>
      <c r="B576">
        <v>20070906</v>
      </c>
      <c r="C576">
        <v>20070918</v>
      </c>
      <c r="D576">
        <v>20070913</v>
      </c>
      <c r="E576">
        <v>19619</v>
      </c>
      <c r="F576">
        <v>9</v>
      </c>
      <c r="G576">
        <v>20</v>
      </c>
      <c r="H576">
        <v>4.99</v>
      </c>
      <c r="I576">
        <v>1.8663000000000001</v>
      </c>
      <c r="J576" s="11">
        <v>39331</v>
      </c>
      <c r="K576">
        <v>99.8</v>
      </c>
      <c r="L576">
        <v>37.326000000000001</v>
      </c>
      <c r="M576">
        <v>62.473999999999997</v>
      </c>
    </row>
    <row r="577" spans="1:13" x14ac:dyDescent="0.3">
      <c r="A577">
        <v>530</v>
      </c>
      <c r="B577">
        <v>20070924</v>
      </c>
      <c r="C577">
        <v>20071006</v>
      </c>
      <c r="D577">
        <v>20071001</v>
      </c>
      <c r="E577">
        <v>22974</v>
      </c>
      <c r="F577">
        <v>9</v>
      </c>
      <c r="G577">
        <v>12</v>
      </c>
      <c r="H577">
        <v>4.99</v>
      </c>
      <c r="I577">
        <v>1.8663000000000001</v>
      </c>
      <c r="J577" s="11">
        <v>39349</v>
      </c>
      <c r="K577">
        <v>59.88</v>
      </c>
      <c r="L577">
        <v>22.395600000000002</v>
      </c>
      <c r="M577">
        <v>37.484400000000001</v>
      </c>
    </row>
    <row r="578" spans="1:13" x14ac:dyDescent="0.3">
      <c r="A578">
        <v>530</v>
      </c>
      <c r="B578">
        <v>20071117</v>
      </c>
      <c r="C578">
        <v>20071129</v>
      </c>
      <c r="D578">
        <v>20071124</v>
      </c>
      <c r="E578">
        <v>23008</v>
      </c>
      <c r="F578">
        <v>9</v>
      </c>
      <c r="G578">
        <v>19</v>
      </c>
      <c r="H578">
        <v>4.99</v>
      </c>
      <c r="I578">
        <v>1.8663000000000001</v>
      </c>
      <c r="J578" s="11">
        <v>39403</v>
      </c>
      <c r="K578">
        <v>94.81</v>
      </c>
      <c r="L578">
        <v>35.459699999999998</v>
      </c>
      <c r="M578">
        <v>59.350299999999997</v>
      </c>
    </row>
    <row r="579" spans="1:13" x14ac:dyDescent="0.3">
      <c r="A579">
        <v>530</v>
      </c>
      <c r="B579">
        <v>20071222</v>
      </c>
      <c r="C579">
        <v>20080103</v>
      </c>
      <c r="D579">
        <v>20071229</v>
      </c>
      <c r="E579">
        <v>23013</v>
      </c>
      <c r="F579">
        <v>9</v>
      </c>
      <c r="G579">
        <v>20</v>
      </c>
      <c r="H579">
        <v>4.99</v>
      </c>
      <c r="I579">
        <v>1.8663000000000001</v>
      </c>
      <c r="J579" s="11">
        <v>39438</v>
      </c>
      <c r="K579">
        <v>99.8</v>
      </c>
      <c r="L579">
        <v>37.326000000000001</v>
      </c>
      <c r="M579">
        <v>62.473999999999997</v>
      </c>
    </row>
    <row r="580" spans="1:13" x14ac:dyDescent="0.3">
      <c r="A580">
        <v>530</v>
      </c>
      <c r="B580">
        <v>20070924</v>
      </c>
      <c r="C580">
        <v>20071006</v>
      </c>
      <c r="D580">
        <v>20071001</v>
      </c>
      <c r="E580">
        <v>23077</v>
      </c>
      <c r="F580">
        <v>9</v>
      </c>
      <c r="G580">
        <v>20</v>
      </c>
      <c r="H580">
        <v>4.99</v>
      </c>
      <c r="I580">
        <v>1.8663000000000001</v>
      </c>
      <c r="J580" s="11">
        <v>39349</v>
      </c>
      <c r="K580">
        <v>99.8</v>
      </c>
      <c r="L580">
        <v>37.326000000000001</v>
      </c>
      <c r="M580">
        <v>62.473999999999997</v>
      </c>
    </row>
    <row r="581" spans="1:13" x14ac:dyDescent="0.3">
      <c r="A581">
        <v>530</v>
      </c>
      <c r="B581">
        <v>20070925</v>
      </c>
      <c r="C581">
        <v>20071007</v>
      </c>
      <c r="D581">
        <v>20071002</v>
      </c>
      <c r="E581">
        <v>23086</v>
      </c>
      <c r="F581">
        <v>9</v>
      </c>
      <c r="G581">
        <v>5</v>
      </c>
      <c r="H581">
        <v>4.99</v>
      </c>
      <c r="I581">
        <v>1.8663000000000001</v>
      </c>
      <c r="J581" s="11">
        <v>39350</v>
      </c>
      <c r="K581">
        <v>24.95</v>
      </c>
      <c r="L581">
        <v>9.3315000000000001</v>
      </c>
      <c r="M581">
        <v>15.618499999999999</v>
      </c>
    </row>
    <row r="582" spans="1:13" x14ac:dyDescent="0.3">
      <c r="A582">
        <v>530</v>
      </c>
      <c r="B582">
        <v>20071029</v>
      </c>
      <c r="C582">
        <v>20071110</v>
      </c>
      <c r="D582">
        <v>20071105</v>
      </c>
      <c r="E582">
        <v>23094</v>
      </c>
      <c r="F582">
        <v>9</v>
      </c>
      <c r="G582">
        <v>8</v>
      </c>
      <c r="H582">
        <v>4.99</v>
      </c>
      <c r="I582">
        <v>1.8663000000000001</v>
      </c>
      <c r="J582" s="11">
        <v>39384</v>
      </c>
      <c r="K582">
        <v>39.92</v>
      </c>
      <c r="L582">
        <v>14.930400000000001</v>
      </c>
      <c r="M582">
        <v>24.989599999999999</v>
      </c>
    </row>
    <row r="583" spans="1:13" x14ac:dyDescent="0.3">
      <c r="A583">
        <v>530</v>
      </c>
      <c r="B583">
        <v>20071220</v>
      </c>
      <c r="C583">
        <v>20080101</v>
      </c>
      <c r="D583">
        <v>20071227</v>
      </c>
      <c r="E583">
        <v>23095</v>
      </c>
      <c r="F583">
        <v>9</v>
      </c>
      <c r="G583">
        <v>17</v>
      </c>
      <c r="H583">
        <v>4.99</v>
      </c>
      <c r="I583">
        <v>1.8663000000000001</v>
      </c>
      <c r="J583" s="11">
        <v>39436</v>
      </c>
      <c r="K583">
        <v>84.83</v>
      </c>
      <c r="L583">
        <v>31.7271</v>
      </c>
      <c r="M583">
        <v>53.102899999999998</v>
      </c>
    </row>
    <row r="584" spans="1:13" x14ac:dyDescent="0.3">
      <c r="A584">
        <v>530</v>
      </c>
      <c r="B584">
        <v>20071031</v>
      </c>
      <c r="C584">
        <v>20071112</v>
      </c>
      <c r="D584">
        <v>20071107</v>
      </c>
      <c r="E584">
        <v>23096</v>
      </c>
      <c r="F584">
        <v>9</v>
      </c>
      <c r="G584">
        <v>18</v>
      </c>
      <c r="H584">
        <v>4.99</v>
      </c>
      <c r="I584">
        <v>1.8663000000000001</v>
      </c>
      <c r="J584" s="11">
        <v>39386</v>
      </c>
      <c r="K584">
        <v>89.82</v>
      </c>
      <c r="L584">
        <v>33.593400000000003</v>
      </c>
      <c r="M584">
        <v>56.226599999999998</v>
      </c>
    </row>
    <row r="585" spans="1:13" x14ac:dyDescent="0.3">
      <c r="A585">
        <v>530</v>
      </c>
      <c r="B585">
        <v>20071105</v>
      </c>
      <c r="C585">
        <v>20071117</v>
      </c>
      <c r="D585">
        <v>20071112</v>
      </c>
      <c r="E585">
        <v>23305</v>
      </c>
      <c r="F585">
        <v>9</v>
      </c>
      <c r="G585">
        <v>18</v>
      </c>
      <c r="H585">
        <v>4.99</v>
      </c>
      <c r="I585">
        <v>1.8663000000000001</v>
      </c>
      <c r="J585" s="11">
        <v>39391</v>
      </c>
      <c r="K585">
        <v>89.82</v>
      </c>
      <c r="L585">
        <v>33.593400000000003</v>
      </c>
      <c r="M585">
        <v>56.226599999999998</v>
      </c>
    </row>
    <row r="586" spans="1:13" x14ac:dyDescent="0.3">
      <c r="A586">
        <v>530</v>
      </c>
      <c r="B586">
        <v>20071112</v>
      </c>
      <c r="C586">
        <v>20071124</v>
      </c>
      <c r="D586">
        <v>20071119</v>
      </c>
      <c r="E586">
        <v>23307</v>
      </c>
      <c r="F586">
        <v>9</v>
      </c>
      <c r="G586">
        <v>8</v>
      </c>
      <c r="H586">
        <v>4.99</v>
      </c>
      <c r="I586">
        <v>1.8663000000000001</v>
      </c>
      <c r="J586" s="11">
        <v>39398</v>
      </c>
      <c r="K586">
        <v>39.92</v>
      </c>
      <c r="L586">
        <v>14.930400000000001</v>
      </c>
      <c r="M586">
        <v>24.989599999999999</v>
      </c>
    </row>
    <row r="587" spans="1:13" x14ac:dyDescent="0.3">
      <c r="A587">
        <v>530</v>
      </c>
      <c r="B587">
        <v>20070912</v>
      </c>
      <c r="C587">
        <v>20070924</v>
      </c>
      <c r="D587">
        <v>20070919</v>
      </c>
      <c r="E587">
        <v>23309</v>
      </c>
      <c r="F587">
        <v>9</v>
      </c>
      <c r="G587">
        <v>10</v>
      </c>
      <c r="H587">
        <v>4.99</v>
      </c>
      <c r="I587">
        <v>1.8663000000000001</v>
      </c>
      <c r="J587" s="11">
        <v>39337</v>
      </c>
      <c r="K587">
        <v>49.9</v>
      </c>
      <c r="L587">
        <v>18.663</v>
      </c>
      <c r="M587">
        <v>31.236999999999998</v>
      </c>
    </row>
    <row r="588" spans="1:13" x14ac:dyDescent="0.3">
      <c r="A588">
        <v>530</v>
      </c>
      <c r="B588">
        <v>20071130</v>
      </c>
      <c r="C588">
        <v>20071212</v>
      </c>
      <c r="D588">
        <v>20071207</v>
      </c>
      <c r="E588">
        <v>23562</v>
      </c>
      <c r="F588">
        <v>9</v>
      </c>
      <c r="G588">
        <v>8</v>
      </c>
      <c r="H588">
        <v>4.99</v>
      </c>
      <c r="I588">
        <v>1.8663000000000001</v>
      </c>
      <c r="J588" s="11">
        <v>39416</v>
      </c>
      <c r="K588">
        <v>39.92</v>
      </c>
      <c r="L588">
        <v>14.930400000000001</v>
      </c>
      <c r="M588">
        <v>24.989599999999999</v>
      </c>
    </row>
    <row r="589" spans="1:13" x14ac:dyDescent="0.3">
      <c r="A589">
        <v>530</v>
      </c>
      <c r="B589">
        <v>20071122</v>
      </c>
      <c r="C589">
        <v>20071204</v>
      </c>
      <c r="D589">
        <v>20071129</v>
      </c>
      <c r="E589">
        <v>23576</v>
      </c>
      <c r="F589">
        <v>9</v>
      </c>
      <c r="G589">
        <v>20</v>
      </c>
      <c r="H589">
        <v>4.99</v>
      </c>
      <c r="I589">
        <v>1.8663000000000001</v>
      </c>
      <c r="J589" s="11">
        <v>39408</v>
      </c>
      <c r="K589">
        <v>99.8</v>
      </c>
      <c r="L589">
        <v>37.326000000000001</v>
      </c>
      <c r="M589">
        <v>62.473999999999997</v>
      </c>
    </row>
    <row r="590" spans="1:13" x14ac:dyDescent="0.3">
      <c r="A590">
        <v>530</v>
      </c>
      <c r="B590">
        <v>20071019</v>
      </c>
      <c r="C590">
        <v>20071031</v>
      </c>
      <c r="D590">
        <v>20071026</v>
      </c>
      <c r="E590">
        <v>23997</v>
      </c>
      <c r="F590">
        <v>9</v>
      </c>
      <c r="G590">
        <v>16</v>
      </c>
      <c r="H590">
        <v>4.99</v>
      </c>
      <c r="I590">
        <v>1.8663000000000001</v>
      </c>
      <c r="J590" s="11">
        <v>39374</v>
      </c>
      <c r="K590">
        <v>79.84</v>
      </c>
      <c r="L590">
        <v>29.860800000000001</v>
      </c>
      <c r="M590">
        <v>49.979199999999999</v>
      </c>
    </row>
    <row r="591" spans="1:13" x14ac:dyDescent="0.3">
      <c r="A591">
        <v>530</v>
      </c>
      <c r="B591">
        <v>20071124</v>
      </c>
      <c r="C591">
        <v>20071206</v>
      </c>
      <c r="D591">
        <v>20071201</v>
      </c>
      <c r="E591">
        <v>24229</v>
      </c>
      <c r="F591">
        <v>9</v>
      </c>
      <c r="G591">
        <v>3</v>
      </c>
      <c r="H591">
        <v>4.99</v>
      </c>
      <c r="I591">
        <v>1.8663000000000001</v>
      </c>
      <c r="J591" s="11">
        <v>39410</v>
      </c>
      <c r="K591">
        <v>14.97</v>
      </c>
      <c r="L591">
        <v>5.5989000000000004</v>
      </c>
      <c r="M591">
        <v>9.3711000000000002</v>
      </c>
    </row>
    <row r="592" spans="1:13" x14ac:dyDescent="0.3">
      <c r="A592">
        <v>530</v>
      </c>
      <c r="B592">
        <v>20071217</v>
      </c>
      <c r="C592">
        <v>20071229</v>
      </c>
      <c r="D592">
        <v>20071224</v>
      </c>
      <c r="E592">
        <v>24243</v>
      </c>
      <c r="F592">
        <v>9</v>
      </c>
      <c r="G592">
        <v>3</v>
      </c>
      <c r="H592">
        <v>4.99</v>
      </c>
      <c r="I592">
        <v>1.8663000000000001</v>
      </c>
      <c r="J592" s="11">
        <v>39433</v>
      </c>
      <c r="K592">
        <v>14.97</v>
      </c>
      <c r="L592">
        <v>5.5989000000000004</v>
      </c>
      <c r="M592">
        <v>9.3711000000000002</v>
      </c>
    </row>
    <row r="593" spans="1:13" x14ac:dyDescent="0.3">
      <c r="A593">
        <v>530</v>
      </c>
      <c r="B593">
        <v>20070913</v>
      </c>
      <c r="C593">
        <v>20070925</v>
      </c>
      <c r="D593">
        <v>20070920</v>
      </c>
      <c r="E593">
        <v>27594</v>
      </c>
      <c r="F593">
        <v>9</v>
      </c>
      <c r="G593">
        <v>4</v>
      </c>
      <c r="H593">
        <v>4.99</v>
      </c>
      <c r="I593">
        <v>1.8663000000000001</v>
      </c>
      <c r="J593" s="11">
        <v>39338</v>
      </c>
      <c r="K593">
        <v>19.96</v>
      </c>
      <c r="L593">
        <v>7.4652000000000003</v>
      </c>
      <c r="M593">
        <v>12.4948</v>
      </c>
    </row>
    <row r="594" spans="1:13" x14ac:dyDescent="0.3">
      <c r="A594">
        <v>530</v>
      </c>
      <c r="B594">
        <v>20071022</v>
      </c>
      <c r="C594">
        <v>20071103</v>
      </c>
      <c r="D594">
        <v>20071029</v>
      </c>
      <c r="E594">
        <v>27596</v>
      </c>
      <c r="F594">
        <v>9</v>
      </c>
      <c r="G594">
        <v>14</v>
      </c>
      <c r="H594">
        <v>4.99</v>
      </c>
      <c r="I594">
        <v>1.8663000000000001</v>
      </c>
      <c r="J594" s="11">
        <v>39377</v>
      </c>
      <c r="K594">
        <v>69.86</v>
      </c>
      <c r="L594">
        <v>26.1282</v>
      </c>
      <c r="M594">
        <v>43.7318</v>
      </c>
    </row>
    <row r="595" spans="1:13" x14ac:dyDescent="0.3">
      <c r="A595">
        <v>530</v>
      </c>
      <c r="B595">
        <v>20070801</v>
      </c>
      <c r="C595">
        <v>20070813</v>
      </c>
      <c r="D595">
        <v>20070808</v>
      </c>
      <c r="E595">
        <v>27688</v>
      </c>
      <c r="F595">
        <v>9</v>
      </c>
      <c r="G595">
        <v>13</v>
      </c>
      <c r="H595">
        <v>4.99</v>
      </c>
      <c r="I595">
        <v>1.8663000000000001</v>
      </c>
      <c r="J595" s="11">
        <v>39295</v>
      </c>
      <c r="K595">
        <v>64.87</v>
      </c>
      <c r="L595">
        <v>24.261900000000001</v>
      </c>
      <c r="M595">
        <v>40.6081</v>
      </c>
    </row>
    <row r="596" spans="1:13" x14ac:dyDescent="0.3">
      <c r="A596">
        <v>530</v>
      </c>
      <c r="B596">
        <v>20071112</v>
      </c>
      <c r="C596">
        <v>20071124</v>
      </c>
      <c r="D596">
        <v>20071119</v>
      </c>
      <c r="E596">
        <v>27700</v>
      </c>
      <c r="F596">
        <v>9</v>
      </c>
      <c r="G596">
        <v>10</v>
      </c>
      <c r="H596">
        <v>4.99</v>
      </c>
      <c r="I596">
        <v>1.8663000000000001</v>
      </c>
      <c r="J596" s="11">
        <v>39398</v>
      </c>
      <c r="K596">
        <v>49.9</v>
      </c>
      <c r="L596">
        <v>18.663</v>
      </c>
      <c r="M596">
        <v>31.236999999999998</v>
      </c>
    </row>
    <row r="597" spans="1:13" x14ac:dyDescent="0.3">
      <c r="A597">
        <v>530</v>
      </c>
      <c r="B597">
        <v>20071224</v>
      </c>
      <c r="C597">
        <v>20080105</v>
      </c>
      <c r="D597">
        <v>20071231</v>
      </c>
      <c r="E597">
        <v>27703</v>
      </c>
      <c r="F597">
        <v>9</v>
      </c>
      <c r="G597">
        <v>10</v>
      </c>
      <c r="H597">
        <v>4.99</v>
      </c>
      <c r="I597">
        <v>1.8663000000000001</v>
      </c>
      <c r="J597" s="11">
        <v>39440</v>
      </c>
      <c r="K597">
        <v>49.9</v>
      </c>
      <c r="L597">
        <v>18.663</v>
      </c>
      <c r="M597">
        <v>31.236999999999998</v>
      </c>
    </row>
    <row r="598" spans="1:13" x14ac:dyDescent="0.3">
      <c r="A598">
        <v>530</v>
      </c>
      <c r="B598">
        <v>20071231</v>
      </c>
      <c r="C598">
        <v>20080112</v>
      </c>
      <c r="D598">
        <v>20080107</v>
      </c>
      <c r="E598">
        <v>27716</v>
      </c>
      <c r="F598">
        <v>9</v>
      </c>
      <c r="G598">
        <v>10</v>
      </c>
      <c r="H598">
        <v>4.99</v>
      </c>
      <c r="I598">
        <v>1.8663000000000001</v>
      </c>
      <c r="J598" s="11">
        <v>39447</v>
      </c>
      <c r="K598">
        <v>49.9</v>
      </c>
      <c r="L598">
        <v>18.663</v>
      </c>
      <c r="M598">
        <v>31.236999999999998</v>
      </c>
    </row>
    <row r="599" spans="1:13" x14ac:dyDescent="0.3">
      <c r="A599">
        <v>530</v>
      </c>
      <c r="B599">
        <v>20071213</v>
      </c>
      <c r="C599">
        <v>20071225</v>
      </c>
      <c r="D599">
        <v>20071220</v>
      </c>
      <c r="E599">
        <v>27718</v>
      </c>
      <c r="F599">
        <v>9</v>
      </c>
      <c r="G599">
        <v>18</v>
      </c>
      <c r="H599">
        <v>4.99</v>
      </c>
      <c r="I599">
        <v>1.8663000000000001</v>
      </c>
      <c r="J599" s="11">
        <v>39429</v>
      </c>
      <c r="K599">
        <v>89.82</v>
      </c>
      <c r="L599">
        <v>33.593400000000003</v>
      </c>
      <c r="M599">
        <v>56.226599999999998</v>
      </c>
    </row>
    <row r="600" spans="1:13" x14ac:dyDescent="0.3">
      <c r="A600">
        <v>530</v>
      </c>
      <c r="B600">
        <v>20070903</v>
      </c>
      <c r="C600">
        <v>20070915</v>
      </c>
      <c r="D600">
        <v>20070910</v>
      </c>
      <c r="E600">
        <v>27720</v>
      </c>
      <c r="F600">
        <v>9</v>
      </c>
      <c r="G600">
        <v>10</v>
      </c>
      <c r="H600">
        <v>4.99</v>
      </c>
      <c r="I600">
        <v>1.8663000000000001</v>
      </c>
      <c r="J600" s="11">
        <v>39328</v>
      </c>
      <c r="K600">
        <v>49.9</v>
      </c>
      <c r="L600">
        <v>18.663</v>
      </c>
      <c r="M600">
        <v>31.236999999999998</v>
      </c>
    </row>
    <row r="601" spans="1:13" x14ac:dyDescent="0.3">
      <c r="A601">
        <v>530</v>
      </c>
      <c r="B601">
        <v>20070806</v>
      </c>
      <c r="C601">
        <v>20070818</v>
      </c>
      <c r="D601">
        <v>20070813</v>
      </c>
      <c r="E601">
        <v>27968</v>
      </c>
      <c r="F601">
        <v>9</v>
      </c>
      <c r="G601">
        <v>19</v>
      </c>
      <c r="H601">
        <v>4.99</v>
      </c>
      <c r="I601">
        <v>1.8663000000000001</v>
      </c>
      <c r="J601" s="11">
        <v>39300</v>
      </c>
      <c r="K601">
        <v>94.81</v>
      </c>
      <c r="L601">
        <v>35.459699999999998</v>
      </c>
      <c r="M601">
        <v>59.350299999999997</v>
      </c>
    </row>
    <row r="602" spans="1:13" x14ac:dyDescent="0.3">
      <c r="A602">
        <v>530</v>
      </c>
      <c r="B602">
        <v>20071006</v>
      </c>
      <c r="C602">
        <v>20071018</v>
      </c>
      <c r="D602">
        <v>20071013</v>
      </c>
      <c r="E602">
        <v>27970</v>
      </c>
      <c r="F602">
        <v>9</v>
      </c>
      <c r="G602">
        <v>1</v>
      </c>
      <c r="H602">
        <v>4.99</v>
      </c>
      <c r="I602">
        <v>1.8663000000000001</v>
      </c>
      <c r="J602" s="11">
        <v>39361</v>
      </c>
      <c r="K602">
        <v>4.99</v>
      </c>
      <c r="L602">
        <v>1.8663000000000001</v>
      </c>
      <c r="M602">
        <v>3.1236999999999999</v>
      </c>
    </row>
    <row r="603" spans="1:13" x14ac:dyDescent="0.3">
      <c r="A603">
        <v>530</v>
      </c>
      <c r="B603">
        <v>20070808</v>
      </c>
      <c r="C603">
        <v>20070820</v>
      </c>
      <c r="D603">
        <v>20070815</v>
      </c>
      <c r="E603">
        <v>27978</v>
      </c>
      <c r="F603">
        <v>9</v>
      </c>
      <c r="G603">
        <v>18</v>
      </c>
      <c r="H603">
        <v>4.99</v>
      </c>
      <c r="I603">
        <v>1.8663000000000001</v>
      </c>
      <c r="J603" s="11">
        <v>39302</v>
      </c>
      <c r="K603">
        <v>89.82</v>
      </c>
      <c r="L603">
        <v>33.593400000000003</v>
      </c>
      <c r="M603">
        <v>56.226599999999998</v>
      </c>
    </row>
    <row r="604" spans="1:13" x14ac:dyDescent="0.3">
      <c r="A604">
        <v>530</v>
      </c>
      <c r="B604">
        <v>20071117</v>
      </c>
      <c r="C604">
        <v>20071129</v>
      </c>
      <c r="D604">
        <v>20071124</v>
      </c>
      <c r="E604">
        <v>27980</v>
      </c>
      <c r="F604">
        <v>9</v>
      </c>
      <c r="G604">
        <v>15</v>
      </c>
      <c r="H604">
        <v>4.99</v>
      </c>
      <c r="I604">
        <v>1.8663000000000001</v>
      </c>
      <c r="J604" s="11">
        <v>39403</v>
      </c>
      <c r="K604">
        <v>74.849999999999994</v>
      </c>
      <c r="L604">
        <v>27.994499999999999</v>
      </c>
      <c r="M604">
        <v>46.855499999999999</v>
      </c>
    </row>
    <row r="605" spans="1:13" x14ac:dyDescent="0.3">
      <c r="A605">
        <v>530</v>
      </c>
      <c r="B605">
        <v>20070804</v>
      </c>
      <c r="C605">
        <v>20070816</v>
      </c>
      <c r="D605">
        <v>20070811</v>
      </c>
      <c r="E605">
        <v>27981</v>
      </c>
      <c r="F605">
        <v>9</v>
      </c>
      <c r="G605">
        <v>15</v>
      </c>
      <c r="H605">
        <v>4.99</v>
      </c>
      <c r="I605">
        <v>1.8663000000000001</v>
      </c>
      <c r="J605" s="11">
        <v>39298</v>
      </c>
      <c r="K605">
        <v>74.849999999999994</v>
      </c>
      <c r="L605">
        <v>27.994499999999999</v>
      </c>
      <c r="M605">
        <v>46.855499999999999</v>
      </c>
    </row>
    <row r="606" spans="1:13" x14ac:dyDescent="0.3">
      <c r="A606">
        <v>530</v>
      </c>
      <c r="B606">
        <v>20070913</v>
      </c>
      <c r="C606">
        <v>20070925</v>
      </c>
      <c r="D606">
        <v>20070920</v>
      </c>
      <c r="E606">
        <v>28109</v>
      </c>
      <c r="F606">
        <v>9</v>
      </c>
      <c r="G606">
        <v>13</v>
      </c>
      <c r="H606">
        <v>4.99</v>
      </c>
      <c r="I606">
        <v>1.8663000000000001</v>
      </c>
      <c r="J606" s="11">
        <v>39338</v>
      </c>
      <c r="K606">
        <v>64.87</v>
      </c>
      <c r="L606">
        <v>24.261900000000001</v>
      </c>
      <c r="M606">
        <v>40.6081</v>
      </c>
    </row>
    <row r="607" spans="1:13" x14ac:dyDescent="0.3">
      <c r="A607">
        <v>530</v>
      </c>
      <c r="B607">
        <v>20070928</v>
      </c>
      <c r="C607">
        <v>20071010</v>
      </c>
      <c r="D607">
        <v>20071005</v>
      </c>
      <c r="E607">
        <v>28111</v>
      </c>
      <c r="F607">
        <v>9</v>
      </c>
      <c r="G607">
        <v>3</v>
      </c>
      <c r="H607">
        <v>4.99</v>
      </c>
      <c r="I607">
        <v>1.8663000000000001</v>
      </c>
      <c r="J607" s="11">
        <v>39353</v>
      </c>
      <c r="K607">
        <v>14.97</v>
      </c>
      <c r="L607">
        <v>5.5989000000000004</v>
      </c>
      <c r="M607">
        <v>9.3711000000000002</v>
      </c>
    </row>
    <row r="608" spans="1:13" x14ac:dyDescent="0.3">
      <c r="A608">
        <v>530</v>
      </c>
      <c r="B608">
        <v>20070903</v>
      </c>
      <c r="C608">
        <v>20070915</v>
      </c>
      <c r="D608">
        <v>20070910</v>
      </c>
      <c r="E608">
        <v>28216</v>
      </c>
      <c r="F608">
        <v>9</v>
      </c>
      <c r="G608">
        <v>18</v>
      </c>
      <c r="H608">
        <v>4.99</v>
      </c>
      <c r="I608">
        <v>1.8663000000000001</v>
      </c>
      <c r="J608" s="11">
        <v>39328</v>
      </c>
      <c r="K608">
        <v>89.82</v>
      </c>
      <c r="L608">
        <v>33.593400000000003</v>
      </c>
      <c r="M608">
        <v>56.226599999999998</v>
      </c>
    </row>
    <row r="609" spans="1:13" x14ac:dyDescent="0.3">
      <c r="A609">
        <v>530</v>
      </c>
      <c r="B609">
        <v>20071006</v>
      </c>
      <c r="C609">
        <v>20071018</v>
      </c>
      <c r="D609">
        <v>20071013</v>
      </c>
      <c r="E609">
        <v>28322</v>
      </c>
      <c r="F609">
        <v>9</v>
      </c>
      <c r="G609">
        <v>9</v>
      </c>
      <c r="H609">
        <v>4.99</v>
      </c>
      <c r="I609">
        <v>1.8663000000000001</v>
      </c>
      <c r="J609" s="11">
        <v>39361</v>
      </c>
      <c r="K609">
        <v>44.91</v>
      </c>
      <c r="L609">
        <v>16.796700000000001</v>
      </c>
      <c r="M609">
        <v>28.113299999999999</v>
      </c>
    </row>
    <row r="610" spans="1:13" x14ac:dyDescent="0.3">
      <c r="A610">
        <v>530</v>
      </c>
      <c r="B610">
        <v>20070817</v>
      </c>
      <c r="C610">
        <v>20070829</v>
      </c>
      <c r="D610">
        <v>20070824</v>
      </c>
      <c r="E610">
        <v>28326</v>
      </c>
      <c r="F610">
        <v>9</v>
      </c>
      <c r="G610">
        <v>7</v>
      </c>
      <c r="H610">
        <v>4.99</v>
      </c>
      <c r="I610">
        <v>1.8663000000000001</v>
      </c>
      <c r="J610" s="11">
        <v>39311</v>
      </c>
      <c r="K610">
        <v>34.93</v>
      </c>
      <c r="L610">
        <v>13.0641</v>
      </c>
      <c r="M610">
        <v>21.8659</v>
      </c>
    </row>
    <row r="611" spans="1:13" x14ac:dyDescent="0.3">
      <c r="A611">
        <v>530</v>
      </c>
      <c r="B611">
        <v>20071121</v>
      </c>
      <c r="C611">
        <v>20071203</v>
      </c>
      <c r="D611">
        <v>20071128</v>
      </c>
      <c r="E611">
        <v>28481</v>
      </c>
      <c r="F611">
        <v>9</v>
      </c>
      <c r="G611">
        <v>10</v>
      </c>
      <c r="H611">
        <v>4.99</v>
      </c>
      <c r="I611">
        <v>1.8663000000000001</v>
      </c>
      <c r="J611" s="11">
        <v>39407</v>
      </c>
      <c r="K611">
        <v>49.9</v>
      </c>
      <c r="L611">
        <v>18.663</v>
      </c>
      <c r="M611">
        <v>31.236999999999998</v>
      </c>
    </row>
    <row r="612" spans="1:13" x14ac:dyDescent="0.3">
      <c r="A612">
        <v>530</v>
      </c>
      <c r="B612">
        <v>20071129</v>
      </c>
      <c r="C612">
        <v>20071211</v>
      </c>
      <c r="D612">
        <v>20071206</v>
      </c>
      <c r="E612">
        <v>28484</v>
      </c>
      <c r="F612">
        <v>9</v>
      </c>
      <c r="G612">
        <v>19</v>
      </c>
      <c r="H612">
        <v>4.99</v>
      </c>
      <c r="I612">
        <v>1.8663000000000001</v>
      </c>
      <c r="J612" s="11">
        <v>39415</v>
      </c>
      <c r="K612">
        <v>94.81</v>
      </c>
      <c r="L612">
        <v>35.459699999999998</v>
      </c>
      <c r="M612">
        <v>59.350299999999997</v>
      </c>
    </row>
    <row r="613" spans="1:13" x14ac:dyDescent="0.3">
      <c r="A613">
        <v>530</v>
      </c>
      <c r="B613">
        <v>20071210</v>
      </c>
      <c r="C613">
        <v>20071222</v>
      </c>
      <c r="D613">
        <v>20071217</v>
      </c>
      <c r="E613">
        <v>28486</v>
      </c>
      <c r="F613">
        <v>9</v>
      </c>
      <c r="G613">
        <v>14</v>
      </c>
      <c r="H613">
        <v>4.99</v>
      </c>
      <c r="I613">
        <v>1.8663000000000001</v>
      </c>
      <c r="J613" s="11">
        <v>39426</v>
      </c>
      <c r="K613">
        <v>69.86</v>
      </c>
      <c r="L613">
        <v>26.1282</v>
      </c>
      <c r="M613">
        <v>43.7318</v>
      </c>
    </row>
    <row r="614" spans="1:13" x14ac:dyDescent="0.3">
      <c r="A614">
        <v>530</v>
      </c>
      <c r="B614">
        <v>20070912</v>
      </c>
      <c r="C614">
        <v>20070924</v>
      </c>
      <c r="D614">
        <v>20070919</v>
      </c>
      <c r="E614">
        <v>28872</v>
      </c>
      <c r="F614">
        <v>9</v>
      </c>
      <c r="G614">
        <v>5</v>
      </c>
      <c r="H614">
        <v>4.99</v>
      </c>
      <c r="I614">
        <v>1.8663000000000001</v>
      </c>
      <c r="J614" s="11">
        <v>39337</v>
      </c>
      <c r="K614">
        <v>24.95</v>
      </c>
      <c r="L614">
        <v>9.3315000000000001</v>
      </c>
      <c r="M614">
        <v>15.618499999999999</v>
      </c>
    </row>
    <row r="615" spans="1:13" x14ac:dyDescent="0.3">
      <c r="A615">
        <v>530</v>
      </c>
      <c r="B615">
        <v>20071219</v>
      </c>
      <c r="C615">
        <v>20071231</v>
      </c>
      <c r="D615">
        <v>20071226</v>
      </c>
      <c r="E615">
        <v>28931</v>
      </c>
      <c r="F615">
        <v>9</v>
      </c>
      <c r="G615">
        <v>10</v>
      </c>
      <c r="H615">
        <v>4.99</v>
      </c>
      <c r="I615">
        <v>1.8663000000000001</v>
      </c>
      <c r="J615" s="11">
        <v>39435</v>
      </c>
      <c r="K615">
        <v>49.9</v>
      </c>
      <c r="L615">
        <v>18.663</v>
      </c>
      <c r="M615">
        <v>31.236999999999998</v>
      </c>
    </row>
    <row r="616" spans="1:13" x14ac:dyDescent="0.3">
      <c r="A616">
        <v>530</v>
      </c>
      <c r="B616">
        <v>20070914</v>
      </c>
      <c r="C616">
        <v>20070926</v>
      </c>
      <c r="D616">
        <v>20070921</v>
      </c>
      <c r="E616">
        <v>28936</v>
      </c>
      <c r="F616">
        <v>9</v>
      </c>
      <c r="G616">
        <v>6</v>
      </c>
      <c r="H616">
        <v>4.99</v>
      </c>
      <c r="I616">
        <v>1.8663000000000001</v>
      </c>
      <c r="J616" s="11">
        <v>39339</v>
      </c>
      <c r="K616">
        <v>29.94</v>
      </c>
      <c r="L616">
        <v>11.197800000000001</v>
      </c>
      <c r="M616">
        <v>18.7422</v>
      </c>
    </row>
    <row r="617" spans="1:13" x14ac:dyDescent="0.3">
      <c r="A617">
        <v>530</v>
      </c>
      <c r="B617">
        <v>20071224</v>
      </c>
      <c r="C617">
        <v>20080105</v>
      </c>
      <c r="D617">
        <v>20071231</v>
      </c>
      <c r="E617">
        <v>28937</v>
      </c>
      <c r="F617">
        <v>9</v>
      </c>
      <c r="G617">
        <v>16</v>
      </c>
      <c r="H617">
        <v>4.99</v>
      </c>
      <c r="I617">
        <v>1.8663000000000001</v>
      </c>
      <c r="J617" s="11">
        <v>39440</v>
      </c>
      <c r="K617">
        <v>79.84</v>
      </c>
      <c r="L617">
        <v>29.860800000000001</v>
      </c>
      <c r="M617">
        <v>49.979199999999999</v>
      </c>
    </row>
    <row r="618" spans="1:13" x14ac:dyDescent="0.3">
      <c r="A618">
        <v>530</v>
      </c>
      <c r="B618">
        <v>20070927</v>
      </c>
      <c r="C618">
        <v>20071009</v>
      </c>
      <c r="D618">
        <v>20071004</v>
      </c>
      <c r="E618">
        <v>28952</v>
      </c>
      <c r="F618">
        <v>9</v>
      </c>
      <c r="G618">
        <v>6</v>
      </c>
      <c r="H618">
        <v>4.99</v>
      </c>
      <c r="I618">
        <v>1.8663000000000001</v>
      </c>
      <c r="J618" s="11">
        <v>39352</v>
      </c>
      <c r="K618">
        <v>29.94</v>
      </c>
      <c r="L618">
        <v>11.197800000000001</v>
      </c>
      <c r="M618">
        <v>18.7422</v>
      </c>
    </row>
    <row r="619" spans="1:13" x14ac:dyDescent="0.3">
      <c r="A619">
        <v>530</v>
      </c>
      <c r="B619">
        <v>20071026</v>
      </c>
      <c r="C619">
        <v>20071107</v>
      </c>
      <c r="D619">
        <v>20071102</v>
      </c>
      <c r="E619">
        <v>29113</v>
      </c>
      <c r="F619">
        <v>9</v>
      </c>
      <c r="G619">
        <v>14</v>
      </c>
      <c r="H619">
        <v>4.99</v>
      </c>
      <c r="I619">
        <v>1.8663000000000001</v>
      </c>
      <c r="J619" s="11">
        <v>39381</v>
      </c>
      <c r="K619">
        <v>69.86</v>
      </c>
      <c r="L619">
        <v>26.1282</v>
      </c>
      <c r="M619">
        <v>43.7318</v>
      </c>
    </row>
    <row r="620" spans="1:13" x14ac:dyDescent="0.3">
      <c r="A620">
        <v>530</v>
      </c>
      <c r="B620">
        <v>20071024</v>
      </c>
      <c r="C620">
        <v>20071105</v>
      </c>
      <c r="D620">
        <v>20071031</v>
      </c>
      <c r="E620">
        <v>29184</v>
      </c>
      <c r="F620">
        <v>9</v>
      </c>
      <c r="G620">
        <v>6</v>
      </c>
      <c r="H620">
        <v>4.99</v>
      </c>
      <c r="I620">
        <v>1.8663000000000001</v>
      </c>
      <c r="J620" s="11">
        <v>39379</v>
      </c>
      <c r="K620">
        <v>29.94</v>
      </c>
      <c r="L620">
        <v>11.197800000000001</v>
      </c>
      <c r="M620">
        <v>18.7422</v>
      </c>
    </row>
    <row r="621" spans="1:13" x14ac:dyDescent="0.3">
      <c r="A621">
        <v>217</v>
      </c>
      <c r="B621">
        <v>20071102</v>
      </c>
      <c r="C621">
        <v>20071114</v>
      </c>
      <c r="D621">
        <v>20071109</v>
      </c>
      <c r="E621">
        <v>11004</v>
      </c>
      <c r="F621">
        <v>9</v>
      </c>
      <c r="G621">
        <v>4</v>
      </c>
      <c r="H621">
        <v>34.99</v>
      </c>
      <c r="I621">
        <v>13.0863</v>
      </c>
      <c r="J621" s="11">
        <v>39388</v>
      </c>
      <c r="K621">
        <v>139.96</v>
      </c>
      <c r="L621">
        <v>52.345199999999998</v>
      </c>
      <c r="M621">
        <v>87.614800000000002</v>
      </c>
    </row>
    <row r="622" spans="1:13" x14ac:dyDescent="0.3">
      <c r="A622">
        <v>217</v>
      </c>
      <c r="B622">
        <v>20071110</v>
      </c>
      <c r="C622">
        <v>20071122</v>
      </c>
      <c r="D622">
        <v>20071117</v>
      </c>
      <c r="E622">
        <v>11009</v>
      </c>
      <c r="F622">
        <v>9</v>
      </c>
      <c r="G622">
        <v>4</v>
      </c>
      <c r="H622">
        <v>34.99</v>
      </c>
      <c r="I622">
        <v>13.0863</v>
      </c>
      <c r="J622" s="11">
        <v>39396</v>
      </c>
      <c r="K622">
        <v>139.96</v>
      </c>
      <c r="L622">
        <v>52.345199999999998</v>
      </c>
      <c r="M622">
        <v>87.614800000000002</v>
      </c>
    </row>
    <row r="623" spans="1:13" x14ac:dyDescent="0.3">
      <c r="A623">
        <v>217</v>
      </c>
      <c r="B623">
        <v>20070808</v>
      </c>
      <c r="C623">
        <v>20070820</v>
      </c>
      <c r="D623">
        <v>20070815</v>
      </c>
      <c r="E623">
        <v>11055</v>
      </c>
      <c r="F623">
        <v>9</v>
      </c>
      <c r="G623">
        <v>14</v>
      </c>
      <c r="H623">
        <v>34.99</v>
      </c>
      <c r="I623">
        <v>13.0863</v>
      </c>
      <c r="J623" s="11">
        <v>39302</v>
      </c>
      <c r="K623">
        <v>489.86</v>
      </c>
      <c r="L623">
        <v>183.20820000000001</v>
      </c>
      <c r="M623">
        <v>306.65179999999998</v>
      </c>
    </row>
    <row r="624" spans="1:13" x14ac:dyDescent="0.3">
      <c r="A624">
        <v>217</v>
      </c>
      <c r="B624">
        <v>20071206</v>
      </c>
      <c r="C624">
        <v>20071218</v>
      </c>
      <c r="D624">
        <v>20071213</v>
      </c>
      <c r="E624">
        <v>11058</v>
      </c>
      <c r="F624">
        <v>9</v>
      </c>
      <c r="G624">
        <v>6</v>
      </c>
      <c r="H624">
        <v>34.99</v>
      </c>
      <c r="I624">
        <v>13.0863</v>
      </c>
      <c r="J624" s="11">
        <v>39422</v>
      </c>
      <c r="K624">
        <v>209.94</v>
      </c>
      <c r="L624">
        <v>78.517799999999994</v>
      </c>
      <c r="M624">
        <v>131.4222</v>
      </c>
    </row>
    <row r="625" spans="1:13" x14ac:dyDescent="0.3">
      <c r="A625">
        <v>217</v>
      </c>
      <c r="B625">
        <v>20070924</v>
      </c>
      <c r="C625">
        <v>20071006</v>
      </c>
      <c r="D625">
        <v>20071001</v>
      </c>
      <c r="E625">
        <v>11073</v>
      </c>
      <c r="F625">
        <v>9</v>
      </c>
      <c r="G625">
        <v>16</v>
      </c>
      <c r="H625">
        <v>34.99</v>
      </c>
      <c r="I625">
        <v>13.0863</v>
      </c>
      <c r="J625" s="11">
        <v>39349</v>
      </c>
      <c r="K625">
        <v>559.84</v>
      </c>
      <c r="L625">
        <v>209.38079999999999</v>
      </c>
      <c r="M625">
        <v>350.45920000000001</v>
      </c>
    </row>
    <row r="626" spans="1:13" x14ac:dyDescent="0.3">
      <c r="A626">
        <v>217</v>
      </c>
      <c r="B626">
        <v>20071227</v>
      </c>
      <c r="C626">
        <v>20080108</v>
      </c>
      <c r="D626">
        <v>20080103</v>
      </c>
      <c r="E626">
        <v>11095</v>
      </c>
      <c r="F626">
        <v>9</v>
      </c>
      <c r="G626">
        <v>5</v>
      </c>
      <c r="H626">
        <v>34.99</v>
      </c>
      <c r="I626">
        <v>13.0863</v>
      </c>
      <c r="J626" s="11">
        <v>39443</v>
      </c>
      <c r="K626">
        <v>174.95</v>
      </c>
      <c r="L626">
        <v>65.4315</v>
      </c>
      <c r="M626">
        <v>109.5185</v>
      </c>
    </row>
    <row r="627" spans="1:13" x14ac:dyDescent="0.3">
      <c r="A627">
        <v>217</v>
      </c>
      <c r="B627">
        <v>20070717</v>
      </c>
      <c r="C627">
        <v>20070729</v>
      </c>
      <c r="D627">
        <v>20070724</v>
      </c>
      <c r="E627">
        <v>11107</v>
      </c>
      <c r="F627">
        <v>9</v>
      </c>
      <c r="G627">
        <v>2</v>
      </c>
      <c r="H627">
        <v>34.99</v>
      </c>
      <c r="I627">
        <v>13.0863</v>
      </c>
      <c r="J627" s="11">
        <v>39280</v>
      </c>
      <c r="K627">
        <v>69.98</v>
      </c>
      <c r="L627">
        <v>26.172599999999999</v>
      </c>
      <c r="M627">
        <v>43.807400000000001</v>
      </c>
    </row>
    <row r="628" spans="1:13" x14ac:dyDescent="0.3">
      <c r="A628">
        <v>217</v>
      </c>
      <c r="B628">
        <v>20070805</v>
      </c>
      <c r="C628">
        <v>20070817</v>
      </c>
      <c r="D628">
        <v>20070812</v>
      </c>
      <c r="E628">
        <v>11113</v>
      </c>
      <c r="F628">
        <v>9</v>
      </c>
      <c r="G628">
        <v>15</v>
      </c>
      <c r="H628">
        <v>34.99</v>
      </c>
      <c r="I628">
        <v>13.0863</v>
      </c>
      <c r="J628" s="11">
        <v>39299</v>
      </c>
      <c r="K628">
        <v>524.85</v>
      </c>
      <c r="L628">
        <v>196.2945</v>
      </c>
      <c r="M628">
        <v>328.55549999999999</v>
      </c>
    </row>
    <row r="629" spans="1:13" x14ac:dyDescent="0.3">
      <c r="A629">
        <v>217</v>
      </c>
      <c r="B629">
        <v>20071227</v>
      </c>
      <c r="C629">
        <v>20080108</v>
      </c>
      <c r="D629">
        <v>20080103</v>
      </c>
      <c r="E629">
        <v>11117</v>
      </c>
      <c r="F629">
        <v>9</v>
      </c>
      <c r="G629">
        <v>7</v>
      </c>
      <c r="H629">
        <v>34.99</v>
      </c>
      <c r="I629">
        <v>13.0863</v>
      </c>
      <c r="J629" s="11">
        <v>39443</v>
      </c>
      <c r="K629">
        <v>244.93</v>
      </c>
      <c r="L629">
        <v>91.604100000000003</v>
      </c>
      <c r="M629">
        <v>153.32589999999999</v>
      </c>
    </row>
    <row r="630" spans="1:13" x14ac:dyDescent="0.3">
      <c r="A630">
        <v>217</v>
      </c>
      <c r="B630">
        <v>20071220</v>
      </c>
      <c r="C630">
        <v>20080101</v>
      </c>
      <c r="D630">
        <v>20071227</v>
      </c>
      <c r="E630">
        <v>11124</v>
      </c>
      <c r="F630">
        <v>9</v>
      </c>
      <c r="G630">
        <v>20</v>
      </c>
      <c r="H630">
        <v>34.99</v>
      </c>
      <c r="I630">
        <v>13.0863</v>
      </c>
      <c r="J630" s="11">
        <v>39436</v>
      </c>
      <c r="K630">
        <v>699.8</v>
      </c>
      <c r="L630">
        <v>261.726</v>
      </c>
      <c r="M630">
        <v>438.07400000000001</v>
      </c>
    </row>
    <row r="631" spans="1:13" x14ac:dyDescent="0.3">
      <c r="A631">
        <v>217</v>
      </c>
      <c r="B631">
        <v>20071211</v>
      </c>
      <c r="C631">
        <v>20071223</v>
      </c>
      <c r="D631">
        <v>20071218</v>
      </c>
      <c r="E631">
        <v>11150</v>
      </c>
      <c r="F631">
        <v>9</v>
      </c>
      <c r="G631">
        <v>13</v>
      </c>
      <c r="H631">
        <v>34.99</v>
      </c>
      <c r="I631">
        <v>13.0863</v>
      </c>
      <c r="J631" s="11">
        <v>39427</v>
      </c>
      <c r="K631">
        <v>454.87</v>
      </c>
      <c r="L631">
        <v>170.12190000000001</v>
      </c>
      <c r="M631">
        <v>284.74810000000002</v>
      </c>
    </row>
    <row r="632" spans="1:13" x14ac:dyDescent="0.3">
      <c r="A632">
        <v>217</v>
      </c>
      <c r="B632">
        <v>20071022</v>
      </c>
      <c r="C632">
        <v>20071103</v>
      </c>
      <c r="D632">
        <v>20071029</v>
      </c>
      <c r="E632">
        <v>11443</v>
      </c>
      <c r="F632">
        <v>9</v>
      </c>
      <c r="G632">
        <v>5</v>
      </c>
      <c r="H632">
        <v>34.99</v>
      </c>
      <c r="I632">
        <v>13.0863</v>
      </c>
      <c r="J632" s="11">
        <v>39377</v>
      </c>
      <c r="K632">
        <v>174.95</v>
      </c>
      <c r="L632">
        <v>65.4315</v>
      </c>
      <c r="M632">
        <v>109.5185</v>
      </c>
    </row>
    <row r="633" spans="1:13" x14ac:dyDescent="0.3">
      <c r="A633">
        <v>217</v>
      </c>
      <c r="B633">
        <v>20070728</v>
      </c>
      <c r="C633">
        <v>20070809</v>
      </c>
      <c r="D633">
        <v>20070804</v>
      </c>
      <c r="E633">
        <v>11444</v>
      </c>
      <c r="F633">
        <v>9</v>
      </c>
      <c r="G633">
        <v>12</v>
      </c>
      <c r="H633">
        <v>34.99</v>
      </c>
      <c r="I633">
        <v>13.0863</v>
      </c>
      <c r="J633" s="11">
        <v>39291</v>
      </c>
      <c r="K633">
        <v>419.88</v>
      </c>
      <c r="L633">
        <v>157.03559999999999</v>
      </c>
      <c r="M633">
        <v>262.84440000000001</v>
      </c>
    </row>
    <row r="634" spans="1:13" x14ac:dyDescent="0.3">
      <c r="A634">
        <v>217</v>
      </c>
      <c r="B634">
        <v>20070731</v>
      </c>
      <c r="C634">
        <v>20070812</v>
      </c>
      <c r="D634">
        <v>20070807</v>
      </c>
      <c r="E634">
        <v>11451</v>
      </c>
      <c r="F634">
        <v>9</v>
      </c>
      <c r="G634">
        <v>12</v>
      </c>
      <c r="H634">
        <v>34.99</v>
      </c>
      <c r="I634">
        <v>13.0863</v>
      </c>
      <c r="J634" s="11">
        <v>39294</v>
      </c>
      <c r="K634">
        <v>419.88</v>
      </c>
      <c r="L634">
        <v>157.03559999999999</v>
      </c>
      <c r="M634">
        <v>262.84440000000001</v>
      </c>
    </row>
    <row r="635" spans="1:13" x14ac:dyDescent="0.3">
      <c r="A635">
        <v>217</v>
      </c>
      <c r="B635">
        <v>20071221</v>
      </c>
      <c r="C635">
        <v>20080102</v>
      </c>
      <c r="D635">
        <v>20071228</v>
      </c>
      <c r="E635">
        <v>11453</v>
      </c>
      <c r="F635">
        <v>9</v>
      </c>
      <c r="G635">
        <v>3</v>
      </c>
      <c r="H635">
        <v>34.99</v>
      </c>
      <c r="I635">
        <v>13.0863</v>
      </c>
      <c r="J635" s="11">
        <v>39437</v>
      </c>
      <c r="K635">
        <v>104.97</v>
      </c>
      <c r="L635">
        <v>39.258899999999997</v>
      </c>
      <c r="M635">
        <v>65.711100000000002</v>
      </c>
    </row>
    <row r="636" spans="1:13" x14ac:dyDescent="0.3">
      <c r="A636">
        <v>217</v>
      </c>
      <c r="B636">
        <v>20071220</v>
      </c>
      <c r="C636">
        <v>20080101</v>
      </c>
      <c r="D636">
        <v>20071227</v>
      </c>
      <c r="E636">
        <v>11454</v>
      </c>
      <c r="F636">
        <v>9</v>
      </c>
      <c r="G636">
        <v>7</v>
      </c>
      <c r="H636">
        <v>34.99</v>
      </c>
      <c r="I636">
        <v>13.0863</v>
      </c>
      <c r="J636" s="11">
        <v>39436</v>
      </c>
      <c r="K636">
        <v>244.93</v>
      </c>
      <c r="L636">
        <v>91.604100000000003</v>
      </c>
      <c r="M636">
        <v>153.32589999999999</v>
      </c>
    </row>
    <row r="637" spans="1:13" x14ac:dyDescent="0.3">
      <c r="A637">
        <v>217</v>
      </c>
      <c r="B637">
        <v>20071202</v>
      </c>
      <c r="C637">
        <v>20071214</v>
      </c>
      <c r="D637">
        <v>20071209</v>
      </c>
      <c r="E637">
        <v>11456</v>
      </c>
      <c r="F637">
        <v>9</v>
      </c>
      <c r="G637">
        <v>15</v>
      </c>
      <c r="H637">
        <v>34.99</v>
      </c>
      <c r="I637">
        <v>13.0863</v>
      </c>
      <c r="J637" s="11">
        <v>39418</v>
      </c>
      <c r="K637">
        <v>524.85</v>
      </c>
      <c r="L637">
        <v>196.2945</v>
      </c>
      <c r="M637">
        <v>328.55549999999999</v>
      </c>
    </row>
    <row r="638" spans="1:13" x14ac:dyDescent="0.3">
      <c r="A638">
        <v>217</v>
      </c>
      <c r="B638">
        <v>20070913</v>
      </c>
      <c r="C638">
        <v>20070925</v>
      </c>
      <c r="D638">
        <v>20070920</v>
      </c>
      <c r="E638">
        <v>11766</v>
      </c>
      <c r="F638">
        <v>9</v>
      </c>
      <c r="G638">
        <v>13</v>
      </c>
      <c r="H638">
        <v>34.99</v>
      </c>
      <c r="I638">
        <v>13.0863</v>
      </c>
      <c r="J638" s="11">
        <v>39338</v>
      </c>
      <c r="K638">
        <v>454.87</v>
      </c>
      <c r="L638">
        <v>170.12190000000001</v>
      </c>
      <c r="M638">
        <v>284.74810000000002</v>
      </c>
    </row>
    <row r="639" spans="1:13" x14ac:dyDescent="0.3">
      <c r="A639">
        <v>217</v>
      </c>
      <c r="B639">
        <v>20071105</v>
      </c>
      <c r="C639">
        <v>20071117</v>
      </c>
      <c r="D639">
        <v>20071112</v>
      </c>
      <c r="E639">
        <v>11897</v>
      </c>
      <c r="F639">
        <v>9</v>
      </c>
      <c r="G639">
        <v>9</v>
      </c>
      <c r="H639">
        <v>34.99</v>
      </c>
      <c r="I639">
        <v>13.0863</v>
      </c>
      <c r="J639" s="11">
        <v>39391</v>
      </c>
      <c r="K639">
        <v>314.91000000000003</v>
      </c>
      <c r="L639">
        <v>117.77670000000001</v>
      </c>
      <c r="M639">
        <v>197.13329999999999</v>
      </c>
    </row>
    <row r="640" spans="1:13" x14ac:dyDescent="0.3">
      <c r="A640">
        <v>217</v>
      </c>
      <c r="B640">
        <v>20070928</v>
      </c>
      <c r="C640">
        <v>20071010</v>
      </c>
      <c r="D640">
        <v>20071005</v>
      </c>
      <c r="E640">
        <v>11898</v>
      </c>
      <c r="F640">
        <v>9</v>
      </c>
      <c r="G640">
        <v>17</v>
      </c>
      <c r="H640">
        <v>34.99</v>
      </c>
      <c r="I640">
        <v>13.0863</v>
      </c>
      <c r="J640" s="11">
        <v>39353</v>
      </c>
      <c r="K640">
        <v>594.83000000000004</v>
      </c>
      <c r="L640">
        <v>222.46709999999999</v>
      </c>
      <c r="M640">
        <v>372.36290000000002</v>
      </c>
    </row>
    <row r="641" spans="1:13" x14ac:dyDescent="0.3">
      <c r="A641">
        <v>217</v>
      </c>
      <c r="B641">
        <v>20070905</v>
      </c>
      <c r="C641">
        <v>20070917</v>
      </c>
      <c r="D641">
        <v>20070912</v>
      </c>
      <c r="E641">
        <v>11915</v>
      </c>
      <c r="F641">
        <v>9</v>
      </c>
      <c r="G641">
        <v>14</v>
      </c>
      <c r="H641">
        <v>34.99</v>
      </c>
      <c r="I641">
        <v>13.0863</v>
      </c>
      <c r="J641" s="11">
        <v>39330</v>
      </c>
      <c r="K641">
        <v>489.86</v>
      </c>
      <c r="L641">
        <v>183.20820000000001</v>
      </c>
      <c r="M641">
        <v>306.65179999999998</v>
      </c>
    </row>
    <row r="642" spans="1:13" x14ac:dyDescent="0.3">
      <c r="A642">
        <v>217</v>
      </c>
      <c r="B642">
        <v>20070808</v>
      </c>
      <c r="C642">
        <v>20070820</v>
      </c>
      <c r="D642">
        <v>20070815</v>
      </c>
      <c r="E642">
        <v>11947</v>
      </c>
      <c r="F642">
        <v>9</v>
      </c>
      <c r="G642">
        <v>19</v>
      </c>
      <c r="H642">
        <v>34.99</v>
      </c>
      <c r="I642">
        <v>13.0863</v>
      </c>
      <c r="J642" s="11">
        <v>39302</v>
      </c>
      <c r="K642">
        <v>664.81</v>
      </c>
      <c r="L642">
        <v>248.6397</v>
      </c>
      <c r="M642">
        <v>416.1703</v>
      </c>
    </row>
    <row r="643" spans="1:13" x14ac:dyDescent="0.3">
      <c r="A643">
        <v>217</v>
      </c>
      <c r="B643">
        <v>20071106</v>
      </c>
      <c r="C643">
        <v>20071118</v>
      </c>
      <c r="D643">
        <v>20071113</v>
      </c>
      <c r="E643">
        <v>12006</v>
      </c>
      <c r="F643">
        <v>9</v>
      </c>
      <c r="G643">
        <v>12</v>
      </c>
      <c r="H643">
        <v>34.99</v>
      </c>
      <c r="I643">
        <v>13.0863</v>
      </c>
      <c r="J643" s="11">
        <v>39392</v>
      </c>
      <c r="K643">
        <v>419.88</v>
      </c>
      <c r="L643">
        <v>157.03559999999999</v>
      </c>
      <c r="M643">
        <v>262.84440000000001</v>
      </c>
    </row>
    <row r="644" spans="1:13" x14ac:dyDescent="0.3">
      <c r="A644">
        <v>217</v>
      </c>
      <c r="B644">
        <v>20071011</v>
      </c>
      <c r="C644">
        <v>20071023</v>
      </c>
      <c r="D644">
        <v>20071018</v>
      </c>
      <c r="E644">
        <v>12007</v>
      </c>
      <c r="F644">
        <v>9</v>
      </c>
      <c r="G644">
        <v>8</v>
      </c>
      <c r="H644">
        <v>34.99</v>
      </c>
      <c r="I644">
        <v>13.0863</v>
      </c>
      <c r="J644" s="11">
        <v>39366</v>
      </c>
      <c r="K644">
        <v>279.92</v>
      </c>
      <c r="L644">
        <v>104.6904</v>
      </c>
      <c r="M644">
        <v>175.2296</v>
      </c>
    </row>
    <row r="645" spans="1:13" x14ac:dyDescent="0.3">
      <c r="A645">
        <v>217</v>
      </c>
      <c r="B645">
        <v>20071027</v>
      </c>
      <c r="C645">
        <v>20071108</v>
      </c>
      <c r="D645">
        <v>20071103</v>
      </c>
      <c r="E645">
        <v>12009</v>
      </c>
      <c r="F645">
        <v>9</v>
      </c>
      <c r="G645">
        <v>3</v>
      </c>
      <c r="H645">
        <v>34.99</v>
      </c>
      <c r="I645">
        <v>13.0863</v>
      </c>
      <c r="J645" s="11">
        <v>39382</v>
      </c>
      <c r="K645">
        <v>104.97</v>
      </c>
      <c r="L645">
        <v>39.258899999999997</v>
      </c>
      <c r="M645">
        <v>65.711100000000002</v>
      </c>
    </row>
    <row r="646" spans="1:13" x14ac:dyDescent="0.3">
      <c r="A646">
        <v>217</v>
      </c>
      <c r="B646">
        <v>20071012</v>
      </c>
      <c r="C646">
        <v>20071024</v>
      </c>
      <c r="D646">
        <v>20071019</v>
      </c>
      <c r="E646">
        <v>12037</v>
      </c>
      <c r="F646">
        <v>9</v>
      </c>
      <c r="G646">
        <v>17</v>
      </c>
      <c r="H646">
        <v>34.99</v>
      </c>
      <c r="I646">
        <v>13.0863</v>
      </c>
      <c r="J646" s="11">
        <v>39367</v>
      </c>
      <c r="K646">
        <v>594.83000000000004</v>
      </c>
      <c r="L646">
        <v>222.46709999999999</v>
      </c>
      <c r="M646">
        <v>372.36290000000002</v>
      </c>
    </row>
    <row r="647" spans="1:13" x14ac:dyDescent="0.3">
      <c r="A647">
        <v>217</v>
      </c>
      <c r="B647">
        <v>20071030</v>
      </c>
      <c r="C647">
        <v>20071111</v>
      </c>
      <c r="D647">
        <v>20071106</v>
      </c>
      <c r="E647">
        <v>12667</v>
      </c>
      <c r="F647">
        <v>9</v>
      </c>
      <c r="G647">
        <v>10</v>
      </c>
      <c r="H647">
        <v>34.99</v>
      </c>
      <c r="I647">
        <v>13.0863</v>
      </c>
      <c r="J647" s="11">
        <v>39385</v>
      </c>
      <c r="K647">
        <v>349.9</v>
      </c>
      <c r="L647">
        <v>130.863</v>
      </c>
      <c r="M647">
        <v>219.03700000000001</v>
      </c>
    </row>
    <row r="648" spans="1:13" x14ac:dyDescent="0.3">
      <c r="A648">
        <v>217</v>
      </c>
      <c r="B648">
        <v>20071217</v>
      </c>
      <c r="C648">
        <v>20071229</v>
      </c>
      <c r="D648">
        <v>20071224</v>
      </c>
      <c r="E648">
        <v>12672</v>
      </c>
      <c r="F648">
        <v>9</v>
      </c>
      <c r="G648">
        <v>2</v>
      </c>
      <c r="H648">
        <v>34.99</v>
      </c>
      <c r="I648">
        <v>13.0863</v>
      </c>
      <c r="J648" s="11">
        <v>39433</v>
      </c>
      <c r="K648">
        <v>69.98</v>
      </c>
      <c r="L648">
        <v>26.172599999999999</v>
      </c>
      <c r="M648">
        <v>43.807400000000001</v>
      </c>
    </row>
    <row r="649" spans="1:13" x14ac:dyDescent="0.3">
      <c r="A649">
        <v>217</v>
      </c>
      <c r="B649">
        <v>20070926</v>
      </c>
      <c r="C649">
        <v>20071008</v>
      </c>
      <c r="D649">
        <v>20071003</v>
      </c>
      <c r="E649">
        <v>12678</v>
      </c>
      <c r="F649">
        <v>9</v>
      </c>
      <c r="G649">
        <v>4</v>
      </c>
      <c r="H649">
        <v>34.99</v>
      </c>
      <c r="I649">
        <v>13.0863</v>
      </c>
      <c r="J649" s="11">
        <v>39351</v>
      </c>
      <c r="K649">
        <v>139.96</v>
      </c>
      <c r="L649">
        <v>52.345199999999998</v>
      </c>
      <c r="M649">
        <v>87.614800000000002</v>
      </c>
    </row>
    <row r="650" spans="1:13" x14ac:dyDescent="0.3">
      <c r="A650">
        <v>217</v>
      </c>
      <c r="B650">
        <v>20071030</v>
      </c>
      <c r="C650">
        <v>20071111</v>
      </c>
      <c r="D650">
        <v>20071106</v>
      </c>
      <c r="E650">
        <v>13037</v>
      </c>
      <c r="F650">
        <v>9</v>
      </c>
      <c r="G650">
        <v>18</v>
      </c>
      <c r="H650">
        <v>34.99</v>
      </c>
      <c r="I650">
        <v>13.0863</v>
      </c>
      <c r="J650" s="11">
        <v>39385</v>
      </c>
      <c r="K650">
        <v>629.82000000000005</v>
      </c>
      <c r="L650">
        <v>235.55340000000001</v>
      </c>
      <c r="M650">
        <v>394.26659999999998</v>
      </c>
    </row>
    <row r="651" spans="1:13" x14ac:dyDescent="0.3">
      <c r="A651">
        <v>217</v>
      </c>
      <c r="B651">
        <v>20071006</v>
      </c>
      <c r="C651">
        <v>20071018</v>
      </c>
      <c r="D651">
        <v>20071013</v>
      </c>
      <c r="E651">
        <v>13041</v>
      </c>
      <c r="F651">
        <v>9</v>
      </c>
      <c r="G651">
        <v>15</v>
      </c>
      <c r="H651">
        <v>34.99</v>
      </c>
      <c r="I651">
        <v>13.0863</v>
      </c>
      <c r="J651" s="11">
        <v>39361</v>
      </c>
      <c r="K651">
        <v>524.85</v>
      </c>
      <c r="L651">
        <v>196.2945</v>
      </c>
      <c r="M651">
        <v>328.55549999999999</v>
      </c>
    </row>
    <row r="652" spans="1:13" x14ac:dyDescent="0.3">
      <c r="A652">
        <v>217</v>
      </c>
      <c r="B652">
        <v>20071221</v>
      </c>
      <c r="C652">
        <v>20080102</v>
      </c>
      <c r="D652">
        <v>20071228</v>
      </c>
      <c r="E652">
        <v>13137</v>
      </c>
      <c r="F652">
        <v>9</v>
      </c>
      <c r="G652">
        <v>10</v>
      </c>
      <c r="H652">
        <v>34.99</v>
      </c>
      <c r="I652">
        <v>13.0863</v>
      </c>
      <c r="J652" s="11">
        <v>39437</v>
      </c>
      <c r="K652">
        <v>349.9</v>
      </c>
      <c r="L652">
        <v>130.863</v>
      </c>
      <c r="M652">
        <v>219.03700000000001</v>
      </c>
    </row>
    <row r="653" spans="1:13" x14ac:dyDescent="0.3">
      <c r="A653">
        <v>217</v>
      </c>
      <c r="B653">
        <v>20071009</v>
      </c>
      <c r="C653">
        <v>20071021</v>
      </c>
      <c r="D653">
        <v>20071016</v>
      </c>
      <c r="E653">
        <v>13149</v>
      </c>
      <c r="F653">
        <v>9</v>
      </c>
      <c r="G653">
        <v>14</v>
      </c>
      <c r="H653">
        <v>34.99</v>
      </c>
      <c r="I653">
        <v>13.0863</v>
      </c>
      <c r="J653" s="11">
        <v>39364</v>
      </c>
      <c r="K653">
        <v>489.86</v>
      </c>
      <c r="L653">
        <v>183.20820000000001</v>
      </c>
      <c r="M653">
        <v>306.65179999999998</v>
      </c>
    </row>
    <row r="654" spans="1:13" x14ac:dyDescent="0.3">
      <c r="A654">
        <v>217</v>
      </c>
      <c r="B654">
        <v>20070809</v>
      </c>
      <c r="C654">
        <v>20070821</v>
      </c>
      <c r="D654">
        <v>20070816</v>
      </c>
      <c r="E654">
        <v>13158</v>
      </c>
      <c r="F654">
        <v>9</v>
      </c>
      <c r="G654">
        <v>20</v>
      </c>
      <c r="H654">
        <v>34.99</v>
      </c>
      <c r="I654">
        <v>13.0863</v>
      </c>
      <c r="J654" s="11">
        <v>39303</v>
      </c>
      <c r="K654">
        <v>699.8</v>
      </c>
      <c r="L654">
        <v>261.726</v>
      </c>
      <c r="M654">
        <v>438.07400000000001</v>
      </c>
    </row>
    <row r="655" spans="1:13" x14ac:dyDescent="0.3">
      <c r="A655">
        <v>217</v>
      </c>
      <c r="B655">
        <v>20070826</v>
      </c>
      <c r="C655">
        <v>20070907</v>
      </c>
      <c r="D655">
        <v>20070902</v>
      </c>
      <c r="E655">
        <v>13624</v>
      </c>
      <c r="F655">
        <v>9</v>
      </c>
      <c r="G655">
        <v>10</v>
      </c>
      <c r="H655">
        <v>34.99</v>
      </c>
      <c r="I655">
        <v>13.0863</v>
      </c>
      <c r="J655" s="11">
        <v>39320</v>
      </c>
      <c r="K655">
        <v>349.9</v>
      </c>
      <c r="L655">
        <v>130.863</v>
      </c>
      <c r="M655">
        <v>219.03700000000001</v>
      </c>
    </row>
    <row r="656" spans="1:13" x14ac:dyDescent="0.3">
      <c r="A656">
        <v>217</v>
      </c>
      <c r="B656">
        <v>20071106</v>
      </c>
      <c r="C656">
        <v>20071118</v>
      </c>
      <c r="D656">
        <v>20071113</v>
      </c>
      <c r="E656">
        <v>13981</v>
      </c>
      <c r="F656">
        <v>9</v>
      </c>
      <c r="G656">
        <v>4</v>
      </c>
      <c r="H656">
        <v>34.99</v>
      </c>
      <c r="I656">
        <v>13.0863</v>
      </c>
      <c r="J656" s="11">
        <v>39392</v>
      </c>
      <c r="K656">
        <v>139.96</v>
      </c>
      <c r="L656">
        <v>52.345199999999998</v>
      </c>
      <c r="M656">
        <v>87.614800000000002</v>
      </c>
    </row>
    <row r="657" spans="1:13" x14ac:dyDescent="0.3">
      <c r="A657">
        <v>217</v>
      </c>
      <c r="B657">
        <v>20071121</v>
      </c>
      <c r="C657">
        <v>20071203</v>
      </c>
      <c r="D657">
        <v>20071128</v>
      </c>
      <c r="E657">
        <v>14014</v>
      </c>
      <c r="F657">
        <v>9</v>
      </c>
      <c r="G657">
        <v>10</v>
      </c>
      <c r="H657">
        <v>34.99</v>
      </c>
      <c r="I657">
        <v>13.0863</v>
      </c>
      <c r="J657" s="11">
        <v>39407</v>
      </c>
      <c r="K657">
        <v>349.9</v>
      </c>
      <c r="L657">
        <v>130.863</v>
      </c>
      <c r="M657">
        <v>219.03700000000001</v>
      </c>
    </row>
    <row r="658" spans="1:13" x14ac:dyDescent="0.3">
      <c r="A658">
        <v>217</v>
      </c>
      <c r="B658">
        <v>20071009</v>
      </c>
      <c r="C658">
        <v>20071021</v>
      </c>
      <c r="D658">
        <v>20071016</v>
      </c>
      <c r="E658">
        <v>14064</v>
      </c>
      <c r="F658">
        <v>9</v>
      </c>
      <c r="G658">
        <v>15</v>
      </c>
      <c r="H658">
        <v>34.99</v>
      </c>
      <c r="I658">
        <v>13.0863</v>
      </c>
      <c r="J658" s="11">
        <v>39364</v>
      </c>
      <c r="K658">
        <v>524.85</v>
      </c>
      <c r="L658">
        <v>196.2945</v>
      </c>
      <c r="M658">
        <v>328.55549999999999</v>
      </c>
    </row>
    <row r="659" spans="1:13" x14ac:dyDescent="0.3">
      <c r="A659">
        <v>217</v>
      </c>
      <c r="B659">
        <v>20071015</v>
      </c>
      <c r="C659">
        <v>20071027</v>
      </c>
      <c r="D659">
        <v>20071022</v>
      </c>
      <c r="E659">
        <v>14070</v>
      </c>
      <c r="F659">
        <v>9</v>
      </c>
      <c r="G659">
        <v>2</v>
      </c>
      <c r="H659">
        <v>34.99</v>
      </c>
      <c r="I659">
        <v>13.0863</v>
      </c>
      <c r="J659" s="11">
        <v>39370</v>
      </c>
      <c r="K659">
        <v>69.98</v>
      </c>
      <c r="L659">
        <v>26.172599999999999</v>
      </c>
      <c r="M659">
        <v>43.807400000000001</v>
      </c>
    </row>
    <row r="660" spans="1:13" x14ac:dyDescent="0.3">
      <c r="A660">
        <v>217</v>
      </c>
      <c r="B660">
        <v>20070912</v>
      </c>
      <c r="C660">
        <v>20070924</v>
      </c>
      <c r="D660">
        <v>20070919</v>
      </c>
      <c r="E660">
        <v>14127</v>
      </c>
      <c r="F660">
        <v>9</v>
      </c>
      <c r="G660">
        <v>4</v>
      </c>
      <c r="H660">
        <v>34.99</v>
      </c>
      <c r="I660">
        <v>13.0863</v>
      </c>
      <c r="J660" s="11">
        <v>39337</v>
      </c>
      <c r="K660">
        <v>139.96</v>
      </c>
      <c r="L660">
        <v>52.345199999999998</v>
      </c>
      <c r="M660">
        <v>87.614800000000002</v>
      </c>
    </row>
    <row r="661" spans="1:13" x14ac:dyDescent="0.3">
      <c r="A661">
        <v>217</v>
      </c>
      <c r="B661">
        <v>20070906</v>
      </c>
      <c r="C661">
        <v>20070918</v>
      </c>
      <c r="D661">
        <v>20070913</v>
      </c>
      <c r="E661">
        <v>14128</v>
      </c>
      <c r="F661">
        <v>9</v>
      </c>
      <c r="G661">
        <v>13</v>
      </c>
      <c r="H661">
        <v>34.99</v>
      </c>
      <c r="I661">
        <v>13.0863</v>
      </c>
      <c r="J661" s="11">
        <v>39331</v>
      </c>
      <c r="K661">
        <v>454.87</v>
      </c>
      <c r="L661">
        <v>170.12190000000001</v>
      </c>
      <c r="M661">
        <v>284.74810000000002</v>
      </c>
    </row>
    <row r="662" spans="1:13" x14ac:dyDescent="0.3">
      <c r="A662">
        <v>217</v>
      </c>
      <c r="B662">
        <v>20071001</v>
      </c>
      <c r="C662">
        <v>20071013</v>
      </c>
      <c r="D662">
        <v>20071008</v>
      </c>
      <c r="E662">
        <v>14131</v>
      </c>
      <c r="F662">
        <v>9</v>
      </c>
      <c r="G662">
        <v>7</v>
      </c>
      <c r="H662">
        <v>34.99</v>
      </c>
      <c r="I662">
        <v>13.0863</v>
      </c>
      <c r="J662" s="11">
        <v>39356</v>
      </c>
      <c r="K662">
        <v>244.93</v>
      </c>
      <c r="L662">
        <v>91.604100000000003</v>
      </c>
      <c r="M662">
        <v>153.32589999999999</v>
      </c>
    </row>
    <row r="663" spans="1:13" x14ac:dyDescent="0.3">
      <c r="A663">
        <v>217</v>
      </c>
      <c r="B663">
        <v>20071104</v>
      </c>
      <c r="C663">
        <v>20071116</v>
      </c>
      <c r="D663">
        <v>20071111</v>
      </c>
      <c r="E663">
        <v>14134</v>
      </c>
      <c r="F663">
        <v>9</v>
      </c>
      <c r="G663">
        <v>6</v>
      </c>
      <c r="H663">
        <v>34.99</v>
      </c>
      <c r="I663">
        <v>13.0863</v>
      </c>
      <c r="J663" s="11">
        <v>39390</v>
      </c>
      <c r="K663">
        <v>209.94</v>
      </c>
      <c r="L663">
        <v>78.517799999999994</v>
      </c>
      <c r="M663">
        <v>131.4222</v>
      </c>
    </row>
    <row r="664" spans="1:13" x14ac:dyDescent="0.3">
      <c r="A664">
        <v>217</v>
      </c>
      <c r="B664">
        <v>20071208</v>
      </c>
      <c r="C664">
        <v>20071220</v>
      </c>
      <c r="D664">
        <v>20071215</v>
      </c>
      <c r="E664">
        <v>14215</v>
      </c>
      <c r="F664">
        <v>9</v>
      </c>
      <c r="G664">
        <v>4</v>
      </c>
      <c r="H664">
        <v>34.99</v>
      </c>
      <c r="I664">
        <v>13.0863</v>
      </c>
      <c r="J664" s="11">
        <v>39424</v>
      </c>
      <c r="K664">
        <v>139.96</v>
      </c>
      <c r="L664">
        <v>52.345199999999998</v>
      </c>
      <c r="M664">
        <v>87.614800000000002</v>
      </c>
    </row>
    <row r="665" spans="1:13" x14ac:dyDescent="0.3">
      <c r="A665">
        <v>217</v>
      </c>
      <c r="B665">
        <v>20071115</v>
      </c>
      <c r="C665">
        <v>20071127</v>
      </c>
      <c r="D665">
        <v>20071122</v>
      </c>
      <c r="E665">
        <v>14522</v>
      </c>
      <c r="F665">
        <v>9</v>
      </c>
      <c r="G665">
        <v>13</v>
      </c>
      <c r="H665">
        <v>34.99</v>
      </c>
      <c r="I665">
        <v>13.0863</v>
      </c>
      <c r="J665" s="11">
        <v>39401</v>
      </c>
      <c r="K665">
        <v>454.87</v>
      </c>
      <c r="L665">
        <v>170.12190000000001</v>
      </c>
      <c r="M665">
        <v>284.74810000000002</v>
      </c>
    </row>
    <row r="666" spans="1:13" x14ac:dyDescent="0.3">
      <c r="A666">
        <v>217</v>
      </c>
      <c r="B666">
        <v>20071118</v>
      </c>
      <c r="C666">
        <v>20071130</v>
      </c>
      <c r="D666">
        <v>20071125</v>
      </c>
      <c r="E666">
        <v>14682</v>
      </c>
      <c r="F666">
        <v>9</v>
      </c>
      <c r="G666">
        <v>12</v>
      </c>
      <c r="H666">
        <v>34.99</v>
      </c>
      <c r="I666">
        <v>13.0863</v>
      </c>
      <c r="J666" s="11">
        <v>39404</v>
      </c>
      <c r="K666">
        <v>419.88</v>
      </c>
      <c r="L666">
        <v>157.03559999999999</v>
      </c>
      <c r="M666">
        <v>262.84440000000001</v>
      </c>
    </row>
    <row r="667" spans="1:13" x14ac:dyDescent="0.3">
      <c r="A667">
        <v>217</v>
      </c>
      <c r="B667">
        <v>20071214</v>
      </c>
      <c r="C667">
        <v>20071226</v>
      </c>
      <c r="D667">
        <v>20071221</v>
      </c>
      <c r="E667">
        <v>15014</v>
      </c>
      <c r="F667">
        <v>9</v>
      </c>
      <c r="G667">
        <v>10</v>
      </c>
      <c r="H667">
        <v>34.99</v>
      </c>
      <c r="I667">
        <v>13.0863</v>
      </c>
      <c r="J667" s="11">
        <v>39430</v>
      </c>
      <c r="K667">
        <v>349.9</v>
      </c>
      <c r="L667">
        <v>130.863</v>
      </c>
      <c r="M667">
        <v>219.03700000000001</v>
      </c>
    </row>
    <row r="668" spans="1:13" x14ac:dyDescent="0.3">
      <c r="A668">
        <v>217</v>
      </c>
      <c r="B668">
        <v>20071011</v>
      </c>
      <c r="C668">
        <v>20071023</v>
      </c>
      <c r="D668">
        <v>20071018</v>
      </c>
      <c r="E668">
        <v>15024</v>
      </c>
      <c r="F668">
        <v>9</v>
      </c>
      <c r="G668">
        <v>2</v>
      </c>
      <c r="H668">
        <v>34.99</v>
      </c>
      <c r="I668">
        <v>13.0863</v>
      </c>
      <c r="J668" s="11">
        <v>39366</v>
      </c>
      <c r="K668">
        <v>69.98</v>
      </c>
      <c r="L668">
        <v>26.172599999999999</v>
      </c>
      <c r="M668">
        <v>43.807400000000001</v>
      </c>
    </row>
    <row r="669" spans="1:13" x14ac:dyDescent="0.3">
      <c r="A669">
        <v>217</v>
      </c>
      <c r="B669">
        <v>20070801</v>
      </c>
      <c r="C669">
        <v>20070813</v>
      </c>
      <c r="D669">
        <v>20070808</v>
      </c>
      <c r="E669">
        <v>15138</v>
      </c>
      <c r="F669">
        <v>9</v>
      </c>
      <c r="G669">
        <v>4</v>
      </c>
      <c r="H669">
        <v>34.99</v>
      </c>
      <c r="I669">
        <v>13.0863</v>
      </c>
      <c r="J669" s="11">
        <v>39295</v>
      </c>
      <c r="K669">
        <v>139.96</v>
      </c>
      <c r="L669">
        <v>52.345199999999998</v>
      </c>
      <c r="M669">
        <v>87.614800000000002</v>
      </c>
    </row>
    <row r="670" spans="1:13" x14ac:dyDescent="0.3">
      <c r="A670">
        <v>217</v>
      </c>
      <c r="B670">
        <v>20070920</v>
      </c>
      <c r="C670">
        <v>20071002</v>
      </c>
      <c r="D670">
        <v>20070927</v>
      </c>
      <c r="E670">
        <v>15139</v>
      </c>
      <c r="F670">
        <v>9</v>
      </c>
      <c r="G670">
        <v>6</v>
      </c>
      <c r="H670">
        <v>34.99</v>
      </c>
      <c r="I670">
        <v>13.0863</v>
      </c>
      <c r="J670" s="11">
        <v>39345</v>
      </c>
      <c r="K670">
        <v>209.94</v>
      </c>
      <c r="L670">
        <v>78.517799999999994</v>
      </c>
      <c r="M670">
        <v>131.4222</v>
      </c>
    </row>
    <row r="671" spans="1:13" x14ac:dyDescent="0.3">
      <c r="A671">
        <v>217</v>
      </c>
      <c r="B671">
        <v>20071227</v>
      </c>
      <c r="C671">
        <v>20080108</v>
      </c>
      <c r="D671">
        <v>20080103</v>
      </c>
      <c r="E671">
        <v>15149</v>
      </c>
      <c r="F671">
        <v>9</v>
      </c>
      <c r="G671">
        <v>3</v>
      </c>
      <c r="H671">
        <v>34.99</v>
      </c>
      <c r="I671">
        <v>13.0863</v>
      </c>
      <c r="J671" s="11">
        <v>39443</v>
      </c>
      <c r="K671">
        <v>104.97</v>
      </c>
      <c r="L671">
        <v>39.258899999999997</v>
      </c>
      <c r="M671">
        <v>65.711100000000002</v>
      </c>
    </row>
    <row r="672" spans="1:13" x14ac:dyDescent="0.3">
      <c r="A672">
        <v>217</v>
      </c>
      <c r="B672">
        <v>20071002</v>
      </c>
      <c r="C672">
        <v>20071014</v>
      </c>
      <c r="D672">
        <v>20071009</v>
      </c>
      <c r="E672">
        <v>15186</v>
      </c>
      <c r="F672">
        <v>9</v>
      </c>
      <c r="G672">
        <v>19</v>
      </c>
      <c r="H672">
        <v>34.99</v>
      </c>
      <c r="I672">
        <v>13.0863</v>
      </c>
      <c r="J672" s="11">
        <v>39357</v>
      </c>
      <c r="K672">
        <v>664.81</v>
      </c>
      <c r="L672">
        <v>248.6397</v>
      </c>
      <c r="M672">
        <v>416.1703</v>
      </c>
    </row>
    <row r="673" spans="1:13" x14ac:dyDescent="0.3">
      <c r="A673">
        <v>217</v>
      </c>
      <c r="B673">
        <v>20071202</v>
      </c>
      <c r="C673">
        <v>20071214</v>
      </c>
      <c r="D673">
        <v>20071209</v>
      </c>
      <c r="E673">
        <v>15206</v>
      </c>
      <c r="F673">
        <v>9</v>
      </c>
      <c r="G673">
        <v>18</v>
      </c>
      <c r="H673">
        <v>34.99</v>
      </c>
      <c r="I673">
        <v>13.0863</v>
      </c>
      <c r="J673" s="11">
        <v>39418</v>
      </c>
      <c r="K673">
        <v>629.82000000000005</v>
      </c>
      <c r="L673">
        <v>235.55340000000001</v>
      </c>
      <c r="M673">
        <v>394.26659999999998</v>
      </c>
    </row>
    <row r="674" spans="1:13" x14ac:dyDescent="0.3">
      <c r="A674">
        <v>217</v>
      </c>
      <c r="B674">
        <v>20071206</v>
      </c>
      <c r="C674">
        <v>20071218</v>
      </c>
      <c r="D674">
        <v>20071213</v>
      </c>
      <c r="E674">
        <v>15237</v>
      </c>
      <c r="F674">
        <v>9</v>
      </c>
      <c r="G674">
        <v>11</v>
      </c>
      <c r="H674">
        <v>34.99</v>
      </c>
      <c r="I674">
        <v>13.0863</v>
      </c>
      <c r="J674" s="11">
        <v>39422</v>
      </c>
      <c r="K674">
        <v>384.89</v>
      </c>
      <c r="L674">
        <v>143.94929999999999</v>
      </c>
      <c r="M674">
        <v>240.94069999999999</v>
      </c>
    </row>
    <row r="675" spans="1:13" x14ac:dyDescent="0.3">
      <c r="A675">
        <v>217</v>
      </c>
      <c r="B675">
        <v>20070927</v>
      </c>
      <c r="C675">
        <v>20071009</v>
      </c>
      <c r="D675">
        <v>20071004</v>
      </c>
      <c r="E675">
        <v>15426</v>
      </c>
      <c r="F675">
        <v>9</v>
      </c>
      <c r="G675">
        <v>7</v>
      </c>
      <c r="H675">
        <v>34.99</v>
      </c>
      <c r="I675">
        <v>13.0863</v>
      </c>
      <c r="J675" s="11">
        <v>39352</v>
      </c>
      <c r="K675">
        <v>244.93</v>
      </c>
      <c r="L675">
        <v>91.604100000000003</v>
      </c>
      <c r="M675">
        <v>153.32589999999999</v>
      </c>
    </row>
    <row r="676" spans="1:13" x14ac:dyDescent="0.3">
      <c r="A676">
        <v>217</v>
      </c>
      <c r="B676">
        <v>20070905</v>
      </c>
      <c r="C676">
        <v>20070917</v>
      </c>
      <c r="D676">
        <v>20070912</v>
      </c>
      <c r="E676">
        <v>15593</v>
      </c>
      <c r="F676">
        <v>9</v>
      </c>
      <c r="G676">
        <v>18</v>
      </c>
      <c r="H676">
        <v>34.99</v>
      </c>
      <c r="I676">
        <v>13.0863</v>
      </c>
      <c r="J676" s="11">
        <v>39330</v>
      </c>
      <c r="K676">
        <v>629.82000000000005</v>
      </c>
      <c r="L676">
        <v>235.55340000000001</v>
      </c>
      <c r="M676">
        <v>394.26659999999998</v>
      </c>
    </row>
    <row r="677" spans="1:13" x14ac:dyDescent="0.3">
      <c r="A677">
        <v>217</v>
      </c>
      <c r="B677">
        <v>20071021</v>
      </c>
      <c r="C677">
        <v>20071102</v>
      </c>
      <c r="D677">
        <v>20071028</v>
      </c>
      <c r="E677">
        <v>15599</v>
      </c>
      <c r="F677">
        <v>9</v>
      </c>
      <c r="G677">
        <v>7</v>
      </c>
      <c r="H677">
        <v>34.99</v>
      </c>
      <c r="I677">
        <v>13.0863</v>
      </c>
      <c r="J677" s="11">
        <v>39376</v>
      </c>
      <c r="K677">
        <v>244.93</v>
      </c>
      <c r="L677">
        <v>91.604100000000003</v>
      </c>
      <c r="M677">
        <v>153.32589999999999</v>
      </c>
    </row>
    <row r="678" spans="1:13" x14ac:dyDescent="0.3">
      <c r="A678">
        <v>217</v>
      </c>
      <c r="B678">
        <v>20070831</v>
      </c>
      <c r="C678">
        <v>20070912</v>
      </c>
      <c r="D678">
        <v>20070907</v>
      </c>
      <c r="E678">
        <v>15790</v>
      </c>
      <c r="F678">
        <v>9</v>
      </c>
      <c r="G678">
        <v>17</v>
      </c>
      <c r="H678">
        <v>34.99</v>
      </c>
      <c r="I678">
        <v>13.0863</v>
      </c>
      <c r="J678" s="11">
        <v>39325</v>
      </c>
      <c r="K678">
        <v>594.83000000000004</v>
      </c>
      <c r="L678">
        <v>222.46709999999999</v>
      </c>
      <c r="M678">
        <v>372.36290000000002</v>
      </c>
    </row>
    <row r="679" spans="1:13" x14ac:dyDescent="0.3">
      <c r="A679">
        <v>217</v>
      </c>
      <c r="B679">
        <v>20070816</v>
      </c>
      <c r="C679">
        <v>20070828</v>
      </c>
      <c r="D679">
        <v>20070823</v>
      </c>
      <c r="E679">
        <v>16166</v>
      </c>
      <c r="F679">
        <v>9</v>
      </c>
      <c r="G679">
        <v>9</v>
      </c>
      <c r="H679">
        <v>34.99</v>
      </c>
      <c r="I679">
        <v>13.0863</v>
      </c>
      <c r="J679" s="11">
        <v>39310</v>
      </c>
      <c r="K679">
        <v>314.91000000000003</v>
      </c>
      <c r="L679">
        <v>117.77670000000001</v>
      </c>
      <c r="M679">
        <v>197.13329999999999</v>
      </c>
    </row>
    <row r="680" spans="1:13" x14ac:dyDescent="0.3">
      <c r="A680">
        <v>217</v>
      </c>
      <c r="B680">
        <v>20070920</v>
      </c>
      <c r="C680">
        <v>20071002</v>
      </c>
      <c r="D680">
        <v>20070927</v>
      </c>
      <c r="E680">
        <v>16488</v>
      </c>
      <c r="F680">
        <v>9</v>
      </c>
      <c r="G680">
        <v>19</v>
      </c>
      <c r="H680">
        <v>34.99</v>
      </c>
      <c r="I680">
        <v>13.0863</v>
      </c>
      <c r="J680" s="11">
        <v>39345</v>
      </c>
      <c r="K680">
        <v>664.81</v>
      </c>
      <c r="L680">
        <v>248.6397</v>
      </c>
      <c r="M680">
        <v>416.1703</v>
      </c>
    </row>
    <row r="681" spans="1:13" x14ac:dyDescent="0.3">
      <c r="A681">
        <v>217</v>
      </c>
      <c r="B681">
        <v>20070914</v>
      </c>
      <c r="C681">
        <v>20070926</v>
      </c>
      <c r="D681">
        <v>20070921</v>
      </c>
      <c r="E681">
        <v>16516</v>
      </c>
      <c r="F681">
        <v>9</v>
      </c>
      <c r="G681">
        <v>5</v>
      </c>
      <c r="H681">
        <v>34.99</v>
      </c>
      <c r="I681">
        <v>13.0863</v>
      </c>
      <c r="J681" s="11">
        <v>39339</v>
      </c>
      <c r="K681">
        <v>174.95</v>
      </c>
      <c r="L681">
        <v>65.4315</v>
      </c>
      <c r="M681">
        <v>109.5185</v>
      </c>
    </row>
    <row r="682" spans="1:13" x14ac:dyDescent="0.3">
      <c r="A682">
        <v>217</v>
      </c>
      <c r="B682">
        <v>20070910</v>
      </c>
      <c r="C682">
        <v>20070922</v>
      </c>
      <c r="D682">
        <v>20070917</v>
      </c>
      <c r="E682">
        <v>16619</v>
      </c>
      <c r="F682">
        <v>9</v>
      </c>
      <c r="G682">
        <v>18</v>
      </c>
      <c r="H682">
        <v>34.99</v>
      </c>
      <c r="I682">
        <v>13.0863</v>
      </c>
      <c r="J682" s="11">
        <v>39335</v>
      </c>
      <c r="K682">
        <v>629.82000000000005</v>
      </c>
      <c r="L682">
        <v>235.55340000000001</v>
      </c>
      <c r="M682">
        <v>394.26659999999998</v>
      </c>
    </row>
    <row r="683" spans="1:13" x14ac:dyDescent="0.3">
      <c r="A683">
        <v>217</v>
      </c>
      <c r="B683">
        <v>20070720</v>
      </c>
      <c r="C683">
        <v>20070801</v>
      </c>
      <c r="D683">
        <v>20070727</v>
      </c>
      <c r="E683">
        <v>16687</v>
      </c>
      <c r="F683">
        <v>9</v>
      </c>
      <c r="G683">
        <v>8</v>
      </c>
      <c r="H683">
        <v>34.99</v>
      </c>
      <c r="I683">
        <v>13.0863</v>
      </c>
      <c r="J683" s="11">
        <v>39283</v>
      </c>
      <c r="K683">
        <v>279.92</v>
      </c>
      <c r="L683">
        <v>104.6904</v>
      </c>
      <c r="M683">
        <v>175.2296</v>
      </c>
    </row>
    <row r="684" spans="1:13" x14ac:dyDescent="0.3">
      <c r="A684">
        <v>217</v>
      </c>
      <c r="B684">
        <v>20070702</v>
      </c>
      <c r="C684">
        <v>20070714</v>
      </c>
      <c r="D684">
        <v>20070709</v>
      </c>
      <c r="E684">
        <v>16688</v>
      </c>
      <c r="F684">
        <v>9</v>
      </c>
      <c r="G684">
        <v>16</v>
      </c>
      <c r="H684">
        <v>34.99</v>
      </c>
      <c r="I684">
        <v>13.0863</v>
      </c>
      <c r="J684" s="11">
        <v>39265</v>
      </c>
      <c r="K684">
        <v>559.84</v>
      </c>
      <c r="L684">
        <v>209.38079999999999</v>
      </c>
      <c r="M684">
        <v>350.45920000000001</v>
      </c>
    </row>
    <row r="685" spans="1:13" x14ac:dyDescent="0.3">
      <c r="A685">
        <v>217</v>
      </c>
      <c r="B685">
        <v>20070921</v>
      </c>
      <c r="C685">
        <v>20071003</v>
      </c>
      <c r="D685">
        <v>20070928</v>
      </c>
      <c r="E685">
        <v>16741</v>
      </c>
      <c r="F685">
        <v>9</v>
      </c>
      <c r="G685">
        <v>15</v>
      </c>
      <c r="H685">
        <v>34.99</v>
      </c>
      <c r="I685">
        <v>13.0863</v>
      </c>
      <c r="J685" s="11">
        <v>39346</v>
      </c>
      <c r="K685">
        <v>524.85</v>
      </c>
      <c r="L685">
        <v>196.2945</v>
      </c>
      <c r="M685">
        <v>328.55549999999999</v>
      </c>
    </row>
    <row r="686" spans="1:13" x14ac:dyDescent="0.3">
      <c r="A686">
        <v>217</v>
      </c>
      <c r="B686">
        <v>20071213</v>
      </c>
      <c r="C686">
        <v>20071225</v>
      </c>
      <c r="D686">
        <v>20071220</v>
      </c>
      <c r="E686">
        <v>17059</v>
      </c>
      <c r="F686">
        <v>9</v>
      </c>
      <c r="G686">
        <v>17</v>
      </c>
      <c r="H686">
        <v>34.99</v>
      </c>
      <c r="I686">
        <v>13.0863</v>
      </c>
      <c r="J686" s="11">
        <v>39429</v>
      </c>
      <c r="K686">
        <v>594.83000000000004</v>
      </c>
      <c r="L686">
        <v>222.46709999999999</v>
      </c>
      <c r="M686">
        <v>372.36290000000002</v>
      </c>
    </row>
    <row r="687" spans="1:13" x14ac:dyDescent="0.3">
      <c r="A687">
        <v>217</v>
      </c>
      <c r="B687">
        <v>20070903</v>
      </c>
      <c r="C687">
        <v>20070915</v>
      </c>
      <c r="D687">
        <v>20070910</v>
      </c>
      <c r="E687">
        <v>17077</v>
      </c>
      <c r="F687">
        <v>9</v>
      </c>
      <c r="G687">
        <v>1</v>
      </c>
      <c r="H687">
        <v>34.99</v>
      </c>
      <c r="I687">
        <v>13.0863</v>
      </c>
      <c r="J687" s="11">
        <v>39328</v>
      </c>
      <c r="K687">
        <v>34.99</v>
      </c>
      <c r="L687">
        <v>13.0863</v>
      </c>
      <c r="M687">
        <v>21.903700000000001</v>
      </c>
    </row>
    <row r="688" spans="1:13" x14ac:dyDescent="0.3">
      <c r="A688">
        <v>217</v>
      </c>
      <c r="B688">
        <v>20070811</v>
      </c>
      <c r="C688">
        <v>20070823</v>
      </c>
      <c r="D688">
        <v>20070818</v>
      </c>
      <c r="E688">
        <v>17251</v>
      </c>
      <c r="F688">
        <v>9</v>
      </c>
      <c r="G688">
        <v>17</v>
      </c>
      <c r="H688">
        <v>34.99</v>
      </c>
      <c r="I688">
        <v>13.0863</v>
      </c>
      <c r="J688" s="11">
        <v>39305</v>
      </c>
      <c r="K688">
        <v>594.83000000000004</v>
      </c>
      <c r="L688">
        <v>222.46709999999999</v>
      </c>
      <c r="M688">
        <v>372.36290000000002</v>
      </c>
    </row>
    <row r="689" spans="1:13" x14ac:dyDescent="0.3">
      <c r="A689">
        <v>217</v>
      </c>
      <c r="B689">
        <v>20071213</v>
      </c>
      <c r="C689">
        <v>20071225</v>
      </c>
      <c r="D689">
        <v>20071220</v>
      </c>
      <c r="E689">
        <v>17285</v>
      </c>
      <c r="F689">
        <v>9</v>
      </c>
      <c r="G689">
        <v>11</v>
      </c>
      <c r="H689">
        <v>34.99</v>
      </c>
      <c r="I689">
        <v>13.0863</v>
      </c>
      <c r="J689" s="11">
        <v>39429</v>
      </c>
      <c r="K689">
        <v>384.89</v>
      </c>
      <c r="L689">
        <v>143.94929999999999</v>
      </c>
      <c r="M689">
        <v>240.94069999999999</v>
      </c>
    </row>
    <row r="690" spans="1:13" x14ac:dyDescent="0.3">
      <c r="A690">
        <v>217</v>
      </c>
      <c r="B690">
        <v>20070921</v>
      </c>
      <c r="C690">
        <v>20071003</v>
      </c>
      <c r="D690">
        <v>20070928</v>
      </c>
      <c r="E690">
        <v>17306</v>
      </c>
      <c r="F690">
        <v>9</v>
      </c>
      <c r="G690">
        <v>13</v>
      </c>
      <c r="H690">
        <v>34.99</v>
      </c>
      <c r="I690">
        <v>13.0863</v>
      </c>
      <c r="J690" s="11">
        <v>39346</v>
      </c>
      <c r="K690">
        <v>454.87</v>
      </c>
      <c r="L690">
        <v>170.12190000000001</v>
      </c>
      <c r="M690">
        <v>284.74810000000002</v>
      </c>
    </row>
    <row r="691" spans="1:13" x14ac:dyDescent="0.3">
      <c r="A691">
        <v>217</v>
      </c>
      <c r="B691">
        <v>20071128</v>
      </c>
      <c r="C691">
        <v>20071210</v>
      </c>
      <c r="D691">
        <v>20071205</v>
      </c>
      <c r="E691">
        <v>17494</v>
      </c>
      <c r="F691">
        <v>9</v>
      </c>
      <c r="G691">
        <v>20</v>
      </c>
      <c r="H691">
        <v>34.99</v>
      </c>
      <c r="I691">
        <v>13.0863</v>
      </c>
      <c r="J691" s="11">
        <v>39414</v>
      </c>
      <c r="K691">
        <v>699.8</v>
      </c>
      <c r="L691">
        <v>261.726</v>
      </c>
      <c r="M691">
        <v>438.07400000000001</v>
      </c>
    </row>
    <row r="692" spans="1:13" x14ac:dyDescent="0.3">
      <c r="A692">
        <v>217</v>
      </c>
      <c r="B692">
        <v>20070902</v>
      </c>
      <c r="C692">
        <v>20070914</v>
      </c>
      <c r="D692">
        <v>20070909</v>
      </c>
      <c r="E692">
        <v>18211</v>
      </c>
      <c r="F692">
        <v>9</v>
      </c>
      <c r="G692">
        <v>12</v>
      </c>
      <c r="H692">
        <v>34.99</v>
      </c>
      <c r="I692">
        <v>13.0863</v>
      </c>
      <c r="J692" s="11">
        <v>39327</v>
      </c>
      <c r="K692">
        <v>419.88</v>
      </c>
      <c r="L692">
        <v>157.03559999999999</v>
      </c>
      <c r="M692">
        <v>262.84440000000001</v>
      </c>
    </row>
    <row r="693" spans="1:13" x14ac:dyDescent="0.3">
      <c r="A693">
        <v>217</v>
      </c>
      <c r="B693">
        <v>20070720</v>
      </c>
      <c r="C693">
        <v>20070801</v>
      </c>
      <c r="D693">
        <v>20070727</v>
      </c>
      <c r="E693">
        <v>18213</v>
      </c>
      <c r="F693">
        <v>9</v>
      </c>
      <c r="G693">
        <v>2</v>
      </c>
      <c r="H693">
        <v>34.99</v>
      </c>
      <c r="I693">
        <v>13.0863</v>
      </c>
      <c r="J693" s="11">
        <v>39283</v>
      </c>
      <c r="K693">
        <v>69.98</v>
      </c>
      <c r="L693">
        <v>26.172599999999999</v>
      </c>
      <c r="M693">
        <v>43.807400000000001</v>
      </c>
    </row>
    <row r="694" spans="1:13" x14ac:dyDescent="0.3">
      <c r="A694">
        <v>217</v>
      </c>
      <c r="B694">
        <v>20070828</v>
      </c>
      <c r="C694">
        <v>20070909</v>
      </c>
      <c r="D694">
        <v>20070904</v>
      </c>
      <c r="E694">
        <v>18263</v>
      </c>
      <c r="F694">
        <v>9</v>
      </c>
      <c r="G694">
        <v>20</v>
      </c>
      <c r="H694">
        <v>34.99</v>
      </c>
      <c r="I694">
        <v>13.0863</v>
      </c>
      <c r="J694" s="11">
        <v>39322</v>
      </c>
      <c r="K694">
        <v>699.8</v>
      </c>
      <c r="L694">
        <v>261.726</v>
      </c>
      <c r="M694">
        <v>438.07400000000001</v>
      </c>
    </row>
    <row r="695" spans="1:13" x14ac:dyDescent="0.3">
      <c r="A695">
        <v>217</v>
      </c>
      <c r="B695">
        <v>20070809</v>
      </c>
      <c r="C695">
        <v>20070821</v>
      </c>
      <c r="D695">
        <v>20070816</v>
      </c>
      <c r="E695">
        <v>18288</v>
      </c>
      <c r="F695">
        <v>9</v>
      </c>
      <c r="G695">
        <v>6</v>
      </c>
      <c r="H695">
        <v>34.99</v>
      </c>
      <c r="I695">
        <v>13.0863</v>
      </c>
      <c r="J695" s="11">
        <v>39303</v>
      </c>
      <c r="K695">
        <v>209.94</v>
      </c>
      <c r="L695">
        <v>78.517799999999994</v>
      </c>
      <c r="M695">
        <v>131.4222</v>
      </c>
    </row>
    <row r="696" spans="1:13" x14ac:dyDescent="0.3">
      <c r="A696">
        <v>217</v>
      </c>
      <c r="B696">
        <v>20070830</v>
      </c>
      <c r="C696">
        <v>20070911</v>
      </c>
      <c r="D696">
        <v>20070906</v>
      </c>
      <c r="E696">
        <v>18297</v>
      </c>
      <c r="F696">
        <v>9</v>
      </c>
      <c r="G696">
        <v>8</v>
      </c>
      <c r="H696">
        <v>34.99</v>
      </c>
      <c r="I696">
        <v>13.0863</v>
      </c>
      <c r="J696" s="11">
        <v>39324</v>
      </c>
      <c r="K696">
        <v>279.92</v>
      </c>
      <c r="L696">
        <v>104.6904</v>
      </c>
      <c r="M696">
        <v>175.2296</v>
      </c>
    </row>
    <row r="697" spans="1:13" x14ac:dyDescent="0.3">
      <c r="A697">
        <v>217</v>
      </c>
      <c r="B697">
        <v>20070801</v>
      </c>
      <c r="C697">
        <v>20070813</v>
      </c>
      <c r="D697">
        <v>20070808</v>
      </c>
      <c r="E697">
        <v>18301</v>
      </c>
      <c r="F697">
        <v>9</v>
      </c>
      <c r="G697">
        <v>20</v>
      </c>
      <c r="H697">
        <v>34.99</v>
      </c>
      <c r="I697">
        <v>13.0863</v>
      </c>
      <c r="J697" s="11">
        <v>39295</v>
      </c>
      <c r="K697">
        <v>699.8</v>
      </c>
      <c r="L697">
        <v>261.726</v>
      </c>
      <c r="M697">
        <v>438.07400000000001</v>
      </c>
    </row>
    <row r="698" spans="1:13" x14ac:dyDescent="0.3">
      <c r="A698">
        <v>217</v>
      </c>
      <c r="B698">
        <v>20070817</v>
      </c>
      <c r="C698">
        <v>20070829</v>
      </c>
      <c r="D698">
        <v>20070824</v>
      </c>
      <c r="E698">
        <v>18483</v>
      </c>
      <c r="F698">
        <v>9</v>
      </c>
      <c r="G698">
        <v>5</v>
      </c>
      <c r="H698">
        <v>34.99</v>
      </c>
      <c r="I698">
        <v>13.0863</v>
      </c>
      <c r="J698" s="11">
        <v>39311</v>
      </c>
      <c r="K698">
        <v>174.95</v>
      </c>
      <c r="L698">
        <v>65.4315</v>
      </c>
      <c r="M698">
        <v>109.5185</v>
      </c>
    </row>
    <row r="699" spans="1:13" x14ac:dyDescent="0.3">
      <c r="A699">
        <v>217</v>
      </c>
      <c r="B699">
        <v>20070903</v>
      </c>
      <c r="C699">
        <v>20070915</v>
      </c>
      <c r="D699">
        <v>20070910</v>
      </c>
      <c r="E699">
        <v>18489</v>
      </c>
      <c r="F699">
        <v>9</v>
      </c>
      <c r="G699">
        <v>17</v>
      </c>
      <c r="H699">
        <v>34.99</v>
      </c>
      <c r="I699">
        <v>13.0863</v>
      </c>
      <c r="J699" s="11">
        <v>39328</v>
      </c>
      <c r="K699">
        <v>594.83000000000004</v>
      </c>
      <c r="L699">
        <v>222.46709999999999</v>
      </c>
      <c r="M699">
        <v>372.36290000000002</v>
      </c>
    </row>
    <row r="700" spans="1:13" x14ac:dyDescent="0.3">
      <c r="A700">
        <v>217</v>
      </c>
      <c r="B700">
        <v>20070930</v>
      </c>
      <c r="C700">
        <v>20071012</v>
      </c>
      <c r="D700">
        <v>20071007</v>
      </c>
      <c r="E700">
        <v>18491</v>
      </c>
      <c r="F700">
        <v>9</v>
      </c>
      <c r="G700">
        <v>12</v>
      </c>
      <c r="H700">
        <v>34.99</v>
      </c>
      <c r="I700">
        <v>13.0863</v>
      </c>
      <c r="J700" s="11">
        <v>39355</v>
      </c>
      <c r="K700">
        <v>419.88</v>
      </c>
      <c r="L700">
        <v>157.03559999999999</v>
      </c>
      <c r="M700">
        <v>262.84440000000001</v>
      </c>
    </row>
    <row r="701" spans="1:13" x14ac:dyDescent="0.3">
      <c r="A701">
        <v>217</v>
      </c>
      <c r="B701">
        <v>20070807</v>
      </c>
      <c r="C701">
        <v>20070819</v>
      </c>
      <c r="D701">
        <v>20070814</v>
      </c>
      <c r="E701">
        <v>18700</v>
      </c>
      <c r="F701">
        <v>9</v>
      </c>
      <c r="G701">
        <v>4</v>
      </c>
      <c r="H701">
        <v>34.99</v>
      </c>
      <c r="I701">
        <v>13.0863</v>
      </c>
      <c r="J701" s="11">
        <v>39301</v>
      </c>
      <c r="K701">
        <v>139.96</v>
      </c>
      <c r="L701">
        <v>52.345199999999998</v>
      </c>
      <c r="M701">
        <v>87.614800000000002</v>
      </c>
    </row>
    <row r="702" spans="1:13" x14ac:dyDescent="0.3">
      <c r="A702">
        <v>217</v>
      </c>
      <c r="B702">
        <v>20070930</v>
      </c>
      <c r="C702">
        <v>20071012</v>
      </c>
      <c r="D702">
        <v>20071007</v>
      </c>
      <c r="E702">
        <v>18703</v>
      </c>
      <c r="F702">
        <v>9</v>
      </c>
      <c r="G702">
        <v>17</v>
      </c>
      <c r="H702">
        <v>34.99</v>
      </c>
      <c r="I702">
        <v>13.0863</v>
      </c>
      <c r="J702" s="11">
        <v>39355</v>
      </c>
      <c r="K702">
        <v>594.83000000000004</v>
      </c>
      <c r="L702">
        <v>222.46709999999999</v>
      </c>
      <c r="M702">
        <v>372.36290000000002</v>
      </c>
    </row>
    <row r="703" spans="1:13" x14ac:dyDescent="0.3">
      <c r="A703">
        <v>217</v>
      </c>
      <c r="B703">
        <v>20070905</v>
      </c>
      <c r="C703">
        <v>20070917</v>
      </c>
      <c r="D703">
        <v>20070912</v>
      </c>
      <c r="E703">
        <v>18726</v>
      </c>
      <c r="F703">
        <v>9</v>
      </c>
      <c r="G703">
        <v>18</v>
      </c>
      <c r="H703">
        <v>34.99</v>
      </c>
      <c r="I703">
        <v>13.0863</v>
      </c>
      <c r="J703" s="11">
        <v>39330</v>
      </c>
      <c r="K703">
        <v>629.82000000000005</v>
      </c>
      <c r="L703">
        <v>235.55340000000001</v>
      </c>
      <c r="M703">
        <v>394.26659999999998</v>
      </c>
    </row>
    <row r="704" spans="1:13" x14ac:dyDescent="0.3">
      <c r="A704">
        <v>217</v>
      </c>
      <c r="B704">
        <v>20071005</v>
      </c>
      <c r="C704">
        <v>20071017</v>
      </c>
      <c r="D704">
        <v>20071012</v>
      </c>
      <c r="E704">
        <v>18743</v>
      </c>
      <c r="F704">
        <v>9</v>
      </c>
      <c r="G704">
        <v>9</v>
      </c>
      <c r="H704">
        <v>34.99</v>
      </c>
      <c r="I704">
        <v>13.0863</v>
      </c>
      <c r="J704" s="11">
        <v>39360</v>
      </c>
      <c r="K704">
        <v>314.91000000000003</v>
      </c>
      <c r="L704">
        <v>117.77670000000001</v>
      </c>
      <c r="M704">
        <v>197.13329999999999</v>
      </c>
    </row>
    <row r="705" spans="1:13" x14ac:dyDescent="0.3">
      <c r="A705">
        <v>217</v>
      </c>
      <c r="B705">
        <v>20071022</v>
      </c>
      <c r="C705">
        <v>20071103</v>
      </c>
      <c r="D705">
        <v>20071029</v>
      </c>
      <c r="E705">
        <v>18767</v>
      </c>
      <c r="F705">
        <v>9</v>
      </c>
      <c r="G705">
        <v>8</v>
      </c>
      <c r="H705">
        <v>34.99</v>
      </c>
      <c r="I705">
        <v>13.0863</v>
      </c>
      <c r="J705" s="11">
        <v>39377</v>
      </c>
      <c r="K705">
        <v>279.92</v>
      </c>
      <c r="L705">
        <v>104.6904</v>
      </c>
      <c r="M705">
        <v>175.2296</v>
      </c>
    </row>
    <row r="706" spans="1:13" x14ac:dyDescent="0.3">
      <c r="A706">
        <v>217</v>
      </c>
      <c r="B706">
        <v>20070719</v>
      </c>
      <c r="C706">
        <v>20070731</v>
      </c>
      <c r="D706">
        <v>20070726</v>
      </c>
      <c r="E706">
        <v>18907</v>
      </c>
      <c r="F706">
        <v>9</v>
      </c>
      <c r="G706">
        <v>13</v>
      </c>
      <c r="H706">
        <v>34.99</v>
      </c>
      <c r="I706">
        <v>13.0863</v>
      </c>
      <c r="J706" s="11">
        <v>39282</v>
      </c>
      <c r="K706">
        <v>454.87</v>
      </c>
      <c r="L706">
        <v>170.12190000000001</v>
      </c>
      <c r="M706">
        <v>284.74810000000002</v>
      </c>
    </row>
    <row r="707" spans="1:13" x14ac:dyDescent="0.3">
      <c r="A707">
        <v>217</v>
      </c>
      <c r="B707">
        <v>20071017</v>
      </c>
      <c r="C707">
        <v>20071029</v>
      </c>
      <c r="D707">
        <v>20071024</v>
      </c>
      <c r="E707">
        <v>19560</v>
      </c>
      <c r="F707">
        <v>9</v>
      </c>
      <c r="G707">
        <v>16</v>
      </c>
      <c r="H707">
        <v>34.99</v>
      </c>
      <c r="I707">
        <v>13.0863</v>
      </c>
      <c r="J707" s="11">
        <v>39372</v>
      </c>
      <c r="K707">
        <v>559.84</v>
      </c>
      <c r="L707">
        <v>209.38079999999999</v>
      </c>
      <c r="M707">
        <v>350.45920000000001</v>
      </c>
    </row>
    <row r="708" spans="1:13" x14ac:dyDescent="0.3">
      <c r="A708">
        <v>217</v>
      </c>
      <c r="B708">
        <v>20071114</v>
      </c>
      <c r="C708">
        <v>20071126</v>
      </c>
      <c r="D708">
        <v>20071121</v>
      </c>
      <c r="E708">
        <v>19592</v>
      </c>
      <c r="F708">
        <v>9</v>
      </c>
      <c r="G708">
        <v>15</v>
      </c>
      <c r="H708">
        <v>34.99</v>
      </c>
      <c r="I708">
        <v>13.0863</v>
      </c>
      <c r="J708" s="11">
        <v>39400</v>
      </c>
      <c r="K708">
        <v>524.85</v>
      </c>
      <c r="L708">
        <v>196.2945</v>
      </c>
      <c r="M708">
        <v>328.55549999999999</v>
      </c>
    </row>
    <row r="709" spans="1:13" x14ac:dyDescent="0.3">
      <c r="A709">
        <v>217</v>
      </c>
      <c r="B709">
        <v>20071014</v>
      </c>
      <c r="C709">
        <v>20071026</v>
      </c>
      <c r="D709">
        <v>20071021</v>
      </c>
      <c r="E709">
        <v>19595</v>
      </c>
      <c r="F709">
        <v>9</v>
      </c>
      <c r="G709">
        <v>18</v>
      </c>
      <c r="H709">
        <v>34.99</v>
      </c>
      <c r="I709">
        <v>13.0863</v>
      </c>
      <c r="J709" s="11">
        <v>39369</v>
      </c>
      <c r="K709">
        <v>629.82000000000005</v>
      </c>
      <c r="L709">
        <v>235.55340000000001</v>
      </c>
      <c r="M709">
        <v>394.26659999999998</v>
      </c>
    </row>
    <row r="710" spans="1:13" x14ac:dyDescent="0.3">
      <c r="A710">
        <v>217</v>
      </c>
      <c r="B710">
        <v>20071027</v>
      </c>
      <c r="C710">
        <v>20071108</v>
      </c>
      <c r="D710">
        <v>20071103</v>
      </c>
      <c r="E710">
        <v>19596</v>
      </c>
      <c r="F710">
        <v>9</v>
      </c>
      <c r="G710">
        <v>8</v>
      </c>
      <c r="H710">
        <v>34.99</v>
      </c>
      <c r="I710">
        <v>13.0863</v>
      </c>
      <c r="J710" s="11">
        <v>39382</v>
      </c>
      <c r="K710">
        <v>279.92</v>
      </c>
      <c r="L710">
        <v>104.6904</v>
      </c>
      <c r="M710">
        <v>175.2296</v>
      </c>
    </row>
    <row r="711" spans="1:13" x14ac:dyDescent="0.3">
      <c r="A711">
        <v>217</v>
      </c>
      <c r="B711">
        <v>20070924</v>
      </c>
      <c r="C711">
        <v>20071006</v>
      </c>
      <c r="D711">
        <v>20071001</v>
      </c>
      <c r="E711">
        <v>19606</v>
      </c>
      <c r="F711">
        <v>9</v>
      </c>
      <c r="G711">
        <v>4</v>
      </c>
      <c r="H711">
        <v>34.99</v>
      </c>
      <c r="I711">
        <v>13.0863</v>
      </c>
      <c r="J711" s="11">
        <v>39349</v>
      </c>
      <c r="K711">
        <v>139.96</v>
      </c>
      <c r="L711">
        <v>52.345199999999998</v>
      </c>
      <c r="M711">
        <v>87.614800000000002</v>
      </c>
    </row>
    <row r="712" spans="1:13" x14ac:dyDescent="0.3">
      <c r="A712">
        <v>217</v>
      </c>
      <c r="B712">
        <v>20071212</v>
      </c>
      <c r="C712">
        <v>20071224</v>
      </c>
      <c r="D712">
        <v>20071219</v>
      </c>
      <c r="E712">
        <v>19652</v>
      </c>
      <c r="F712">
        <v>9</v>
      </c>
      <c r="G712">
        <v>1</v>
      </c>
      <c r="H712">
        <v>34.99</v>
      </c>
      <c r="I712">
        <v>13.0863</v>
      </c>
      <c r="J712" s="11">
        <v>39428</v>
      </c>
      <c r="K712">
        <v>34.99</v>
      </c>
      <c r="L712">
        <v>13.0863</v>
      </c>
      <c r="M712">
        <v>21.903700000000001</v>
      </c>
    </row>
    <row r="713" spans="1:13" x14ac:dyDescent="0.3">
      <c r="A713">
        <v>217</v>
      </c>
      <c r="B713">
        <v>20071121</v>
      </c>
      <c r="C713">
        <v>20071203</v>
      </c>
      <c r="D713">
        <v>20071128</v>
      </c>
      <c r="E713">
        <v>19773</v>
      </c>
      <c r="F713">
        <v>9</v>
      </c>
      <c r="G713">
        <v>1</v>
      </c>
      <c r="H713">
        <v>34.99</v>
      </c>
      <c r="I713">
        <v>13.0863</v>
      </c>
      <c r="J713" s="11">
        <v>39407</v>
      </c>
      <c r="K713">
        <v>34.99</v>
      </c>
      <c r="L713">
        <v>13.0863</v>
      </c>
      <c r="M713">
        <v>21.903700000000001</v>
      </c>
    </row>
    <row r="714" spans="1:13" x14ac:dyDescent="0.3">
      <c r="A714">
        <v>217</v>
      </c>
      <c r="B714">
        <v>20070828</v>
      </c>
      <c r="C714">
        <v>20070909</v>
      </c>
      <c r="D714">
        <v>20070904</v>
      </c>
      <c r="E714">
        <v>19798</v>
      </c>
      <c r="F714">
        <v>9</v>
      </c>
      <c r="G714">
        <v>18</v>
      </c>
      <c r="H714">
        <v>34.99</v>
      </c>
      <c r="I714">
        <v>13.0863</v>
      </c>
      <c r="J714" s="11">
        <v>39322</v>
      </c>
      <c r="K714">
        <v>629.82000000000005</v>
      </c>
      <c r="L714">
        <v>235.55340000000001</v>
      </c>
      <c r="M714">
        <v>394.26659999999998</v>
      </c>
    </row>
    <row r="715" spans="1:13" x14ac:dyDescent="0.3">
      <c r="A715">
        <v>217</v>
      </c>
      <c r="B715">
        <v>20071206</v>
      </c>
      <c r="C715">
        <v>20071218</v>
      </c>
      <c r="D715">
        <v>20071213</v>
      </c>
      <c r="E715">
        <v>20216</v>
      </c>
      <c r="F715">
        <v>9</v>
      </c>
      <c r="G715">
        <v>9</v>
      </c>
      <c r="H715">
        <v>34.99</v>
      </c>
      <c r="I715">
        <v>13.0863</v>
      </c>
      <c r="J715" s="11">
        <v>39422</v>
      </c>
      <c r="K715">
        <v>314.91000000000003</v>
      </c>
      <c r="L715">
        <v>117.77670000000001</v>
      </c>
      <c r="M715">
        <v>197.13329999999999</v>
      </c>
    </row>
    <row r="716" spans="1:13" x14ac:dyDescent="0.3">
      <c r="A716">
        <v>217</v>
      </c>
      <c r="B716">
        <v>20071218</v>
      </c>
      <c r="C716">
        <v>20071230</v>
      </c>
      <c r="D716">
        <v>20071225</v>
      </c>
      <c r="E716">
        <v>20225</v>
      </c>
      <c r="F716">
        <v>9</v>
      </c>
      <c r="G716">
        <v>1</v>
      </c>
      <c r="H716">
        <v>34.99</v>
      </c>
      <c r="I716">
        <v>13.0863</v>
      </c>
      <c r="J716" s="11">
        <v>39434</v>
      </c>
      <c r="K716">
        <v>34.99</v>
      </c>
      <c r="L716">
        <v>13.0863</v>
      </c>
      <c r="M716">
        <v>21.903700000000001</v>
      </c>
    </row>
    <row r="717" spans="1:13" x14ac:dyDescent="0.3">
      <c r="A717">
        <v>217</v>
      </c>
      <c r="B717">
        <v>20071124</v>
      </c>
      <c r="C717">
        <v>20071206</v>
      </c>
      <c r="D717">
        <v>20071201</v>
      </c>
      <c r="E717">
        <v>20231</v>
      </c>
      <c r="F717">
        <v>9</v>
      </c>
      <c r="G717">
        <v>2</v>
      </c>
      <c r="H717">
        <v>34.99</v>
      </c>
      <c r="I717">
        <v>13.0863</v>
      </c>
      <c r="J717" s="11">
        <v>39410</v>
      </c>
      <c r="K717">
        <v>69.98</v>
      </c>
      <c r="L717">
        <v>26.172599999999999</v>
      </c>
      <c r="M717">
        <v>43.807400000000001</v>
      </c>
    </row>
    <row r="718" spans="1:13" x14ac:dyDescent="0.3">
      <c r="A718">
        <v>217</v>
      </c>
      <c r="B718">
        <v>20070830</v>
      </c>
      <c r="C718">
        <v>20070911</v>
      </c>
      <c r="D718">
        <v>20070906</v>
      </c>
      <c r="E718">
        <v>20316</v>
      </c>
      <c r="F718">
        <v>9</v>
      </c>
      <c r="G718">
        <v>8</v>
      </c>
      <c r="H718">
        <v>34.99</v>
      </c>
      <c r="I718">
        <v>13.0863</v>
      </c>
      <c r="J718" s="11">
        <v>39324</v>
      </c>
      <c r="K718">
        <v>279.92</v>
      </c>
      <c r="L718">
        <v>104.6904</v>
      </c>
      <c r="M718">
        <v>175.2296</v>
      </c>
    </row>
    <row r="719" spans="1:13" x14ac:dyDescent="0.3">
      <c r="A719">
        <v>217</v>
      </c>
      <c r="B719">
        <v>20070829</v>
      </c>
      <c r="C719">
        <v>20070910</v>
      </c>
      <c r="D719">
        <v>20070905</v>
      </c>
      <c r="E719">
        <v>20418</v>
      </c>
      <c r="F719">
        <v>9</v>
      </c>
      <c r="G719">
        <v>11</v>
      </c>
      <c r="H719">
        <v>34.99</v>
      </c>
      <c r="I719">
        <v>13.0863</v>
      </c>
      <c r="J719" s="11">
        <v>39323</v>
      </c>
      <c r="K719">
        <v>384.89</v>
      </c>
      <c r="L719">
        <v>143.94929999999999</v>
      </c>
      <c r="M719">
        <v>240.94069999999999</v>
      </c>
    </row>
    <row r="720" spans="1:13" x14ac:dyDescent="0.3">
      <c r="A720">
        <v>217</v>
      </c>
      <c r="B720">
        <v>20070922</v>
      </c>
      <c r="C720">
        <v>20071004</v>
      </c>
      <c r="D720">
        <v>20070929</v>
      </c>
      <c r="E720">
        <v>20423</v>
      </c>
      <c r="F720">
        <v>9</v>
      </c>
      <c r="G720">
        <v>8</v>
      </c>
      <c r="H720">
        <v>34.99</v>
      </c>
      <c r="I720">
        <v>13.0863</v>
      </c>
      <c r="J720" s="11">
        <v>39347</v>
      </c>
      <c r="K720">
        <v>279.92</v>
      </c>
      <c r="L720">
        <v>104.6904</v>
      </c>
      <c r="M720">
        <v>175.2296</v>
      </c>
    </row>
    <row r="721" spans="1:13" x14ac:dyDescent="0.3">
      <c r="A721">
        <v>217</v>
      </c>
      <c r="B721">
        <v>20071027</v>
      </c>
      <c r="C721">
        <v>20071108</v>
      </c>
      <c r="D721">
        <v>20071103</v>
      </c>
      <c r="E721">
        <v>20605</v>
      </c>
      <c r="F721">
        <v>9</v>
      </c>
      <c r="G721">
        <v>12</v>
      </c>
      <c r="H721">
        <v>34.99</v>
      </c>
      <c r="I721">
        <v>13.0863</v>
      </c>
      <c r="J721" s="11">
        <v>39382</v>
      </c>
      <c r="K721">
        <v>419.88</v>
      </c>
      <c r="L721">
        <v>157.03559999999999</v>
      </c>
      <c r="M721">
        <v>262.84440000000001</v>
      </c>
    </row>
    <row r="722" spans="1:13" x14ac:dyDescent="0.3">
      <c r="A722">
        <v>217</v>
      </c>
      <c r="B722">
        <v>20071003</v>
      </c>
      <c r="C722">
        <v>20071015</v>
      </c>
      <c r="D722">
        <v>20071010</v>
      </c>
      <c r="E722">
        <v>20984</v>
      </c>
      <c r="F722">
        <v>9</v>
      </c>
      <c r="G722">
        <v>2</v>
      </c>
      <c r="H722">
        <v>34.99</v>
      </c>
      <c r="I722">
        <v>13.0863</v>
      </c>
      <c r="J722" s="11">
        <v>39358</v>
      </c>
      <c r="K722">
        <v>69.98</v>
      </c>
      <c r="L722">
        <v>26.172599999999999</v>
      </c>
      <c r="M722">
        <v>43.807400000000001</v>
      </c>
    </row>
    <row r="723" spans="1:13" x14ac:dyDescent="0.3">
      <c r="A723">
        <v>217</v>
      </c>
      <c r="B723">
        <v>20071026</v>
      </c>
      <c r="C723">
        <v>20071107</v>
      </c>
      <c r="D723">
        <v>20071102</v>
      </c>
      <c r="E723">
        <v>20998</v>
      </c>
      <c r="F723">
        <v>9</v>
      </c>
      <c r="G723">
        <v>13</v>
      </c>
      <c r="H723">
        <v>34.99</v>
      </c>
      <c r="I723">
        <v>13.0863</v>
      </c>
      <c r="J723" s="11">
        <v>39381</v>
      </c>
      <c r="K723">
        <v>454.87</v>
      </c>
      <c r="L723">
        <v>170.12190000000001</v>
      </c>
      <c r="M723">
        <v>284.74810000000002</v>
      </c>
    </row>
    <row r="724" spans="1:13" x14ac:dyDescent="0.3">
      <c r="A724">
        <v>217</v>
      </c>
      <c r="B724">
        <v>20071126</v>
      </c>
      <c r="C724">
        <v>20071208</v>
      </c>
      <c r="D724">
        <v>20071203</v>
      </c>
      <c r="E724">
        <v>21207</v>
      </c>
      <c r="F724">
        <v>9</v>
      </c>
      <c r="G724">
        <v>8</v>
      </c>
      <c r="H724">
        <v>34.99</v>
      </c>
      <c r="I724">
        <v>13.0863</v>
      </c>
      <c r="J724" s="11">
        <v>39412</v>
      </c>
      <c r="K724">
        <v>279.92</v>
      </c>
      <c r="L724">
        <v>104.6904</v>
      </c>
      <c r="M724">
        <v>175.2296</v>
      </c>
    </row>
    <row r="725" spans="1:13" x14ac:dyDescent="0.3">
      <c r="A725">
        <v>217</v>
      </c>
      <c r="B725">
        <v>20071030</v>
      </c>
      <c r="C725">
        <v>20071111</v>
      </c>
      <c r="D725">
        <v>20071106</v>
      </c>
      <c r="E725">
        <v>21208</v>
      </c>
      <c r="F725">
        <v>9</v>
      </c>
      <c r="G725">
        <v>1</v>
      </c>
      <c r="H725">
        <v>34.99</v>
      </c>
      <c r="I725">
        <v>13.0863</v>
      </c>
      <c r="J725" s="11">
        <v>39385</v>
      </c>
      <c r="K725">
        <v>34.99</v>
      </c>
      <c r="L725">
        <v>13.0863</v>
      </c>
      <c r="M725">
        <v>21.903700000000001</v>
      </c>
    </row>
    <row r="726" spans="1:13" x14ac:dyDescent="0.3">
      <c r="A726">
        <v>217</v>
      </c>
      <c r="B726">
        <v>20070825</v>
      </c>
      <c r="C726">
        <v>20070906</v>
      </c>
      <c r="D726">
        <v>20070901</v>
      </c>
      <c r="E726">
        <v>21212</v>
      </c>
      <c r="F726">
        <v>9</v>
      </c>
      <c r="G726">
        <v>5</v>
      </c>
      <c r="H726">
        <v>34.99</v>
      </c>
      <c r="I726">
        <v>13.0863</v>
      </c>
      <c r="J726" s="11">
        <v>39319</v>
      </c>
      <c r="K726">
        <v>174.95</v>
      </c>
      <c r="L726">
        <v>65.4315</v>
      </c>
      <c r="M726">
        <v>109.5185</v>
      </c>
    </row>
    <row r="727" spans="1:13" x14ac:dyDescent="0.3">
      <c r="A727">
        <v>217</v>
      </c>
      <c r="B727">
        <v>20070805</v>
      </c>
      <c r="C727">
        <v>20070817</v>
      </c>
      <c r="D727">
        <v>20070812</v>
      </c>
      <c r="E727">
        <v>21366</v>
      </c>
      <c r="F727">
        <v>9</v>
      </c>
      <c r="G727">
        <v>6</v>
      </c>
      <c r="H727">
        <v>34.99</v>
      </c>
      <c r="I727">
        <v>13.0863</v>
      </c>
      <c r="J727" s="11">
        <v>39299</v>
      </c>
      <c r="K727">
        <v>209.94</v>
      </c>
      <c r="L727">
        <v>78.517799999999994</v>
      </c>
      <c r="M727">
        <v>131.4222</v>
      </c>
    </row>
    <row r="728" spans="1:13" x14ac:dyDescent="0.3">
      <c r="A728">
        <v>217</v>
      </c>
      <c r="B728">
        <v>20070919</v>
      </c>
      <c r="C728">
        <v>20071001</v>
      </c>
      <c r="D728">
        <v>20070926</v>
      </c>
      <c r="E728">
        <v>21406</v>
      </c>
      <c r="F728">
        <v>9</v>
      </c>
      <c r="G728">
        <v>1</v>
      </c>
      <c r="H728">
        <v>34.99</v>
      </c>
      <c r="I728">
        <v>13.0863</v>
      </c>
      <c r="J728" s="11">
        <v>39344</v>
      </c>
      <c r="K728">
        <v>34.99</v>
      </c>
      <c r="L728">
        <v>13.0863</v>
      </c>
      <c r="M728">
        <v>21.903700000000001</v>
      </c>
    </row>
    <row r="729" spans="1:13" x14ac:dyDescent="0.3">
      <c r="A729">
        <v>217</v>
      </c>
      <c r="B729">
        <v>20071111</v>
      </c>
      <c r="C729">
        <v>20071123</v>
      </c>
      <c r="D729">
        <v>20071118</v>
      </c>
      <c r="E729">
        <v>21564</v>
      </c>
      <c r="F729">
        <v>9</v>
      </c>
      <c r="G729">
        <v>1</v>
      </c>
      <c r="H729">
        <v>34.99</v>
      </c>
      <c r="I729">
        <v>13.0863</v>
      </c>
      <c r="J729" s="11">
        <v>39397</v>
      </c>
      <c r="K729">
        <v>34.99</v>
      </c>
      <c r="L729">
        <v>13.0863</v>
      </c>
      <c r="M729">
        <v>21.903700000000001</v>
      </c>
    </row>
    <row r="730" spans="1:13" x14ac:dyDescent="0.3">
      <c r="A730">
        <v>217</v>
      </c>
      <c r="B730">
        <v>20071129</v>
      </c>
      <c r="C730">
        <v>20071211</v>
      </c>
      <c r="D730">
        <v>20071206</v>
      </c>
      <c r="E730">
        <v>21952</v>
      </c>
      <c r="F730">
        <v>9</v>
      </c>
      <c r="G730">
        <v>20</v>
      </c>
      <c r="H730">
        <v>34.99</v>
      </c>
      <c r="I730">
        <v>13.0863</v>
      </c>
      <c r="J730" s="11">
        <v>39415</v>
      </c>
      <c r="K730">
        <v>699.8</v>
      </c>
      <c r="L730">
        <v>261.726</v>
      </c>
      <c r="M730">
        <v>438.07400000000001</v>
      </c>
    </row>
    <row r="731" spans="1:13" x14ac:dyDescent="0.3">
      <c r="A731">
        <v>217</v>
      </c>
      <c r="B731">
        <v>20071105</v>
      </c>
      <c r="C731">
        <v>20071117</v>
      </c>
      <c r="D731">
        <v>20071112</v>
      </c>
      <c r="E731">
        <v>22001</v>
      </c>
      <c r="F731">
        <v>9</v>
      </c>
      <c r="G731">
        <v>20</v>
      </c>
      <c r="H731">
        <v>34.99</v>
      </c>
      <c r="I731">
        <v>13.0863</v>
      </c>
      <c r="J731" s="11">
        <v>39391</v>
      </c>
      <c r="K731">
        <v>699.8</v>
      </c>
      <c r="L731">
        <v>261.726</v>
      </c>
      <c r="M731">
        <v>438.07400000000001</v>
      </c>
    </row>
    <row r="732" spans="1:13" x14ac:dyDescent="0.3">
      <c r="A732">
        <v>217</v>
      </c>
      <c r="B732">
        <v>20071209</v>
      </c>
      <c r="C732">
        <v>20071221</v>
      </c>
      <c r="D732">
        <v>20071216</v>
      </c>
      <c r="E732">
        <v>22407</v>
      </c>
      <c r="F732">
        <v>9</v>
      </c>
      <c r="G732">
        <v>10</v>
      </c>
      <c r="H732">
        <v>34.99</v>
      </c>
      <c r="I732">
        <v>13.0863</v>
      </c>
      <c r="J732" s="11">
        <v>39425</v>
      </c>
      <c r="K732">
        <v>349.9</v>
      </c>
      <c r="L732">
        <v>130.863</v>
      </c>
      <c r="M732">
        <v>219.03700000000001</v>
      </c>
    </row>
    <row r="733" spans="1:13" x14ac:dyDescent="0.3">
      <c r="A733">
        <v>217</v>
      </c>
      <c r="B733">
        <v>20071208</v>
      </c>
      <c r="C733">
        <v>20071220</v>
      </c>
      <c r="D733">
        <v>20071215</v>
      </c>
      <c r="E733">
        <v>22408</v>
      </c>
      <c r="F733">
        <v>9</v>
      </c>
      <c r="G733">
        <v>13</v>
      </c>
      <c r="H733">
        <v>34.99</v>
      </c>
      <c r="I733">
        <v>13.0863</v>
      </c>
      <c r="J733" s="11">
        <v>39424</v>
      </c>
      <c r="K733">
        <v>454.87</v>
      </c>
      <c r="L733">
        <v>170.12190000000001</v>
      </c>
      <c r="M733">
        <v>284.74810000000002</v>
      </c>
    </row>
    <row r="734" spans="1:13" x14ac:dyDescent="0.3">
      <c r="A734">
        <v>217</v>
      </c>
      <c r="B734">
        <v>20071225</v>
      </c>
      <c r="C734">
        <v>20080106</v>
      </c>
      <c r="D734">
        <v>20080101</v>
      </c>
      <c r="E734">
        <v>22411</v>
      </c>
      <c r="F734">
        <v>9</v>
      </c>
      <c r="G734">
        <v>10</v>
      </c>
      <c r="H734">
        <v>34.99</v>
      </c>
      <c r="I734">
        <v>13.0863</v>
      </c>
      <c r="J734" s="11">
        <v>39441</v>
      </c>
      <c r="K734">
        <v>349.9</v>
      </c>
      <c r="L734">
        <v>130.863</v>
      </c>
      <c r="M734">
        <v>219.03700000000001</v>
      </c>
    </row>
    <row r="735" spans="1:13" x14ac:dyDescent="0.3">
      <c r="A735">
        <v>217</v>
      </c>
      <c r="B735">
        <v>20071207</v>
      </c>
      <c r="C735">
        <v>20071219</v>
      </c>
      <c r="D735">
        <v>20071214</v>
      </c>
      <c r="E735">
        <v>22571</v>
      </c>
      <c r="F735">
        <v>9</v>
      </c>
      <c r="G735">
        <v>13</v>
      </c>
      <c r="H735">
        <v>34.99</v>
      </c>
      <c r="I735">
        <v>13.0863</v>
      </c>
      <c r="J735" s="11">
        <v>39423</v>
      </c>
      <c r="K735">
        <v>454.87</v>
      </c>
      <c r="L735">
        <v>170.12190000000001</v>
      </c>
      <c r="M735">
        <v>284.74810000000002</v>
      </c>
    </row>
    <row r="736" spans="1:13" x14ac:dyDescent="0.3">
      <c r="A736">
        <v>217</v>
      </c>
      <c r="B736">
        <v>20070803</v>
      </c>
      <c r="C736">
        <v>20070815</v>
      </c>
      <c r="D736">
        <v>20070810</v>
      </c>
      <c r="E736">
        <v>22846</v>
      </c>
      <c r="F736">
        <v>9</v>
      </c>
      <c r="G736">
        <v>2</v>
      </c>
      <c r="H736">
        <v>34.99</v>
      </c>
      <c r="I736">
        <v>13.0863</v>
      </c>
      <c r="J736" s="11">
        <v>39297</v>
      </c>
      <c r="K736">
        <v>69.98</v>
      </c>
      <c r="L736">
        <v>26.172599999999999</v>
      </c>
      <c r="M736">
        <v>43.807400000000001</v>
      </c>
    </row>
    <row r="737" spans="1:13" x14ac:dyDescent="0.3">
      <c r="A737">
        <v>217</v>
      </c>
      <c r="B737">
        <v>20070705</v>
      </c>
      <c r="C737">
        <v>20070717</v>
      </c>
      <c r="D737">
        <v>20070712</v>
      </c>
      <c r="E737">
        <v>23105</v>
      </c>
      <c r="F737">
        <v>9</v>
      </c>
      <c r="G737">
        <v>16</v>
      </c>
      <c r="H737">
        <v>34.99</v>
      </c>
      <c r="I737">
        <v>13.0863</v>
      </c>
      <c r="J737" s="11">
        <v>39268</v>
      </c>
      <c r="K737">
        <v>559.84</v>
      </c>
      <c r="L737">
        <v>209.38079999999999</v>
      </c>
      <c r="M737">
        <v>350.45920000000001</v>
      </c>
    </row>
    <row r="738" spans="1:13" x14ac:dyDescent="0.3">
      <c r="A738">
        <v>217</v>
      </c>
      <c r="B738">
        <v>20071022</v>
      </c>
      <c r="C738">
        <v>20071103</v>
      </c>
      <c r="D738">
        <v>20071029</v>
      </c>
      <c r="E738">
        <v>23117</v>
      </c>
      <c r="F738">
        <v>9</v>
      </c>
      <c r="G738">
        <v>12</v>
      </c>
      <c r="H738">
        <v>34.99</v>
      </c>
      <c r="I738">
        <v>13.0863</v>
      </c>
      <c r="J738" s="11">
        <v>39377</v>
      </c>
      <c r="K738">
        <v>419.88</v>
      </c>
      <c r="L738">
        <v>157.03559999999999</v>
      </c>
      <c r="M738">
        <v>262.84440000000001</v>
      </c>
    </row>
    <row r="739" spans="1:13" x14ac:dyDescent="0.3">
      <c r="A739">
        <v>217</v>
      </c>
      <c r="B739">
        <v>20070805</v>
      </c>
      <c r="C739">
        <v>20070817</v>
      </c>
      <c r="D739">
        <v>20070812</v>
      </c>
      <c r="E739">
        <v>23311</v>
      </c>
      <c r="F739">
        <v>9</v>
      </c>
      <c r="G739">
        <v>12</v>
      </c>
      <c r="H739">
        <v>34.99</v>
      </c>
      <c r="I739">
        <v>13.0863</v>
      </c>
      <c r="J739" s="11">
        <v>39299</v>
      </c>
      <c r="K739">
        <v>419.88</v>
      </c>
      <c r="L739">
        <v>157.03559999999999</v>
      </c>
      <c r="M739">
        <v>262.84440000000001</v>
      </c>
    </row>
    <row r="740" spans="1:13" x14ac:dyDescent="0.3">
      <c r="A740">
        <v>217</v>
      </c>
      <c r="B740">
        <v>20070916</v>
      </c>
      <c r="C740">
        <v>20070928</v>
      </c>
      <c r="D740">
        <v>20070923</v>
      </c>
      <c r="E740">
        <v>23418</v>
      </c>
      <c r="F740">
        <v>9</v>
      </c>
      <c r="G740">
        <v>12</v>
      </c>
      <c r="H740">
        <v>34.99</v>
      </c>
      <c r="I740">
        <v>13.0863</v>
      </c>
      <c r="J740" s="11">
        <v>39341</v>
      </c>
      <c r="K740">
        <v>419.88</v>
      </c>
      <c r="L740">
        <v>157.03559999999999</v>
      </c>
      <c r="M740">
        <v>262.84440000000001</v>
      </c>
    </row>
    <row r="741" spans="1:13" x14ac:dyDescent="0.3">
      <c r="A741">
        <v>217</v>
      </c>
      <c r="B741">
        <v>20070904</v>
      </c>
      <c r="C741">
        <v>20070916</v>
      </c>
      <c r="D741">
        <v>20070911</v>
      </c>
      <c r="E741">
        <v>23523</v>
      </c>
      <c r="F741">
        <v>9</v>
      </c>
      <c r="G741">
        <v>3</v>
      </c>
      <c r="H741">
        <v>34.99</v>
      </c>
      <c r="I741">
        <v>13.0863</v>
      </c>
      <c r="J741" s="11">
        <v>39329</v>
      </c>
      <c r="K741">
        <v>104.97</v>
      </c>
      <c r="L741">
        <v>39.258899999999997</v>
      </c>
      <c r="M741">
        <v>65.711100000000002</v>
      </c>
    </row>
    <row r="742" spans="1:13" x14ac:dyDescent="0.3">
      <c r="A742">
        <v>217</v>
      </c>
      <c r="B742">
        <v>20071128</v>
      </c>
      <c r="C742">
        <v>20071210</v>
      </c>
      <c r="D742">
        <v>20071205</v>
      </c>
      <c r="E742">
        <v>23573</v>
      </c>
      <c r="F742">
        <v>9</v>
      </c>
      <c r="G742">
        <v>4</v>
      </c>
      <c r="H742">
        <v>34.99</v>
      </c>
      <c r="I742">
        <v>13.0863</v>
      </c>
      <c r="J742" s="11">
        <v>39414</v>
      </c>
      <c r="K742">
        <v>139.96</v>
      </c>
      <c r="L742">
        <v>52.345199999999998</v>
      </c>
      <c r="M742">
        <v>87.614800000000002</v>
      </c>
    </row>
    <row r="743" spans="1:13" x14ac:dyDescent="0.3">
      <c r="A743">
        <v>217</v>
      </c>
      <c r="B743">
        <v>20071122</v>
      </c>
      <c r="C743">
        <v>20071204</v>
      </c>
      <c r="D743">
        <v>20071129</v>
      </c>
      <c r="E743">
        <v>23576</v>
      </c>
      <c r="F743">
        <v>9</v>
      </c>
      <c r="G743">
        <v>5</v>
      </c>
      <c r="H743">
        <v>34.99</v>
      </c>
      <c r="I743">
        <v>13.0863</v>
      </c>
      <c r="J743" s="11">
        <v>39408</v>
      </c>
      <c r="K743">
        <v>174.95</v>
      </c>
      <c r="L743">
        <v>65.4315</v>
      </c>
      <c r="M743">
        <v>109.5185</v>
      </c>
    </row>
    <row r="744" spans="1:13" x14ac:dyDescent="0.3">
      <c r="A744">
        <v>217</v>
      </c>
      <c r="B744">
        <v>20071019</v>
      </c>
      <c r="C744">
        <v>20071031</v>
      </c>
      <c r="D744">
        <v>20071026</v>
      </c>
      <c r="E744">
        <v>23997</v>
      </c>
      <c r="F744">
        <v>9</v>
      </c>
      <c r="G744">
        <v>10</v>
      </c>
      <c r="H744">
        <v>34.99</v>
      </c>
      <c r="I744">
        <v>13.0863</v>
      </c>
      <c r="J744" s="11">
        <v>39374</v>
      </c>
      <c r="K744">
        <v>349.9</v>
      </c>
      <c r="L744">
        <v>130.863</v>
      </c>
      <c r="M744">
        <v>219.03700000000001</v>
      </c>
    </row>
    <row r="745" spans="1:13" x14ac:dyDescent="0.3">
      <c r="A745">
        <v>217</v>
      </c>
      <c r="B745">
        <v>20071128</v>
      </c>
      <c r="C745">
        <v>20071210</v>
      </c>
      <c r="D745">
        <v>20071205</v>
      </c>
      <c r="E745">
        <v>24268</v>
      </c>
      <c r="F745">
        <v>9</v>
      </c>
      <c r="G745">
        <v>7</v>
      </c>
      <c r="H745">
        <v>34.99</v>
      </c>
      <c r="I745">
        <v>13.0863</v>
      </c>
      <c r="J745" s="11">
        <v>39414</v>
      </c>
      <c r="K745">
        <v>244.93</v>
      </c>
      <c r="L745">
        <v>91.604100000000003</v>
      </c>
      <c r="M745">
        <v>153.32589999999999</v>
      </c>
    </row>
    <row r="746" spans="1:13" x14ac:dyDescent="0.3">
      <c r="A746">
        <v>217</v>
      </c>
      <c r="B746">
        <v>20070820</v>
      </c>
      <c r="C746">
        <v>20070901</v>
      </c>
      <c r="D746">
        <v>20070827</v>
      </c>
      <c r="E746">
        <v>24469</v>
      </c>
      <c r="F746">
        <v>9</v>
      </c>
      <c r="G746">
        <v>19</v>
      </c>
      <c r="H746">
        <v>34.99</v>
      </c>
      <c r="I746">
        <v>13.0863</v>
      </c>
      <c r="J746" s="11">
        <v>39314</v>
      </c>
      <c r="K746">
        <v>664.81</v>
      </c>
      <c r="L746">
        <v>248.6397</v>
      </c>
      <c r="M746">
        <v>416.1703</v>
      </c>
    </row>
    <row r="747" spans="1:13" x14ac:dyDescent="0.3">
      <c r="A747">
        <v>217</v>
      </c>
      <c r="B747">
        <v>20070717</v>
      </c>
      <c r="C747">
        <v>20070729</v>
      </c>
      <c r="D747">
        <v>20070724</v>
      </c>
      <c r="E747">
        <v>24606</v>
      </c>
      <c r="F747">
        <v>9</v>
      </c>
      <c r="G747">
        <v>12</v>
      </c>
      <c r="H747">
        <v>34.99</v>
      </c>
      <c r="I747">
        <v>13.0863</v>
      </c>
      <c r="J747" s="11">
        <v>39280</v>
      </c>
      <c r="K747">
        <v>419.88</v>
      </c>
      <c r="L747">
        <v>157.03559999999999</v>
      </c>
      <c r="M747">
        <v>262.84440000000001</v>
      </c>
    </row>
    <row r="748" spans="1:13" x14ac:dyDescent="0.3">
      <c r="A748">
        <v>217</v>
      </c>
      <c r="B748">
        <v>20070908</v>
      </c>
      <c r="C748">
        <v>20070920</v>
      </c>
      <c r="D748">
        <v>20070915</v>
      </c>
      <c r="E748">
        <v>24615</v>
      </c>
      <c r="F748">
        <v>9</v>
      </c>
      <c r="G748">
        <v>5</v>
      </c>
      <c r="H748">
        <v>34.99</v>
      </c>
      <c r="I748">
        <v>13.0863</v>
      </c>
      <c r="J748" s="11">
        <v>39333</v>
      </c>
      <c r="K748">
        <v>174.95</v>
      </c>
      <c r="L748">
        <v>65.4315</v>
      </c>
      <c r="M748">
        <v>109.5185</v>
      </c>
    </row>
    <row r="749" spans="1:13" x14ac:dyDescent="0.3">
      <c r="A749">
        <v>217</v>
      </c>
      <c r="B749">
        <v>20070811</v>
      </c>
      <c r="C749">
        <v>20070823</v>
      </c>
      <c r="D749">
        <v>20070818</v>
      </c>
      <c r="E749">
        <v>24890</v>
      </c>
      <c r="F749">
        <v>9</v>
      </c>
      <c r="G749">
        <v>3</v>
      </c>
      <c r="H749">
        <v>34.99</v>
      </c>
      <c r="I749">
        <v>13.0863</v>
      </c>
      <c r="J749" s="11">
        <v>39305</v>
      </c>
      <c r="K749">
        <v>104.97</v>
      </c>
      <c r="L749">
        <v>39.258899999999997</v>
      </c>
      <c r="M749">
        <v>65.711100000000002</v>
      </c>
    </row>
    <row r="750" spans="1:13" x14ac:dyDescent="0.3">
      <c r="A750">
        <v>217</v>
      </c>
      <c r="B750">
        <v>20071019</v>
      </c>
      <c r="C750">
        <v>20071031</v>
      </c>
      <c r="D750">
        <v>20071026</v>
      </c>
      <c r="E750">
        <v>24908</v>
      </c>
      <c r="F750">
        <v>9</v>
      </c>
      <c r="G750">
        <v>17</v>
      </c>
      <c r="H750">
        <v>34.99</v>
      </c>
      <c r="I750">
        <v>13.0863</v>
      </c>
      <c r="J750" s="11">
        <v>39374</v>
      </c>
      <c r="K750">
        <v>594.83000000000004</v>
      </c>
      <c r="L750">
        <v>222.46709999999999</v>
      </c>
      <c r="M750">
        <v>372.36290000000002</v>
      </c>
    </row>
    <row r="751" spans="1:13" x14ac:dyDescent="0.3">
      <c r="A751">
        <v>217</v>
      </c>
      <c r="B751">
        <v>20071103</v>
      </c>
      <c r="C751">
        <v>20071115</v>
      </c>
      <c r="D751">
        <v>20071110</v>
      </c>
      <c r="E751">
        <v>24916</v>
      </c>
      <c r="F751">
        <v>9</v>
      </c>
      <c r="G751">
        <v>15</v>
      </c>
      <c r="H751">
        <v>34.99</v>
      </c>
      <c r="I751">
        <v>13.0863</v>
      </c>
      <c r="J751" s="11">
        <v>39389</v>
      </c>
      <c r="K751">
        <v>524.85</v>
      </c>
      <c r="L751">
        <v>196.2945</v>
      </c>
      <c r="M751">
        <v>328.55549999999999</v>
      </c>
    </row>
    <row r="752" spans="1:13" x14ac:dyDescent="0.3">
      <c r="A752">
        <v>217</v>
      </c>
      <c r="B752">
        <v>20071222</v>
      </c>
      <c r="C752">
        <v>20080103</v>
      </c>
      <c r="D752">
        <v>20071229</v>
      </c>
      <c r="E752">
        <v>25034</v>
      </c>
      <c r="F752">
        <v>9</v>
      </c>
      <c r="G752">
        <v>4</v>
      </c>
      <c r="H752">
        <v>34.99</v>
      </c>
      <c r="I752">
        <v>13.0863</v>
      </c>
      <c r="J752" s="11">
        <v>39438</v>
      </c>
      <c r="K752">
        <v>139.96</v>
      </c>
      <c r="L752">
        <v>52.345199999999998</v>
      </c>
      <c r="M752">
        <v>87.614800000000002</v>
      </c>
    </row>
    <row r="753" spans="1:13" x14ac:dyDescent="0.3">
      <c r="A753">
        <v>217</v>
      </c>
      <c r="B753">
        <v>20071231</v>
      </c>
      <c r="C753">
        <v>20080112</v>
      </c>
      <c r="D753">
        <v>20080107</v>
      </c>
      <c r="E753">
        <v>25052</v>
      </c>
      <c r="F753">
        <v>9</v>
      </c>
      <c r="G753">
        <v>8</v>
      </c>
      <c r="H753">
        <v>34.99</v>
      </c>
      <c r="I753">
        <v>13.0863</v>
      </c>
      <c r="J753" s="11">
        <v>39447</v>
      </c>
      <c r="K753">
        <v>279.92</v>
      </c>
      <c r="L753">
        <v>104.6904</v>
      </c>
      <c r="M753">
        <v>175.2296</v>
      </c>
    </row>
    <row r="754" spans="1:13" x14ac:dyDescent="0.3">
      <c r="A754">
        <v>217</v>
      </c>
      <c r="B754">
        <v>20071218</v>
      </c>
      <c r="C754">
        <v>20071230</v>
      </c>
      <c r="D754">
        <v>20071225</v>
      </c>
      <c r="E754">
        <v>25120</v>
      </c>
      <c r="F754">
        <v>9</v>
      </c>
      <c r="G754">
        <v>20</v>
      </c>
      <c r="H754">
        <v>34.99</v>
      </c>
      <c r="I754">
        <v>13.0863</v>
      </c>
      <c r="J754" s="11">
        <v>39434</v>
      </c>
      <c r="K754">
        <v>699.8</v>
      </c>
      <c r="L754">
        <v>261.726</v>
      </c>
      <c r="M754">
        <v>438.07400000000001</v>
      </c>
    </row>
    <row r="755" spans="1:13" x14ac:dyDescent="0.3">
      <c r="A755">
        <v>217</v>
      </c>
      <c r="B755">
        <v>20071127</v>
      </c>
      <c r="C755">
        <v>20071209</v>
      </c>
      <c r="D755">
        <v>20071204</v>
      </c>
      <c r="E755">
        <v>25124</v>
      </c>
      <c r="F755">
        <v>9</v>
      </c>
      <c r="G755">
        <v>9</v>
      </c>
      <c r="H755">
        <v>34.99</v>
      </c>
      <c r="I755">
        <v>13.0863</v>
      </c>
      <c r="J755" s="11">
        <v>39413</v>
      </c>
      <c r="K755">
        <v>314.91000000000003</v>
      </c>
      <c r="L755">
        <v>117.77670000000001</v>
      </c>
      <c r="M755">
        <v>197.13329999999999</v>
      </c>
    </row>
    <row r="756" spans="1:13" x14ac:dyDescent="0.3">
      <c r="A756">
        <v>217</v>
      </c>
      <c r="B756">
        <v>20070825</v>
      </c>
      <c r="C756">
        <v>20070906</v>
      </c>
      <c r="D756">
        <v>20070901</v>
      </c>
      <c r="E756">
        <v>25129</v>
      </c>
      <c r="F756">
        <v>9</v>
      </c>
      <c r="G756">
        <v>7</v>
      </c>
      <c r="H756">
        <v>34.99</v>
      </c>
      <c r="I756">
        <v>13.0863</v>
      </c>
      <c r="J756" s="11">
        <v>39319</v>
      </c>
      <c r="K756">
        <v>244.93</v>
      </c>
      <c r="L756">
        <v>91.604100000000003</v>
      </c>
      <c r="M756">
        <v>153.32589999999999</v>
      </c>
    </row>
    <row r="757" spans="1:13" x14ac:dyDescent="0.3">
      <c r="A757">
        <v>217</v>
      </c>
      <c r="B757">
        <v>20071007</v>
      </c>
      <c r="C757">
        <v>20071019</v>
      </c>
      <c r="D757">
        <v>20071014</v>
      </c>
      <c r="E757">
        <v>25136</v>
      </c>
      <c r="F757">
        <v>9</v>
      </c>
      <c r="G757">
        <v>14</v>
      </c>
      <c r="H757">
        <v>34.99</v>
      </c>
      <c r="I757">
        <v>13.0863</v>
      </c>
      <c r="J757" s="11">
        <v>39362</v>
      </c>
      <c r="K757">
        <v>489.86</v>
      </c>
      <c r="L757">
        <v>183.20820000000001</v>
      </c>
      <c r="M757">
        <v>306.65179999999998</v>
      </c>
    </row>
    <row r="758" spans="1:13" x14ac:dyDescent="0.3">
      <c r="A758">
        <v>217</v>
      </c>
      <c r="B758">
        <v>20071214</v>
      </c>
      <c r="C758">
        <v>20071226</v>
      </c>
      <c r="D758">
        <v>20071221</v>
      </c>
      <c r="E758">
        <v>25810</v>
      </c>
      <c r="F758">
        <v>9</v>
      </c>
      <c r="G758">
        <v>12</v>
      </c>
      <c r="H758">
        <v>34.99</v>
      </c>
      <c r="I758">
        <v>13.0863</v>
      </c>
      <c r="J758" s="11">
        <v>39430</v>
      </c>
      <c r="K758">
        <v>419.88</v>
      </c>
      <c r="L758">
        <v>157.03559999999999</v>
      </c>
      <c r="M758">
        <v>262.84440000000001</v>
      </c>
    </row>
    <row r="759" spans="1:13" x14ac:dyDescent="0.3">
      <c r="A759">
        <v>217</v>
      </c>
      <c r="B759">
        <v>20070719</v>
      </c>
      <c r="C759">
        <v>20070731</v>
      </c>
      <c r="D759">
        <v>20070726</v>
      </c>
      <c r="E759">
        <v>26657</v>
      </c>
      <c r="F759">
        <v>9</v>
      </c>
      <c r="G759">
        <v>11</v>
      </c>
      <c r="H759">
        <v>34.99</v>
      </c>
      <c r="I759">
        <v>13.0863</v>
      </c>
      <c r="J759" s="11">
        <v>39282</v>
      </c>
      <c r="K759">
        <v>384.89</v>
      </c>
      <c r="L759">
        <v>143.94929999999999</v>
      </c>
      <c r="M759">
        <v>240.94069999999999</v>
      </c>
    </row>
    <row r="760" spans="1:13" x14ac:dyDescent="0.3">
      <c r="A760">
        <v>217</v>
      </c>
      <c r="B760">
        <v>20070824</v>
      </c>
      <c r="C760">
        <v>20070905</v>
      </c>
      <c r="D760">
        <v>20070831</v>
      </c>
      <c r="E760">
        <v>26748</v>
      </c>
      <c r="F760">
        <v>9</v>
      </c>
      <c r="G760">
        <v>1</v>
      </c>
      <c r="H760">
        <v>34.99</v>
      </c>
      <c r="I760">
        <v>13.0863</v>
      </c>
      <c r="J760" s="11">
        <v>39318</v>
      </c>
      <c r="K760">
        <v>34.99</v>
      </c>
      <c r="L760">
        <v>13.0863</v>
      </c>
      <c r="M760">
        <v>21.903700000000001</v>
      </c>
    </row>
    <row r="761" spans="1:13" x14ac:dyDescent="0.3">
      <c r="A761">
        <v>217</v>
      </c>
      <c r="B761">
        <v>20070922</v>
      </c>
      <c r="C761">
        <v>20071004</v>
      </c>
      <c r="D761">
        <v>20070929</v>
      </c>
      <c r="E761">
        <v>26768</v>
      </c>
      <c r="F761">
        <v>9</v>
      </c>
      <c r="G761">
        <v>15</v>
      </c>
      <c r="H761">
        <v>34.99</v>
      </c>
      <c r="I761">
        <v>13.0863</v>
      </c>
      <c r="J761" s="11">
        <v>39347</v>
      </c>
      <c r="K761">
        <v>524.85</v>
      </c>
      <c r="L761">
        <v>196.2945</v>
      </c>
      <c r="M761">
        <v>328.55549999999999</v>
      </c>
    </row>
    <row r="762" spans="1:13" x14ac:dyDescent="0.3">
      <c r="A762">
        <v>217</v>
      </c>
      <c r="B762">
        <v>20070919</v>
      </c>
      <c r="C762">
        <v>20071001</v>
      </c>
      <c r="D762">
        <v>20070926</v>
      </c>
      <c r="E762">
        <v>26784</v>
      </c>
      <c r="F762">
        <v>9</v>
      </c>
      <c r="G762">
        <v>12</v>
      </c>
      <c r="H762">
        <v>34.99</v>
      </c>
      <c r="I762">
        <v>13.0863</v>
      </c>
      <c r="J762" s="11">
        <v>39344</v>
      </c>
      <c r="K762">
        <v>419.88</v>
      </c>
      <c r="L762">
        <v>157.03559999999999</v>
      </c>
      <c r="M762">
        <v>262.84440000000001</v>
      </c>
    </row>
    <row r="763" spans="1:13" x14ac:dyDescent="0.3">
      <c r="A763">
        <v>217</v>
      </c>
      <c r="B763">
        <v>20071207</v>
      </c>
      <c r="C763">
        <v>20071219</v>
      </c>
      <c r="D763">
        <v>20071214</v>
      </c>
      <c r="E763">
        <v>27146</v>
      </c>
      <c r="F763">
        <v>9</v>
      </c>
      <c r="G763">
        <v>7</v>
      </c>
      <c r="H763">
        <v>34.99</v>
      </c>
      <c r="I763">
        <v>13.0863</v>
      </c>
      <c r="J763" s="11">
        <v>39423</v>
      </c>
      <c r="K763">
        <v>244.93</v>
      </c>
      <c r="L763">
        <v>91.604100000000003</v>
      </c>
      <c r="M763">
        <v>153.32589999999999</v>
      </c>
    </row>
    <row r="764" spans="1:13" x14ac:dyDescent="0.3">
      <c r="A764">
        <v>217</v>
      </c>
      <c r="B764">
        <v>20071220</v>
      </c>
      <c r="C764">
        <v>20080101</v>
      </c>
      <c r="D764">
        <v>20071227</v>
      </c>
      <c r="E764">
        <v>27348</v>
      </c>
      <c r="F764">
        <v>9</v>
      </c>
      <c r="G764">
        <v>5</v>
      </c>
      <c r="H764">
        <v>34.99</v>
      </c>
      <c r="I764">
        <v>13.0863</v>
      </c>
      <c r="J764" s="11">
        <v>39436</v>
      </c>
      <c r="K764">
        <v>174.95</v>
      </c>
      <c r="L764">
        <v>65.4315</v>
      </c>
      <c r="M764">
        <v>109.5185</v>
      </c>
    </row>
    <row r="765" spans="1:13" x14ac:dyDescent="0.3">
      <c r="A765">
        <v>217</v>
      </c>
      <c r="B765">
        <v>20071211</v>
      </c>
      <c r="C765">
        <v>20071223</v>
      </c>
      <c r="D765">
        <v>20071218</v>
      </c>
      <c r="E765">
        <v>27355</v>
      </c>
      <c r="F765">
        <v>9</v>
      </c>
      <c r="G765">
        <v>18</v>
      </c>
      <c r="H765">
        <v>34.99</v>
      </c>
      <c r="I765">
        <v>13.0863</v>
      </c>
      <c r="J765" s="11">
        <v>39427</v>
      </c>
      <c r="K765">
        <v>629.82000000000005</v>
      </c>
      <c r="L765">
        <v>235.55340000000001</v>
      </c>
      <c r="M765">
        <v>394.26659999999998</v>
      </c>
    </row>
    <row r="766" spans="1:13" x14ac:dyDescent="0.3">
      <c r="A766">
        <v>217</v>
      </c>
      <c r="B766">
        <v>20070907</v>
      </c>
      <c r="C766">
        <v>20070919</v>
      </c>
      <c r="D766">
        <v>20070914</v>
      </c>
      <c r="E766">
        <v>27482</v>
      </c>
      <c r="F766">
        <v>9</v>
      </c>
      <c r="G766">
        <v>3</v>
      </c>
      <c r="H766">
        <v>34.99</v>
      </c>
      <c r="I766">
        <v>13.0863</v>
      </c>
      <c r="J766" s="11">
        <v>39332</v>
      </c>
      <c r="K766">
        <v>104.97</v>
      </c>
      <c r="L766">
        <v>39.258899999999997</v>
      </c>
      <c r="M766">
        <v>65.711100000000002</v>
      </c>
    </row>
    <row r="767" spans="1:13" x14ac:dyDescent="0.3">
      <c r="A767">
        <v>217</v>
      </c>
      <c r="B767">
        <v>20071112</v>
      </c>
      <c r="C767">
        <v>20071124</v>
      </c>
      <c r="D767">
        <v>20071119</v>
      </c>
      <c r="E767">
        <v>27700</v>
      </c>
      <c r="F767">
        <v>9</v>
      </c>
      <c r="G767">
        <v>7</v>
      </c>
      <c r="H767">
        <v>34.99</v>
      </c>
      <c r="I767">
        <v>13.0863</v>
      </c>
      <c r="J767" s="11">
        <v>39398</v>
      </c>
      <c r="K767">
        <v>244.93</v>
      </c>
      <c r="L767">
        <v>91.604100000000003</v>
      </c>
      <c r="M767">
        <v>153.32589999999999</v>
      </c>
    </row>
    <row r="768" spans="1:13" x14ac:dyDescent="0.3">
      <c r="A768">
        <v>217</v>
      </c>
      <c r="B768">
        <v>20071209</v>
      </c>
      <c r="C768">
        <v>20071221</v>
      </c>
      <c r="D768">
        <v>20071216</v>
      </c>
      <c r="E768">
        <v>27865</v>
      </c>
      <c r="F768">
        <v>9</v>
      </c>
      <c r="G768">
        <v>4</v>
      </c>
      <c r="H768">
        <v>34.99</v>
      </c>
      <c r="I768">
        <v>13.0863</v>
      </c>
      <c r="J768" s="11">
        <v>39425</v>
      </c>
      <c r="K768">
        <v>139.96</v>
      </c>
      <c r="L768">
        <v>52.345199999999998</v>
      </c>
      <c r="M768">
        <v>87.614800000000002</v>
      </c>
    </row>
    <row r="769" spans="1:13" x14ac:dyDescent="0.3">
      <c r="A769">
        <v>217</v>
      </c>
      <c r="B769">
        <v>20070701</v>
      </c>
      <c r="C769">
        <v>20070713</v>
      </c>
      <c r="D769">
        <v>20070708</v>
      </c>
      <c r="E769">
        <v>27873</v>
      </c>
      <c r="F769">
        <v>9</v>
      </c>
      <c r="G769">
        <v>19</v>
      </c>
      <c r="H769">
        <v>34.99</v>
      </c>
      <c r="I769">
        <v>13.0863</v>
      </c>
      <c r="J769" s="11">
        <v>39264</v>
      </c>
      <c r="K769">
        <v>664.81</v>
      </c>
      <c r="L769">
        <v>248.6397</v>
      </c>
      <c r="M769">
        <v>416.1703</v>
      </c>
    </row>
    <row r="770" spans="1:13" x14ac:dyDescent="0.3">
      <c r="A770">
        <v>217</v>
      </c>
      <c r="B770">
        <v>20071006</v>
      </c>
      <c r="C770">
        <v>20071018</v>
      </c>
      <c r="D770">
        <v>20071013</v>
      </c>
      <c r="E770">
        <v>27970</v>
      </c>
      <c r="F770">
        <v>9</v>
      </c>
      <c r="G770">
        <v>19</v>
      </c>
      <c r="H770">
        <v>34.99</v>
      </c>
      <c r="I770">
        <v>13.0863</v>
      </c>
      <c r="J770" s="11">
        <v>39361</v>
      </c>
      <c r="K770">
        <v>664.81</v>
      </c>
      <c r="L770">
        <v>248.6397</v>
      </c>
      <c r="M770">
        <v>416.1703</v>
      </c>
    </row>
    <row r="771" spans="1:13" x14ac:dyDescent="0.3">
      <c r="A771">
        <v>217</v>
      </c>
      <c r="B771">
        <v>20070928</v>
      </c>
      <c r="C771">
        <v>20071010</v>
      </c>
      <c r="D771">
        <v>20071005</v>
      </c>
      <c r="E771">
        <v>28111</v>
      </c>
      <c r="F771">
        <v>9</v>
      </c>
      <c r="G771">
        <v>4</v>
      </c>
      <c r="H771">
        <v>34.99</v>
      </c>
      <c r="I771">
        <v>13.0863</v>
      </c>
      <c r="J771" s="11">
        <v>39353</v>
      </c>
      <c r="K771">
        <v>139.96</v>
      </c>
      <c r="L771">
        <v>52.345199999999998</v>
      </c>
      <c r="M771">
        <v>87.614800000000002</v>
      </c>
    </row>
    <row r="772" spans="1:13" x14ac:dyDescent="0.3">
      <c r="A772">
        <v>217</v>
      </c>
      <c r="B772">
        <v>20071019</v>
      </c>
      <c r="C772">
        <v>20071031</v>
      </c>
      <c r="D772">
        <v>20071026</v>
      </c>
      <c r="E772">
        <v>28209</v>
      </c>
      <c r="F772">
        <v>9</v>
      </c>
      <c r="G772">
        <v>7</v>
      </c>
      <c r="H772">
        <v>34.99</v>
      </c>
      <c r="I772">
        <v>13.0863</v>
      </c>
      <c r="J772" s="11">
        <v>39374</v>
      </c>
      <c r="K772">
        <v>244.93</v>
      </c>
      <c r="L772">
        <v>91.604100000000003</v>
      </c>
      <c r="M772">
        <v>153.32589999999999</v>
      </c>
    </row>
    <row r="773" spans="1:13" x14ac:dyDescent="0.3">
      <c r="A773">
        <v>217</v>
      </c>
      <c r="B773">
        <v>20071201</v>
      </c>
      <c r="C773">
        <v>20071213</v>
      </c>
      <c r="D773">
        <v>20071208</v>
      </c>
      <c r="E773">
        <v>28325</v>
      </c>
      <c r="F773">
        <v>9</v>
      </c>
      <c r="G773">
        <v>4</v>
      </c>
      <c r="H773">
        <v>34.99</v>
      </c>
      <c r="I773">
        <v>13.0863</v>
      </c>
      <c r="J773" s="11">
        <v>39417</v>
      </c>
      <c r="K773">
        <v>139.96</v>
      </c>
      <c r="L773">
        <v>52.345199999999998</v>
      </c>
      <c r="M773">
        <v>87.614800000000002</v>
      </c>
    </row>
    <row r="774" spans="1:13" x14ac:dyDescent="0.3">
      <c r="A774">
        <v>217</v>
      </c>
      <c r="B774">
        <v>20071207</v>
      </c>
      <c r="C774">
        <v>20071219</v>
      </c>
      <c r="D774">
        <v>20071214</v>
      </c>
      <c r="E774">
        <v>28338</v>
      </c>
      <c r="F774">
        <v>9</v>
      </c>
      <c r="G774">
        <v>9</v>
      </c>
      <c r="H774">
        <v>34.99</v>
      </c>
      <c r="I774">
        <v>13.0863</v>
      </c>
      <c r="J774" s="11">
        <v>39423</v>
      </c>
      <c r="K774">
        <v>314.91000000000003</v>
      </c>
      <c r="L774">
        <v>117.77670000000001</v>
      </c>
      <c r="M774">
        <v>197.13329999999999</v>
      </c>
    </row>
    <row r="775" spans="1:13" x14ac:dyDescent="0.3">
      <c r="A775">
        <v>217</v>
      </c>
      <c r="B775">
        <v>20071023</v>
      </c>
      <c r="C775">
        <v>20071104</v>
      </c>
      <c r="D775">
        <v>20071030</v>
      </c>
      <c r="E775">
        <v>28479</v>
      </c>
      <c r="F775">
        <v>9</v>
      </c>
      <c r="G775">
        <v>16</v>
      </c>
      <c r="H775">
        <v>34.99</v>
      </c>
      <c r="I775">
        <v>13.0863</v>
      </c>
      <c r="J775" s="11">
        <v>39378</v>
      </c>
      <c r="K775">
        <v>559.84</v>
      </c>
      <c r="L775">
        <v>209.38079999999999</v>
      </c>
      <c r="M775">
        <v>350.45920000000001</v>
      </c>
    </row>
    <row r="776" spans="1:13" x14ac:dyDescent="0.3">
      <c r="A776">
        <v>217</v>
      </c>
      <c r="B776">
        <v>20071031</v>
      </c>
      <c r="C776">
        <v>20071112</v>
      </c>
      <c r="D776">
        <v>20071107</v>
      </c>
      <c r="E776">
        <v>28957</v>
      </c>
      <c r="F776">
        <v>9</v>
      </c>
      <c r="G776">
        <v>10</v>
      </c>
      <c r="H776">
        <v>34.99</v>
      </c>
      <c r="I776">
        <v>13.0863</v>
      </c>
      <c r="J776" s="11">
        <v>39386</v>
      </c>
      <c r="K776">
        <v>349.9</v>
      </c>
      <c r="L776">
        <v>130.863</v>
      </c>
      <c r="M776">
        <v>219.03700000000001</v>
      </c>
    </row>
    <row r="777" spans="1:13" x14ac:dyDescent="0.3">
      <c r="A777">
        <v>217</v>
      </c>
      <c r="B777">
        <v>20071014</v>
      </c>
      <c r="C777">
        <v>20071026</v>
      </c>
      <c r="D777">
        <v>20071021</v>
      </c>
      <c r="E777">
        <v>28961</v>
      </c>
      <c r="F777">
        <v>9</v>
      </c>
      <c r="G777">
        <v>7</v>
      </c>
      <c r="H777">
        <v>34.99</v>
      </c>
      <c r="I777">
        <v>13.0863</v>
      </c>
      <c r="J777" s="11">
        <v>39369</v>
      </c>
      <c r="K777">
        <v>244.93</v>
      </c>
      <c r="L777">
        <v>91.604100000000003</v>
      </c>
      <c r="M777">
        <v>153.32589999999999</v>
      </c>
    </row>
    <row r="778" spans="1:13" x14ac:dyDescent="0.3">
      <c r="A778">
        <v>217</v>
      </c>
      <c r="B778">
        <v>20071209</v>
      </c>
      <c r="C778">
        <v>20071221</v>
      </c>
      <c r="D778">
        <v>20071216</v>
      </c>
      <c r="E778">
        <v>29063</v>
      </c>
      <c r="F778">
        <v>9</v>
      </c>
      <c r="G778">
        <v>8</v>
      </c>
      <c r="H778">
        <v>34.99</v>
      </c>
      <c r="I778">
        <v>13.0863</v>
      </c>
      <c r="J778" s="11">
        <v>39425</v>
      </c>
      <c r="K778">
        <v>279.92</v>
      </c>
      <c r="L778">
        <v>104.6904</v>
      </c>
      <c r="M778">
        <v>175.2296</v>
      </c>
    </row>
    <row r="779" spans="1:13" x14ac:dyDescent="0.3">
      <c r="A779">
        <v>217</v>
      </c>
      <c r="B779">
        <v>20071215</v>
      </c>
      <c r="C779">
        <v>20071227</v>
      </c>
      <c r="D779">
        <v>20071222</v>
      </c>
      <c r="E779">
        <v>29065</v>
      </c>
      <c r="F779">
        <v>9</v>
      </c>
      <c r="G779">
        <v>13</v>
      </c>
      <c r="H779">
        <v>34.99</v>
      </c>
      <c r="I779">
        <v>13.0863</v>
      </c>
      <c r="J779" s="11">
        <v>39431</v>
      </c>
      <c r="K779">
        <v>454.87</v>
      </c>
      <c r="L779">
        <v>170.12190000000001</v>
      </c>
      <c r="M779">
        <v>284.74810000000002</v>
      </c>
    </row>
    <row r="780" spans="1:13" x14ac:dyDescent="0.3">
      <c r="A780">
        <v>217</v>
      </c>
      <c r="B780">
        <v>20071008</v>
      </c>
      <c r="C780">
        <v>20071020</v>
      </c>
      <c r="D780">
        <v>20071015</v>
      </c>
      <c r="E780">
        <v>29195</v>
      </c>
      <c r="F780">
        <v>9</v>
      </c>
      <c r="G780">
        <v>3</v>
      </c>
      <c r="H780">
        <v>34.99</v>
      </c>
      <c r="I780">
        <v>13.0863</v>
      </c>
      <c r="J780" s="11">
        <v>39363</v>
      </c>
      <c r="K780">
        <v>104.97</v>
      </c>
      <c r="L780">
        <v>39.258899999999997</v>
      </c>
      <c r="M780">
        <v>65.711100000000002</v>
      </c>
    </row>
    <row r="781" spans="1:13" x14ac:dyDescent="0.3">
      <c r="A781">
        <v>217</v>
      </c>
      <c r="B781">
        <v>20071128</v>
      </c>
      <c r="C781">
        <v>20071210</v>
      </c>
      <c r="D781">
        <v>20071205</v>
      </c>
      <c r="E781">
        <v>29300</v>
      </c>
      <c r="F781">
        <v>9</v>
      </c>
      <c r="G781">
        <v>3</v>
      </c>
      <c r="H781">
        <v>34.99</v>
      </c>
      <c r="I781">
        <v>13.0863</v>
      </c>
      <c r="J781" s="11">
        <v>39414</v>
      </c>
      <c r="K781">
        <v>104.97</v>
      </c>
      <c r="L781">
        <v>39.258899999999997</v>
      </c>
      <c r="M781">
        <v>65.711100000000002</v>
      </c>
    </row>
    <row r="782" spans="1:13" x14ac:dyDescent="0.3">
      <c r="A782">
        <v>217</v>
      </c>
      <c r="B782">
        <v>20071122</v>
      </c>
      <c r="C782">
        <v>20071204</v>
      </c>
      <c r="D782">
        <v>20071129</v>
      </c>
      <c r="E782">
        <v>29309</v>
      </c>
      <c r="F782">
        <v>9</v>
      </c>
      <c r="G782">
        <v>1</v>
      </c>
      <c r="H782">
        <v>34.99</v>
      </c>
      <c r="I782">
        <v>13.0863</v>
      </c>
      <c r="J782" s="11">
        <v>39408</v>
      </c>
      <c r="K782">
        <v>34.99</v>
      </c>
      <c r="L782">
        <v>13.0863</v>
      </c>
      <c r="M782">
        <v>21.903700000000001</v>
      </c>
    </row>
    <row r="783" spans="1:13" x14ac:dyDescent="0.3">
      <c r="A783">
        <v>217</v>
      </c>
      <c r="B783">
        <v>20071118</v>
      </c>
      <c r="C783">
        <v>20071130</v>
      </c>
      <c r="D783">
        <v>20071125</v>
      </c>
      <c r="E783">
        <v>29310</v>
      </c>
      <c r="F783">
        <v>9</v>
      </c>
      <c r="G783">
        <v>14</v>
      </c>
      <c r="H783">
        <v>34.99</v>
      </c>
      <c r="I783">
        <v>13.0863</v>
      </c>
      <c r="J783" s="11">
        <v>39404</v>
      </c>
      <c r="K783">
        <v>489.86</v>
      </c>
      <c r="L783">
        <v>183.20820000000001</v>
      </c>
      <c r="M783">
        <v>306.65179999999998</v>
      </c>
    </row>
    <row r="784" spans="1:13" x14ac:dyDescent="0.3">
      <c r="A784">
        <v>222</v>
      </c>
      <c r="B784">
        <v>20070827</v>
      </c>
      <c r="C784">
        <v>20070908</v>
      </c>
      <c r="D784">
        <v>20070903</v>
      </c>
      <c r="E784">
        <v>11002</v>
      </c>
      <c r="F784">
        <v>9</v>
      </c>
      <c r="G784">
        <v>1</v>
      </c>
      <c r="H784">
        <v>34.99</v>
      </c>
      <c r="I784">
        <v>13.0863</v>
      </c>
      <c r="J784" s="11">
        <v>39321</v>
      </c>
      <c r="K784">
        <v>34.99</v>
      </c>
      <c r="L784">
        <v>13.0863</v>
      </c>
      <c r="M784">
        <v>21.903700000000001</v>
      </c>
    </row>
    <row r="785" spans="1:13" x14ac:dyDescent="0.3">
      <c r="A785">
        <v>222</v>
      </c>
      <c r="B785">
        <v>20070725</v>
      </c>
      <c r="C785">
        <v>20070806</v>
      </c>
      <c r="D785">
        <v>20070801</v>
      </c>
      <c r="E785">
        <v>11007</v>
      </c>
      <c r="F785">
        <v>9</v>
      </c>
      <c r="G785">
        <v>10</v>
      </c>
      <c r="H785">
        <v>34.99</v>
      </c>
      <c r="I785">
        <v>13.0863</v>
      </c>
      <c r="J785" s="11">
        <v>39288</v>
      </c>
      <c r="K785">
        <v>349.9</v>
      </c>
      <c r="L785">
        <v>130.863</v>
      </c>
      <c r="M785">
        <v>219.03700000000001</v>
      </c>
    </row>
    <row r="786" spans="1:13" x14ac:dyDescent="0.3">
      <c r="A786">
        <v>222</v>
      </c>
      <c r="B786">
        <v>20071102</v>
      </c>
      <c r="C786">
        <v>20071114</v>
      </c>
      <c r="D786">
        <v>20071109</v>
      </c>
      <c r="E786">
        <v>11029</v>
      </c>
      <c r="F786">
        <v>9</v>
      </c>
      <c r="G786">
        <v>5</v>
      </c>
      <c r="H786">
        <v>34.99</v>
      </c>
      <c r="I786">
        <v>13.0863</v>
      </c>
      <c r="J786" s="11">
        <v>39388</v>
      </c>
      <c r="K786">
        <v>174.95</v>
      </c>
      <c r="L786">
        <v>65.4315</v>
      </c>
      <c r="M786">
        <v>109.5185</v>
      </c>
    </row>
    <row r="787" spans="1:13" x14ac:dyDescent="0.3">
      <c r="A787">
        <v>222</v>
      </c>
      <c r="B787">
        <v>20071012</v>
      </c>
      <c r="C787">
        <v>20071024</v>
      </c>
      <c r="D787">
        <v>20071019</v>
      </c>
      <c r="E787">
        <v>11045</v>
      </c>
      <c r="F787">
        <v>9</v>
      </c>
      <c r="G787">
        <v>12</v>
      </c>
      <c r="H787">
        <v>34.99</v>
      </c>
      <c r="I787">
        <v>13.0863</v>
      </c>
      <c r="J787" s="11">
        <v>39367</v>
      </c>
      <c r="K787">
        <v>419.88</v>
      </c>
      <c r="L787">
        <v>157.03559999999999</v>
      </c>
      <c r="M787">
        <v>262.84440000000001</v>
      </c>
    </row>
    <row r="788" spans="1:13" x14ac:dyDescent="0.3">
      <c r="A788">
        <v>222</v>
      </c>
      <c r="B788">
        <v>20071128</v>
      </c>
      <c r="C788">
        <v>20071210</v>
      </c>
      <c r="D788">
        <v>20071205</v>
      </c>
      <c r="E788">
        <v>11052</v>
      </c>
      <c r="F788">
        <v>9</v>
      </c>
      <c r="G788">
        <v>12</v>
      </c>
      <c r="H788">
        <v>34.99</v>
      </c>
      <c r="I788">
        <v>13.0863</v>
      </c>
      <c r="J788" s="11">
        <v>39414</v>
      </c>
      <c r="K788">
        <v>419.88</v>
      </c>
      <c r="L788">
        <v>157.03559999999999</v>
      </c>
      <c r="M788">
        <v>262.84440000000001</v>
      </c>
    </row>
    <row r="789" spans="1:13" x14ac:dyDescent="0.3">
      <c r="A789">
        <v>222</v>
      </c>
      <c r="B789">
        <v>20071202</v>
      </c>
      <c r="C789">
        <v>20071214</v>
      </c>
      <c r="D789">
        <v>20071209</v>
      </c>
      <c r="E789">
        <v>11056</v>
      </c>
      <c r="F789">
        <v>9</v>
      </c>
      <c r="G789">
        <v>14</v>
      </c>
      <c r="H789">
        <v>34.99</v>
      </c>
      <c r="I789">
        <v>13.0863</v>
      </c>
      <c r="J789" s="11">
        <v>39418</v>
      </c>
      <c r="K789">
        <v>489.86</v>
      </c>
      <c r="L789">
        <v>183.20820000000001</v>
      </c>
      <c r="M789">
        <v>306.65179999999998</v>
      </c>
    </row>
    <row r="790" spans="1:13" x14ac:dyDescent="0.3">
      <c r="A790">
        <v>222</v>
      </c>
      <c r="B790">
        <v>20071212</v>
      </c>
      <c r="C790">
        <v>20071224</v>
      </c>
      <c r="D790">
        <v>20071219</v>
      </c>
      <c r="E790">
        <v>11073</v>
      </c>
      <c r="F790">
        <v>9</v>
      </c>
      <c r="G790">
        <v>3</v>
      </c>
      <c r="H790">
        <v>34.99</v>
      </c>
      <c r="I790">
        <v>13.0863</v>
      </c>
      <c r="J790" s="11">
        <v>39428</v>
      </c>
      <c r="K790">
        <v>104.97</v>
      </c>
      <c r="L790">
        <v>39.258899999999997</v>
      </c>
      <c r="M790">
        <v>65.711100000000002</v>
      </c>
    </row>
    <row r="791" spans="1:13" x14ac:dyDescent="0.3">
      <c r="A791">
        <v>222</v>
      </c>
      <c r="B791">
        <v>20070924</v>
      </c>
      <c r="C791">
        <v>20071006</v>
      </c>
      <c r="D791">
        <v>20071001</v>
      </c>
      <c r="E791">
        <v>11074</v>
      </c>
      <c r="F791">
        <v>9</v>
      </c>
      <c r="G791">
        <v>1</v>
      </c>
      <c r="H791">
        <v>34.99</v>
      </c>
      <c r="I791">
        <v>13.0863</v>
      </c>
      <c r="J791" s="11">
        <v>39349</v>
      </c>
      <c r="K791">
        <v>34.99</v>
      </c>
      <c r="L791">
        <v>13.0863</v>
      </c>
      <c r="M791">
        <v>21.903700000000001</v>
      </c>
    </row>
    <row r="792" spans="1:13" x14ac:dyDescent="0.3">
      <c r="A792">
        <v>222</v>
      </c>
      <c r="B792">
        <v>20071225</v>
      </c>
      <c r="C792">
        <v>20080106</v>
      </c>
      <c r="D792">
        <v>20080101</v>
      </c>
      <c r="E792">
        <v>11080</v>
      </c>
      <c r="F792">
        <v>9</v>
      </c>
      <c r="G792">
        <v>17</v>
      </c>
      <c r="H792">
        <v>34.99</v>
      </c>
      <c r="I792">
        <v>13.0863</v>
      </c>
      <c r="J792" s="11">
        <v>39441</v>
      </c>
      <c r="K792">
        <v>594.83000000000004</v>
      </c>
      <c r="L792">
        <v>222.46709999999999</v>
      </c>
      <c r="M792">
        <v>372.36290000000002</v>
      </c>
    </row>
    <row r="793" spans="1:13" x14ac:dyDescent="0.3">
      <c r="A793">
        <v>222</v>
      </c>
      <c r="B793">
        <v>20070711</v>
      </c>
      <c r="C793">
        <v>20070723</v>
      </c>
      <c r="D793">
        <v>20070718</v>
      </c>
      <c r="E793">
        <v>11093</v>
      </c>
      <c r="F793">
        <v>9</v>
      </c>
      <c r="G793">
        <v>15</v>
      </c>
      <c r="H793">
        <v>34.99</v>
      </c>
      <c r="I793">
        <v>13.0863</v>
      </c>
      <c r="J793" s="11">
        <v>39274</v>
      </c>
      <c r="K793">
        <v>524.85</v>
      </c>
      <c r="L793">
        <v>196.2945</v>
      </c>
      <c r="M793">
        <v>328.55549999999999</v>
      </c>
    </row>
    <row r="794" spans="1:13" x14ac:dyDescent="0.3">
      <c r="A794">
        <v>222</v>
      </c>
      <c r="B794">
        <v>20071223</v>
      </c>
      <c r="C794">
        <v>20080104</v>
      </c>
      <c r="D794">
        <v>20071230</v>
      </c>
      <c r="E794">
        <v>11107</v>
      </c>
      <c r="F794">
        <v>9</v>
      </c>
      <c r="G794">
        <v>19</v>
      </c>
      <c r="H794">
        <v>34.99</v>
      </c>
      <c r="I794">
        <v>13.0863</v>
      </c>
      <c r="J794" s="11">
        <v>39439</v>
      </c>
      <c r="K794">
        <v>664.81</v>
      </c>
      <c r="L794">
        <v>248.6397</v>
      </c>
      <c r="M794">
        <v>416.1703</v>
      </c>
    </row>
    <row r="795" spans="1:13" x14ac:dyDescent="0.3">
      <c r="A795">
        <v>222</v>
      </c>
      <c r="B795">
        <v>20071225</v>
      </c>
      <c r="C795">
        <v>20080106</v>
      </c>
      <c r="D795">
        <v>20080101</v>
      </c>
      <c r="E795">
        <v>11108</v>
      </c>
      <c r="F795">
        <v>9</v>
      </c>
      <c r="G795">
        <v>14</v>
      </c>
      <c r="H795">
        <v>34.99</v>
      </c>
      <c r="I795">
        <v>13.0863</v>
      </c>
      <c r="J795" s="11">
        <v>39441</v>
      </c>
      <c r="K795">
        <v>489.86</v>
      </c>
      <c r="L795">
        <v>183.20820000000001</v>
      </c>
      <c r="M795">
        <v>306.65179999999998</v>
      </c>
    </row>
    <row r="796" spans="1:13" x14ac:dyDescent="0.3">
      <c r="A796">
        <v>222</v>
      </c>
      <c r="B796">
        <v>20071029</v>
      </c>
      <c r="C796">
        <v>20071110</v>
      </c>
      <c r="D796">
        <v>20071105</v>
      </c>
      <c r="E796">
        <v>11120</v>
      </c>
      <c r="F796">
        <v>9</v>
      </c>
      <c r="G796">
        <v>19</v>
      </c>
      <c r="H796">
        <v>34.99</v>
      </c>
      <c r="I796">
        <v>13.0863</v>
      </c>
      <c r="J796" s="11">
        <v>39384</v>
      </c>
      <c r="K796">
        <v>664.81</v>
      </c>
      <c r="L796">
        <v>248.6397</v>
      </c>
      <c r="M796">
        <v>416.1703</v>
      </c>
    </row>
    <row r="797" spans="1:13" x14ac:dyDescent="0.3">
      <c r="A797">
        <v>222</v>
      </c>
      <c r="B797">
        <v>20070711</v>
      </c>
      <c r="C797">
        <v>20070723</v>
      </c>
      <c r="D797">
        <v>20070718</v>
      </c>
      <c r="E797">
        <v>11446</v>
      </c>
      <c r="F797">
        <v>9</v>
      </c>
      <c r="G797">
        <v>16</v>
      </c>
      <c r="H797">
        <v>34.99</v>
      </c>
      <c r="I797">
        <v>13.0863</v>
      </c>
      <c r="J797" s="11">
        <v>39274</v>
      </c>
      <c r="K797">
        <v>559.84</v>
      </c>
      <c r="L797">
        <v>209.38079999999999</v>
      </c>
      <c r="M797">
        <v>350.45920000000001</v>
      </c>
    </row>
    <row r="798" spans="1:13" x14ac:dyDescent="0.3">
      <c r="A798">
        <v>222</v>
      </c>
      <c r="B798">
        <v>20071223</v>
      </c>
      <c r="C798">
        <v>20080104</v>
      </c>
      <c r="D798">
        <v>20071230</v>
      </c>
      <c r="E798">
        <v>11446</v>
      </c>
      <c r="F798">
        <v>9</v>
      </c>
      <c r="G798">
        <v>6</v>
      </c>
      <c r="H798">
        <v>34.99</v>
      </c>
      <c r="I798">
        <v>13.0863</v>
      </c>
      <c r="J798" s="11">
        <v>39439</v>
      </c>
      <c r="K798">
        <v>209.94</v>
      </c>
      <c r="L798">
        <v>78.517799999999994</v>
      </c>
      <c r="M798">
        <v>131.4222</v>
      </c>
    </row>
    <row r="799" spans="1:13" x14ac:dyDescent="0.3">
      <c r="A799">
        <v>222</v>
      </c>
      <c r="B799">
        <v>20071219</v>
      </c>
      <c r="C799">
        <v>20071231</v>
      </c>
      <c r="D799">
        <v>20071226</v>
      </c>
      <c r="E799">
        <v>11450</v>
      </c>
      <c r="F799">
        <v>9</v>
      </c>
      <c r="G799">
        <v>3</v>
      </c>
      <c r="H799">
        <v>34.99</v>
      </c>
      <c r="I799">
        <v>13.0863</v>
      </c>
      <c r="J799" s="11">
        <v>39435</v>
      </c>
      <c r="K799">
        <v>104.97</v>
      </c>
      <c r="L799">
        <v>39.258899999999997</v>
      </c>
      <c r="M799">
        <v>65.711100000000002</v>
      </c>
    </row>
    <row r="800" spans="1:13" x14ac:dyDescent="0.3">
      <c r="A800">
        <v>222</v>
      </c>
      <c r="B800">
        <v>20071220</v>
      </c>
      <c r="C800">
        <v>20080101</v>
      </c>
      <c r="D800">
        <v>20071227</v>
      </c>
      <c r="E800">
        <v>11459</v>
      </c>
      <c r="F800">
        <v>9</v>
      </c>
      <c r="G800">
        <v>14</v>
      </c>
      <c r="H800">
        <v>34.99</v>
      </c>
      <c r="I800">
        <v>13.0863</v>
      </c>
      <c r="J800" s="11">
        <v>39436</v>
      </c>
      <c r="K800">
        <v>489.86</v>
      </c>
      <c r="L800">
        <v>183.20820000000001</v>
      </c>
      <c r="M800">
        <v>306.65179999999998</v>
      </c>
    </row>
    <row r="801" spans="1:13" x14ac:dyDescent="0.3">
      <c r="A801">
        <v>222</v>
      </c>
      <c r="B801">
        <v>20070929</v>
      </c>
      <c r="C801">
        <v>20071011</v>
      </c>
      <c r="D801">
        <v>20071006</v>
      </c>
      <c r="E801">
        <v>11764</v>
      </c>
      <c r="F801">
        <v>9</v>
      </c>
      <c r="G801">
        <v>18</v>
      </c>
      <c r="H801">
        <v>34.99</v>
      </c>
      <c r="I801">
        <v>13.0863</v>
      </c>
      <c r="J801" s="11">
        <v>39354</v>
      </c>
      <c r="K801">
        <v>629.82000000000005</v>
      </c>
      <c r="L801">
        <v>235.55340000000001</v>
      </c>
      <c r="M801">
        <v>394.26659999999998</v>
      </c>
    </row>
    <row r="802" spans="1:13" x14ac:dyDescent="0.3">
      <c r="A802">
        <v>222</v>
      </c>
      <c r="B802">
        <v>20070902</v>
      </c>
      <c r="C802">
        <v>20070914</v>
      </c>
      <c r="D802">
        <v>20070909</v>
      </c>
      <c r="E802">
        <v>11894</v>
      </c>
      <c r="F802">
        <v>9</v>
      </c>
      <c r="G802">
        <v>1</v>
      </c>
      <c r="H802">
        <v>34.99</v>
      </c>
      <c r="I802">
        <v>13.0863</v>
      </c>
      <c r="J802" s="11">
        <v>39327</v>
      </c>
      <c r="K802">
        <v>34.99</v>
      </c>
      <c r="L802">
        <v>13.0863</v>
      </c>
      <c r="M802">
        <v>21.903700000000001</v>
      </c>
    </row>
    <row r="803" spans="1:13" x14ac:dyDescent="0.3">
      <c r="A803">
        <v>222</v>
      </c>
      <c r="B803">
        <v>20070918</v>
      </c>
      <c r="C803">
        <v>20070930</v>
      </c>
      <c r="D803">
        <v>20070925</v>
      </c>
      <c r="E803">
        <v>11906</v>
      </c>
      <c r="F803">
        <v>9</v>
      </c>
      <c r="G803">
        <v>4</v>
      </c>
      <c r="H803">
        <v>34.99</v>
      </c>
      <c r="I803">
        <v>13.0863</v>
      </c>
      <c r="J803" s="11">
        <v>39343</v>
      </c>
      <c r="K803">
        <v>139.96</v>
      </c>
      <c r="L803">
        <v>52.345199999999998</v>
      </c>
      <c r="M803">
        <v>87.614800000000002</v>
      </c>
    </row>
    <row r="804" spans="1:13" x14ac:dyDescent="0.3">
      <c r="A804">
        <v>222</v>
      </c>
      <c r="B804">
        <v>20070923</v>
      </c>
      <c r="C804">
        <v>20071005</v>
      </c>
      <c r="D804">
        <v>20070930</v>
      </c>
      <c r="E804">
        <v>11914</v>
      </c>
      <c r="F804">
        <v>9</v>
      </c>
      <c r="G804">
        <v>19</v>
      </c>
      <c r="H804">
        <v>34.99</v>
      </c>
      <c r="I804">
        <v>13.0863</v>
      </c>
      <c r="J804" s="11">
        <v>39348</v>
      </c>
      <c r="K804">
        <v>664.81</v>
      </c>
      <c r="L804">
        <v>248.6397</v>
      </c>
      <c r="M804">
        <v>416.1703</v>
      </c>
    </row>
    <row r="805" spans="1:13" x14ac:dyDescent="0.3">
      <c r="A805">
        <v>222</v>
      </c>
      <c r="B805">
        <v>20070713</v>
      </c>
      <c r="C805">
        <v>20070725</v>
      </c>
      <c r="D805">
        <v>20070720</v>
      </c>
      <c r="E805">
        <v>11942</v>
      </c>
      <c r="F805">
        <v>9</v>
      </c>
      <c r="G805">
        <v>14</v>
      </c>
      <c r="H805">
        <v>34.99</v>
      </c>
      <c r="I805">
        <v>13.0863</v>
      </c>
      <c r="J805" s="11">
        <v>39276</v>
      </c>
      <c r="K805">
        <v>489.86</v>
      </c>
      <c r="L805">
        <v>183.20820000000001</v>
      </c>
      <c r="M805">
        <v>306.65179999999998</v>
      </c>
    </row>
    <row r="806" spans="1:13" x14ac:dyDescent="0.3">
      <c r="A806">
        <v>222</v>
      </c>
      <c r="B806">
        <v>20071019</v>
      </c>
      <c r="C806">
        <v>20071031</v>
      </c>
      <c r="D806">
        <v>20071026</v>
      </c>
      <c r="E806">
        <v>11990</v>
      </c>
      <c r="F806">
        <v>9</v>
      </c>
      <c r="G806">
        <v>8</v>
      </c>
      <c r="H806">
        <v>34.99</v>
      </c>
      <c r="I806">
        <v>13.0863</v>
      </c>
      <c r="J806" s="11">
        <v>39374</v>
      </c>
      <c r="K806">
        <v>279.92</v>
      </c>
      <c r="L806">
        <v>104.6904</v>
      </c>
      <c r="M806">
        <v>175.2296</v>
      </c>
    </row>
    <row r="807" spans="1:13" x14ac:dyDescent="0.3">
      <c r="A807">
        <v>222</v>
      </c>
      <c r="B807">
        <v>20070826</v>
      </c>
      <c r="C807">
        <v>20070907</v>
      </c>
      <c r="D807">
        <v>20070902</v>
      </c>
      <c r="E807">
        <v>11997</v>
      </c>
      <c r="F807">
        <v>9</v>
      </c>
      <c r="G807">
        <v>8</v>
      </c>
      <c r="H807">
        <v>34.99</v>
      </c>
      <c r="I807">
        <v>13.0863</v>
      </c>
      <c r="J807" s="11">
        <v>39320</v>
      </c>
      <c r="K807">
        <v>279.92</v>
      </c>
      <c r="L807">
        <v>104.6904</v>
      </c>
      <c r="M807">
        <v>175.2296</v>
      </c>
    </row>
    <row r="808" spans="1:13" x14ac:dyDescent="0.3">
      <c r="A808">
        <v>222</v>
      </c>
      <c r="B808">
        <v>20070811</v>
      </c>
      <c r="C808">
        <v>20070823</v>
      </c>
      <c r="D808">
        <v>20070818</v>
      </c>
      <c r="E808">
        <v>12035</v>
      </c>
      <c r="F808">
        <v>9</v>
      </c>
      <c r="G808">
        <v>2</v>
      </c>
      <c r="H808">
        <v>34.99</v>
      </c>
      <c r="I808">
        <v>13.0863</v>
      </c>
      <c r="J808" s="11">
        <v>39305</v>
      </c>
      <c r="K808">
        <v>69.98</v>
      </c>
      <c r="L808">
        <v>26.172599999999999</v>
      </c>
      <c r="M808">
        <v>43.807400000000001</v>
      </c>
    </row>
    <row r="809" spans="1:13" x14ac:dyDescent="0.3">
      <c r="A809">
        <v>222</v>
      </c>
      <c r="B809">
        <v>20071118</v>
      </c>
      <c r="C809">
        <v>20071130</v>
      </c>
      <c r="D809">
        <v>20071125</v>
      </c>
      <c r="E809">
        <v>12244</v>
      </c>
      <c r="F809">
        <v>9</v>
      </c>
      <c r="G809">
        <v>8</v>
      </c>
      <c r="H809">
        <v>34.99</v>
      </c>
      <c r="I809">
        <v>13.0863</v>
      </c>
      <c r="J809" s="11">
        <v>39404</v>
      </c>
      <c r="K809">
        <v>279.92</v>
      </c>
      <c r="L809">
        <v>104.6904</v>
      </c>
      <c r="M809">
        <v>175.2296</v>
      </c>
    </row>
    <row r="810" spans="1:13" x14ac:dyDescent="0.3">
      <c r="A810">
        <v>222</v>
      </c>
      <c r="B810">
        <v>20071009</v>
      </c>
      <c r="C810">
        <v>20071021</v>
      </c>
      <c r="D810">
        <v>20071016</v>
      </c>
      <c r="E810">
        <v>12342</v>
      </c>
      <c r="F810">
        <v>9</v>
      </c>
      <c r="G810">
        <v>1</v>
      </c>
      <c r="H810">
        <v>34.99</v>
      </c>
      <c r="I810">
        <v>13.0863</v>
      </c>
      <c r="J810" s="11">
        <v>39364</v>
      </c>
      <c r="K810">
        <v>34.99</v>
      </c>
      <c r="L810">
        <v>13.0863</v>
      </c>
      <c r="M810">
        <v>21.903700000000001</v>
      </c>
    </row>
    <row r="811" spans="1:13" x14ac:dyDescent="0.3">
      <c r="A811">
        <v>222</v>
      </c>
      <c r="B811">
        <v>20071017</v>
      </c>
      <c r="C811">
        <v>20071029</v>
      </c>
      <c r="D811">
        <v>20071024</v>
      </c>
      <c r="E811">
        <v>12346</v>
      </c>
      <c r="F811">
        <v>9</v>
      </c>
      <c r="G811">
        <v>2</v>
      </c>
      <c r="H811">
        <v>34.99</v>
      </c>
      <c r="I811">
        <v>13.0863</v>
      </c>
      <c r="J811" s="11">
        <v>39372</v>
      </c>
      <c r="K811">
        <v>69.98</v>
      </c>
      <c r="L811">
        <v>26.172599999999999</v>
      </c>
      <c r="M811">
        <v>43.807400000000001</v>
      </c>
    </row>
    <row r="812" spans="1:13" x14ac:dyDescent="0.3">
      <c r="A812">
        <v>222</v>
      </c>
      <c r="B812">
        <v>20071014</v>
      </c>
      <c r="C812">
        <v>20071026</v>
      </c>
      <c r="D812">
        <v>20071021</v>
      </c>
      <c r="E812">
        <v>12348</v>
      </c>
      <c r="F812">
        <v>9</v>
      </c>
      <c r="G812">
        <v>3</v>
      </c>
      <c r="H812">
        <v>34.99</v>
      </c>
      <c r="I812">
        <v>13.0863</v>
      </c>
      <c r="J812" s="11">
        <v>39369</v>
      </c>
      <c r="K812">
        <v>104.97</v>
      </c>
      <c r="L812">
        <v>39.258899999999997</v>
      </c>
      <c r="M812">
        <v>65.711100000000002</v>
      </c>
    </row>
    <row r="813" spans="1:13" x14ac:dyDescent="0.3">
      <c r="A813">
        <v>222</v>
      </c>
      <c r="B813">
        <v>20070923</v>
      </c>
      <c r="C813">
        <v>20071005</v>
      </c>
      <c r="D813">
        <v>20070930</v>
      </c>
      <c r="E813">
        <v>12372</v>
      </c>
      <c r="F813">
        <v>9</v>
      </c>
      <c r="G813">
        <v>20</v>
      </c>
      <c r="H813">
        <v>34.99</v>
      </c>
      <c r="I813">
        <v>13.0863</v>
      </c>
      <c r="J813" s="11">
        <v>39348</v>
      </c>
      <c r="K813">
        <v>699.8</v>
      </c>
      <c r="L813">
        <v>261.726</v>
      </c>
      <c r="M813">
        <v>438.07400000000001</v>
      </c>
    </row>
    <row r="814" spans="1:13" x14ac:dyDescent="0.3">
      <c r="A814">
        <v>222</v>
      </c>
      <c r="B814">
        <v>20071006</v>
      </c>
      <c r="C814">
        <v>20071018</v>
      </c>
      <c r="D814">
        <v>20071013</v>
      </c>
      <c r="E814">
        <v>12680</v>
      </c>
      <c r="F814">
        <v>9</v>
      </c>
      <c r="G814">
        <v>9</v>
      </c>
      <c r="H814">
        <v>34.99</v>
      </c>
      <c r="I814">
        <v>13.0863</v>
      </c>
      <c r="J814" s="11">
        <v>39361</v>
      </c>
      <c r="K814">
        <v>314.91000000000003</v>
      </c>
      <c r="L814">
        <v>117.77670000000001</v>
      </c>
      <c r="M814">
        <v>197.13329999999999</v>
      </c>
    </row>
    <row r="815" spans="1:13" x14ac:dyDescent="0.3">
      <c r="A815">
        <v>222</v>
      </c>
      <c r="B815">
        <v>20071116</v>
      </c>
      <c r="C815">
        <v>20071128</v>
      </c>
      <c r="D815">
        <v>20071123</v>
      </c>
      <c r="E815">
        <v>12694</v>
      </c>
      <c r="F815">
        <v>9</v>
      </c>
      <c r="G815">
        <v>1</v>
      </c>
      <c r="H815">
        <v>34.99</v>
      </c>
      <c r="I815">
        <v>13.0863</v>
      </c>
      <c r="J815" s="11">
        <v>39402</v>
      </c>
      <c r="K815">
        <v>34.99</v>
      </c>
      <c r="L815">
        <v>13.0863</v>
      </c>
      <c r="M815">
        <v>21.903700000000001</v>
      </c>
    </row>
    <row r="816" spans="1:13" x14ac:dyDescent="0.3">
      <c r="A816">
        <v>222</v>
      </c>
      <c r="B816">
        <v>20071117</v>
      </c>
      <c r="C816">
        <v>20071129</v>
      </c>
      <c r="D816">
        <v>20071124</v>
      </c>
      <c r="E816">
        <v>12700</v>
      </c>
      <c r="F816">
        <v>9</v>
      </c>
      <c r="G816">
        <v>5</v>
      </c>
      <c r="H816">
        <v>34.99</v>
      </c>
      <c r="I816">
        <v>13.0863</v>
      </c>
      <c r="J816" s="11">
        <v>39403</v>
      </c>
      <c r="K816">
        <v>174.95</v>
      </c>
      <c r="L816">
        <v>65.4315</v>
      </c>
      <c r="M816">
        <v>109.5185</v>
      </c>
    </row>
    <row r="817" spans="1:13" x14ac:dyDescent="0.3">
      <c r="A817">
        <v>222</v>
      </c>
      <c r="B817">
        <v>20071116</v>
      </c>
      <c r="C817">
        <v>20071128</v>
      </c>
      <c r="D817">
        <v>20071123</v>
      </c>
      <c r="E817">
        <v>12705</v>
      </c>
      <c r="F817">
        <v>9</v>
      </c>
      <c r="G817">
        <v>3</v>
      </c>
      <c r="H817">
        <v>34.99</v>
      </c>
      <c r="I817">
        <v>13.0863</v>
      </c>
      <c r="J817" s="11">
        <v>39402</v>
      </c>
      <c r="K817">
        <v>104.97</v>
      </c>
      <c r="L817">
        <v>39.258899999999997</v>
      </c>
      <c r="M817">
        <v>65.711100000000002</v>
      </c>
    </row>
    <row r="818" spans="1:13" x14ac:dyDescent="0.3">
      <c r="A818">
        <v>222</v>
      </c>
      <c r="B818">
        <v>20071123</v>
      </c>
      <c r="C818">
        <v>20071205</v>
      </c>
      <c r="D818">
        <v>20071130</v>
      </c>
      <c r="E818">
        <v>12998</v>
      </c>
      <c r="F818">
        <v>9</v>
      </c>
      <c r="G818">
        <v>13</v>
      </c>
      <c r="H818">
        <v>34.99</v>
      </c>
      <c r="I818">
        <v>13.0863</v>
      </c>
      <c r="J818" s="11">
        <v>39409</v>
      </c>
      <c r="K818">
        <v>454.87</v>
      </c>
      <c r="L818">
        <v>170.12190000000001</v>
      </c>
      <c r="M818">
        <v>284.74810000000002</v>
      </c>
    </row>
    <row r="819" spans="1:13" x14ac:dyDescent="0.3">
      <c r="A819">
        <v>222</v>
      </c>
      <c r="B819">
        <v>20071109</v>
      </c>
      <c r="C819">
        <v>20071121</v>
      </c>
      <c r="D819">
        <v>20071116</v>
      </c>
      <c r="E819">
        <v>13003</v>
      </c>
      <c r="F819">
        <v>9</v>
      </c>
      <c r="G819">
        <v>1</v>
      </c>
      <c r="H819">
        <v>34.99</v>
      </c>
      <c r="I819">
        <v>13.0863</v>
      </c>
      <c r="J819" s="11">
        <v>39395</v>
      </c>
      <c r="K819">
        <v>34.99</v>
      </c>
      <c r="L819">
        <v>13.0863</v>
      </c>
      <c r="M819">
        <v>21.903700000000001</v>
      </c>
    </row>
    <row r="820" spans="1:13" x14ac:dyDescent="0.3">
      <c r="A820">
        <v>222</v>
      </c>
      <c r="B820">
        <v>20071206</v>
      </c>
      <c r="C820">
        <v>20071218</v>
      </c>
      <c r="D820">
        <v>20071213</v>
      </c>
      <c r="E820">
        <v>13010</v>
      </c>
      <c r="F820">
        <v>9</v>
      </c>
      <c r="G820">
        <v>11</v>
      </c>
      <c r="H820">
        <v>34.99</v>
      </c>
      <c r="I820">
        <v>13.0863</v>
      </c>
      <c r="J820" s="11">
        <v>39422</v>
      </c>
      <c r="K820">
        <v>384.89</v>
      </c>
      <c r="L820">
        <v>143.94929999999999</v>
      </c>
      <c r="M820">
        <v>240.94069999999999</v>
      </c>
    </row>
    <row r="821" spans="1:13" x14ac:dyDescent="0.3">
      <c r="A821">
        <v>222</v>
      </c>
      <c r="B821">
        <v>20071012</v>
      </c>
      <c r="C821">
        <v>20071024</v>
      </c>
      <c r="D821">
        <v>20071019</v>
      </c>
      <c r="E821">
        <v>13045</v>
      </c>
      <c r="F821">
        <v>9</v>
      </c>
      <c r="G821">
        <v>15</v>
      </c>
      <c r="H821">
        <v>34.99</v>
      </c>
      <c r="I821">
        <v>13.0863</v>
      </c>
      <c r="J821" s="11">
        <v>39367</v>
      </c>
      <c r="K821">
        <v>524.85</v>
      </c>
      <c r="L821">
        <v>196.2945</v>
      </c>
      <c r="M821">
        <v>328.55549999999999</v>
      </c>
    </row>
    <row r="822" spans="1:13" x14ac:dyDescent="0.3">
      <c r="A822">
        <v>222</v>
      </c>
      <c r="B822">
        <v>20070914</v>
      </c>
      <c r="C822">
        <v>20070926</v>
      </c>
      <c r="D822">
        <v>20070921</v>
      </c>
      <c r="E822">
        <v>13155</v>
      </c>
      <c r="F822">
        <v>9</v>
      </c>
      <c r="G822">
        <v>1</v>
      </c>
      <c r="H822">
        <v>34.99</v>
      </c>
      <c r="I822">
        <v>13.0863</v>
      </c>
      <c r="J822" s="11">
        <v>39339</v>
      </c>
      <c r="K822">
        <v>34.99</v>
      </c>
      <c r="L822">
        <v>13.0863</v>
      </c>
      <c r="M822">
        <v>21.903700000000001</v>
      </c>
    </row>
    <row r="823" spans="1:13" x14ac:dyDescent="0.3">
      <c r="A823">
        <v>222</v>
      </c>
      <c r="B823">
        <v>20070921</v>
      </c>
      <c r="C823">
        <v>20071003</v>
      </c>
      <c r="D823">
        <v>20070928</v>
      </c>
      <c r="E823">
        <v>13968</v>
      </c>
      <c r="F823">
        <v>9</v>
      </c>
      <c r="G823">
        <v>9</v>
      </c>
      <c r="H823">
        <v>34.99</v>
      </c>
      <c r="I823">
        <v>13.0863</v>
      </c>
      <c r="J823" s="11">
        <v>39346</v>
      </c>
      <c r="K823">
        <v>314.91000000000003</v>
      </c>
      <c r="L823">
        <v>117.77670000000001</v>
      </c>
      <c r="M823">
        <v>197.13329999999999</v>
      </c>
    </row>
    <row r="824" spans="1:13" x14ac:dyDescent="0.3">
      <c r="A824">
        <v>222</v>
      </c>
      <c r="B824">
        <v>20070816</v>
      </c>
      <c r="C824">
        <v>20070828</v>
      </c>
      <c r="D824">
        <v>20070823</v>
      </c>
      <c r="E824">
        <v>14008</v>
      </c>
      <c r="F824">
        <v>9</v>
      </c>
      <c r="G824">
        <v>17</v>
      </c>
      <c r="H824">
        <v>34.99</v>
      </c>
      <c r="I824">
        <v>13.0863</v>
      </c>
      <c r="J824" s="11">
        <v>39310</v>
      </c>
      <c r="K824">
        <v>594.83000000000004</v>
      </c>
      <c r="L824">
        <v>222.46709999999999</v>
      </c>
      <c r="M824">
        <v>372.36290000000002</v>
      </c>
    </row>
    <row r="825" spans="1:13" x14ac:dyDescent="0.3">
      <c r="A825">
        <v>222</v>
      </c>
      <c r="B825">
        <v>20071225</v>
      </c>
      <c r="C825">
        <v>20080106</v>
      </c>
      <c r="D825">
        <v>20080101</v>
      </c>
      <c r="E825">
        <v>14012</v>
      </c>
      <c r="F825">
        <v>9</v>
      </c>
      <c r="G825">
        <v>20</v>
      </c>
      <c r="H825">
        <v>34.99</v>
      </c>
      <c r="I825">
        <v>13.0863</v>
      </c>
      <c r="J825" s="11">
        <v>39441</v>
      </c>
      <c r="K825">
        <v>699.8</v>
      </c>
      <c r="L825">
        <v>261.726</v>
      </c>
      <c r="M825">
        <v>438.07400000000001</v>
      </c>
    </row>
    <row r="826" spans="1:13" x14ac:dyDescent="0.3">
      <c r="A826">
        <v>222</v>
      </c>
      <c r="B826">
        <v>20070820</v>
      </c>
      <c r="C826">
        <v>20070901</v>
      </c>
      <c r="D826">
        <v>20070827</v>
      </c>
      <c r="E826">
        <v>14058</v>
      </c>
      <c r="F826">
        <v>9</v>
      </c>
      <c r="G826">
        <v>3</v>
      </c>
      <c r="H826">
        <v>34.99</v>
      </c>
      <c r="I826">
        <v>13.0863</v>
      </c>
      <c r="J826" s="11">
        <v>39314</v>
      </c>
      <c r="K826">
        <v>104.97</v>
      </c>
      <c r="L826">
        <v>39.258899999999997</v>
      </c>
      <c r="M826">
        <v>65.711100000000002</v>
      </c>
    </row>
    <row r="827" spans="1:13" x14ac:dyDescent="0.3">
      <c r="A827">
        <v>222</v>
      </c>
      <c r="B827">
        <v>20071218</v>
      </c>
      <c r="C827">
        <v>20071230</v>
      </c>
      <c r="D827">
        <v>20071225</v>
      </c>
      <c r="E827">
        <v>14216</v>
      </c>
      <c r="F827">
        <v>9</v>
      </c>
      <c r="G827">
        <v>8</v>
      </c>
      <c r="H827">
        <v>34.99</v>
      </c>
      <c r="I827">
        <v>13.0863</v>
      </c>
      <c r="J827" s="11">
        <v>39434</v>
      </c>
      <c r="K827">
        <v>279.92</v>
      </c>
      <c r="L827">
        <v>104.6904</v>
      </c>
      <c r="M827">
        <v>175.2296</v>
      </c>
    </row>
    <row r="828" spans="1:13" x14ac:dyDescent="0.3">
      <c r="A828">
        <v>222</v>
      </c>
      <c r="B828">
        <v>20071102</v>
      </c>
      <c r="C828">
        <v>20071114</v>
      </c>
      <c r="D828">
        <v>20071109</v>
      </c>
      <c r="E828">
        <v>14306</v>
      </c>
      <c r="F828">
        <v>9</v>
      </c>
      <c r="G828">
        <v>10</v>
      </c>
      <c r="H828">
        <v>34.99</v>
      </c>
      <c r="I828">
        <v>13.0863</v>
      </c>
      <c r="J828" s="11">
        <v>39388</v>
      </c>
      <c r="K828">
        <v>349.9</v>
      </c>
      <c r="L828">
        <v>130.863</v>
      </c>
      <c r="M828">
        <v>219.03700000000001</v>
      </c>
    </row>
    <row r="829" spans="1:13" x14ac:dyDescent="0.3">
      <c r="A829">
        <v>222</v>
      </c>
      <c r="B829">
        <v>20071208</v>
      </c>
      <c r="C829">
        <v>20071220</v>
      </c>
      <c r="D829">
        <v>20071215</v>
      </c>
      <c r="E829">
        <v>14316</v>
      </c>
      <c r="F829">
        <v>9</v>
      </c>
      <c r="G829">
        <v>6</v>
      </c>
      <c r="H829">
        <v>34.99</v>
      </c>
      <c r="I829">
        <v>13.0863</v>
      </c>
      <c r="J829" s="11">
        <v>39424</v>
      </c>
      <c r="K829">
        <v>209.94</v>
      </c>
      <c r="L829">
        <v>78.517799999999994</v>
      </c>
      <c r="M829">
        <v>131.4222</v>
      </c>
    </row>
    <row r="830" spans="1:13" x14ac:dyDescent="0.3">
      <c r="A830">
        <v>222</v>
      </c>
      <c r="B830">
        <v>20071021</v>
      </c>
      <c r="C830">
        <v>20071102</v>
      </c>
      <c r="D830">
        <v>20071028</v>
      </c>
      <c r="E830">
        <v>14344</v>
      </c>
      <c r="F830">
        <v>9</v>
      </c>
      <c r="G830">
        <v>8</v>
      </c>
      <c r="H830">
        <v>34.99</v>
      </c>
      <c r="I830">
        <v>13.0863</v>
      </c>
      <c r="J830" s="11">
        <v>39376</v>
      </c>
      <c r="K830">
        <v>279.92</v>
      </c>
      <c r="L830">
        <v>104.6904</v>
      </c>
      <c r="M830">
        <v>175.2296</v>
      </c>
    </row>
    <row r="831" spans="1:13" x14ac:dyDescent="0.3">
      <c r="A831">
        <v>222</v>
      </c>
      <c r="B831">
        <v>20071205</v>
      </c>
      <c r="C831">
        <v>20071217</v>
      </c>
      <c r="D831">
        <v>20071212</v>
      </c>
      <c r="E831">
        <v>14523</v>
      </c>
      <c r="F831">
        <v>9</v>
      </c>
      <c r="G831">
        <v>7</v>
      </c>
      <c r="H831">
        <v>34.99</v>
      </c>
      <c r="I831">
        <v>13.0863</v>
      </c>
      <c r="J831" s="11">
        <v>39421</v>
      </c>
      <c r="K831">
        <v>244.93</v>
      </c>
      <c r="L831">
        <v>91.604100000000003</v>
      </c>
      <c r="M831">
        <v>153.32589999999999</v>
      </c>
    </row>
    <row r="832" spans="1:13" x14ac:dyDescent="0.3">
      <c r="A832">
        <v>222</v>
      </c>
      <c r="B832">
        <v>20070803</v>
      </c>
      <c r="C832">
        <v>20070815</v>
      </c>
      <c r="D832">
        <v>20070810</v>
      </c>
      <c r="E832">
        <v>15136</v>
      </c>
      <c r="F832">
        <v>9</v>
      </c>
      <c r="G832">
        <v>16</v>
      </c>
      <c r="H832">
        <v>34.99</v>
      </c>
      <c r="I832">
        <v>13.0863</v>
      </c>
      <c r="J832" s="11">
        <v>39297</v>
      </c>
      <c r="K832">
        <v>559.84</v>
      </c>
      <c r="L832">
        <v>209.38079999999999</v>
      </c>
      <c r="M832">
        <v>350.45920000000001</v>
      </c>
    </row>
    <row r="833" spans="1:13" x14ac:dyDescent="0.3">
      <c r="A833">
        <v>222</v>
      </c>
      <c r="B833">
        <v>20070819</v>
      </c>
      <c r="C833">
        <v>20070831</v>
      </c>
      <c r="D833">
        <v>20070826</v>
      </c>
      <c r="E833">
        <v>15137</v>
      </c>
      <c r="F833">
        <v>9</v>
      </c>
      <c r="G833">
        <v>7</v>
      </c>
      <c r="H833">
        <v>34.99</v>
      </c>
      <c r="I833">
        <v>13.0863</v>
      </c>
      <c r="J833" s="11">
        <v>39313</v>
      </c>
      <c r="K833">
        <v>244.93</v>
      </c>
      <c r="L833">
        <v>91.604100000000003</v>
      </c>
      <c r="M833">
        <v>153.32589999999999</v>
      </c>
    </row>
    <row r="834" spans="1:13" x14ac:dyDescent="0.3">
      <c r="A834">
        <v>222</v>
      </c>
      <c r="B834">
        <v>20071104</v>
      </c>
      <c r="C834">
        <v>20071116</v>
      </c>
      <c r="D834">
        <v>20071111</v>
      </c>
      <c r="E834">
        <v>15137</v>
      </c>
      <c r="F834">
        <v>9</v>
      </c>
      <c r="G834">
        <v>10</v>
      </c>
      <c r="H834">
        <v>34.99</v>
      </c>
      <c r="I834">
        <v>13.0863</v>
      </c>
      <c r="J834" s="11">
        <v>39390</v>
      </c>
      <c r="K834">
        <v>349.9</v>
      </c>
      <c r="L834">
        <v>130.863</v>
      </c>
      <c r="M834">
        <v>219.03700000000001</v>
      </c>
    </row>
    <row r="835" spans="1:13" x14ac:dyDescent="0.3">
      <c r="A835">
        <v>222</v>
      </c>
      <c r="B835">
        <v>20070922</v>
      </c>
      <c r="C835">
        <v>20071004</v>
      </c>
      <c r="D835">
        <v>20070929</v>
      </c>
      <c r="E835">
        <v>15148</v>
      </c>
      <c r="F835">
        <v>9</v>
      </c>
      <c r="G835">
        <v>8</v>
      </c>
      <c r="H835">
        <v>34.99</v>
      </c>
      <c r="I835">
        <v>13.0863</v>
      </c>
      <c r="J835" s="11">
        <v>39347</v>
      </c>
      <c r="K835">
        <v>279.92</v>
      </c>
      <c r="L835">
        <v>104.6904</v>
      </c>
      <c r="M835">
        <v>175.2296</v>
      </c>
    </row>
    <row r="836" spans="1:13" x14ac:dyDescent="0.3">
      <c r="A836">
        <v>222</v>
      </c>
      <c r="B836">
        <v>20071220</v>
      </c>
      <c r="C836">
        <v>20080101</v>
      </c>
      <c r="D836">
        <v>20071227</v>
      </c>
      <c r="E836">
        <v>15222</v>
      </c>
      <c r="F836">
        <v>9</v>
      </c>
      <c r="G836">
        <v>14</v>
      </c>
      <c r="H836">
        <v>34.99</v>
      </c>
      <c r="I836">
        <v>13.0863</v>
      </c>
      <c r="J836" s="11">
        <v>39436</v>
      </c>
      <c r="K836">
        <v>489.86</v>
      </c>
      <c r="L836">
        <v>183.20820000000001</v>
      </c>
      <c r="M836">
        <v>306.65179999999998</v>
      </c>
    </row>
    <row r="837" spans="1:13" x14ac:dyDescent="0.3">
      <c r="A837">
        <v>222</v>
      </c>
      <c r="B837">
        <v>20071213</v>
      </c>
      <c r="C837">
        <v>20071225</v>
      </c>
      <c r="D837">
        <v>20071220</v>
      </c>
      <c r="E837">
        <v>15238</v>
      </c>
      <c r="F837">
        <v>9</v>
      </c>
      <c r="G837">
        <v>15</v>
      </c>
      <c r="H837">
        <v>34.99</v>
      </c>
      <c r="I837">
        <v>13.0863</v>
      </c>
      <c r="J837" s="11">
        <v>39429</v>
      </c>
      <c r="K837">
        <v>524.85</v>
      </c>
      <c r="L837">
        <v>196.2945</v>
      </c>
      <c r="M837">
        <v>328.55549999999999</v>
      </c>
    </row>
    <row r="838" spans="1:13" x14ac:dyDescent="0.3">
      <c r="A838">
        <v>222</v>
      </c>
      <c r="B838">
        <v>20070927</v>
      </c>
      <c r="C838">
        <v>20071009</v>
      </c>
      <c r="D838">
        <v>20071004</v>
      </c>
      <c r="E838">
        <v>15584</v>
      </c>
      <c r="F838">
        <v>9</v>
      </c>
      <c r="G838">
        <v>11</v>
      </c>
      <c r="H838">
        <v>34.99</v>
      </c>
      <c r="I838">
        <v>13.0863</v>
      </c>
      <c r="J838" s="11">
        <v>39352</v>
      </c>
      <c r="K838">
        <v>384.89</v>
      </c>
      <c r="L838">
        <v>143.94929999999999</v>
      </c>
      <c r="M838">
        <v>240.94069999999999</v>
      </c>
    </row>
    <row r="839" spans="1:13" x14ac:dyDescent="0.3">
      <c r="A839">
        <v>222</v>
      </c>
      <c r="B839">
        <v>20071024</v>
      </c>
      <c r="C839">
        <v>20071105</v>
      </c>
      <c r="D839">
        <v>20071031</v>
      </c>
      <c r="E839">
        <v>15641</v>
      </c>
      <c r="F839">
        <v>9</v>
      </c>
      <c r="G839">
        <v>17</v>
      </c>
      <c r="H839">
        <v>34.99</v>
      </c>
      <c r="I839">
        <v>13.0863</v>
      </c>
      <c r="J839" s="11">
        <v>39379</v>
      </c>
      <c r="K839">
        <v>594.83000000000004</v>
      </c>
      <c r="L839">
        <v>222.46709999999999</v>
      </c>
      <c r="M839">
        <v>372.36290000000002</v>
      </c>
    </row>
    <row r="840" spans="1:13" x14ac:dyDescent="0.3">
      <c r="A840">
        <v>222</v>
      </c>
      <c r="B840">
        <v>20071028</v>
      </c>
      <c r="C840">
        <v>20071109</v>
      </c>
      <c r="D840">
        <v>20071104</v>
      </c>
      <c r="E840">
        <v>15787</v>
      </c>
      <c r="F840">
        <v>9</v>
      </c>
      <c r="G840">
        <v>5</v>
      </c>
      <c r="H840">
        <v>34.99</v>
      </c>
      <c r="I840">
        <v>13.0863</v>
      </c>
      <c r="J840" s="11">
        <v>39383</v>
      </c>
      <c r="K840">
        <v>174.95</v>
      </c>
      <c r="L840">
        <v>65.4315</v>
      </c>
      <c r="M840">
        <v>109.5185</v>
      </c>
    </row>
    <row r="841" spans="1:13" x14ac:dyDescent="0.3">
      <c r="A841">
        <v>222</v>
      </c>
      <c r="B841">
        <v>20070924</v>
      </c>
      <c r="C841">
        <v>20071006</v>
      </c>
      <c r="D841">
        <v>20071001</v>
      </c>
      <c r="E841">
        <v>15794</v>
      </c>
      <c r="F841">
        <v>9</v>
      </c>
      <c r="G841">
        <v>1</v>
      </c>
      <c r="H841">
        <v>34.99</v>
      </c>
      <c r="I841">
        <v>13.0863</v>
      </c>
      <c r="J841" s="11">
        <v>39349</v>
      </c>
      <c r="K841">
        <v>34.99</v>
      </c>
      <c r="L841">
        <v>13.0863</v>
      </c>
      <c r="M841">
        <v>21.903700000000001</v>
      </c>
    </row>
    <row r="842" spans="1:13" x14ac:dyDescent="0.3">
      <c r="A842">
        <v>222</v>
      </c>
      <c r="B842">
        <v>20071014</v>
      </c>
      <c r="C842">
        <v>20071026</v>
      </c>
      <c r="D842">
        <v>20071021</v>
      </c>
      <c r="E842">
        <v>15798</v>
      </c>
      <c r="F842">
        <v>9</v>
      </c>
      <c r="G842">
        <v>2</v>
      </c>
      <c r="H842">
        <v>34.99</v>
      </c>
      <c r="I842">
        <v>13.0863</v>
      </c>
      <c r="J842" s="11">
        <v>39369</v>
      </c>
      <c r="K842">
        <v>69.98</v>
      </c>
      <c r="L842">
        <v>26.172599999999999</v>
      </c>
      <c r="M842">
        <v>43.807400000000001</v>
      </c>
    </row>
    <row r="843" spans="1:13" x14ac:dyDescent="0.3">
      <c r="A843">
        <v>222</v>
      </c>
      <c r="B843">
        <v>20071107</v>
      </c>
      <c r="C843">
        <v>20071119</v>
      </c>
      <c r="D843">
        <v>20071114</v>
      </c>
      <c r="E843">
        <v>15806</v>
      </c>
      <c r="F843">
        <v>9</v>
      </c>
      <c r="G843">
        <v>6</v>
      </c>
      <c r="H843">
        <v>34.99</v>
      </c>
      <c r="I843">
        <v>13.0863</v>
      </c>
      <c r="J843" s="11">
        <v>39393</v>
      </c>
      <c r="K843">
        <v>209.94</v>
      </c>
      <c r="L843">
        <v>78.517799999999994</v>
      </c>
      <c r="M843">
        <v>131.4222</v>
      </c>
    </row>
    <row r="844" spans="1:13" x14ac:dyDescent="0.3">
      <c r="A844">
        <v>222</v>
      </c>
      <c r="B844">
        <v>20071111</v>
      </c>
      <c r="C844">
        <v>20071123</v>
      </c>
      <c r="D844">
        <v>20071118</v>
      </c>
      <c r="E844">
        <v>16171</v>
      </c>
      <c r="F844">
        <v>9</v>
      </c>
      <c r="G844">
        <v>15</v>
      </c>
      <c r="H844">
        <v>34.99</v>
      </c>
      <c r="I844">
        <v>13.0863</v>
      </c>
      <c r="J844" s="11">
        <v>39397</v>
      </c>
      <c r="K844">
        <v>524.85</v>
      </c>
      <c r="L844">
        <v>196.2945</v>
      </c>
      <c r="M844">
        <v>328.55549999999999</v>
      </c>
    </row>
    <row r="845" spans="1:13" x14ac:dyDescent="0.3">
      <c r="A845">
        <v>222</v>
      </c>
      <c r="B845">
        <v>20070824</v>
      </c>
      <c r="C845">
        <v>20070905</v>
      </c>
      <c r="D845">
        <v>20070831</v>
      </c>
      <c r="E845">
        <v>16482</v>
      </c>
      <c r="F845">
        <v>9</v>
      </c>
      <c r="G845">
        <v>5</v>
      </c>
      <c r="H845">
        <v>34.99</v>
      </c>
      <c r="I845">
        <v>13.0863</v>
      </c>
      <c r="J845" s="11">
        <v>39318</v>
      </c>
      <c r="K845">
        <v>174.95</v>
      </c>
      <c r="L845">
        <v>65.4315</v>
      </c>
      <c r="M845">
        <v>109.5185</v>
      </c>
    </row>
    <row r="846" spans="1:13" x14ac:dyDescent="0.3">
      <c r="A846">
        <v>222</v>
      </c>
      <c r="B846">
        <v>20071213</v>
      </c>
      <c r="C846">
        <v>20071225</v>
      </c>
      <c r="D846">
        <v>20071220</v>
      </c>
      <c r="E846">
        <v>16526</v>
      </c>
      <c r="F846">
        <v>9</v>
      </c>
      <c r="G846">
        <v>20</v>
      </c>
      <c r="H846">
        <v>34.99</v>
      </c>
      <c r="I846">
        <v>13.0863</v>
      </c>
      <c r="J846" s="11">
        <v>39429</v>
      </c>
      <c r="K846">
        <v>699.8</v>
      </c>
      <c r="L846">
        <v>261.726</v>
      </c>
      <c r="M846">
        <v>438.07400000000001</v>
      </c>
    </row>
    <row r="847" spans="1:13" x14ac:dyDescent="0.3">
      <c r="A847">
        <v>222</v>
      </c>
      <c r="B847">
        <v>20070812</v>
      </c>
      <c r="C847">
        <v>20070824</v>
      </c>
      <c r="D847">
        <v>20070819</v>
      </c>
      <c r="E847">
        <v>16608</v>
      </c>
      <c r="F847">
        <v>9</v>
      </c>
      <c r="G847">
        <v>20</v>
      </c>
      <c r="H847">
        <v>34.99</v>
      </c>
      <c r="I847">
        <v>13.0863</v>
      </c>
      <c r="J847" s="11">
        <v>39306</v>
      </c>
      <c r="K847">
        <v>699.8</v>
      </c>
      <c r="L847">
        <v>261.726</v>
      </c>
      <c r="M847">
        <v>438.07400000000001</v>
      </c>
    </row>
    <row r="848" spans="1:13" x14ac:dyDescent="0.3">
      <c r="A848">
        <v>222</v>
      </c>
      <c r="B848">
        <v>20070815</v>
      </c>
      <c r="C848">
        <v>20070827</v>
      </c>
      <c r="D848">
        <v>20070822</v>
      </c>
      <c r="E848">
        <v>16679</v>
      </c>
      <c r="F848">
        <v>9</v>
      </c>
      <c r="G848">
        <v>4</v>
      </c>
      <c r="H848">
        <v>34.99</v>
      </c>
      <c r="I848">
        <v>13.0863</v>
      </c>
      <c r="J848" s="11">
        <v>39309</v>
      </c>
      <c r="K848">
        <v>139.96</v>
      </c>
      <c r="L848">
        <v>52.345199999999998</v>
      </c>
      <c r="M848">
        <v>87.614800000000002</v>
      </c>
    </row>
    <row r="849" spans="1:13" x14ac:dyDescent="0.3">
      <c r="A849">
        <v>222</v>
      </c>
      <c r="B849">
        <v>20070930</v>
      </c>
      <c r="C849">
        <v>20071012</v>
      </c>
      <c r="D849">
        <v>20071007</v>
      </c>
      <c r="E849">
        <v>16743</v>
      </c>
      <c r="F849">
        <v>9</v>
      </c>
      <c r="G849">
        <v>14</v>
      </c>
      <c r="H849">
        <v>34.99</v>
      </c>
      <c r="I849">
        <v>13.0863</v>
      </c>
      <c r="J849" s="11">
        <v>39355</v>
      </c>
      <c r="K849">
        <v>489.86</v>
      </c>
      <c r="L849">
        <v>183.20820000000001</v>
      </c>
      <c r="M849">
        <v>306.65179999999998</v>
      </c>
    </row>
    <row r="850" spans="1:13" x14ac:dyDescent="0.3">
      <c r="A850">
        <v>222</v>
      </c>
      <c r="B850">
        <v>20070909</v>
      </c>
      <c r="C850">
        <v>20070921</v>
      </c>
      <c r="D850">
        <v>20070916</v>
      </c>
      <c r="E850">
        <v>16744</v>
      </c>
      <c r="F850">
        <v>9</v>
      </c>
      <c r="G850">
        <v>10</v>
      </c>
      <c r="H850">
        <v>34.99</v>
      </c>
      <c r="I850">
        <v>13.0863</v>
      </c>
      <c r="J850" s="11">
        <v>39334</v>
      </c>
      <c r="K850">
        <v>349.9</v>
      </c>
      <c r="L850">
        <v>130.863</v>
      </c>
      <c r="M850">
        <v>219.03700000000001</v>
      </c>
    </row>
    <row r="851" spans="1:13" x14ac:dyDescent="0.3">
      <c r="A851">
        <v>222</v>
      </c>
      <c r="B851">
        <v>20071226</v>
      </c>
      <c r="C851">
        <v>20080107</v>
      </c>
      <c r="D851">
        <v>20080102</v>
      </c>
      <c r="E851">
        <v>16929</v>
      </c>
      <c r="F851">
        <v>9</v>
      </c>
      <c r="G851">
        <v>15</v>
      </c>
      <c r="H851">
        <v>34.99</v>
      </c>
      <c r="I851">
        <v>13.0863</v>
      </c>
      <c r="J851" s="11">
        <v>39442</v>
      </c>
      <c r="K851">
        <v>524.85</v>
      </c>
      <c r="L851">
        <v>196.2945</v>
      </c>
      <c r="M851">
        <v>328.55549999999999</v>
      </c>
    </row>
    <row r="852" spans="1:13" x14ac:dyDescent="0.3">
      <c r="A852">
        <v>222</v>
      </c>
      <c r="B852">
        <v>20071121</v>
      </c>
      <c r="C852">
        <v>20071203</v>
      </c>
      <c r="D852">
        <v>20071128</v>
      </c>
      <c r="E852">
        <v>17048</v>
      </c>
      <c r="F852">
        <v>9</v>
      </c>
      <c r="G852">
        <v>19</v>
      </c>
      <c r="H852">
        <v>34.99</v>
      </c>
      <c r="I852">
        <v>13.0863</v>
      </c>
      <c r="J852" s="11">
        <v>39407</v>
      </c>
      <c r="K852">
        <v>664.81</v>
      </c>
      <c r="L852">
        <v>248.6397</v>
      </c>
      <c r="M852">
        <v>416.1703</v>
      </c>
    </row>
    <row r="853" spans="1:13" x14ac:dyDescent="0.3">
      <c r="A853">
        <v>222</v>
      </c>
      <c r="B853">
        <v>20070827</v>
      </c>
      <c r="C853">
        <v>20070908</v>
      </c>
      <c r="D853">
        <v>20070903</v>
      </c>
      <c r="E853">
        <v>17307</v>
      </c>
      <c r="F853">
        <v>9</v>
      </c>
      <c r="G853">
        <v>7</v>
      </c>
      <c r="H853">
        <v>34.99</v>
      </c>
      <c r="I853">
        <v>13.0863</v>
      </c>
      <c r="J853" s="11">
        <v>39321</v>
      </c>
      <c r="K853">
        <v>244.93</v>
      </c>
      <c r="L853">
        <v>91.604100000000003</v>
      </c>
      <c r="M853">
        <v>153.32589999999999</v>
      </c>
    </row>
    <row r="854" spans="1:13" x14ac:dyDescent="0.3">
      <c r="A854">
        <v>222</v>
      </c>
      <c r="B854">
        <v>20071213</v>
      </c>
      <c r="C854">
        <v>20071225</v>
      </c>
      <c r="D854">
        <v>20071220</v>
      </c>
      <c r="E854">
        <v>17370</v>
      </c>
      <c r="F854">
        <v>9</v>
      </c>
      <c r="G854">
        <v>20</v>
      </c>
      <c r="H854">
        <v>34.99</v>
      </c>
      <c r="I854">
        <v>13.0863</v>
      </c>
      <c r="J854" s="11">
        <v>39429</v>
      </c>
      <c r="K854">
        <v>699.8</v>
      </c>
      <c r="L854">
        <v>261.726</v>
      </c>
      <c r="M854">
        <v>438.07400000000001</v>
      </c>
    </row>
    <row r="855" spans="1:13" x14ac:dyDescent="0.3">
      <c r="A855">
        <v>222</v>
      </c>
      <c r="B855">
        <v>20071208</v>
      </c>
      <c r="C855">
        <v>20071220</v>
      </c>
      <c r="D855">
        <v>20071215</v>
      </c>
      <c r="E855">
        <v>17478</v>
      </c>
      <c r="F855">
        <v>9</v>
      </c>
      <c r="G855">
        <v>20</v>
      </c>
      <c r="H855">
        <v>34.99</v>
      </c>
      <c r="I855">
        <v>13.0863</v>
      </c>
      <c r="J855" s="11">
        <v>39424</v>
      </c>
      <c r="K855">
        <v>699.8</v>
      </c>
      <c r="L855">
        <v>261.726</v>
      </c>
      <c r="M855">
        <v>438.07400000000001</v>
      </c>
    </row>
    <row r="856" spans="1:13" x14ac:dyDescent="0.3">
      <c r="A856">
        <v>222</v>
      </c>
      <c r="B856">
        <v>20071008</v>
      </c>
      <c r="C856">
        <v>20071020</v>
      </c>
      <c r="D856">
        <v>20071015</v>
      </c>
      <c r="E856">
        <v>18192</v>
      </c>
      <c r="F856">
        <v>9</v>
      </c>
      <c r="G856">
        <v>8</v>
      </c>
      <c r="H856">
        <v>34.99</v>
      </c>
      <c r="I856">
        <v>13.0863</v>
      </c>
      <c r="J856" s="11">
        <v>39363</v>
      </c>
      <c r="K856">
        <v>279.92</v>
      </c>
      <c r="L856">
        <v>104.6904</v>
      </c>
      <c r="M856">
        <v>175.2296</v>
      </c>
    </row>
    <row r="857" spans="1:13" x14ac:dyDescent="0.3">
      <c r="A857">
        <v>222</v>
      </c>
      <c r="B857">
        <v>20071024</v>
      </c>
      <c r="C857">
        <v>20071105</v>
      </c>
      <c r="D857">
        <v>20071031</v>
      </c>
      <c r="E857">
        <v>18206</v>
      </c>
      <c r="F857">
        <v>9</v>
      </c>
      <c r="G857">
        <v>12</v>
      </c>
      <c r="H857">
        <v>34.99</v>
      </c>
      <c r="I857">
        <v>13.0863</v>
      </c>
      <c r="J857" s="11">
        <v>39379</v>
      </c>
      <c r="K857">
        <v>419.88</v>
      </c>
      <c r="L857">
        <v>157.03559999999999</v>
      </c>
      <c r="M857">
        <v>262.84440000000001</v>
      </c>
    </row>
    <row r="858" spans="1:13" x14ac:dyDescent="0.3">
      <c r="A858">
        <v>222</v>
      </c>
      <c r="B858">
        <v>20070821</v>
      </c>
      <c r="C858">
        <v>20070902</v>
      </c>
      <c r="D858">
        <v>20070828</v>
      </c>
      <c r="E858">
        <v>18267</v>
      </c>
      <c r="F858">
        <v>9</v>
      </c>
      <c r="G858">
        <v>16</v>
      </c>
      <c r="H858">
        <v>34.99</v>
      </c>
      <c r="I858">
        <v>13.0863</v>
      </c>
      <c r="J858" s="11">
        <v>39315</v>
      </c>
      <c r="K858">
        <v>559.84</v>
      </c>
      <c r="L858">
        <v>209.38079999999999</v>
      </c>
      <c r="M858">
        <v>350.45920000000001</v>
      </c>
    </row>
    <row r="859" spans="1:13" x14ac:dyDescent="0.3">
      <c r="A859">
        <v>222</v>
      </c>
      <c r="B859">
        <v>20071003</v>
      </c>
      <c r="C859">
        <v>20071015</v>
      </c>
      <c r="D859">
        <v>20071010</v>
      </c>
      <c r="E859">
        <v>18285</v>
      </c>
      <c r="F859">
        <v>9</v>
      </c>
      <c r="G859">
        <v>18</v>
      </c>
      <c r="H859">
        <v>34.99</v>
      </c>
      <c r="I859">
        <v>13.0863</v>
      </c>
      <c r="J859" s="11">
        <v>39358</v>
      </c>
      <c r="K859">
        <v>629.82000000000005</v>
      </c>
      <c r="L859">
        <v>235.55340000000001</v>
      </c>
      <c r="M859">
        <v>394.26659999999998</v>
      </c>
    </row>
    <row r="860" spans="1:13" x14ac:dyDescent="0.3">
      <c r="A860">
        <v>222</v>
      </c>
      <c r="B860">
        <v>20070823</v>
      </c>
      <c r="C860">
        <v>20070904</v>
      </c>
      <c r="D860">
        <v>20070830</v>
      </c>
      <c r="E860">
        <v>18286</v>
      </c>
      <c r="F860">
        <v>9</v>
      </c>
      <c r="G860">
        <v>14</v>
      </c>
      <c r="H860">
        <v>34.99</v>
      </c>
      <c r="I860">
        <v>13.0863</v>
      </c>
      <c r="J860" s="11">
        <v>39317</v>
      </c>
      <c r="K860">
        <v>489.86</v>
      </c>
      <c r="L860">
        <v>183.20820000000001</v>
      </c>
      <c r="M860">
        <v>306.65179999999998</v>
      </c>
    </row>
    <row r="861" spans="1:13" x14ac:dyDescent="0.3">
      <c r="A861">
        <v>222</v>
      </c>
      <c r="B861">
        <v>20070804</v>
      </c>
      <c r="C861">
        <v>20070816</v>
      </c>
      <c r="D861">
        <v>20070811</v>
      </c>
      <c r="E861">
        <v>18293</v>
      </c>
      <c r="F861">
        <v>9</v>
      </c>
      <c r="G861">
        <v>16</v>
      </c>
      <c r="H861">
        <v>34.99</v>
      </c>
      <c r="I861">
        <v>13.0863</v>
      </c>
      <c r="J861" s="11">
        <v>39298</v>
      </c>
      <c r="K861">
        <v>559.84</v>
      </c>
      <c r="L861">
        <v>209.38079999999999</v>
      </c>
      <c r="M861">
        <v>350.45920000000001</v>
      </c>
    </row>
    <row r="862" spans="1:13" x14ac:dyDescent="0.3">
      <c r="A862">
        <v>222</v>
      </c>
      <c r="B862">
        <v>20071121</v>
      </c>
      <c r="C862">
        <v>20071203</v>
      </c>
      <c r="D862">
        <v>20071128</v>
      </c>
      <c r="E862">
        <v>18325</v>
      </c>
      <c r="F862">
        <v>9</v>
      </c>
      <c r="G862">
        <v>7</v>
      </c>
      <c r="H862">
        <v>34.99</v>
      </c>
      <c r="I862">
        <v>13.0863</v>
      </c>
      <c r="J862" s="11">
        <v>39407</v>
      </c>
      <c r="K862">
        <v>244.93</v>
      </c>
      <c r="L862">
        <v>91.604100000000003</v>
      </c>
      <c r="M862">
        <v>153.32589999999999</v>
      </c>
    </row>
    <row r="863" spans="1:13" x14ac:dyDescent="0.3">
      <c r="A863">
        <v>222</v>
      </c>
      <c r="B863">
        <v>20070809</v>
      </c>
      <c r="C863">
        <v>20070821</v>
      </c>
      <c r="D863">
        <v>20070816</v>
      </c>
      <c r="E863">
        <v>18484</v>
      </c>
      <c r="F863">
        <v>9</v>
      </c>
      <c r="G863">
        <v>1</v>
      </c>
      <c r="H863">
        <v>34.99</v>
      </c>
      <c r="I863">
        <v>13.0863</v>
      </c>
      <c r="J863" s="11">
        <v>39303</v>
      </c>
      <c r="K863">
        <v>34.99</v>
      </c>
      <c r="L863">
        <v>13.0863</v>
      </c>
      <c r="M863">
        <v>21.903700000000001</v>
      </c>
    </row>
    <row r="864" spans="1:13" x14ac:dyDescent="0.3">
      <c r="A864">
        <v>222</v>
      </c>
      <c r="B864">
        <v>20070922</v>
      </c>
      <c r="C864">
        <v>20071004</v>
      </c>
      <c r="D864">
        <v>20070929</v>
      </c>
      <c r="E864">
        <v>18691</v>
      </c>
      <c r="F864">
        <v>9</v>
      </c>
      <c r="G864">
        <v>11</v>
      </c>
      <c r="H864">
        <v>34.99</v>
      </c>
      <c r="I864">
        <v>13.0863</v>
      </c>
      <c r="J864" s="11">
        <v>39347</v>
      </c>
      <c r="K864">
        <v>384.89</v>
      </c>
      <c r="L864">
        <v>143.94929999999999</v>
      </c>
      <c r="M864">
        <v>240.94069999999999</v>
      </c>
    </row>
    <row r="865" spans="1:13" x14ac:dyDescent="0.3">
      <c r="A865">
        <v>222</v>
      </c>
      <c r="B865">
        <v>20070723</v>
      </c>
      <c r="C865">
        <v>20070804</v>
      </c>
      <c r="D865">
        <v>20070730</v>
      </c>
      <c r="E865">
        <v>18698</v>
      </c>
      <c r="F865">
        <v>9</v>
      </c>
      <c r="G865">
        <v>8</v>
      </c>
      <c r="H865">
        <v>34.99</v>
      </c>
      <c r="I865">
        <v>13.0863</v>
      </c>
      <c r="J865" s="11">
        <v>39286</v>
      </c>
      <c r="K865">
        <v>279.92</v>
      </c>
      <c r="L865">
        <v>104.6904</v>
      </c>
      <c r="M865">
        <v>175.2296</v>
      </c>
    </row>
    <row r="866" spans="1:13" x14ac:dyDescent="0.3">
      <c r="A866">
        <v>222</v>
      </c>
      <c r="B866">
        <v>20070824</v>
      </c>
      <c r="C866">
        <v>20070905</v>
      </c>
      <c r="D866">
        <v>20070831</v>
      </c>
      <c r="E866">
        <v>18707</v>
      </c>
      <c r="F866">
        <v>9</v>
      </c>
      <c r="G866">
        <v>1</v>
      </c>
      <c r="H866">
        <v>34.99</v>
      </c>
      <c r="I866">
        <v>13.0863</v>
      </c>
      <c r="J866" s="11">
        <v>39318</v>
      </c>
      <c r="K866">
        <v>34.99</v>
      </c>
      <c r="L866">
        <v>13.0863</v>
      </c>
      <c r="M866">
        <v>21.903700000000001</v>
      </c>
    </row>
    <row r="867" spans="1:13" x14ac:dyDescent="0.3">
      <c r="A867">
        <v>222</v>
      </c>
      <c r="B867">
        <v>20070907</v>
      </c>
      <c r="C867">
        <v>20070919</v>
      </c>
      <c r="D867">
        <v>20070914</v>
      </c>
      <c r="E867">
        <v>18746</v>
      </c>
      <c r="F867">
        <v>9</v>
      </c>
      <c r="G867">
        <v>7</v>
      </c>
      <c r="H867">
        <v>34.99</v>
      </c>
      <c r="I867">
        <v>13.0863</v>
      </c>
      <c r="J867" s="11">
        <v>39332</v>
      </c>
      <c r="K867">
        <v>244.93</v>
      </c>
      <c r="L867">
        <v>91.604100000000003</v>
      </c>
      <c r="M867">
        <v>153.32589999999999</v>
      </c>
    </row>
    <row r="868" spans="1:13" x14ac:dyDescent="0.3">
      <c r="A868">
        <v>222</v>
      </c>
      <c r="B868">
        <v>20071116</v>
      </c>
      <c r="C868">
        <v>20071128</v>
      </c>
      <c r="D868">
        <v>20071123</v>
      </c>
      <c r="E868">
        <v>18763</v>
      </c>
      <c r="F868">
        <v>9</v>
      </c>
      <c r="G868">
        <v>14</v>
      </c>
      <c r="H868">
        <v>34.99</v>
      </c>
      <c r="I868">
        <v>13.0863</v>
      </c>
      <c r="J868" s="11">
        <v>39402</v>
      </c>
      <c r="K868">
        <v>489.86</v>
      </c>
      <c r="L868">
        <v>183.20820000000001</v>
      </c>
      <c r="M868">
        <v>306.65179999999998</v>
      </c>
    </row>
    <row r="869" spans="1:13" x14ac:dyDescent="0.3">
      <c r="A869">
        <v>222</v>
      </c>
      <c r="B869">
        <v>20070813</v>
      </c>
      <c r="C869">
        <v>20070825</v>
      </c>
      <c r="D869">
        <v>20070820</v>
      </c>
      <c r="E869">
        <v>18885</v>
      </c>
      <c r="F869">
        <v>9</v>
      </c>
      <c r="G869">
        <v>11</v>
      </c>
      <c r="H869">
        <v>34.99</v>
      </c>
      <c r="I869">
        <v>13.0863</v>
      </c>
      <c r="J869" s="11">
        <v>39307</v>
      </c>
      <c r="K869">
        <v>384.89</v>
      </c>
      <c r="L869">
        <v>143.94929999999999</v>
      </c>
      <c r="M869">
        <v>240.94069999999999</v>
      </c>
    </row>
    <row r="870" spans="1:13" x14ac:dyDescent="0.3">
      <c r="A870">
        <v>222</v>
      </c>
      <c r="B870">
        <v>20070909</v>
      </c>
      <c r="C870">
        <v>20070921</v>
      </c>
      <c r="D870">
        <v>20070916</v>
      </c>
      <c r="E870">
        <v>18898</v>
      </c>
      <c r="F870">
        <v>9</v>
      </c>
      <c r="G870">
        <v>14</v>
      </c>
      <c r="H870">
        <v>34.99</v>
      </c>
      <c r="I870">
        <v>13.0863</v>
      </c>
      <c r="J870" s="11">
        <v>39334</v>
      </c>
      <c r="K870">
        <v>489.86</v>
      </c>
      <c r="L870">
        <v>183.20820000000001</v>
      </c>
      <c r="M870">
        <v>306.65179999999998</v>
      </c>
    </row>
    <row r="871" spans="1:13" x14ac:dyDescent="0.3">
      <c r="A871">
        <v>222</v>
      </c>
      <c r="B871">
        <v>20070702</v>
      </c>
      <c r="C871">
        <v>20070714</v>
      </c>
      <c r="D871">
        <v>20070709</v>
      </c>
      <c r="E871">
        <v>18906</v>
      </c>
      <c r="F871">
        <v>9</v>
      </c>
      <c r="G871">
        <v>11</v>
      </c>
      <c r="H871">
        <v>34.99</v>
      </c>
      <c r="I871">
        <v>13.0863</v>
      </c>
      <c r="J871" s="11">
        <v>39265</v>
      </c>
      <c r="K871">
        <v>384.89</v>
      </c>
      <c r="L871">
        <v>143.94929999999999</v>
      </c>
      <c r="M871">
        <v>240.94069999999999</v>
      </c>
    </row>
    <row r="872" spans="1:13" x14ac:dyDescent="0.3">
      <c r="A872">
        <v>222</v>
      </c>
      <c r="B872">
        <v>20071116</v>
      </c>
      <c r="C872">
        <v>20071128</v>
      </c>
      <c r="D872">
        <v>20071123</v>
      </c>
      <c r="E872">
        <v>18932</v>
      </c>
      <c r="F872">
        <v>9</v>
      </c>
      <c r="G872">
        <v>4</v>
      </c>
      <c r="H872">
        <v>34.99</v>
      </c>
      <c r="I872">
        <v>13.0863</v>
      </c>
      <c r="J872" s="11">
        <v>39402</v>
      </c>
      <c r="K872">
        <v>139.96</v>
      </c>
      <c r="L872">
        <v>52.345199999999998</v>
      </c>
      <c r="M872">
        <v>87.614800000000002</v>
      </c>
    </row>
    <row r="873" spans="1:13" x14ac:dyDescent="0.3">
      <c r="A873">
        <v>222</v>
      </c>
      <c r="B873">
        <v>20071025</v>
      </c>
      <c r="C873">
        <v>20071106</v>
      </c>
      <c r="D873">
        <v>20071101</v>
      </c>
      <c r="E873">
        <v>19089</v>
      </c>
      <c r="F873">
        <v>9</v>
      </c>
      <c r="G873">
        <v>18</v>
      </c>
      <c r="H873">
        <v>34.99</v>
      </c>
      <c r="I873">
        <v>13.0863</v>
      </c>
      <c r="J873" s="11">
        <v>39380</v>
      </c>
      <c r="K873">
        <v>629.82000000000005</v>
      </c>
      <c r="L873">
        <v>235.55340000000001</v>
      </c>
      <c r="M873">
        <v>394.26659999999998</v>
      </c>
    </row>
    <row r="874" spans="1:13" x14ac:dyDescent="0.3">
      <c r="A874">
        <v>222</v>
      </c>
      <c r="B874">
        <v>20071018</v>
      </c>
      <c r="C874">
        <v>20071030</v>
      </c>
      <c r="D874">
        <v>20071025</v>
      </c>
      <c r="E874">
        <v>19555</v>
      </c>
      <c r="F874">
        <v>9</v>
      </c>
      <c r="G874">
        <v>17</v>
      </c>
      <c r="H874">
        <v>34.99</v>
      </c>
      <c r="I874">
        <v>13.0863</v>
      </c>
      <c r="J874" s="11">
        <v>39373</v>
      </c>
      <c r="K874">
        <v>594.83000000000004</v>
      </c>
      <c r="L874">
        <v>222.46709999999999</v>
      </c>
      <c r="M874">
        <v>372.36290000000002</v>
      </c>
    </row>
    <row r="875" spans="1:13" x14ac:dyDescent="0.3">
      <c r="A875">
        <v>222</v>
      </c>
      <c r="B875">
        <v>20071004</v>
      </c>
      <c r="C875">
        <v>20071016</v>
      </c>
      <c r="D875">
        <v>20071011</v>
      </c>
      <c r="E875">
        <v>19588</v>
      </c>
      <c r="F875">
        <v>9</v>
      </c>
      <c r="G875">
        <v>13</v>
      </c>
      <c r="H875">
        <v>34.99</v>
      </c>
      <c r="I875">
        <v>13.0863</v>
      </c>
      <c r="J875" s="11">
        <v>39359</v>
      </c>
      <c r="K875">
        <v>454.87</v>
      </c>
      <c r="L875">
        <v>170.12190000000001</v>
      </c>
      <c r="M875">
        <v>284.74810000000002</v>
      </c>
    </row>
    <row r="876" spans="1:13" x14ac:dyDescent="0.3">
      <c r="A876">
        <v>222</v>
      </c>
      <c r="B876">
        <v>20071022</v>
      </c>
      <c r="C876">
        <v>20071103</v>
      </c>
      <c r="D876">
        <v>20071029</v>
      </c>
      <c r="E876">
        <v>19600</v>
      </c>
      <c r="F876">
        <v>9</v>
      </c>
      <c r="G876">
        <v>6</v>
      </c>
      <c r="H876">
        <v>34.99</v>
      </c>
      <c r="I876">
        <v>13.0863</v>
      </c>
      <c r="J876" s="11">
        <v>39377</v>
      </c>
      <c r="K876">
        <v>209.94</v>
      </c>
      <c r="L876">
        <v>78.517799999999994</v>
      </c>
      <c r="M876">
        <v>131.4222</v>
      </c>
    </row>
    <row r="877" spans="1:13" x14ac:dyDescent="0.3">
      <c r="A877">
        <v>222</v>
      </c>
      <c r="B877">
        <v>20071214</v>
      </c>
      <c r="C877">
        <v>20071226</v>
      </c>
      <c r="D877">
        <v>20071221</v>
      </c>
      <c r="E877">
        <v>19601</v>
      </c>
      <c r="F877">
        <v>9</v>
      </c>
      <c r="G877">
        <v>8</v>
      </c>
      <c r="H877">
        <v>34.99</v>
      </c>
      <c r="I877">
        <v>13.0863</v>
      </c>
      <c r="J877" s="11">
        <v>39430</v>
      </c>
      <c r="K877">
        <v>279.92</v>
      </c>
      <c r="L877">
        <v>104.6904</v>
      </c>
      <c r="M877">
        <v>175.2296</v>
      </c>
    </row>
    <row r="878" spans="1:13" x14ac:dyDescent="0.3">
      <c r="A878">
        <v>222</v>
      </c>
      <c r="B878">
        <v>20071226</v>
      </c>
      <c r="C878">
        <v>20080107</v>
      </c>
      <c r="D878">
        <v>20080102</v>
      </c>
      <c r="E878">
        <v>19605</v>
      </c>
      <c r="F878">
        <v>9</v>
      </c>
      <c r="G878">
        <v>17</v>
      </c>
      <c r="H878">
        <v>34.99</v>
      </c>
      <c r="I878">
        <v>13.0863</v>
      </c>
      <c r="J878" s="11">
        <v>39442</v>
      </c>
      <c r="K878">
        <v>594.83000000000004</v>
      </c>
      <c r="L878">
        <v>222.46709999999999</v>
      </c>
      <c r="M878">
        <v>372.36290000000002</v>
      </c>
    </row>
    <row r="879" spans="1:13" x14ac:dyDescent="0.3">
      <c r="A879">
        <v>222</v>
      </c>
      <c r="B879">
        <v>20071126</v>
      </c>
      <c r="C879">
        <v>20071208</v>
      </c>
      <c r="D879">
        <v>20071203</v>
      </c>
      <c r="E879">
        <v>19630</v>
      </c>
      <c r="F879">
        <v>9</v>
      </c>
      <c r="G879">
        <v>12</v>
      </c>
      <c r="H879">
        <v>34.99</v>
      </c>
      <c r="I879">
        <v>13.0863</v>
      </c>
      <c r="J879" s="11">
        <v>39412</v>
      </c>
      <c r="K879">
        <v>419.88</v>
      </c>
      <c r="L879">
        <v>157.03559999999999</v>
      </c>
      <c r="M879">
        <v>262.84440000000001</v>
      </c>
    </row>
    <row r="880" spans="1:13" x14ac:dyDescent="0.3">
      <c r="A880">
        <v>222</v>
      </c>
      <c r="B880">
        <v>20070712</v>
      </c>
      <c r="C880">
        <v>20070724</v>
      </c>
      <c r="D880">
        <v>20070719</v>
      </c>
      <c r="E880">
        <v>19763</v>
      </c>
      <c r="F880">
        <v>9</v>
      </c>
      <c r="G880">
        <v>12</v>
      </c>
      <c r="H880">
        <v>34.99</v>
      </c>
      <c r="I880">
        <v>13.0863</v>
      </c>
      <c r="J880" s="11">
        <v>39275</v>
      </c>
      <c r="K880">
        <v>419.88</v>
      </c>
      <c r="L880">
        <v>157.03559999999999</v>
      </c>
      <c r="M880">
        <v>262.84440000000001</v>
      </c>
    </row>
    <row r="881" spans="1:13" x14ac:dyDescent="0.3">
      <c r="A881">
        <v>222</v>
      </c>
      <c r="B881">
        <v>20070810</v>
      </c>
      <c r="C881">
        <v>20070822</v>
      </c>
      <c r="D881">
        <v>20070817</v>
      </c>
      <c r="E881">
        <v>19771</v>
      </c>
      <c r="F881">
        <v>9</v>
      </c>
      <c r="G881">
        <v>10</v>
      </c>
      <c r="H881">
        <v>34.99</v>
      </c>
      <c r="I881">
        <v>13.0863</v>
      </c>
      <c r="J881" s="11">
        <v>39304</v>
      </c>
      <c r="K881">
        <v>349.9</v>
      </c>
      <c r="L881">
        <v>130.863</v>
      </c>
      <c r="M881">
        <v>219.03700000000001</v>
      </c>
    </row>
    <row r="882" spans="1:13" x14ac:dyDescent="0.3">
      <c r="A882">
        <v>222</v>
      </c>
      <c r="B882">
        <v>20071225</v>
      </c>
      <c r="C882">
        <v>20080106</v>
      </c>
      <c r="D882">
        <v>20080101</v>
      </c>
      <c r="E882">
        <v>19959</v>
      </c>
      <c r="F882">
        <v>9</v>
      </c>
      <c r="G882">
        <v>3</v>
      </c>
      <c r="H882">
        <v>34.99</v>
      </c>
      <c r="I882">
        <v>13.0863</v>
      </c>
      <c r="J882" s="11">
        <v>39441</v>
      </c>
      <c r="K882">
        <v>104.97</v>
      </c>
      <c r="L882">
        <v>39.258899999999997</v>
      </c>
      <c r="M882">
        <v>65.711100000000002</v>
      </c>
    </row>
    <row r="883" spans="1:13" x14ac:dyDescent="0.3">
      <c r="A883">
        <v>222</v>
      </c>
      <c r="B883">
        <v>20071220</v>
      </c>
      <c r="C883">
        <v>20080101</v>
      </c>
      <c r="D883">
        <v>20071227</v>
      </c>
      <c r="E883">
        <v>19964</v>
      </c>
      <c r="F883">
        <v>9</v>
      </c>
      <c r="G883">
        <v>6</v>
      </c>
      <c r="H883">
        <v>34.99</v>
      </c>
      <c r="I883">
        <v>13.0863</v>
      </c>
      <c r="J883" s="11">
        <v>39436</v>
      </c>
      <c r="K883">
        <v>209.94</v>
      </c>
      <c r="L883">
        <v>78.517799999999994</v>
      </c>
      <c r="M883">
        <v>131.4222</v>
      </c>
    </row>
    <row r="884" spans="1:13" x14ac:dyDescent="0.3">
      <c r="A884">
        <v>222</v>
      </c>
      <c r="B884">
        <v>20071228</v>
      </c>
      <c r="C884">
        <v>20080109</v>
      </c>
      <c r="D884">
        <v>20080104</v>
      </c>
      <c r="E884">
        <v>19965</v>
      </c>
      <c r="F884">
        <v>9</v>
      </c>
      <c r="G884">
        <v>13</v>
      </c>
      <c r="H884">
        <v>34.99</v>
      </c>
      <c r="I884">
        <v>13.0863</v>
      </c>
      <c r="J884" s="11">
        <v>39444</v>
      </c>
      <c r="K884">
        <v>454.87</v>
      </c>
      <c r="L884">
        <v>170.12190000000001</v>
      </c>
      <c r="M884">
        <v>284.74810000000002</v>
      </c>
    </row>
    <row r="885" spans="1:13" x14ac:dyDescent="0.3">
      <c r="A885">
        <v>222</v>
      </c>
      <c r="B885">
        <v>20071217</v>
      </c>
      <c r="C885">
        <v>20071229</v>
      </c>
      <c r="D885">
        <v>20071224</v>
      </c>
      <c r="E885">
        <v>19971</v>
      </c>
      <c r="F885">
        <v>9</v>
      </c>
      <c r="G885">
        <v>4</v>
      </c>
      <c r="H885">
        <v>34.99</v>
      </c>
      <c r="I885">
        <v>13.0863</v>
      </c>
      <c r="J885" s="11">
        <v>39433</v>
      </c>
      <c r="K885">
        <v>139.96</v>
      </c>
      <c r="L885">
        <v>52.345199999999998</v>
      </c>
      <c r="M885">
        <v>87.614800000000002</v>
      </c>
    </row>
    <row r="886" spans="1:13" x14ac:dyDescent="0.3">
      <c r="A886">
        <v>222</v>
      </c>
      <c r="B886">
        <v>20071231</v>
      </c>
      <c r="C886">
        <v>20080112</v>
      </c>
      <c r="D886">
        <v>20080107</v>
      </c>
      <c r="E886">
        <v>19975</v>
      </c>
      <c r="F886">
        <v>9</v>
      </c>
      <c r="G886">
        <v>19</v>
      </c>
      <c r="H886">
        <v>34.99</v>
      </c>
      <c r="I886">
        <v>13.0863</v>
      </c>
      <c r="J886" s="11">
        <v>39447</v>
      </c>
      <c r="K886">
        <v>664.81</v>
      </c>
      <c r="L886">
        <v>248.6397</v>
      </c>
      <c r="M886">
        <v>416.1703</v>
      </c>
    </row>
    <row r="887" spans="1:13" x14ac:dyDescent="0.3">
      <c r="A887">
        <v>222</v>
      </c>
      <c r="B887">
        <v>20070804</v>
      </c>
      <c r="C887">
        <v>20070816</v>
      </c>
      <c r="D887">
        <v>20070811</v>
      </c>
      <c r="E887">
        <v>20158</v>
      </c>
      <c r="F887">
        <v>9</v>
      </c>
      <c r="G887">
        <v>16</v>
      </c>
      <c r="H887">
        <v>34.99</v>
      </c>
      <c r="I887">
        <v>13.0863</v>
      </c>
      <c r="J887" s="11">
        <v>39298</v>
      </c>
      <c r="K887">
        <v>559.84</v>
      </c>
      <c r="L887">
        <v>209.38079999999999</v>
      </c>
      <c r="M887">
        <v>350.45920000000001</v>
      </c>
    </row>
    <row r="888" spans="1:13" x14ac:dyDescent="0.3">
      <c r="A888">
        <v>222</v>
      </c>
      <c r="B888">
        <v>20071201</v>
      </c>
      <c r="C888">
        <v>20071213</v>
      </c>
      <c r="D888">
        <v>20071208</v>
      </c>
      <c r="E888">
        <v>20228</v>
      </c>
      <c r="F888">
        <v>9</v>
      </c>
      <c r="G888">
        <v>19</v>
      </c>
      <c r="H888">
        <v>34.99</v>
      </c>
      <c r="I888">
        <v>13.0863</v>
      </c>
      <c r="J888" s="11">
        <v>39417</v>
      </c>
      <c r="K888">
        <v>664.81</v>
      </c>
      <c r="L888">
        <v>248.6397</v>
      </c>
      <c r="M888">
        <v>416.1703</v>
      </c>
    </row>
    <row r="889" spans="1:13" x14ac:dyDescent="0.3">
      <c r="A889">
        <v>222</v>
      </c>
      <c r="B889">
        <v>20070917</v>
      </c>
      <c r="C889">
        <v>20070929</v>
      </c>
      <c r="D889">
        <v>20070924</v>
      </c>
      <c r="E889">
        <v>20816</v>
      </c>
      <c r="F889">
        <v>9</v>
      </c>
      <c r="G889">
        <v>13</v>
      </c>
      <c r="H889">
        <v>34.99</v>
      </c>
      <c r="I889">
        <v>13.0863</v>
      </c>
      <c r="J889" s="11">
        <v>39342</v>
      </c>
      <c r="K889">
        <v>454.87</v>
      </c>
      <c r="L889">
        <v>170.12190000000001</v>
      </c>
      <c r="M889">
        <v>284.74810000000002</v>
      </c>
    </row>
    <row r="890" spans="1:13" x14ac:dyDescent="0.3">
      <c r="A890">
        <v>222</v>
      </c>
      <c r="B890">
        <v>20071003</v>
      </c>
      <c r="C890">
        <v>20071015</v>
      </c>
      <c r="D890">
        <v>20071010</v>
      </c>
      <c r="E890">
        <v>20823</v>
      </c>
      <c r="F890">
        <v>9</v>
      </c>
      <c r="G890">
        <v>6</v>
      </c>
      <c r="H890">
        <v>34.99</v>
      </c>
      <c r="I890">
        <v>13.0863</v>
      </c>
      <c r="J890" s="11">
        <v>39358</v>
      </c>
      <c r="K890">
        <v>209.94</v>
      </c>
      <c r="L890">
        <v>78.517799999999994</v>
      </c>
      <c r="M890">
        <v>131.4222</v>
      </c>
    </row>
    <row r="891" spans="1:13" x14ac:dyDescent="0.3">
      <c r="A891">
        <v>222</v>
      </c>
      <c r="B891">
        <v>20071004</v>
      </c>
      <c r="C891">
        <v>20071016</v>
      </c>
      <c r="D891">
        <v>20071011</v>
      </c>
      <c r="E891">
        <v>20994</v>
      </c>
      <c r="F891">
        <v>9</v>
      </c>
      <c r="G891">
        <v>17</v>
      </c>
      <c r="H891">
        <v>34.99</v>
      </c>
      <c r="I891">
        <v>13.0863</v>
      </c>
      <c r="J891" s="11">
        <v>39359</v>
      </c>
      <c r="K891">
        <v>594.83000000000004</v>
      </c>
      <c r="L891">
        <v>222.46709999999999</v>
      </c>
      <c r="M891">
        <v>372.36290000000002</v>
      </c>
    </row>
    <row r="892" spans="1:13" x14ac:dyDescent="0.3">
      <c r="A892">
        <v>222</v>
      </c>
      <c r="B892">
        <v>20071001</v>
      </c>
      <c r="C892">
        <v>20071013</v>
      </c>
      <c r="D892">
        <v>20071008</v>
      </c>
      <c r="E892">
        <v>21220</v>
      </c>
      <c r="F892">
        <v>9</v>
      </c>
      <c r="G892">
        <v>11</v>
      </c>
      <c r="H892">
        <v>34.99</v>
      </c>
      <c r="I892">
        <v>13.0863</v>
      </c>
      <c r="J892" s="11">
        <v>39356</v>
      </c>
      <c r="K892">
        <v>384.89</v>
      </c>
      <c r="L892">
        <v>143.94929999999999</v>
      </c>
      <c r="M892">
        <v>240.94069999999999</v>
      </c>
    </row>
    <row r="893" spans="1:13" x14ac:dyDescent="0.3">
      <c r="A893">
        <v>222</v>
      </c>
      <c r="B893">
        <v>20071122</v>
      </c>
      <c r="C893">
        <v>20071204</v>
      </c>
      <c r="D893">
        <v>20071129</v>
      </c>
      <c r="E893">
        <v>21359</v>
      </c>
      <c r="F893">
        <v>9</v>
      </c>
      <c r="G893">
        <v>2</v>
      </c>
      <c r="H893">
        <v>34.99</v>
      </c>
      <c r="I893">
        <v>13.0863</v>
      </c>
      <c r="J893" s="11">
        <v>39408</v>
      </c>
      <c r="K893">
        <v>69.98</v>
      </c>
      <c r="L893">
        <v>26.172599999999999</v>
      </c>
      <c r="M893">
        <v>43.807400000000001</v>
      </c>
    </row>
    <row r="894" spans="1:13" x14ac:dyDescent="0.3">
      <c r="A894">
        <v>222</v>
      </c>
      <c r="B894">
        <v>20071103</v>
      </c>
      <c r="C894">
        <v>20071115</v>
      </c>
      <c r="D894">
        <v>20071110</v>
      </c>
      <c r="E894">
        <v>21389</v>
      </c>
      <c r="F894">
        <v>9</v>
      </c>
      <c r="G894">
        <v>15</v>
      </c>
      <c r="H894">
        <v>34.99</v>
      </c>
      <c r="I894">
        <v>13.0863</v>
      </c>
      <c r="J894" s="11">
        <v>39389</v>
      </c>
      <c r="K894">
        <v>524.85</v>
      </c>
      <c r="L894">
        <v>196.2945</v>
      </c>
      <c r="M894">
        <v>328.55549999999999</v>
      </c>
    </row>
    <row r="895" spans="1:13" x14ac:dyDescent="0.3">
      <c r="A895">
        <v>222</v>
      </c>
      <c r="B895">
        <v>20071208</v>
      </c>
      <c r="C895">
        <v>20071220</v>
      </c>
      <c r="D895">
        <v>20071215</v>
      </c>
      <c r="E895">
        <v>21896</v>
      </c>
      <c r="F895">
        <v>9</v>
      </c>
      <c r="G895">
        <v>6</v>
      </c>
      <c r="H895">
        <v>34.99</v>
      </c>
      <c r="I895">
        <v>13.0863</v>
      </c>
      <c r="J895" s="11">
        <v>39424</v>
      </c>
      <c r="K895">
        <v>209.94</v>
      </c>
      <c r="L895">
        <v>78.517799999999994</v>
      </c>
      <c r="M895">
        <v>131.4222</v>
      </c>
    </row>
    <row r="896" spans="1:13" x14ac:dyDescent="0.3">
      <c r="A896">
        <v>222</v>
      </c>
      <c r="B896">
        <v>20070909</v>
      </c>
      <c r="C896">
        <v>20070921</v>
      </c>
      <c r="D896">
        <v>20070916</v>
      </c>
      <c r="E896">
        <v>21993</v>
      </c>
      <c r="F896">
        <v>9</v>
      </c>
      <c r="G896">
        <v>8</v>
      </c>
      <c r="H896">
        <v>34.99</v>
      </c>
      <c r="I896">
        <v>13.0863</v>
      </c>
      <c r="J896" s="11">
        <v>39334</v>
      </c>
      <c r="K896">
        <v>279.92</v>
      </c>
      <c r="L896">
        <v>104.6904</v>
      </c>
      <c r="M896">
        <v>175.2296</v>
      </c>
    </row>
    <row r="897" spans="1:13" x14ac:dyDescent="0.3">
      <c r="A897">
        <v>222</v>
      </c>
      <c r="B897">
        <v>20071104</v>
      </c>
      <c r="C897">
        <v>20071116</v>
      </c>
      <c r="D897">
        <v>20071111</v>
      </c>
      <c r="E897">
        <v>22209</v>
      </c>
      <c r="F897">
        <v>9</v>
      </c>
      <c r="G897">
        <v>19</v>
      </c>
      <c r="H897">
        <v>34.99</v>
      </c>
      <c r="I897">
        <v>13.0863</v>
      </c>
      <c r="J897" s="11">
        <v>39390</v>
      </c>
      <c r="K897">
        <v>664.81</v>
      </c>
      <c r="L897">
        <v>248.6397</v>
      </c>
      <c r="M897">
        <v>416.1703</v>
      </c>
    </row>
    <row r="898" spans="1:13" x14ac:dyDescent="0.3">
      <c r="A898">
        <v>222</v>
      </c>
      <c r="B898">
        <v>20071212</v>
      </c>
      <c r="C898">
        <v>20071224</v>
      </c>
      <c r="D898">
        <v>20071219</v>
      </c>
      <c r="E898">
        <v>22575</v>
      </c>
      <c r="F898">
        <v>9</v>
      </c>
      <c r="G898">
        <v>9</v>
      </c>
      <c r="H898">
        <v>34.99</v>
      </c>
      <c r="I898">
        <v>13.0863</v>
      </c>
      <c r="J898" s="11">
        <v>39428</v>
      </c>
      <c r="K898">
        <v>314.91000000000003</v>
      </c>
      <c r="L898">
        <v>117.77670000000001</v>
      </c>
      <c r="M898">
        <v>197.13329999999999</v>
      </c>
    </row>
    <row r="899" spans="1:13" x14ac:dyDescent="0.3">
      <c r="A899">
        <v>222</v>
      </c>
      <c r="B899">
        <v>20071108</v>
      </c>
      <c r="C899">
        <v>20071120</v>
      </c>
      <c r="D899">
        <v>20071115</v>
      </c>
      <c r="E899">
        <v>22944</v>
      </c>
      <c r="F899">
        <v>9</v>
      </c>
      <c r="G899">
        <v>17</v>
      </c>
      <c r="H899">
        <v>34.99</v>
      </c>
      <c r="I899">
        <v>13.0863</v>
      </c>
      <c r="J899" s="11">
        <v>39394</v>
      </c>
      <c r="K899">
        <v>594.83000000000004</v>
      </c>
      <c r="L899">
        <v>222.46709999999999</v>
      </c>
      <c r="M899">
        <v>372.36290000000002</v>
      </c>
    </row>
    <row r="900" spans="1:13" x14ac:dyDescent="0.3">
      <c r="A900">
        <v>222</v>
      </c>
      <c r="B900">
        <v>20070806</v>
      </c>
      <c r="C900">
        <v>20070818</v>
      </c>
      <c r="D900">
        <v>20070813</v>
      </c>
      <c r="E900">
        <v>22950</v>
      </c>
      <c r="F900">
        <v>9</v>
      </c>
      <c r="G900">
        <v>5</v>
      </c>
      <c r="H900">
        <v>34.99</v>
      </c>
      <c r="I900">
        <v>13.0863</v>
      </c>
      <c r="J900" s="11">
        <v>39300</v>
      </c>
      <c r="K900">
        <v>174.95</v>
      </c>
      <c r="L900">
        <v>65.4315</v>
      </c>
      <c r="M900">
        <v>109.5185</v>
      </c>
    </row>
    <row r="901" spans="1:13" x14ac:dyDescent="0.3">
      <c r="A901">
        <v>222</v>
      </c>
      <c r="B901">
        <v>20070827</v>
      </c>
      <c r="C901">
        <v>20070908</v>
      </c>
      <c r="D901">
        <v>20070903</v>
      </c>
      <c r="E901">
        <v>22952</v>
      </c>
      <c r="F901">
        <v>9</v>
      </c>
      <c r="G901">
        <v>9</v>
      </c>
      <c r="H901">
        <v>34.99</v>
      </c>
      <c r="I901">
        <v>13.0863</v>
      </c>
      <c r="J901" s="11">
        <v>39321</v>
      </c>
      <c r="K901">
        <v>314.91000000000003</v>
      </c>
      <c r="L901">
        <v>117.77670000000001</v>
      </c>
      <c r="M901">
        <v>197.13329999999999</v>
      </c>
    </row>
    <row r="902" spans="1:13" x14ac:dyDescent="0.3">
      <c r="A902">
        <v>222</v>
      </c>
      <c r="B902">
        <v>20071201</v>
      </c>
      <c r="C902">
        <v>20071213</v>
      </c>
      <c r="D902">
        <v>20071208</v>
      </c>
      <c r="E902">
        <v>22962</v>
      </c>
      <c r="F902">
        <v>9</v>
      </c>
      <c r="G902">
        <v>12</v>
      </c>
      <c r="H902">
        <v>34.99</v>
      </c>
      <c r="I902">
        <v>13.0863</v>
      </c>
      <c r="J902" s="11">
        <v>39417</v>
      </c>
      <c r="K902">
        <v>419.88</v>
      </c>
      <c r="L902">
        <v>157.03559999999999</v>
      </c>
      <c r="M902">
        <v>262.84440000000001</v>
      </c>
    </row>
    <row r="903" spans="1:13" x14ac:dyDescent="0.3">
      <c r="A903">
        <v>222</v>
      </c>
      <c r="B903">
        <v>20071020</v>
      </c>
      <c r="C903">
        <v>20071101</v>
      </c>
      <c r="D903">
        <v>20071027</v>
      </c>
      <c r="E903">
        <v>22966</v>
      </c>
      <c r="F903">
        <v>9</v>
      </c>
      <c r="G903">
        <v>17</v>
      </c>
      <c r="H903">
        <v>34.99</v>
      </c>
      <c r="I903">
        <v>13.0863</v>
      </c>
      <c r="J903" s="11">
        <v>39375</v>
      </c>
      <c r="K903">
        <v>594.83000000000004</v>
      </c>
      <c r="L903">
        <v>222.46709999999999</v>
      </c>
      <c r="M903">
        <v>372.36290000000002</v>
      </c>
    </row>
    <row r="904" spans="1:13" x14ac:dyDescent="0.3">
      <c r="A904">
        <v>222</v>
      </c>
      <c r="B904">
        <v>20071019</v>
      </c>
      <c r="C904">
        <v>20071031</v>
      </c>
      <c r="D904">
        <v>20071026</v>
      </c>
      <c r="E904">
        <v>23106</v>
      </c>
      <c r="F904">
        <v>9</v>
      </c>
      <c r="G904">
        <v>4</v>
      </c>
      <c r="H904">
        <v>34.99</v>
      </c>
      <c r="I904">
        <v>13.0863</v>
      </c>
      <c r="J904" s="11">
        <v>39374</v>
      </c>
      <c r="K904">
        <v>139.96</v>
      </c>
      <c r="L904">
        <v>52.345199999999998</v>
      </c>
      <c r="M904">
        <v>87.614800000000002</v>
      </c>
    </row>
    <row r="905" spans="1:13" x14ac:dyDescent="0.3">
      <c r="A905">
        <v>222</v>
      </c>
      <c r="B905">
        <v>20071229</v>
      </c>
      <c r="C905">
        <v>20080110</v>
      </c>
      <c r="D905">
        <v>20080105</v>
      </c>
      <c r="E905">
        <v>23128</v>
      </c>
      <c r="F905">
        <v>9</v>
      </c>
      <c r="G905">
        <v>20</v>
      </c>
      <c r="H905">
        <v>34.99</v>
      </c>
      <c r="I905">
        <v>13.0863</v>
      </c>
      <c r="J905" s="11">
        <v>39445</v>
      </c>
      <c r="K905">
        <v>699.8</v>
      </c>
      <c r="L905">
        <v>261.726</v>
      </c>
      <c r="M905">
        <v>438.07400000000001</v>
      </c>
    </row>
    <row r="906" spans="1:13" x14ac:dyDescent="0.3">
      <c r="A906">
        <v>222</v>
      </c>
      <c r="B906">
        <v>20071220</v>
      </c>
      <c r="C906">
        <v>20080101</v>
      </c>
      <c r="D906">
        <v>20071227</v>
      </c>
      <c r="E906">
        <v>23409</v>
      </c>
      <c r="F906">
        <v>9</v>
      </c>
      <c r="G906">
        <v>1</v>
      </c>
      <c r="H906">
        <v>34.99</v>
      </c>
      <c r="I906">
        <v>13.0863</v>
      </c>
      <c r="J906" s="11">
        <v>39436</v>
      </c>
      <c r="K906">
        <v>34.99</v>
      </c>
      <c r="L906">
        <v>13.0863</v>
      </c>
      <c r="M906">
        <v>21.903700000000001</v>
      </c>
    </row>
    <row r="907" spans="1:13" x14ac:dyDescent="0.3">
      <c r="A907">
        <v>222</v>
      </c>
      <c r="B907">
        <v>20070902</v>
      </c>
      <c r="C907">
        <v>20070914</v>
      </c>
      <c r="D907">
        <v>20070909</v>
      </c>
      <c r="E907">
        <v>23416</v>
      </c>
      <c r="F907">
        <v>9</v>
      </c>
      <c r="G907">
        <v>11</v>
      </c>
      <c r="H907">
        <v>34.99</v>
      </c>
      <c r="I907">
        <v>13.0863</v>
      </c>
      <c r="J907" s="11">
        <v>39327</v>
      </c>
      <c r="K907">
        <v>384.89</v>
      </c>
      <c r="L907">
        <v>143.94929999999999</v>
      </c>
      <c r="M907">
        <v>240.94069999999999</v>
      </c>
    </row>
    <row r="908" spans="1:13" x14ac:dyDescent="0.3">
      <c r="A908">
        <v>222</v>
      </c>
      <c r="B908">
        <v>20071013</v>
      </c>
      <c r="C908">
        <v>20071025</v>
      </c>
      <c r="D908">
        <v>20071020</v>
      </c>
      <c r="E908">
        <v>23522</v>
      </c>
      <c r="F908">
        <v>9</v>
      </c>
      <c r="G908">
        <v>10</v>
      </c>
      <c r="H908">
        <v>34.99</v>
      </c>
      <c r="I908">
        <v>13.0863</v>
      </c>
      <c r="J908" s="11">
        <v>39368</v>
      </c>
      <c r="K908">
        <v>349.9</v>
      </c>
      <c r="L908">
        <v>130.863</v>
      </c>
      <c r="M908">
        <v>219.03700000000001</v>
      </c>
    </row>
    <row r="909" spans="1:13" x14ac:dyDescent="0.3">
      <c r="A909">
        <v>222</v>
      </c>
      <c r="B909">
        <v>20070912</v>
      </c>
      <c r="C909">
        <v>20070924</v>
      </c>
      <c r="D909">
        <v>20070919</v>
      </c>
      <c r="E909">
        <v>23524</v>
      </c>
      <c r="F909">
        <v>9</v>
      </c>
      <c r="G909">
        <v>9</v>
      </c>
      <c r="H909">
        <v>34.99</v>
      </c>
      <c r="I909">
        <v>13.0863</v>
      </c>
      <c r="J909" s="11">
        <v>39337</v>
      </c>
      <c r="K909">
        <v>314.91000000000003</v>
      </c>
      <c r="L909">
        <v>117.77670000000001</v>
      </c>
      <c r="M909">
        <v>197.13329999999999</v>
      </c>
    </row>
    <row r="910" spans="1:13" x14ac:dyDescent="0.3">
      <c r="A910">
        <v>222</v>
      </c>
      <c r="B910">
        <v>20071028</v>
      </c>
      <c r="C910">
        <v>20071109</v>
      </c>
      <c r="D910">
        <v>20071104</v>
      </c>
      <c r="E910">
        <v>23541</v>
      </c>
      <c r="F910">
        <v>9</v>
      </c>
      <c r="G910">
        <v>8</v>
      </c>
      <c r="H910">
        <v>34.99</v>
      </c>
      <c r="I910">
        <v>13.0863</v>
      </c>
      <c r="J910" s="11">
        <v>39383</v>
      </c>
      <c r="K910">
        <v>279.92</v>
      </c>
      <c r="L910">
        <v>104.6904</v>
      </c>
      <c r="M910">
        <v>175.2296</v>
      </c>
    </row>
    <row r="911" spans="1:13" x14ac:dyDescent="0.3">
      <c r="A911">
        <v>222</v>
      </c>
      <c r="B911">
        <v>20071025</v>
      </c>
      <c r="C911">
        <v>20071106</v>
      </c>
      <c r="D911">
        <v>20071101</v>
      </c>
      <c r="E911">
        <v>23546</v>
      </c>
      <c r="F911">
        <v>9</v>
      </c>
      <c r="G911">
        <v>15</v>
      </c>
      <c r="H911">
        <v>34.99</v>
      </c>
      <c r="I911">
        <v>13.0863</v>
      </c>
      <c r="J911" s="11">
        <v>39380</v>
      </c>
      <c r="K911">
        <v>524.85</v>
      </c>
      <c r="L911">
        <v>196.2945</v>
      </c>
      <c r="M911">
        <v>328.55549999999999</v>
      </c>
    </row>
    <row r="912" spans="1:13" x14ac:dyDescent="0.3">
      <c r="A912">
        <v>222</v>
      </c>
      <c r="B912">
        <v>20071031</v>
      </c>
      <c r="C912">
        <v>20071112</v>
      </c>
      <c r="D912">
        <v>20071107</v>
      </c>
      <c r="E912">
        <v>23547</v>
      </c>
      <c r="F912">
        <v>9</v>
      </c>
      <c r="G912">
        <v>12</v>
      </c>
      <c r="H912">
        <v>34.99</v>
      </c>
      <c r="I912">
        <v>13.0863</v>
      </c>
      <c r="J912" s="11">
        <v>39386</v>
      </c>
      <c r="K912">
        <v>419.88</v>
      </c>
      <c r="L912">
        <v>157.03559999999999</v>
      </c>
      <c r="M912">
        <v>262.84440000000001</v>
      </c>
    </row>
    <row r="913" spans="1:13" x14ac:dyDescent="0.3">
      <c r="A913">
        <v>222</v>
      </c>
      <c r="B913">
        <v>20071128</v>
      </c>
      <c r="C913">
        <v>20071210</v>
      </c>
      <c r="D913">
        <v>20071205</v>
      </c>
      <c r="E913">
        <v>23650</v>
      </c>
      <c r="F913">
        <v>9</v>
      </c>
      <c r="G913">
        <v>4</v>
      </c>
      <c r="H913">
        <v>34.99</v>
      </c>
      <c r="I913">
        <v>13.0863</v>
      </c>
      <c r="J913" s="11">
        <v>39414</v>
      </c>
      <c r="K913">
        <v>139.96</v>
      </c>
      <c r="L913">
        <v>52.345199999999998</v>
      </c>
      <c r="M913">
        <v>87.614800000000002</v>
      </c>
    </row>
    <row r="914" spans="1:13" x14ac:dyDescent="0.3">
      <c r="A914">
        <v>222</v>
      </c>
      <c r="B914">
        <v>20071217</v>
      </c>
      <c r="C914">
        <v>20071229</v>
      </c>
      <c r="D914">
        <v>20071224</v>
      </c>
      <c r="E914">
        <v>24243</v>
      </c>
      <c r="F914">
        <v>9</v>
      </c>
      <c r="G914">
        <v>8</v>
      </c>
      <c r="H914">
        <v>34.99</v>
      </c>
      <c r="I914">
        <v>13.0863</v>
      </c>
      <c r="J914" s="11">
        <v>39433</v>
      </c>
      <c r="K914">
        <v>279.92</v>
      </c>
      <c r="L914">
        <v>104.6904</v>
      </c>
      <c r="M914">
        <v>175.2296</v>
      </c>
    </row>
    <row r="915" spans="1:13" x14ac:dyDescent="0.3">
      <c r="A915">
        <v>222</v>
      </c>
      <c r="B915">
        <v>20071206</v>
      </c>
      <c r="C915">
        <v>20071218</v>
      </c>
      <c r="D915">
        <v>20071213</v>
      </c>
      <c r="E915">
        <v>24466</v>
      </c>
      <c r="F915">
        <v>9</v>
      </c>
      <c r="G915">
        <v>6</v>
      </c>
      <c r="H915">
        <v>34.99</v>
      </c>
      <c r="I915">
        <v>13.0863</v>
      </c>
      <c r="J915" s="11">
        <v>39422</v>
      </c>
      <c r="K915">
        <v>209.94</v>
      </c>
      <c r="L915">
        <v>78.517799999999994</v>
      </c>
      <c r="M915">
        <v>131.4222</v>
      </c>
    </row>
    <row r="916" spans="1:13" x14ac:dyDescent="0.3">
      <c r="A916">
        <v>222</v>
      </c>
      <c r="B916">
        <v>20071006</v>
      </c>
      <c r="C916">
        <v>20071018</v>
      </c>
      <c r="D916">
        <v>20071013</v>
      </c>
      <c r="E916">
        <v>24595</v>
      </c>
      <c r="F916">
        <v>9</v>
      </c>
      <c r="G916">
        <v>2</v>
      </c>
      <c r="H916">
        <v>34.99</v>
      </c>
      <c r="I916">
        <v>13.0863</v>
      </c>
      <c r="J916" s="11">
        <v>39361</v>
      </c>
      <c r="K916">
        <v>69.98</v>
      </c>
      <c r="L916">
        <v>26.172599999999999</v>
      </c>
      <c r="M916">
        <v>43.807400000000001</v>
      </c>
    </row>
    <row r="917" spans="1:13" x14ac:dyDescent="0.3">
      <c r="A917">
        <v>222</v>
      </c>
      <c r="B917">
        <v>20070724</v>
      </c>
      <c r="C917">
        <v>20070805</v>
      </c>
      <c r="D917">
        <v>20070731</v>
      </c>
      <c r="E917">
        <v>24605</v>
      </c>
      <c r="F917">
        <v>9</v>
      </c>
      <c r="G917">
        <v>6</v>
      </c>
      <c r="H917">
        <v>34.99</v>
      </c>
      <c r="I917">
        <v>13.0863</v>
      </c>
      <c r="J917" s="11">
        <v>39287</v>
      </c>
      <c r="K917">
        <v>209.94</v>
      </c>
      <c r="L917">
        <v>78.517799999999994</v>
      </c>
      <c r="M917">
        <v>131.4222</v>
      </c>
    </row>
    <row r="918" spans="1:13" x14ac:dyDescent="0.3">
      <c r="A918">
        <v>222</v>
      </c>
      <c r="B918">
        <v>20070802</v>
      </c>
      <c r="C918">
        <v>20070814</v>
      </c>
      <c r="D918">
        <v>20070809</v>
      </c>
      <c r="E918">
        <v>24611</v>
      </c>
      <c r="F918">
        <v>9</v>
      </c>
      <c r="G918">
        <v>19</v>
      </c>
      <c r="H918">
        <v>34.99</v>
      </c>
      <c r="I918">
        <v>13.0863</v>
      </c>
      <c r="J918" s="11">
        <v>39296</v>
      </c>
      <c r="K918">
        <v>664.81</v>
      </c>
      <c r="L918">
        <v>248.6397</v>
      </c>
      <c r="M918">
        <v>416.1703</v>
      </c>
    </row>
    <row r="919" spans="1:13" x14ac:dyDescent="0.3">
      <c r="A919">
        <v>222</v>
      </c>
      <c r="B919">
        <v>20070912</v>
      </c>
      <c r="C919">
        <v>20070924</v>
      </c>
      <c r="D919">
        <v>20070919</v>
      </c>
      <c r="E919">
        <v>24887</v>
      </c>
      <c r="F919">
        <v>9</v>
      </c>
      <c r="G919">
        <v>20</v>
      </c>
      <c r="H919">
        <v>34.99</v>
      </c>
      <c r="I919">
        <v>13.0863</v>
      </c>
      <c r="J919" s="11">
        <v>39337</v>
      </c>
      <c r="K919">
        <v>699.8</v>
      </c>
      <c r="L919">
        <v>261.726</v>
      </c>
      <c r="M919">
        <v>438.07400000000001</v>
      </c>
    </row>
    <row r="920" spans="1:13" x14ac:dyDescent="0.3">
      <c r="A920">
        <v>222</v>
      </c>
      <c r="B920">
        <v>20071006</v>
      </c>
      <c r="C920">
        <v>20071018</v>
      </c>
      <c r="D920">
        <v>20071013</v>
      </c>
      <c r="E920">
        <v>24906</v>
      </c>
      <c r="F920">
        <v>9</v>
      </c>
      <c r="G920">
        <v>6</v>
      </c>
      <c r="H920">
        <v>34.99</v>
      </c>
      <c r="I920">
        <v>13.0863</v>
      </c>
      <c r="J920" s="11">
        <v>39361</v>
      </c>
      <c r="K920">
        <v>209.94</v>
      </c>
      <c r="L920">
        <v>78.517799999999994</v>
      </c>
      <c r="M920">
        <v>131.4222</v>
      </c>
    </row>
    <row r="921" spans="1:13" x14ac:dyDescent="0.3">
      <c r="A921">
        <v>222</v>
      </c>
      <c r="B921">
        <v>20071112</v>
      </c>
      <c r="C921">
        <v>20071124</v>
      </c>
      <c r="D921">
        <v>20071119</v>
      </c>
      <c r="E921">
        <v>24913</v>
      </c>
      <c r="F921">
        <v>9</v>
      </c>
      <c r="G921">
        <v>8</v>
      </c>
      <c r="H921">
        <v>34.99</v>
      </c>
      <c r="I921">
        <v>13.0863</v>
      </c>
      <c r="J921" s="11">
        <v>39398</v>
      </c>
      <c r="K921">
        <v>279.92</v>
      </c>
      <c r="L921">
        <v>104.6904</v>
      </c>
      <c r="M921">
        <v>175.2296</v>
      </c>
    </row>
    <row r="922" spans="1:13" x14ac:dyDescent="0.3">
      <c r="A922">
        <v>222</v>
      </c>
      <c r="B922">
        <v>20071103</v>
      </c>
      <c r="C922">
        <v>20071115</v>
      </c>
      <c r="D922">
        <v>20071110</v>
      </c>
      <c r="E922">
        <v>24920</v>
      </c>
      <c r="F922">
        <v>9</v>
      </c>
      <c r="G922">
        <v>10</v>
      </c>
      <c r="H922">
        <v>34.99</v>
      </c>
      <c r="I922">
        <v>13.0863</v>
      </c>
      <c r="J922" s="11">
        <v>39389</v>
      </c>
      <c r="K922">
        <v>349.9</v>
      </c>
      <c r="L922">
        <v>130.863</v>
      </c>
      <c r="M922">
        <v>219.03700000000001</v>
      </c>
    </row>
    <row r="923" spans="1:13" x14ac:dyDescent="0.3">
      <c r="A923">
        <v>222</v>
      </c>
      <c r="B923">
        <v>20071113</v>
      </c>
      <c r="C923">
        <v>20071125</v>
      </c>
      <c r="D923">
        <v>20071120</v>
      </c>
      <c r="E923">
        <v>24921</v>
      </c>
      <c r="F923">
        <v>9</v>
      </c>
      <c r="G923">
        <v>7</v>
      </c>
      <c r="H923">
        <v>34.99</v>
      </c>
      <c r="I923">
        <v>13.0863</v>
      </c>
      <c r="J923" s="11">
        <v>39399</v>
      </c>
      <c r="K923">
        <v>244.93</v>
      </c>
      <c r="L923">
        <v>91.604100000000003</v>
      </c>
      <c r="M923">
        <v>153.32589999999999</v>
      </c>
    </row>
    <row r="924" spans="1:13" x14ac:dyDescent="0.3">
      <c r="A924">
        <v>222</v>
      </c>
      <c r="B924">
        <v>20071218</v>
      </c>
      <c r="C924">
        <v>20071230</v>
      </c>
      <c r="D924">
        <v>20071225</v>
      </c>
      <c r="E924">
        <v>25115</v>
      </c>
      <c r="F924">
        <v>9</v>
      </c>
      <c r="G924">
        <v>15</v>
      </c>
      <c r="H924">
        <v>34.99</v>
      </c>
      <c r="I924">
        <v>13.0863</v>
      </c>
      <c r="J924" s="11">
        <v>39434</v>
      </c>
      <c r="K924">
        <v>524.85</v>
      </c>
      <c r="L924">
        <v>196.2945</v>
      </c>
      <c r="M924">
        <v>328.55549999999999</v>
      </c>
    </row>
    <row r="925" spans="1:13" x14ac:dyDescent="0.3">
      <c r="A925">
        <v>222</v>
      </c>
      <c r="B925">
        <v>20071221</v>
      </c>
      <c r="C925">
        <v>20080102</v>
      </c>
      <c r="D925">
        <v>20071228</v>
      </c>
      <c r="E925">
        <v>25121</v>
      </c>
      <c r="F925">
        <v>9</v>
      </c>
      <c r="G925">
        <v>8</v>
      </c>
      <c r="H925">
        <v>34.99</v>
      </c>
      <c r="I925">
        <v>13.0863</v>
      </c>
      <c r="J925" s="11">
        <v>39437</v>
      </c>
      <c r="K925">
        <v>279.92</v>
      </c>
      <c r="L925">
        <v>104.6904</v>
      </c>
      <c r="M925">
        <v>175.2296</v>
      </c>
    </row>
    <row r="926" spans="1:13" x14ac:dyDescent="0.3">
      <c r="A926">
        <v>222</v>
      </c>
      <c r="B926">
        <v>20071027</v>
      </c>
      <c r="C926">
        <v>20071108</v>
      </c>
      <c r="D926">
        <v>20071103</v>
      </c>
      <c r="E926">
        <v>25217</v>
      </c>
      <c r="F926">
        <v>9</v>
      </c>
      <c r="G926">
        <v>4</v>
      </c>
      <c r="H926">
        <v>34.99</v>
      </c>
      <c r="I926">
        <v>13.0863</v>
      </c>
      <c r="J926" s="11">
        <v>39382</v>
      </c>
      <c r="K926">
        <v>139.96</v>
      </c>
      <c r="L926">
        <v>52.345199999999998</v>
      </c>
      <c r="M926">
        <v>87.614800000000002</v>
      </c>
    </row>
    <row r="927" spans="1:13" x14ac:dyDescent="0.3">
      <c r="A927">
        <v>222</v>
      </c>
      <c r="B927">
        <v>20071008</v>
      </c>
      <c r="C927">
        <v>20071020</v>
      </c>
      <c r="D927">
        <v>20071015</v>
      </c>
      <c r="E927">
        <v>25219</v>
      </c>
      <c r="F927">
        <v>9</v>
      </c>
      <c r="G927">
        <v>6</v>
      </c>
      <c r="H927">
        <v>34.99</v>
      </c>
      <c r="I927">
        <v>13.0863</v>
      </c>
      <c r="J927" s="11">
        <v>39363</v>
      </c>
      <c r="K927">
        <v>209.94</v>
      </c>
      <c r="L927">
        <v>78.517799999999994</v>
      </c>
      <c r="M927">
        <v>131.4222</v>
      </c>
    </row>
    <row r="928" spans="1:13" x14ac:dyDescent="0.3">
      <c r="A928">
        <v>222</v>
      </c>
      <c r="B928">
        <v>20070928</v>
      </c>
      <c r="C928">
        <v>20071010</v>
      </c>
      <c r="D928">
        <v>20071005</v>
      </c>
      <c r="E928">
        <v>25223</v>
      </c>
      <c r="F928">
        <v>9</v>
      </c>
      <c r="G928">
        <v>6</v>
      </c>
      <c r="H928">
        <v>34.99</v>
      </c>
      <c r="I928">
        <v>13.0863</v>
      </c>
      <c r="J928" s="11">
        <v>39353</v>
      </c>
      <c r="K928">
        <v>209.94</v>
      </c>
      <c r="L928">
        <v>78.517799999999994</v>
      </c>
      <c r="M928">
        <v>131.4222</v>
      </c>
    </row>
    <row r="929" spans="1:13" x14ac:dyDescent="0.3">
      <c r="A929">
        <v>222</v>
      </c>
      <c r="B929">
        <v>20070802</v>
      </c>
      <c r="C929">
        <v>20070814</v>
      </c>
      <c r="D929">
        <v>20070809</v>
      </c>
      <c r="E929">
        <v>25811</v>
      </c>
      <c r="F929">
        <v>9</v>
      </c>
      <c r="G929">
        <v>5</v>
      </c>
      <c r="H929">
        <v>34.99</v>
      </c>
      <c r="I929">
        <v>13.0863</v>
      </c>
      <c r="J929" s="11">
        <v>39296</v>
      </c>
      <c r="K929">
        <v>174.95</v>
      </c>
      <c r="L929">
        <v>65.4315</v>
      </c>
      <c r="M929">
        <v>109.5185</v>
      </c>
    </row>
    <row r="930" spans="1:13" x14ac:dyDescent="0.3">
      <c r="A930">
        <v>222</v>
      </c>
      <c r="B930">
        <v>20070815</v>
      </c>
      <c r="C930">
        <v>20070827</v>
      </c>
      <c r="D930">
        <v>20070822</v>
      </c>
      <c r="E930">
        <v>25820</v>
      </c>
      <c r="F930">
        <v>9</v>
      </c>
      <c r="G930">
        <v>19</v>
      </c>
      <c r="H930">
        <v>34.99</v>
      </c>
      <c r="I930">
        <v>13.0863</v>
      </c>
      <c r="J930" s="11">
        <v>39309</v>
      </c>
      <c r="K930">
        <v>664.81</v>
      </c>
      <c r="L930">
        <v>248.6397</v>
      </c>
      <c r="M930">
        <v>416.1703</v>
      </c>
    </row>
    <row r="931" spans="1:13" x14ac:dyDescent="0.3">
      <c r="A931">
        <v>222</v>
      </c>
      <c r="B931">
        <v>20070927</v>
      </c>
      <c r="C931">
        <v>20071009</v>
      </c>
      <c r="D931">
        <v>20071004</v>
      </c>
      <c r="E931">
        <v>26179</v>
      </c>
      <c r="F931">
        <v>9</v>
      </c>
      <c r="G931">
        <v>18</v>
      </c>
      <c r="H931">
        <v>34.99</v>
      </c>
      <c r="I931">
        <v>13.0863</v>
      </c>
      <c r="J931" s="11">
        <v>39352</v>
      </c>
      <c r="K931">
        <v>629.82000000000005</v>
      </c>
      <c r="L931">
        <v>235.55340000000001</v>
      </c>
      <c r="M931">
        <v>394.26659999999998</v>
      </c>
    </row>
    <row r="932" spans="1:13" x14ac:dyDescent="0.3">
      <c r="A932">
        <v>222</v>
      </c>
      <c r="B932">
        <v>20071118</v>
      </c>
      <c r="C932">
        <v>20071130</v>
      </c>
      <c r="D932">
        <v>20071125</v>
      </c>
      <c r="E932">
        <v>26785</v>
      </c>
      <c r="F932">
        <v>9</v>
      </c>
      <c r="G932">
        <v>6</v>
      </c>
      <c r="H932">
        <v>34.99</v>
      </c>
      <c r="I932">
        <v>13.0863</v>
      </c>
      <c r="J932" s="11">
        <v>39404</v>
      </c>
      <c r="K932">
        <v>209.94</v>
      </c>
      <c r="L932">
        <v>78.517799999999994</v>
      </c>
      <c r="M932">
        <v>131.4222</v>
      </c>
    </row>
    <row r="933" spans="1:13" x14ac:dyDescent="0.3">
      <c r="A933">
        <v>222</v>
      </c>
      <c r="B933">
        <v>20071201</v>
      </c>
      <c r="C933">
        <v>20071213</v>
      </c>
      <c r="D933">
        <v>20071208</v>
      </c>
      <c r="E933">
        <v>27352</v>
      </c>
      <c r="F933">
        <v>9</v>
      </c>
      <c r="G933">
        <v>18</v>
      </c>
      <c r="H933">
        <v>34.99</v>
      </c>
      <c r="I933">
        <v>13.0863</v>
      </c>
      <c r="J933" s="11">
        <v>39417</v>
      </c>
      <c r="K933">
        <v>629.82000000000005</v>
      </c>
      <c r="L933">
        <v>235.55340000000001</v>
      </c>
      <c r="M933">
        <v>394.26659999999998</v>
      </c>
    </row>
    <row r="934" spans="1:13" x14ac:dyDescent="0.3">
      <c r="A934">
        <v>222</v>
      </c>
      <c r="B934">
        <v>20071221</v>
      </c>
      <c r="C934">
        <v>20080102</v>
      </c>
      <c r="D934">
        <v>20071228</v>
      </c>
      <c r="E934">
        <v>27365</v>
      </c>
      <c r="F934">
        <v>9</v>
      </c>
      <c r="G934">
        <v>8</v>
      </c>
      <c r="H934">
        <v>34.99</v>
      </c>
      <c r="I934">
        <v>13.0863</v>
      </c>
      <c r="J934" s="11">
        <v>39437</v>
      </c>
      <c r="K934">
        <v>279.92</v>
      </c>
      <c r="L934">
        <v>104.6904</v>
      </c>
      <c r="M934">
        <v>175.2296</v>
      </c>
    </row>
    <row r="935" spans="1:13" x14ac:dyDescent="0.3">
      <c r="A935">
        <v>222</v>
      </c>
      <c r="B935">
        <v>20070913</v>
      </c>
      <c r="C935">
        <v>20070925</v>
      </c>
      <c r="D935">
        <v>20070920</v>
      </c>
      <c r="E935">
        <v>27594</v>
      </c>
      <c r="F935">
        <v>9</v>
      </c>
      <c r="G935">
        <v>7</v>
      </c>
      <c r="H935">
        <v>34.99</v>
      </c>
      <c r="I935">
        <v>13.0863</v>
      </c>
      <c r="J935" s="11">
        <v>39338</v>
      </c>
      <c r="K935">
        <v>244.93</v>
      </c>
      <c r="L935">
        <v>91.604100000000003</v>
      </c>
      <c r="M935">
        <v>153.32589999999999</v>
      </c>
    </row>
    <row r="936" spans="1:13" x14ac:dyDescent="0.3">
      <c r="A936">
        <v>222</v>
      </c>
      <c r="B936">
        <v>20071022</v>
      </c>
      <c r="C936">
        <v>20071103</v>
      </c>
      <c r="D936">
        <v>20071029</v>
      </c>
      <c r="E936">
        <v>27596</v>
      </c>
      <c r="F936">
        <v>9</v>
      </c>
      <c r="G936">
        <v>13</v>
      </c>
      <c r="H936">
        <v>34.99</v>
      </c>
      <c r="I936">
        <v>13.0863</v>
      </c>
      <c r="J936" s="11">
        <v>39377</v>
      </c>
      <c r="K936">
        <v>454.87</v>
      </c>
      <c r="L936">
        <v>170.12190000000001</v>
      </c>
      <c r="M936">
        <v>284.74810000000002</v>
      </c>
    </row>
    <row r="937" spans="1:13" x14ac:dyDescent="0.3">
      <c r="A937">
        <v>222</v>
      </c>
      <c r="B937">
        <v>20070903</v>
      </c>
      <c r="C937">
        <v>20070915</v>
      </c>
      <c r="D937">
        <v>20070910</v>
      </c>
      <c r="E937">
        <v>27720</v>
      </c>
      <c r="F937">
        <v>9</v>
      </c>
      <c r="G937">
        <v>5</v>
      </c>
      <c r="H937">
        <v>34.99</v>
      </c>
      <c r="I937">
        <v>13.0863</v>
      </c>
      <c r="J937" s="11">
        <v>39328</v>
      </c>
      <c r="K937">
        <v>174.95</v>
      </c>
      <c r="L937">
        <v>65.4315</v>
      </c>
      <c r="M937">
        <v>109.5185</v>
      </c>
    </row>
    <row r="938" spans="1:13" x14ac:dyDescent="0.3">
      <c r="A938">
        <v>222</v>
      </c>
      <c r="B938">
        <v>20070912</v>
      </c>
      <c r="C938">
        <v>20070924</v>
      </c>
      <c r="D938">
        <v>20070919</v>
      </c>
      <c r="E938">
        <v>27874</v>
      </c>
      <c r="F938">
        <v>9</v>
      </c>
      <c r="G938">
        <v>14</v>
      </c>
      <c r="H938">
        <v>34.99</v>
      </c>
      <c r="I938">
        <v>13.0863</v>
      </c>
      <c r="J938" s="11">
        <v>39337</v>
      </c>
      <c r="K938">
        <v>489.86</v>
      </c>
      <c r="L938">
        <v>183.20820000000001</v>
      </c>
      <c r="M938">
        <v>306.65179999999998</v>
      </c>
    </row>
    <row r="939" spans="1:13" x14ac:dyDescent="0.3">
      <c r="A939">
        <v>222</v>
      </c>
      <c r="B939">
        <v>20070817</v>
      </c>
      <c r="C939">
        <v>20070829</v>
      </c>
      <c r="D939">
        <v>20070824</v>
      </c>
      <c r="E939">
        <v>27910</v>
      </c>
      <c r="F939">
        <v>9</v>
      </c>
      <c r="G939">
        <v>17</v>
      </c>
      <c r="H939">
        <v>34.99</v>
      </c>
      <c r="I939">
        <v>13.0863</v>
      </c>
      <c r="J939" s="11">
        <v>39311</v>
      </c>
      <c r="K939">
        <v>594.83000000000004</v>
      </c>
      <c r="L939">
        <v>222.46709999999999</v>
      </c>
      <c r="M939">
        <v>372.36290000000002</v>
      </c>
    </row>
    <row r="940" spans="1:13" x14ac:dyDescent="0.3">
      <c r="A940">
        <v>222</v>
      </c>
      <c r="B940">
        <v>20070703</v>
      </c>
      <c r="C940">
        <v>20070715</v>
      </c>
      <c r="D940">
        <v>20070710</v>
      </c>
      <c r="E940">
        <v>28202</v>
      </c>
      <c r="F940">
        <v>9</v>
      </c>
      <c r="G940">
        <v>19</v>
      </c>
      <c r="H940">
        <v>34.99</v>
      </c>
      <c r="I940">
        <v>13.0863</v>
      </c>
      <c r="J940" s="11">
        <v>39266</v>
      </c>
      <c r="K940">
        <v>664.81</v>
      </c>
      <c r="L940">
        <v>248.6397</v>
      </c>
      <c r="M940">
        <v>416.1703</v>
      </c>
    </row>
    <row r="941" spans="1:13" x14ac:dyDescent="0.3">
      <c r="A941">
        <v>222</v>
      </c>
      <c r="B941">
        <v>20071114</v>
      </c>
      <c r="C941">
        <v>20071126</v>
      </c>
      <c r="D941">
        <v>20071121</v>
      </c>
      <c r="E941">
        <v>28312</v>
      </c>
      <c r="F941">
        <v>9</v>
      </c>
      <c r="G941">
        <v>9</v>
      </c>
      <c r="H941">
        <v>34.99</v>
      </c>
      <c r="I941">
        <v>13.0863</v>
      </c>
      <c r="J941" s="11">
        <v>39400</v>
      </c>
      <c r="K941">
        <v>314.91000000000003</v>
      </c>
      <c r="L941">
        <v>117.77670000000001</v>
      </c>
      <c r="M941">
        <v>197.13329999999999</v>
      </c>
    </row>
    <row r="942" spans="1:13" x14ac:dyDescent="0.3">
      <c r="A942">
        <v>222</v>
      </c>
      <c r="B942">
        <v>20071228</v>
      </c>
      <c r="C942">
        <v>20080109</v>
      </c>
      <c r="D942">
        <v>20080104</v>
      </c>
      <c r="E942">
        <v>28318</v>
      </c>
      <c r="F942">
        <v>9</v>
      </c>
      <c r="G942">
        <v>11</v>
      </c>
      <c r="H942">
        <v>34.99</v>
      </c>
      <c r="I942">
        <v>13.0863</v>
      </c>
      <c r="J942" s="11">
        <v>39444</v>
      </c>
      <c r="K942">
        <v>384.89</v>
      </c>
      <c r="L942">
        <v>143.94929999999999</v>
      </c>
      <c r="M942">
        <v>240.94069999999999</v>
      </c>
    </row>
    <row r="943" spans="1:13" x14ac:dyDescent="0.3">
      <c r="A943">
        <v>222</v>
      </c>
      <c r="B943">
        <v>20071228</v>
      </c>
      <c r="C943">
        <v>20080109</v>
      </c>
      <c r="D943">
        <v>20080104</v>
      </c>
      <c r="E943">
        <v>28321</v>
      </c>
      <c r="F943">
        <v>9</v>
      </c>
      <c r="G943">
        <v>7</v>
      </c>
      <c r="H943">
        <v>34.99</v>
      </c>
      <c r="I943">
        <v>13.0863</v>
      </c>
      <c r="J943" s="11">
        <v>39444</v>
      </c>
      <c r="K943">
        <v>244.93</v>
      </c>
      <c r="L943">
        <v>91.604100000000003</v>
      </c>
      <c r="M943">
        <v>153.32589999999999</v>
      </c>
    </row>
    <row r="944" spans="1:13" x14ac:dyDescent="0.3">
      <c r="A944">
        <v>222</v>
      </c>
      <c r="B944">
        <v>20071113</v>
      </c>
      <c r="C944">
        <v>20071125</v>
      </c>
      <c r="D944">
        <v>20071120</v>
      </c>
      <c r="E944">
        <v>28482</v>
      </c>
      <c r="F944">
        <v>9</v>
      </c>
      <c r="G944">
        <v>19</v>
      </c>
      <c r="H944">
        <v>34.99</v>
      </c>
      <c r="I944">
        <v>13.0863</v>
      </c>
      <c r="J944" s="11">
        <v>39399</v>
      </c>
      <c r="K944">
        <v>664.81</v>
      </c>
      <c r="L944">
        <v>248.6397</v>
      </c>
      <c r="M944">
        <v>416.1703</v>
      </c>
    </row>
    <row r="945" spans="1:13" x14ac:dyDescent="0.3">
      <c r="A945">
        <v>222</v>
      </c>
      <c r="B945">
        <v>20070809</v>
      </c>
      <c r="C945">
        <v>20070821</v>
      </c>
      <c r="D945">
        <v>20070816</v>
      </c>
      <c r="E945">
        <v>28535</v>
      </c>
      <c r="F945">
        <v>9</v>
      </c>
      <c r="G945">
        <v>7</v>
      </c>
      <c r="H945">
        <v>34.99</v>
      </c>
      <c r="I945">
        <v>13.0863</v>
      </c>
      <c r="J945" s="11">
        <v>39303</v>
      </c>
      <c r="K945">
        <v>244.93</v>
      </c>
      <c r="L945">
        <v>91.604100000000003</v>
      </c>
      <c r="M945">
        <v>153.32589999999999</v>
      </c>
    </row>
    <row r="946" spans="1:13" x14ac:dyDescent="0.3">
      <c r="A946">
        <v>222</v>
      </c>
      <c r="B946">
        <v>20071213</v>
      </c>
      <c r="C946">
        <v>20071225</v>
      </c>
      <c r="D946">
        <v>20071220</v>
      </c>
      <c r="E946">
        <v>28537</v>
      </c>
      <c r="F946">
        <v>9</v>
      </c>
      <c r="G946">
        <v>5</v>
      </c>
      <c r="H946">
        <v>34.99</v>
      </c>
      <c r="I946">
        <v>13.0863</v>
      </c>
      <c r="J946" s="11">
        <v>39429</v>
      </c>
      <c r="K946">
        <v>174.95</v>
      </c>
      <c r="L946">
        <v>65.4315</v>
      </c>
      <c r="M946">
        <v>109.5185</v>
      </c>
    </row>
    <row r="947" spans="1:13" x14ac:dyDescent="0.3">
      <c r="A947">
        <v>222</v>
      </c>
      <c r="B947">
        <v>20070906</v>
      </c>
      <c r="C947">
        <v>20070918</v>
      </c>
      <c r="D947">
        <v>20070913</v>
      </c>
      <c r="E947">
        <v>28927</v>
      </c>
      <c r="F947">
        <v>9</v>
      </c>
      <c r="G947">
        <v>13</v>
      </c>
      <c r="H947">
        <v>34.99</v>
      </c>
      <c r="I947">
        <v>13.0863</v>
      </c>
      <c r="J947" s="11">
        <v>39331</v>
      </c>
      <c r="K947">
        <v>454.87</v>
      </c>
      <c r="L947">
        <v>170.12190000000001</v>
      </c>
      <c r="M947">
        <v>284.74810000000002</v>
      </c>
    </row>
    <row r="948" spans="1:13" x14ac:dyDescent="0.3">
      <c r="A948">
        <v>222</v>
      </c>
      <c r="B948">
        <v>20070930</v>
      </c>
      <c r="C948">
        <v>20071012</v>
      </c>
      <c r="D948">
        <v>20071007</v>
      </c>
      <c r="E948">
        <v>28928</v>
      </c>
      <c r="F948">
        <v>9</v>
      </c>
      <c r="G948">
        <v>2</v>
      </c>
      <c r="H948">
        <v>34.99</v>
      </c>
      <c r="I948">
        <v>13.0863</v>
      </c>
      <c r="J948" s="11">
        <v>39355</v>
      </c>
      <c r="K948">
        <v>69.98</v>
      </c>
      <c r="L948">
        <v>26.172599999999999</v>
      </c>
      <c r="M948">
        <v>43.807400000000001</v>
      </c>
    </row>
    <row r="949" spans="1:13" x14ac:dyDescent="0.3">
      <c r="A949">
        <v>222</v>
      </c>
      <c r="B949">
        <v>20070919</v>
      </c>
      <c r="C949">
        <v>20071001</v>
      </c>
      <c r="D949">
        <v>20070926</v>
      </c>
      <c r="E949">
        <v>28935</v>
      </c>
      <c r="F949">
        <v>9</v>
      </c>
      <c r="G949">
        <v>5</v>
      </c>
      <c r="H949">
        <v>34.99</v>
      </c>
      <c r="I949">
        <v>13.0863</v>
      </c>
      <c r="J949" s="11">
        <v>39344</v>
      </c>
      <c r="K949">
        <v>174.95</v>
      </c>
      <c r="L949">
        <v>65.4315</v>
      </c>
      <c r="M949">
        <v>109.5185</v>
      </c>
    </row>
    <row r="950" spans="1:13" x14ac:dyDescent="0.3">
      <c r="A950">
        <v>222</v>
      </c>
      <c r="B950">
        <v>20070916</v>
      </c>
      <c r="C950">
        <v>20070928</v>
      </c>
      <c r="D950">
        <v>20070923</v>
      </c>
      <c r="E950">
        <v>28949</v>
      </c>
      <c r="F950">
        <v>9</v>
      </c>
      <c r="G950">
        <v>11</v>
      </c>
      <c r="H950">
        <v>34.99</v>
      </c>
      <c r="I950">
        <v>13.0863</v>
      </c>
      <c r="J950" s="11">
        <v>39341</v>
      </c>
      <c r="K950">
        <v>384.89</v>
      </c>
      <c r="L950">
        <v>143.94929999999999</v>
      </c>
      <c r="M950">
        <v>240.94069999999999</v>
      </c>
    </row>
    <row r="951" spans="1:13" x14ac:dyDescent="0.3">
      <c r="A951">
        <v>222</v>
      </c>
      <c r="B951">
        <v>20071018</v>
      </c>
      <c r="C951">
        <v>20071030</v>
      </c>
      <c r="D951">
        <v>20071025</v>
      </c>
      <c r="E951">
        <v>28950</v>
      </c>
      <c r="F951">
        <v>9</v>
      </c>
      <c r="G951">
        <v>11</v>
      </c>
      <c r="H951">
        <v>34.99</v>
      </c>
      <c r="I951">
        <v>13.0863</v>
      </c>
      <c r="J951" s="11">
        <v>39373</v>
      </c>
      <c r="K951">
        <v>384.89</v>
      </c>
      <c r="L951">
        <v>143.94929999999999</v>
      </c>
      <c r="M951">
        <v>240.94069999999999</v>
      </c>
    </row>
    <row r="952" spans="1:13" x14ac:dyDescent="0.3">
      <c r="A952">
        <v>222</v>
      </c>
      <c r="B952">
        <v>20071223</v>
      </c>
      <c r="C952">
        <v>20080104</v>
      </c>
      <c r="D952">
        <v>20071230</v>
      </c>
      <c r="E952">
        <v>29064</v>
      </c>
      <c r="F952">
        <v>9</v>
      </c>
      <c r="G952">
        <v>3</v>
      </c>
      <c r="H952">
        <v>34.99</v>
      </c>
      <c r="I952">
        <v>13.0863</v>
      </c>
      <c r="J952" s="11">
        <v>39439</v>
      </c>
      <c r="K952">
        <v>104.97</v>
      </c>
      <c r="L952">
        <v>39.258899999999997</v>
      </c>
      <c r="M952">
        <v>65.711100000000002</v>
      </c>
    </row>
    <row r="953" spans="1:13" x14ac:dyDescent="0.3">
      <c r="A953">
        <v>222</v>
      </c>
      <c r="B953">
        <v>20071210</v>
      </c>
      <c r="C953">
        <v>20071222</v>
      </c>
      <c r="D953">
        <v>20071217</v>
      </c>
      <c r="E953">
        <v>29120</v>
      </c>
      <c r="F953">
        <v>9</v>
      </c>
      <c r="G953">
        <v>19</v>
      </c>
      <c r="H953">
        <v>34.99</v>
      </c>
      <c r="I953">
        <v>13.0863</v>
      </c>
      <c r="J953" s="11">
        <v>39426</v>
      </c>
      <c r="K953">
        <v>664.81</v>
      </c>
      <c r="L953">
        <v>248.6397</v>
      </c>
      <c r="M953">
        <v>416.1703</v>
      </c>
    </row>
    <row r="954" spans="1:13" x14ac:dyDescent="0.3">
      <c r="A954">
        <v>222</v>
      </c>
      <c r="B954">
        <v>20071017</v>
      </c>
      <c r="C954">
        <v>20071029</v>
      </c>
      <c r="D954">
        <v>20071024</v>
      </c>
      <c r="E954">
        <v>29194</v>
      </c>
      <c r="F954">
        <v>9</v>
      </c>
      <c r="G954">
        <v>2</v>
      </c>
      <c r="H954">
        <v>34.99</v>
      </c>
      <c r="I954">
        <v>13.0863</v>
      </c>
      <c r="J954" s="11">
        <v>39372</v>
      </c>
      <c r="K954">
        <v>69.98</v>
      </c>
      <c r="L954">
        <v>26.172599999999999</v>
      </c>
      <c r="M954">
        <v>43.807400000000001</v>
      </c>
    </row>
    <row r="955" spans="1:13" x14ac:dyDescent="0.3">
      <c r="A955">
        <v>222</v>
      </c>
      <c r="B955">
        <v>20071005</v>
      </c>
      <c r="C955">
        <v>20071017</v>
      </c>
      <c r="D955">
        <v>20071012</v>
      </c>
      <c r="E955">
        <v>29289</v>
      </c>
      <c r="F955">
        <v>9</v>
      </c>
      <c r="G955">
        <v>8</v>
      </c>
      <c r="H955">
        <v>34.99</v>
      </c>
      <c r="I955">
        <v>13.0863</v>
      </c>
      <c r="J955" s="11">
        <v>39360</v>
      </c>
      <c r="K955">
        <v>279.92</v>
      </c>
      <c r="L955">
        <v>104.6904</v>
      </c>
      <c r="M955">
        <v>175.2296</v>
      </c>
    </row>
    <row r="956" spans="1:13" x14ac:dyDescent="0.3">
      <c r="A956">
        <v>222</v>
      </c>
      <c r="B956">
        <v>20071126</v>
      </c>
      <c r="C956">
        <v>20071208</v>
      </c>
      <c r="D956">
        <v>20071203</v>
      </c>
      <c r="E956">
        <v>29321</v>
      </c>
      <c r="F956">
        <v>9</v>
      </c>
      <c r="G956">
        <v>4</v>
      </c>
      <c r="H956">
        <v>34.99</v>
      </c>
      <c r="I956">
        <v>13.0863</v>
      </c>
      <c r="J956" s="11">
        <v>39412</v>
      </c>
      <c r="K956">
        <v>139.96</v>
      </c>
      <c r="L956">
        <v>52.345199999999998</v>
      </c>
      <c r="M956">
        <v>87.614800000000002</v>
      </c>
    </row>
    <row r="957" spans="1:13" x14ac:dyDescent="0.3">
      <c r="A957">
        <v>214</v>
      </c>
      <c r="B957">
        <v>20071104</v>
      </c>
      <c r="C957">
        <v>20071116</v>
      </c>
      <c r="D957">
        <v>20071111</v>
      </c>
      <c r="E957">
        <v>11000</v>
      </c>
      <c r="F957">
        <v>9</v>
      </c>
      <c r="G957">
        <v>1</v>
      </c>
      <c r="H957">
        <v>34.99</v>
      </c>
      <c r="I957">
        <v>13.0863</v>
      </c>
      <c r="J957" s="11">
        <v>39390</v>
      </c>
      <c r="K957">
        <v>34.99</v>
      </c>
      <c r="L957">
        <v>13.0863</v>
      </c>
      <c r="M957">
        <v>21.903700000000001</v>
      </c>
    </row>
    <row r="958" spans="1:13" x14ac:dyDescent="0.3">
      <c r="A958">
        <v>214</v>
      </c>
      <c r="B958">
        <v>20070726</v>
      </c>
      <c r="C958">
        <v>20070807</v>
      </c>
      <c r="D958">
        <v>20070802</v>
      </c>
      <c r="E958">
        <v>11004</v>
      </c>
      <c r="F958">
        <v>9</v>
      </c>
      <c r="G958">
        <v>3</v>
      </c>
      <c r="H958">
        <v>34.99</v>
      </c>
      <c r="I958">
        <v>13.0863</v>
      </c>
      <c r="J958" s="11">
        <v>39289</v>
      </c>
      <c r="K958">
        <v>104.97</v>
      </c>
      <c r="L958">
        <v>39.258899999999997</v>
      </c>
      <c r="M958">
        <v>65.711100000000002</v>
      </c>
    </row>
    <row r="959" spans="1:13" x14ac:dyDescent="0.3">
      <c r="A959">
        <v>214</v>
      </c>
      <c r="B959">
        <v>20070920</v>
      </c>
      <c r="C959">
        <v>20071002</v>
      </c>
      <c r="D959">
        <v>20070927</v>
      </c>
      <c r="E959">
        <v>11007</v>
      </c>
      <c r="F959">
        <v>9</v>
      </c>
      <c r="G959">
        <v>5</v>
      </c>
      <c r="H959">
        <v>34.99</v>
      </c>
      <c r="I959">
        <v>13.0863</v>
      </c>
      <c r="J959" s="11">
        <v>39345</v>
      </c>
      <c r="K959">
        <v>174.95</v>
      </c>
      <c r="L959">
        <v>65.4315</v>
      </c>
      <c r="M959">
        <v>109.5185</v>
      </c>
    </row>
    <row r="960" spans="1:13" x14ac:dyDescent="0.3">
      <c r="A960">
        <v>214</v>
      </c>
      <c r="B960">
        <v>20070903</v>
      </c>
      <c r="C960">
        <v>20070915</v>
      </c>
      <c r="D960">
        <v>20070910</v>
      </c>
      <c r="E960">
        <v>11008</v>
      </c>
      <c r="F960">
        <v>9</v>
      </c>
      <c r="G960">
        <v>9</v>
      </c>
      <c r="H960">
        <v>34.99</v>
      </c>
      <c r="I960">
        <v>13.0863</v>
      </c>
      <c r="J960" s="11">
        <v>39328</v>
      </c>
      <c r="K960">
        <v>314.91000000000003</v>
      </c>
      <c r="L960">
        <v>117.77670000000001</v>
      </c>
      <c r="M960">
        <v>197.13329999999999</v>
      </c>
    </row>
    <row r="961" spans="1:13" x14ac:dyDescent="0.3">
      <c r="A961">
        <v>214</v>
      </c>
      <c r="B961">
        <v>20071201</v>
      </c>
      <c r="C961">
        <v>20071213</v>
      </c>
      <c r="D961">
        <v>20071208</v>
      </c>
      <c r="E961">
        <v>11054</v>
      </c>
      <c r="F961">
        <v>9</v>
      </c>
      <c r="G961">
        <v>11</v>
      </c>
      <c r="H961">
        <v>34.99</v>
      </c>
      <c r="I961">
        <v>13.0863</v>
      </c>
      <c r="J961" s="11">
        <v>39417</v>
      </c>
      <c r="K961">
        <v>384.89</v>
      </c>
      <c r="L961">
        <v>143.94929999999999</v>
      </c>
      <c r="M961">
        <v>240.94069999999999</v>
      </c>
    </row>
    <row r="962" spans="1:13" x14ac:dyDescent="0.3">
      <c r="A962">
        <v>214</v>
      </c>
      <c r="B962">
        <v>20071227</v>
      </c>
      <c r="C962">
        <v>20080108</v>
      </c>
      <c r="D962">
        <v>20080103</v>
      </c>
      <c r="E962">
        <v>11060</v>
      </c>
      <c r="F962">
        <v>9</v>
      </c>
      <c r="G962">
        <v>2</v>
      </c>
      <c r="H962">
        <v>34.99</v>
      </c>
      <c r="I962">
        <v>13.0863</v>
      </c>
      <c r="J962" s="11">
        <v>39443</v>
      </c>
      <c r="K962">
        <v>69.98</v>
      </c>
      <c r="L962">
        <v>26.172599999999999</v>
      </c>
      <c r="M962">
        <v>43.807400000000001</v>
      </c>
    </row>
    <row r="963" spans="1:13" x14ac:dyDescent="0.3">
      <c r="A963">
        <v>214</v>
      </c>
      <c r="B963">
        <v>20070704</v>
      </c>
      <c r="C963">
        <v>20070716</v>
      </c>
      <c r="D963">
        <v>20070711</v>
      </c>
      <c r="E963">
        <v>11061</v>
      </c>
      <c r="F963">
        <v>9</v>
      </c>
      <c r="G963">
        <v>15</v>
      </c>
      <c r="H963">
        <v>34.99</v>
      </c>
      <c r="I963">
        <v>13.0863</v>
      </c>
      <c r="J963" s="11">
        <v>39267</v>
      </c>
      <c r="K963">
        <v>524.85</v>
      </c>
      <c r="L963">
        <v>196.2945</v>
      </c>
      <c r="M963">
        <v>328.55549999999999</v>
      </c>
    </row>
    <row r="964" spans="1:13" x14ac:dyDescent="0.3">
      <c r="A964">
        <v>214</v>
      </c>
      <c r="B964">
        <v>20071214</v>
      </c>
      <c r="C964">
        <v>20071226</v>
      </c>
      <c r="D964">
        <v>20071221</v>
      </c>
      <c r="E964">
        <v>11077</v>
      </c>
      <c r="F964">
        <v>9</v>
      </c>
      <c r="G964">
        <v>16</v>
      </c>
      <c r="H964">
        <v>34.99</v>
      </c>
      <c r="I964">
        <v>13.0863</v>
      </c>
      <c r="J964" s="11">
        <v>39430</v>
      </c>
      <c r="K964">
        <v>559.84</v>
      </c>
      <c r="L964">
        <v>209.38079999999999</v>
      </c>
      <c r="M964">
        <v>350.45920000000001</v>
      </c>
    </row>
    <row r="965" spans="1:13" x14ac:dyDescent="0.3">
      <c r="A965">
        <v>214</v>
      </c>
      <c r="B965">
        <v>20071210</v>
      </c>
      <c r="C965">
        <v>20071222</v>
      </c>
      <c r="D965">
        <v>20071217</v>
      </c>
      <c r="E965">
        <v>11093</v>
      </c>
      <c r="F965">
        <v>9</v>
      </c>
      <c r="G965">
        <v>6</v>
      </c>
      <c r="H965">
        <v>34.99</v>
      </c>
      <c r="I965">
        <v>13.0863</v>
      </c>
      <c r="J965" s="11">
        <v>39426</v>
      </c>
      <c r="K965">
        <v>209.94</v>
      </c>
      <c r="L965">
        <v>78.517799999999994</v>
      </c>
      <c r="M965">
        <v>131.4222</v>
      </c>
    </row>
    <row r="966" spans="1:13" x14ac:dyDescent="0.3">
      <c r="A966">
        <v>214</v>
      </c>
      <c r="B966">
        <v>20071208</v>
      </c>
      <c r="C966">
        <v>20071220</v>
      </c>
      <c r="D966">
        <v>20071215</v>
      </c>
      <c r="E966">
        <v>11103</v>
      </c>
      <c r="F966">
        <v>9</v>
      </c>
      <c r="G966">
        <v>11</v>
      </c>
      <c r="H966">
        <v>34.99</v>
      </c>
      <c r="I966">
        <v>13.0863</v>
      </c>
      <c r="J966" s="11">
        <v>39424</v>
      </c>
      <c r="K966">
        <v>384.89</v>
      </c>
      <c r="L966">
        <v>143.94929999999999</v>
      </c>
      <c r="M966">
        <v>240.94069999999999</v>
      </c>
    </row>
    <row r="967" spans="1:13" x14ac:dyDescent="0.3">
      <c r="A967">
        <v>214</v>
      </c>
      <c r="B967">
        <v>20071031</v>
      </c>
      <c r="C967">
        <v>20071112</v>
      </c>
      <c r="D967">
        <v>20071107</v>
      </c>
      <c r="E967">
        <v>11147</v>
      </c>
      <c r="F967">
        <v>9</v>
      </c>
      <c r="G967">
        <v>6</v>
      </c>
      <c r="H967">
        <v>34.99</v>
      </c>
      <c r="I967">
        <v>13.0863</v>
      </c>
      <c r="J967" s="11">
        <v>39386</v>
      </c>
      <c r="K967">
        <v>209.94</v>
      </c>
      <c r="L967">
        <v>78.517799999999994</v>
      </c>
      <c r="M967">
        <v>131.4222</v>
      </c>
    </row>
    <row r="968" spans="1:13" x14ac:dyDescent="0.3">
      <c r="A968">
        <v>214</v>
      </c>
      <c r="B968">
        <v>20070928</v>
      </c>
      <c r="C968">
        <v>20071010</v>
      </c>
      <c r="D968">
        <v>20071005</v>
      </c>
      <c r="E968">
        <v>11150</v>
      </c>
      <c r="F968">
        <v>9</v>
      </c>
      <c r="G968">
        <v>8</v>
      </c>
      <c r="H968">
        <v>34.99</v>
      </c>
      <c r="I968">
        <v>13.0863</v>
      </c>
      <c r="J968" s="11">
        <v>39353</v>
      </c>
      <c r="K968">
        <v>279.92</v>
      </c>
      <c r="L968">
        <v>104.6904</v>
      </c>
      <c r="M968">
        <v>175.2296</v>
      </c>
    </row>
    <row r="969" spans="1:13" x14ac:dyDescent="0.3">
      <c r="A969">
        <v>214</v>
      </c>
      <c r="B969">
        <v>20071216</v>
      </c>
      <c r="C969">
        <v>20071228</v>
      </c>
      <c r="D969">
        <v>20071223</v>
      </c>
      <c r="E969">
        <v>11357</v>
      </c>
      <c r="F969">
        <v>9</v>
      </c>
      <c r="G969">
        <v>6</v>
      </c>
      <c r="H969">
        <v>34.99</v>
      </c>
      <c r="I969">
        <v>13.0863</v>
      </c>
      <c r="J969" s="11">
        <v>39432</v>
      </c>
      <c r="K969">
        <v>209.94</v>
      </c>
      <c r="L969">
        <v>78.517799999999994</v>
      </c>
      <c r="M969">
        <v>131.4222</v>
      </c>
    </row>
    <row r="970" spans="1:13" x14ac:dyDescent="0.3">
      <c r="A970">
        <v>214</v>
      </c>
      <c r="B970">
        <v>20071207</v>
      </c>
      <c r="C970">
        <v>20071219</v>
      </c>
      <c r="D970">
        <v>20071214</v>
      </c>
      <c r="E970">
        <v>11451</v>
      </c>
      <c r="F970">
        <v>9</v>
      </c>
      <c r="G970">
        <v>2</v>
      </c>
      <c r="H970">
        <v>34.99</v>
      </c>
      <c r="I970">
        <v>13.0863</v>
      </c>
      <c r="J970" s="11">
        <v>39423</v>
      </c>
      <c r="K970">
        <v>69.98</v>
      </c>
      <c r="L970">
        <v>26.172599999999999</v>
      </c>
      <c r="M970">
        <v>43.807400000000001</v>
      </c>
    </row>
    <row r="971" spans="1:13" x14ac:dyDescent="0.3">
      <c r="A971">
        <v>214</v>
      </c>
      <c r="B971">
        <v>20070706</v>
      </c>
      <c r="C971">
        <v>20070718</v>
      </c>
      <c r="D971">
        <v>20070713</v>
      </c>
      <c r="E971">
        <v>11456</v>
      </c>
      <c r="F971">
        <v>9</v>
      </c>
      <c r="G971">
        <v>1</v>
      </c>
      <c r="H971">
        <v>34.99</v>
      </c>
      <c r="I971">
        <v>13.0863</v>
      </c>
      <c r="J971" s="11">
        <v>39269</v>
      </c>
      <c r="K971">
        <v>34.99</v>
      </c>
      <c r="L971">
        <v>13.0863</v>
      </c>
      <c r="M971">
        <v>21.903700000000001</v>
      </c>
    </row>
    <row r="972" spans="1:13" x14ac:dyDescent="0.3">
      <c r="A972">
        <v>214</v>
      </c>
      <c r="B972">
        <v>20071207</v>
      </c>
      <c r="C972">
        <v>20071219</v>
      </c>
      <c r="D972">
        <v>20071214</v>
      </c>
      <c r="E972">
        <v>11466</v>
      </c>
      <c r="F972">
        <v>9</v>
      </c>
      <c r="G972">
        <v>1</v>
      </c>
      <c r="H972">
        <v>34.99</v>
      </c>
      <c r="I972">
        <v>13.0863</v>
      </c>
      <c r="J972" s="11">
        <v>39423</v>
      </c>
      <c r="K972">
        <v>34.99</v>
      </c>
      <c r="L972">
        <v>13.0863</v>
      </c>
      <c r="M972">
        <v>21.903700000000001</v>
      </c>
    </row>
    <row r="973" spans="1:13" x14ac:dyDescent="0.3">
      <c r="A973">
        <v>214</v>
      </c>
      <c r="B973">
        <v>20070820</v>
      </c>
      <c r="C973">
        <v>20070901</v>
      </c>
      <c r="D973">
        <v>20070827</v>
      </c>
      <c r="E973">
        <v>11998</v>
      </c>
      <c r="F973">
        <v>9</v>
      </c>
      <c r="G973">
        <v>16</v>
      </c>
      <c r="H973">
        <v>34.99</v>
      </c>
      <c r="I973">
        <v>13.0863</v>
      </c>
      <c r="J973" s="11">
        <v>39314</v>
      </c>
      <c r="K973">
        <v>559.84</v>
      </c>
      <c r="L973">
        <v>209.38079999999999</v>
      </c>
      <c r="M973">
        <v>350.45920000000001</v>
      </c>
    </row>
    <row r="974" spans="1:13" x14ac:dyDescent="0.3">
      <c r="A974">
        <v>214</v>
      </c>
      <c r="B974">
        <v>20070929</v>
      </c>
      <c r="C974">
        <v>20071011</v>
      </c>
      <c r="D974">
        <v>20071006</v>
      </c>
      <c r="E974">
        <v>11999</v>
      </c>
      <c r="F974">
        <v>9</v>
      </c>
      <c r="G974">
        <v>8</v>
      </c>
      <c r="H974">
        <v>34.99</v>
      </c>
      <c r="I974">
        <v>13.0863</v>
      </c>
      <c r="J974" s="11">
        <v>39354</v>
      </c>
      <c r="K974">
        <v>279.92</v>
      </c>
      <c r="L974">
        <v>104.6904</v>
      </c>
      <c r="M974">
        <v>175.2296</v>
      </c>
    </row>
    <row r="975" spans="1:13" x14ac:dyDescent="0.3">
      <c r="A975">
        <v>214</v>
      </c>
      <c r="B975">
        <v>20071004</v>
      </c>
      <c r="C975">
        <v>20071016</v>
      </c>
      <c r="D975">
        <v>20071011</v>
      </c>
      <c r="E975">
        <v>12039</v>
      </c>
      <c r="F975">
        <v>9</v>
      </c>
      <c r="G975">
        <v>20</v>
      </c>
      <c r="H975">
        <v>34.99</v>
      </c>
      <c r="I975">
        <v>13.0863</v>
      </c>
      <c r="J975" s="11">
        <v>39359</v>
      </c>
      <c r="K975">
        <v>699.8</v>
      </c>
      <c r="L975">
        <v>261.726</v>
      </c>
      <c r="M975">
        <v>438.07400000000001</v>
      </c>
    </row>
    <row r="976" spans="1:13" x14ac:dyDescent="0.3">
      <c r="A976">
        <v>214</v>
      </c>
      <c r="B976">
        <v>20071002</v>
      </c>
      <c r="C976">
        <v>20071014</v>
      </c>
      <c r="D976">
        <v>20071009</v>
      </c>
      <c r="E976">
        <v>12349</v>
      </c>
      <c r="F976">
        <v>9</v>
      </c>
      <c r="G976">
        <v>6</v>
      </c>
      <c r="H976">
        <v>34.99</v>
      </c>
      <c r="I976">
        <v>13.0863</v>
      </c>
      <c r="J976" s="11">
        <v>39357</v>
      </c>
      <c r="K976">
        <v>209.94</v>
      </c>
      <c r="L976">
        <v>78.517799999999994</v>
      </c>
      <c r="M976">
        <v>131.4222</v>
      </c>
    </row>
    <row r="977" spans="1:13" x14ac:dyDescent="0.3">
      <c r="A977">
        <v>214</v>
      </c>
      <c r="B977">
        <v>20071002</v>
      </c>
      <c r="C977">
        <v>20071014</v>
      </c>
      <c r="D977">
        <v>20071009</v>
      </c>
      <c r="E977">
        <v>12668</v>
      </c>
      <c r="F977">
        <v>9</v>
      </c>
      <c r="G977">
        <v>16</v>
      </c>
      <c r="H977">
        <v>34.99</v>
      </c>
      <c r="I977">
        <v>13.0863</v>
      </c>
      <c r="J977" s="11">
        <v>39357</v>
      </c>
      <c r="K977">
        <v>559.84</v>
      </c>
      <c r="L977">
        <v>209.38079999999999</v>
      </c>
      <c r="M977">
        <v>350.45920000000001</v>
      </c>
    </row>
    <row r="978" spans="1:13" x14ac:dyDescent="0.3">
      <c r="A978">
        <v>214</v>
      </c>
      <c r="B978">
        <v>20071014</v>
      </c>
      <c r="C978">
        <v>20071026</v>
      </c>
      <c r="D978">
        <v>20071021</v>
      </c>
      <c r="E978">
        <v>12670</v>
      </c>
      <c r="F978">
        <v>9</v>
      </c>
      <c r="G978">
        <v>5</v>
      </c>
      <c r="H978">
        <v>34.99</v>
      </c>
      <c r="I978">
        <v>13.0863</v>
      </c>
      <c r="J978" s="11">
        <v>39369</v>
      </c>
      <c r="K978">
        <v>174.95</v>
      </c>
      <c r="L978">
        <v>65.4315</v>
      </c>
      <c r="M978">
        <v>109.5185</v>
      </c>
    </row>
    <row r="979" spans="1:13" x14ac:dyDescent="0.3">
      <c r="A979">
        <v>214</v>
      </c>
      <c r="B979">
        <v>20071128</v>
      </c>
      <c r="C979">
        <v>20071210</v>
      </c>
      <c r="D979">
        <v>20071205</v>
      </c>
      <c r="E979">
        <v>12678</v>
      </c>
      <c r="F979">
        <v>9</v>
      </c>
      <c r="G979">
        <v>1</v>
      </c>
      <c r="H979">
        <v>34.99</v>
      </c>
      <c r="I979">
        <v>13.0863</v>
      </c>
      <c r="J979" s="11">
        <v>39414</v>
      </c>
      <c r="K979">
        <v>34.99</v>
      </c>
      <c r="L979">
        <v>13.0863</v>
      </c>
      <c r="M979">
        <v>21.903700000000001</v>
      </c>
    </row>
    <row r="980" spans="1:13" x14ac:dyDescent="0.3">
      <c r="A980">
        <v>214</v>
      </c>
      <c r="B980">
        <v>20071204</v>
      </c>
      <c r="C980">
        <v>20071216</v>
      </c>
      <c r="D980">
        <v>20071211</v>
      </c>
      <c r="E980">
        <v>12682</v>
      </c>
      <c r="F980">
        <v>9</v>
      </c>
      <c r="G980">
        <v>11</v>
      </c>
      <c r="H980">
        <v>34.99</v>
      </c>
      <c r="I980">
        <v>13.0863</v>
      </c>
      <c r="J980" s="11">
        <v>39420</v>
      </c>
      <c r="K980">
        <v>384.89</v>
      </c>
      <c r="L980">
        <v>143.94929999999999</v>
      </c>
      <c r="M980">
        <v>240.94069999999999</v>
      </c>
    </row>
    <row r="981" spans="1:13" x14ac:dyDescent="0.3">
      <c r="A981">
        <v>214</v>
      </c>
      <c r="B981">
        <v>20071107</v>
      </c>
      <c r="C981">
        <v>20071119</v>
      </c>
      <c r="D981">
        <v>20071114</v>
      </c>
      <c r="E981">
        <v>12685</v>
      </c>
      <c r="F981">
        <v>9</v>
      </c>
      <c r="G981">
        <v>2</v>
      </c>
      <c r="H981">
        <v>34.99</v>
      </c>
      <c r="I981">
        <v>13.0863</v>
      </c>
      <c r="J981" s="11">
        <v>39393</v>
      </c>
      <c r="K981">
        <v>69.98</v>
      </c>
      <c r="L981">
        <v>26.172599999999999</v>
      </c>
      <c r="M981">
        <v>43.807400000000001</v>
      </c>
    </row>
    <row r="982" spans="1:13" x14ac:dyDescent="0.3">
      <c r="A982">
        <v>214</v>
      </c>
      <c r="B982">
        <v>20071126</v>
      </c>
      <c r="C982">
        <v>20071208</v>
      </c>
      <c r="D982">
        <v>20071203</v>
      </c>
      <c r="E982">
        <v>12686</v>
      </c>
      <c r="F982">
        <v>9</v>
      </c>
      <c r="G982">
        <v>13</v>
      </c>
      <c r="H982">
        <v>34.99</v>
      </c>
      <c r="I982">
        <v>13.0863</v>
      </c>
      <c r="J982" s="11">
        <v>39412</v>
      </c>
      <c r="K982">
        <v>454.87</v>
      </c>
      <c r="L982">
        <v>170.12190000000001</v>
      </c>
      <c r="M982">
        <v>284.74810000000002</v>
      </c>
    </row>
    <row r="983" spans="1:13" x14ac:dyDescent="0.3">
      <c r="A983">
        <v>214</v>
      </c>
      <c r="B983">
        <v>20071102</v>
      </c>
      <c r="C983">
        <v>20071114</v>
      </c>
      <c r="D983">
        <v>20071109</v>
      </c>
      <c r="E983">
        <v>12688</v>
      </c>
      <c r="F983">
        <v>9</v>
      </c>
      <c r="G983">
        <v>7</v>
      </c>
      <c r="H983">
        <v>34.99</v>
      </c>
      <c r="I983">
        <v>13.0863</v>
      </c>
      <c r="J983" s="11">
        <v>39388</v>
      </c>
      <c r="K983">
        <v>244.93</v>
      </c>
      <c r="L983">
        <v>91.604100000000003</v>
      </c>
      <c r="M983">
        <v>153.32589999999999</v>
      </c>
    </row>
    <row r="984" spans="1:13" x14ac:dyDescent="0.3">
      <c r="A984">
        <v>214</v>
      </c>
      <c r="B984">
        <v>20071116</v>
      </c>
      <c r="C984">
        <v>20071128</v>
      </c>
      <c r="D984">
        <v>20071123</v>
      </c>
      <c r="E984">
        <v>12703</v>
      </c>
      <c r="F984">
        <v>9</v>
      </c>
      <c r="G984">
        <v>14</v>
      </c>
      <c r="H984">
        <v>34.99</v>
      </c>
      <c r="I984">
        <v>13.0863</v>
      </c>
      <c r="J984" s="11">
        <v>39402</v>
      </c>
      <c r="K984">
        <v>489.86</v>
      </c>
      <c r="L984">
        <v>183.20820000000001</v>
      </c>
      <c r="M984">
        <v>306.65179999999998</v>
      </c>
    </row>
    <row r="985" spans="1:13" x14ac:dyDescent="0.3">
      <c r="A985">
        <v>214</v>
      </c>
      <c r="B985">
        <v>20070913</v>
      </c>
      <c r="C985">
        <v>20070925</v>
      </c>
      <c r="D985">
        <v>20070920</v>
      </c>
      <c r="E985">
        <v>12715</v>
      </c>
      <c r="F985">
        <v>9</v>
      </c>
      <c r="G985">
        <v>19</v>
      </c>
      <c r="H985">
        <v>34.99</v>
      </c>
      <c r="I985">
        <v>13.0863</v>
      </c>
      <c r="J985" s="11">
        <v>39338</v>
      </c>
      <c r="K985">
        <v>664.81</v>
      </c>
      <c r="L985">
        <v>248.6397</v>
      </c>
      <c r="M985">
        <v>416.1703</v>
      </c>
    </row>
    <row r="986" spans="1:13" x14ac:dyDescent="0.3">
      <c r="A986">
        <v>214</v>
      </c>
      <c r="B986">
        <v>20071107</v>
      </c>
      <c r="C986">
        <v>20071119</v>
      </c>
      <c r="D986">
        <v>20071114</v>
      </c>
      <c r="E986">
        <v>12989</v>
      </c>
      <c r="F986">
        <v>9</v>
      </c>
      <c r="G986">
        <v>14</v>
      </c>
      <c r="H986">
        <v>34.99</v>
      </c>
      <c r="I986">
        <v>13.0863</v>
      </c>
      <c r="J986" s="11">
        <v>39393</v>
      </c>
      <c r="K986">
        <v>489.86</v>
      </c>
      <c r="L986">
        <v>183.20820000000001</v>
      </c>
      <c r="M986">
        <v>306.65179999999998</v>
      </c>
    </row>
    <row r="987" spans="1:13" x14ac:dyDescent="0.3">
      <c r="A987">
        <v>214</v>
      </c>
      <c r="B987">
        <v>20071007</v>
      </c>
      <c r="C987">
        <v>20071019</v>
      </c>
      <c r="D987">
        <v>20071014</v>
      </c>
      <c r="E987">
        <v>12993</v>
      </c>
      <c r="F987">
        <v>9</v>
      </c>
      <c r="G987">
        <v>7</v>
      </c>
      <c r="H987">
        <v>34.99</v>
      </c>
      <c r="I987">
        <v>13.0863</v>
      </c>
      <c r="J987" s="11">
        <v>39362</v>
      </c>
      <c r="K987">
        <v>244.93</v>
      </c>
      <c r="L987">
        <v>91.604100000000003</v>
      </c>
      <c r="M987">
        <v>153.32589999999999</v>
      </c>
    </row>
    <row r="988" spans="1:13" x14ac:dyDescent="0.3">
      <c r="A988">
        <v>214</v>
      </c>
      <c r="B988">
        <v>20071202</v>
      </c>
      <c r="C988">
        <v>20071214</v>
      </c>
      <c r="D988">
        <v>20071209</v>
      </c>
      <c r="E988">
        <v>13007</v>
      </c>
      <c r="F988">
        <v>9</v>
      </c>
      <c r="G988">
        <v>4</v>
      </c>
      <c r="H988">
        <v>34.99</v>
      </c>
      <c r="I988">
        <v>13.0863</v>
      </c>
      <c r="J988" s="11">
        <v>39418</v>
      </c>
      <c r="K988">
        <v>139.96</v>
      </c>
      <c r="L988">
        <v>52.345199999999998</v>
      </c>
      <c r="M988">
        <v>87.614800000000002</v>
      </c>
    </row>
    <row r="989" spans="1:13" x14ac:dyDescent="0.3">
      <c r="A989">
        <v>214</v>
      </c>
      <c r="B989">
        <v>20071221</v>
      </c>
      <c r="C989">
        <v>20080102</v>
      </c>
      <c r="D989">
        <v>20071228</v>
      </c>
      <c r="E989">
        <v>13041</v>
      </c>
      <c r="F989">
        <v>9</v>
      </c>
      <c r="G989">
        <v>9</v>
      </c>
      <c r="H989">
        <v>34.99</v>
      </c>
      <c r="I989">
        <v>13.0863</v>
      </c>
      <c r="J989" s="11">
        <v>39437</v>
      </c>
      <c r="K989">
        <v>314.91000000000003</v>
      </c>
      <c r="L989">
        <v>117.77670000000001</v>
      </c>
      <c r="M989">
        <v>197.13329999999999</v>
      </c>
    </row>
    <row r="990" spans="1:13" x14ac:dyDescent="0.3">
      <c r="A990">
        <v>214</v>
      </c>
      <c r="B990">
        <v>20071013</v>
      </c>
      <c r="C990">
        <v>20071025</v>
      </c>
      <c r="D990">
        <v>20071020</v>
      </c>
      <c r="E990">
        <v>13043</v>
      </c>
      <c r="F990">
        <v>9</v>
      </c>
      <c r="G990">
        <v>14</v>
      </c>
      <c r="H990">
        <v>34.99</v>
      </c>
      <c r="I990">
        <v>13.0863</v>
      </c>
      <c r="J990" s="11">
        <v>39368</v>
      </c>
      <c r="K990">
        <v>489.86</v>
      </c>
      <c r="L990">
        <v>183.20820000000001</v>
      </c>
      <c r="M990">
        <v>306.65179999999998</v>
      </c>
    </row>
    <row r="991" spans="1:13" x14ac:dyDescent="0.3">
      <c r="A991">
        <v>214</v>
      </c>
      <c r="B991">
        <v>20071219</v>
      </c>
      <c r="C991">
        <v>20071231</v>
      </c>
      <c r="D991">
        <v>20071226</v>
      </c>
      <c r="E991">
        <v>13104</v>
      </c>
      <c r="F991">
        <v>9</v>
      </c>
      <c r="G991">
        <v>20</v>
      </c>
      <c r="H991">
        <v>34.99</v>
      </c>
      <c r="I991">
        <v>13.0863</v>
      </c>
      <c r="J991" s="11">
        <v>39435</v>
      </c>
      <c r="K991">
        <v>699.8</v>
      </c>
      <c r="L991">
        <v>261.726</v>
      </c>
      <c r="M991">
        <v>438.07400000000001</v>
      </c>
    </row>
    <row r="992" spans="1:13" x14ac:dyDescent="0.3">
      <c r="A992">
        <v>214</v>
      </c>
      <c r="B992">
        <v>20071227</v>
      </c>
      <c r="C992">
        <v>20080108</v>
      </c>
      <c r="D992">
        <v>20080103</v>
      </c>
      <c r="E992">
        <v>13522</v>
      </c>
      <c r="F992">
        <v>9</v>
      </c>
      <c r="G992">
        <v>1</v>
      </c>
      <c r="H992">
        <v>34.99</v>
      </c>
      <c r="I992">
        <v>13.0863</v>
      </c>
      <c r="J992" s="11">
        <v>39443</v>
      </c>
      <c r="K992">
        <v>34.99</v>
      </c>
      <c r="L992">
        <v>13.0863</v>
      </c>
      <c r="M992">
        <v>21.903700000000001</v>
      </c>
    </row>
    <row r="993" spans="1:13" x14ac:dyDescent="0.3">
      <c r="A993">
        <v>214</v>
      </c>
      <c r="B993">
        <v>20071124</v>
      </c>
      <c r="C993">
        <v>20071206</v>
      </c>
      <c r="D993">
        <v>20071201</v>
      </c>
      <c r="E993">
        <v>13523</v>
      </c>
      <c r="F993">
        <v>9</v>
      </c>
      <c r="G993">
        <v>18</v>
      </c>
      <c r="H993">
        <v>34.99</v>
      </c>
      <c r="I993">
        <v>13.0863</v>
      </c>
      <c r="J993" s="11">
        <v>39410</v>
      </c>
      <c r="K993">
        <v>629.82000000000005</v>
      </c>
      <c r="L993">
        <v>235.55340000000001</v>
      </c>
      <c r="M993">
        <v>394.26659999999998</v>
      </c>
    </row>
    <row r="994" spans="1:13" x14ac:dyDescent="0.3">
      <c r="A994">
        <v>214</v>
      </c>
      <c r="B994">
        <v>20071220</v>
      </c>
      <c r="C994">
        <v>20080101</v>
      </c>
      <c r="D994">
        <v>20071227</v>
      </c>
      <c r="E994">
        <v>13526</v>
      </c>
      <c r="F994">
        <v>9</v>
      </c>
      <c r="G994">
        <v>6</v>
      </c>
      <c r="H994">
        <v>34.99</v>
      </c>
      <c r="I994">
        <v>13.0863</v>
      </c>
      <c r="J994" s="11">
        <v>39436</v>
      </c>
      <c r="K994">
        <v>209.94</v>
      </c>
      <c r="L994">
        <v>78.517799999999994</v>
      </c>
      <c r="M994">
        <v>131.4222</v>
      </c>
    </row>
    <row r="995" spans="1:13" x14ac:dyDescent="0.3">
      <c r="A995">
        <v>214</v>
      </c>
      <c r="B995">
        <v>20071012</v>
      </c>
      <c r="C995">
        <v>20071024</v>
      </c>
      <c r="D995">
        <v>20071019</v>
      </c>
      <c r="E995">
        <v>13639</v>
      </c>
      <c r="F995">
        <v>9</v>
      </c>
      <c r="G995">
        <v>1</v>
      </c>
      <c r="H995">
        <v>34.99</v>
      </c>
      <c r="I995">
        <v>13.0863</v>
      </c>
      <c r="J995" s="11">
        <v>39367</v>
      </c>
      <c r="K995">
        <v>34.99</v>
      </c>
      <c r="L995">
        <v>13.0863</v>
      </c>
      <c r="M995">
        <v>21.903700000000001</v>
      </c>
    </row>
    <row r="996" spans="1:13" x14ac:dyDescent="0.3">
      <c r="A996">
        <v>214</v>
      </c>
      <c r="B996">
        <v>20070918</v>
      </c>
      <c r="C996">
        <v>20070930</v>
      </c>
      <c r="D996">
        <v>20070925</v>
      </c>
      <c r="E996">
        <v>13641</v>
      </c>
      <c r="F996">
        <v>9</v>
      </c>
      <c r="G996">
        <v>7</v>
      </c>
      <c r="H996">
        <v>34.99</v>
      </c>
      <c r="I996">
        <v>13.0863</v>
      </c>
      <c r="J996" s="11">
        <v>39343</v>
      </c>
      <c r="K996">
        <v>244.93</v>
      </c>
      <c r="L996">
        <v>91.604100000000003</v>
      </c>
      <c r="M996">
        <v>153.32589999999999</v>
      </c>
    </row>
    <row r="997" spans="1:13" x14ac:dyDescent="0.3">
      <c r="A997">
        <v>214</v>
      </c>
      <c r="B997">
        <v>20070915</v>
      </c>
      <c r="C997">
        <v>20070927</v>
      </c>
      <c r="D997">
        <v>20070922</v>
      </c>
      <c r="E997">
        <v>13982</v>
      </c>
      <c r="F997">
        <v>9</v>
      </c>
      <c r="G997">
        <v>1</v>
      </c>
      <c r="H997">
        <v>34.99</v>
      </c>
      <c r="I997">
        <v>13.0863</v>
      </c>
      <c r="J997" s="11">
        <v>39340</v>
      </c>
      <c r="K997">
        <v>34.99</v>
      </c>
      <c r="L997">
        <v>13.0863</v>
      </c>
      <c r="M997">
        <v>21.903700000000001</v>
      </c>
    </row>
    <row r="998" spans="1:13" x14ac:dyDescent="0.3">
      <c r="A998">
        <v>214</v>
      </c>
      <c r="B998">
        <v>20071116</v>
      </c>
      <c r="C998">
        <v>20071128</v>
      </c>
      <c r="D998">
        <v>20071123</v>
      </c>
      <c r="E998">
        <v>13995</v>
      </c>
      <c r="F998">
        <v>9</v>
      </c>
      <c r="G998">
        <v>14</v>
      </c>
      <c r="H998">
        <v>34.99</v>
      </c>
      <c r="I998">
        <v>13.0863</v>
      </c>
      <c r="J998" s="11">
        <v>39402</v>
      </c>
      <c r="K998">
        <v>489.86</v>
      </c>
      <c r="L998">
        <v>183.20820000000001</v>
      </c>
      <c r="M998">
        <v>306.65179999999998</v>
      </c>
    </row>
    <row r="999" spans="1:13" x14ac:dyDescent="0.3">
      <c r="A999">
        <v>214</v>
      </c>
      <c r="B999">
        <v>20070808</v>
      </c>
      <c r="C999">
        <v>20070820</v>
      </c>
      <c r="D999">
        <v>20070815</v>
      </c>
      <c r="E999">
        <v>13998</v>
      </c>
      <c r="F999">
        <v>9</v>
      </c>
      <c r="G999">
        <v>20</v>
      </c>
      <c r="H999">
        <v>34.99</v>
      </c>
      <c r="I999">
        <v>13.0863</v>
      </c>
      <c r="J999" s="11">
        <v>39302</v>
      </c>
      <c r="K999">
        <v>699.8</v>
      </c>
      <c r="L999">
        <v>261.726</v>
      </c>
      <c r="M999">
        <v>438.07400000000001</v>
      </c>
    </row>
    <row r="1000" spans="1:13" x14ac:dyDescent="0.3">
      <c r="A1000">
        <v>214</v>
      </c>
      <c r="B1000">
        <v>20070831</v>
      </c>
      <c r="C1000">
        <v>20070912</v>
      </c>
      <c r="D1000">
        <v>20070907</v>
      </c>
      <c r="E1000">
        <v>14010</v>
      </c>
      <c r="F1000">
        <v>9</v>
      </c>
      <c r="G1000">
        <v>2</v>
      </c>
      <c r="H1000">
        <v>34.99</v>
      </c>
      <c r="I1000">
        <v>13.0863</v>
      </c>
      <c r="J1000" s="11">
        <v>39325</v>
      </c>
      <c r="K1000">
        <v>69.98</v>
      </c>
      <c r="L1000">
        <v>26.172599999999999</v>
      </c>
      <c r="M1000">
        <v>43.807400000000001</v>
      </c>
    </row>
    <row r="1001" spans="1:13" x14ac:dyDescent="0.3">
      <c r="A1001">
        <v>214</v>
      </c>
      <c r="B1001">
        <v>20070817</v>
      </c>
      <c r="C1001">
        <v>20070829</v>
      </c>
      <c r="D1001">
        <v>20070824</v>
      </c>
      <c r="E1001">
        <v>14011</v>
      </c>
      <c r="F1001">
        <v>9</v>
      </c>
      <c r="G1001">
        <v>2</v>
      </c>
      <c r="H1001">
        <v>34.99</v>
      </c>
      <c r="I1001">
        <v>13.0863</v>
      </c>
      <c r="J1001" s="11">
        <v>39311</v>
      </c>
      <c r="K1001">
        <v>69.98</v>
      </c>
      <c r="L1001">
        <v>26.172599999999999</v>
      </c>
      <c r="M1001">
        <v>43.807400000000001</v>
      </c>
    </row>
    <row r="1002" spans="1:13" x14ac:dyDescent="0.3">
      <c r="A1002">
        <v>214</v>
      </c>
      <c r="B1002">
        <v>20070713</v>
      </c>
      <c r="C1002">
        <v>20070725</v>
      </c>
      <c r="D1002">
        <v>20070720</v>
      </c>
      <c r="E1002">
        <v>14047</v>
      </c>
      <c r="F1002">
        <v>9</v>
      </c>
      <c r="G1002">
        <v>12</v>
      </c>
      <c r="H1002">
        <v>34.99</v>
      </c>
      <c r="I1002">
        <v>13.0863</v>
      </c>
      <c r="J1002" s="11">
        <v>39276</v>
      </c>
      <c r="K1002">
        <v>419.88</v>
      </c>
      <c r="L1002">
        <v>157.03559999999999</v>
      </c>
      <c r="M1002">
        <v>262.84440000000001</v>
      </c>
    </row>
    <row r="1003" spans="1:13" x14ac:dyDescent="0.3">
      <c r="A1003">
        <v>214</v>
      </c>
      <c r="B1003">
        <v>20070914</v>
      </c>
      <c r="C1003">
        <v>20070926</v>
      </c>
      <c r="D1003">
        <v>20070921</v>
      </c>
      <c r="E1003">
        <v>14063</v>
      </c>
      <c r="F1003">
        <v>9</v>
      </c>
      <c r="G1003">
        <v>10</v>
      </c>
      <c r="H1003">
        <v>34.99</v>
      </c>
      <c r="I1003">
        <v>13.0863</v>
      </c>
      <c r="J1003" s="11">
        <v>39339</v>
      </c>
      <c r="K1003">
        <v>349.9</v>
      </c>
      <c r="L1003">
        <v>130.863</v>
      </c>
      <c r="M1003">
        <v>219.03700000000001</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B05935-1840-4BD3-B7C7-061042863C17}">
  <dimension ref="A1:M561"/>
  <sheetViews>
    <sheetView workbookViewId="0"/>
  </sheetViews>
  <sheetFormatPr defaultRowHeight="14.4" x14ac:dyDescent="0.3"/>
  <cols>
    <col min="1" max="1" width="29.21875" bestFit="1" customWidth="1"/>
    <col min="2" max="2" width="31.21875" bestFit="1" customWidth="1"/>
    <col min="3" max="3" width="29.77734375" bestFit="1" customWidth="1"/>
    <col min="4" max="4" width="30.109375" bestFit="1" customWidth="1"/>
    <col min="5" max="5" width="30.6640625" bestFit="1" customWidth="1"/>
    <col min="6" max="6" width="34.109375" bestFit="1" customWidth="1"/>
    <col min="7" max="7" width="31.5546875" bestFit="1" customWidth="1"/>
    <col min="8" max="8" width="27" bestFit="1" customWidth="1"/>
    <col min="9" max="9" width="22.88671875" bestFit="1" customWidth="1"/>
    <col min="10" max="10" width="28.109375" bestFit="1" customWidth="1"/>
    <col min="11" max="11" width="31.44140625" bestFit="1" customWidth="1"/>
    <col min="12" max="12" width="24" bestFit="1" customWidth="1"/>
    <col min="13" max="13" width="28.77734375" bestFit="1" customWidth="1"/>
  </cols>
  <sheetData>
    <row r="1" spans="1:13" x14ac:dyDescent="0.3">
      <c r="A1" s="12" t="s">
        <v>71</v>
      </c>
    </row>
    <row r="3" spans="1:13" x14ac:dyDescent="0.3">
      <c r="A3" t="s">
        <v>19</v>
      </c>
      <c r="B3" t="s">
        <v>20</v>
      </c>
      <c r="C3" t="s">
        <v>21</v>
      </c>
      <c r="D3" t="s">
        <v>22</v>
      </c>
      <c r="E3" t="s">
        <v>23</v>
      </c>
      <c r="F3" t="s">
        <v>24</v>
      </c>
      <c r="G3" t="s">
        <v>25</v>
      </c>
      <c r="H3" t="s">
        <v>26</v>
      </c>
      <c r="I3" t="s">
        <v>27</v>
      </c>
      <c r="J3" t="s">
        <v>28</v>
      </c>
      <c r="K3" t="s">
        <v>29</v>
      </c>
      <c r="L3" t="s">
        <v>30</v>
      </c>
      <c r="M3" t="s">
        <v>31</v>
      </c>
    </row>
    <row r="4" spans="1:13" x14ac:dyDescent="0.3">
      <c r="A4">
        <v>311</v>
      </c>
      <c r="B4">
        <v>20060116</v>
      </c>
      <c r="C4">
        <v>20060128</v>
      </c>
      <c r="D4">
        <v>20060123</v>
      </c>
      <c r="E4">
        <v>18706</v>
      </c>
      <c r="F4">
        <v>9</v>
      </c>
      <c r="G4">
        <v>12</v>
      </c>
      <c r="H4">
        <v>3578.27</v>
      </c>
      <c r="I4">
        <v>2171.2941999999998</v>
      </c>
      <c r="J4" s="11">
        <v>38733</v>
      </c>
      <c r="K4">
        <v>42939.24</v>
      </c>
      <c r="L4">
        <v>26055.5304</v>
      </c>
      <c r="M4">
        <v>16883.709599999998</v>
      </c>
    </row>
    <row r="5" spans="1:13" x14ac:dyDescent="0.3">
      <c r="A5">
        <v>311</v>
      </c>
      <c r="B5">
        <v>20060107</v>
      </c>
      <c r="C5">
        <v>20060119</v>
      </c>
      <c r="D5">
        <v>20060114</v>
      </c>
      <c r="E5">
        <v>18710</v>
      </c>
      <c r="F5">
        <v>9</v>
      </c>
      <c r="G5">
        <v>4</v>
      </c>
      <c r="H5">
        <v>3578.27</v>
      </c>
      <c r="I5">
        <v>2171.2941999999998</v>
      </c>
      <c r="J5" s="11">
        <v>38724</v>
      </c>
      <c r="K5">
        <v>14313.08</v>
      </c>
      <c r="L5">
        <v>8685.1767999999993</v>
      </c>
      <c r="M5">
        <v>5627.9031999999997</v>
      </c>
    </row>
    <row r="6" spans="1:13" x14ac:dyDescent="0.3">
      <c r="A6">
        <v>311</v>
      </c>
      <c r="B6">
        <v>20060124</v>
      </c>
      <c r="C6">
        <v>20060205</v>
      </c>
      <c r="D6">
        <v>20060131</v>
      </c>
      <c r="E6">
        <v>18723</v>
      </c>
      <c r="F6">
        <v>9</v>
      </c>
      <c r="G6">
        <v>1</v>
      </c>
      <c r="H6">
        <v>3578.27</v>
      </c>
      <c r="I6">
        <v>2171.2941999999998</v>
      </c>
      <c r="J6" s="11">
        <v>38741</v>
      </c>
      <c r="K6">
        <v>3578.27</v>
      </c>
      <c r="L6">
        <v>2171.2941999999998</v>
      </c>
      <c r="M6">
        <v>1406.9757999999999</v>
      </c>
    </row>
    <row r="7" spans="1:13" x14ac:dyDescent="0.3">
      <c r="A7">
        <v>311</v>
      </c>
      <c r="B7">
        <v>20060122</v>
      </c>
      <c r="C7">
        <v>20060203</v>
      </c>
      <c r="D7">
        <v>20060129</v>
      </c>
      <c r="E7">
        <v>18724</v>
      </c>
      <c r="F7">
        <v>9</v>
      </c>
      <c r="G7">
        <v>13</v>
      </c>
      <c r="H7">
        <v>3578.27</v>
      </c>
      <c r="I7">
        <v>2171.2941999999998</v>
      </c>
      <c r="J7" s="11">
        <v>38739</v>
      </c>
      <c r="K7">
        <v>46517.51</v>
      </c>
      <c r="L7">
        <v>28226.8246</v>
      </c>
      <c r="M7">
        <v>18290.685399999998</v>
      </c>
    </row>
    <row r="8" spans="1:13" x14ac:dyDescent="0.3">
      <c r="A8">
        <v>311</v>
      </c>
      <c r="B8">
        <v>20060120</v>
      </c>
      <c r="C8">
        <v>20060201</v>
      </c>
      <c r="D8">
        <v>20060127</v>
      </c>
      <c r="E8">
        <v>18739</v>
      </c>
      <c r="F8">
        <v>9</v>
      </c>
      <c r="G8">
        <v>10</v>
      </c>
      <c r="H8">
        <v>3578.27</v>
      </c>
      <c r="I8">
        <v>2171.2941999999998</v>
      </c>
      <c r="J8" s="11">
        <v>38737</v>
      </c>
      <c r="K8">
        <v>35782.699999999997</v>
      </c>
      <c r="L8">
        <v>21712.941999999999</v>
      </c>
      <c r="M8">
        <v>14069.758</v>
      </c>
    </row>
    <row r="9" spans="1:13" x14ac:dyDescent="0.3">
      <c r="A9">
        <v>311</v>
      </c>
      <c r="B9">
        <v>20060112</v>
      </c>
      <c r="C9">
        <v>20060124</v>
      </c>
      <c r="D9">
        <v>20060119</v>
      </c>
      <c r="E9">
        <v>19093</v>
      </c>
      <c r="F9">
        <v>9</v>
      </c>
      <c r="G9">
        <v>11</v>
      </c>
      <c r="H9">
        <v>3578.27</v>
      </c>
      <c r="I9">
        <v>2171.2941999999998</v>
      </c>
      <c r="J9" s="11">
        <v>38729</v>
      </c>
      <c r="K9">
        <v>39360.97</v>
      </c>
      <c r="L9">
        <v>23884.236199999999</v>
      </c>
      <c r="M9">
        <v>15476.7338</v>
      </c>
    </row>
    <row r="10" spans="1:13" x14ac:dyDescent="0.3">
      <c r="A10">
        <v>311</v>
      </c>
      <c r="B10">
        <v>20060211</v>
      </c>
      <c r="C10">
        <v>20060223</v>
      </c>
      <c r="D10">
        <v>20060218</v>
      </c>
      <c r="E10">
        <v>19264</v>
      </c>
      <c r="F10">
        <v>9</v>
      </c>
      <c r="G10">
        <v>11</v>
      </c>
      <c r="H10">
        <v>3578.27</v>
      </c>
      <c r="I10">
        <v>2171.2941999999998</v>
      </c>
      <c r="J10" s="11">
        <v>38759</v>
      </c>
      <c r="K10">
        <v>39360.97</v>
      </c>
      <c r="L10">
        <v>23884.236199999999</v>
      </c>
      <c r="M10">
        <v>15476.7338</v>
      </c>
    </row>
    <row r="11" spans="1:13" x14ac:dyDescent="0.3">
      <c r="A11">
        <v>311</v>
      </c>
      <c r="B11">
        <v>20060201</v>
      </c>
      <c r="C11">
        <v>20060213</v>
      </c>
      <c r="D11">
        <v>20060208</v>
      </c>
      <c r="E11">
        <v>19562</v>
      </c>
      <c r="F11">
        <v>9</v>
      </c>
      <c r="G11">
        <v>7</v>
      </c>
      <c r="H11">
        <v>3578.27</v>
      </c>
      <c r="I11">
        <v>2171.2941999999998</v>
      </c>
      <c r="J11" s="11">
        <v>38749</v>
      </c>
      <c r="K11">
        <v>25047.89</v>
      </c>
      <c r="L11">
        <v>15199.0594</v>
      </c>
      <c r="M11">
        <v>9848.8305999999993</v>
      </c>
    </row>
    <row r="12" spans="1:13" x14ac:dyDescent="0.3">
      <c r="A12">
        <v>311</v>
      </c>
      <c r="B12">
        <v>20060224</v>
      </c>
      <c r="C12">
        <v>20060308</v>
      </c>
      <c r="D12">
        <v>20060303</v>
      </c>
      <c r="E12">
        <v>19577</v>
      </c>
      <c r="F12">
        <v>9</v>
      </c>
      <c r="G12">
        <v>6</v>
      </c>
      <c r="H12">
        <v>3578.27</v>
      </c>
      <c r="I12">
        <v>2171.2941999999998</v>
      </c>
      <c r="J12" s="11">
        <v>38772</v>
      </c>
      <c r="K12">
        <v>21469.62</v>
      </c>
      <c r="L12">
        <v>13027.7652</v>
      </c>
      <c r="M12">
        <v>8441.8547999999992</v>
      </c>
    </row>
    <row r="13" spans="1:13" x14ac:dyDescent="0.3">
      <c r="A13">
        <v>311</v>
      </c>
      <c r="B13">
        <v>20060209</v>
      </c>
      <c r="C13">
        <v>20060221</v>
      </c>
      <c r="D13">
        <v>20060216</v>
      </c>
      <c r="E13">
        <v>19598</v>
      </c>
      <c r="F13">
        <v>9</v>
      </c>
      <c r="G13">
        <v>8</v>
      </c>
      <c r="H13">
        <v>3578.27</v>
      </c>
      <c r="I13">
        <v>2171.2941999999998</v>
      </c>
      <c r="J13" s="11">
        <v>38757</v>
      </c>
      <c r="K13">
        <v>28626.16</v>
      </c>
      <c r="L13">
        <v>17370.353599999999</v>
      </c>
      <c r="M13">
        <v>11255.806399999999</v>
      </c>
    </row>
    <row r="14" spans="1:13" x14ac:dyDescent="0.3">
      <c r="A14">
        <v>311</v>
      </c>
      <c r="B14">
        <v>20060219</v>
      </c>
      <c r="C14">
        <v>20060303</v>
      </c>
      <c r="D14">
        <v>20060226</v>
      </c>
      <c r="E14">
        <v>19599</v>
      </c>
      <c r="F14">
        <v>9</v>
      </c>
      <c r="G14">
        <v>19</v>
      </c>
      <c r="H14">
        <v>3578.27</v>
      </c>
      <c r="I14">
        <v>2171.2941999999998</v>
      </c>
      <c r="J14" s="11">
        <v>38767</v>
      </c>
      <c r="K14">
        <v>67987.13</v>
      </c>
      <c r="L14">
        <v>41254.589800000002</v>
      </c>
      <c r="M14">
        <v>26732.540199999999</v>
      </c>
    </row>
    <row r="15" spans="1:13" x14ac:dyDescent="0.3">
      <c r="A15">
        <v>311</v>
      </c>
      <c r="B15">
        <v>20060221</v>
      </c>
      <c r="C15">
        <v>20060305</v>
      </c>
      <c r="D15">
        <v>20060228</v>
      </c>
      <c r="E15">
        <v>19611</v>
      </c>
      <c r="F15">
        <v>9</v>
      </c>
      <c r="G15">
        <v>6</v>
      </c>
      <c r="H15">
        <v>3578.27</v>
      </c>
      <c r="I15">
        <v>2171.2941999999998</v>
      </c>
      <c r="J15" s="11">
        <v>38769</v>
      </c>
      <c r="K15">
        <v>21469.62</v>
      </c>
      <c r="L15">
        <v>13027.7652</v>
      </c>
      <c r="M15">
        <v>8441.8547999999992</v>
      </c>
    </row>
    <row r="16" spans="1:13" x14ac:dyDescent="0.3">
      <c r="A16">
        <v>311</v>
      </c>
      <c r="B16">
        <v>20060201</v>
      </c>
      <c r="C16">
        <v>20060213</v>
      </c>
      <c r="D16">
        <v>20060208</v>
      </c>
      <c r="E16">
        <v>19613</v>
      </c>
      <c r="F16">
        <v>9</v>
      </c>
      <c r="G16">
        <v>3</v>
      </c>
      <c r="H16">
        <v>3578.27</v>
      </c>
      <c r="I16">
        <v>2171.2941999999998</v>
      </c>
      <c r="J16" s="11">
        <v>38749</v>
      </c>
      <c r="K16">
        <v>10734.81</v>
      </c>
      <c r="L16">
        <v>6513.8825999999999</v>
      </c>
      <c r="M16">
        <v>4220.9273999999996</v>
      </c>
    </row>
    <row r="17" spans="1:13" x14ac:dyDescent="0.3">
      <c r="A17">
        <v>311</v>
      </c>
      <c r="B17">
        <v>20060226</v>
      </c>
      <c r="C17">
        <v>20060310</v>
      </c>
      <c r="D17">
        <v>20060305</v>
      </c>
      <c r="E17">
        <v>19615</v>
      </c>
      <c r="F17">
        <v>9</v>
      </c>
      <c r="G17">
        <v>7</v>
      </c>
      <c r="H17">
        <v>3578.27</v>
      </c>
      <c r="I17">
        <v>2171.2941999999998</v>
      </c>
      <c r="J17" s="11">
        <v>38774</v>
      </c>
      <c r="K17">
        <v>25047.89</v>
      </c>
      <c r="L17">
        <v>15199.0594</v>
      </c>
      <c r="M17">
        <v>9848.8305999999993</v>
      </c>
    </row>
    <row r="18" spans="1:13" x14ac:dyDescent="0.3">
      <c r="A18">
        <v>311</v>
      </c>
      <c r="B18">
        <v>20060302</v>
      </c>
      <c r="C18">
        <v>20060314</v>
      </c>
      <c r="D18">
        <v>20060309</v>
      </c>
      <c r="E18">
        <v>19763</v>
      </c>
      <c r="F18">
        <v>9</v>
      </c>
      <c r="G18">
        <v>4</v>
      </c>
      <c r="H18">
        <v>3578.27</v>
      </c>
      <c r="I18">
        <v>2171.2941999999998</v>
      </c>
      <c r="J18" s="11">
        <v>38778</v>
      </c>
      <c r="K18">
        <v>14313.08</v>
      </c>
      <c r="L18">
        <v>8685.1767999999993</v>
      </c>
      <c r="M18">
        <v>5627.9031999999997</v>
      </c>
    </row>
    <row r="19" spans="1:13" x14ac:dyDescent="0.3">
      <c r="A19">
        <v>311</v>
      </c>
      <c r="B19">
        <v>20060312</v>
      </c>
      <c r="C19">
        <v>20060324</v>
      </c>
      <c r="D19">
        <v>20060319</v>
      </c>
      <c r="E19">
        <v>19771</v>
      </c>
      <c r="F19">
        <v>9</v>
      </c>
      <c r="G19">
        <v>1</v>
      </c>
      <c r="H19">
        <v>3578.27</v>
      </c>
      <c r="I19">
        <v>2171.2941999999998</v>
      </c>
      <c r="J19" s="11">
        <v>38788</v>
      </c>
      <c r="K19">
        <v>3578.27</v>
      </c>
      <c r="L19">
        <v>2171.2941999999998</v>
      </c>
      <c r="M19">
        <v>1406.9757999999999</v>
      </c>
    </row>
    <row r="20" spans="1:13" x14ac:dyDescent="0.3">
      <c r="A20">
        <v>311</v>
      </c>
      <c r="B20">
        <v>20060309</v>
      </c>
      <c r="C20">
        <v>20060321</v>
      </c>
      <c r="D20">
        <v>20060316</v>
      </c>
      <c r="E20">
        <v>19782</v>
      </c>
      <c r="F20">
        <v>9</v>
      </c>
      <c r="G20">
        <v>9</v>
      </c>
      <c r="H20">
        <v>3578.27</v>
      </c>
      <c r="I20">
        <v>2171.2941999999998</v>
      </c>
      <c r="J20" s="11">
        <v>38785</v>
      </c>
      <c r="K20">
        <v>32204.43</v>
      </c>
      <c r="L20">
        <v>19541.647799999999</v>
      </c>
      <c r="M20">
        <v>12662.7822</v>
      </c>
    </row>
    <row r="21" spans="1:13" x14ac:dyDescent="0.3">
      <c r="A21">
        <v>311</v>
      </c>
      <c r="B21">
        <v>20060306</v>
      </c>
      <c r="C21">
        <v>20060318</v>
      </c>
      <c r="D21">
        <v>20060313</v>
      </c>
      <c r="E21">
        <v>19787</v>
      </c>
      <c r="F21">
        <v>9</v>
      </c>
      <c r="G21">
        <v>10</v>
      </c>
      <c r="H21">
        <v>3578.27</v>
      </c>
      <c r="I21">
        <v>2171.2941999999998</v>
      </c>
      <c r="J21" s="11">
        <v>38782</v>
      </c>
      <c r="K21">
        <v>35782.699999999997</v>
      </c>
      <c r="L21">
        <v>21712.941999999999</v>
      </c>
      <c r="M21">
        <v>14069.758</v>
      </c>
    </row>
    <row r="22" spans="1:13" x14ac:dyDescent="0.3">
      <c r="A22">
        <v>311</v>
      </c>
      <c r="B22">
        <v>20060330</v>
      </c>
      <c r="C22">
        <v>20060411</v>
      </c>
      <c r="D22">
        <v>20060406</v>
      </c>
      <c r="E22">
        <v>19949</v>
      </c>
      <c r="F22">
        <v>9</v>
      </c>
      <c r="G22">
        <v>20</v>
      </c>
      <c r="H22">
        <v>3578.27</v>
      </c>
      <c r="I22">
        <v>2171.2941999999998</v>
      </c>
      <c r="J22" s="11">
        <v>38806</v>
      </c>
      <c r="K22">
        <v>71565.399999999994</v>
      </c>
      <c r="L22">
        <v>43425.883999999998</v>
      </c>
      <c r="M22">
        <v>28139.516</v>
      </c>
    </row>
    <row r="23" spans="1:13" x14ac:dyDescent="0.3">
      <c r="A23">
        <v>311</v>
      </c>
      <c r="B23">
        <v>20060329</v>
      </c>
      <c r="C23">
        <v>20060410</v>
      </c>
      <c r="D23">
        <v>20060405</v>
      </c>
      <c r="E23">
        <v>19956</v>
      </c>
      <c r="F23">
        <v>9</v>
      </c>
      <c r="G23">
        <v>8</v>
      </c>
      <c r="H23">
        <v>3578.27</v>
      </c>
      <c r="I23">
        <v>2171.2941999999998</v>
      </c>
      <c r="J23" s="11">
        <v>38805</v>
      </c>
      <c r="K23">
        <v>28626.16</v>
      </c>
      <c r="L23">
        <v>17370.353599999999</v>
      </c>
      <c r="M23">
        <v>11255.806399999999</v>
      </c>
    </row>
    <row r="24" spans="1:13" x14ac:dyDescent="0.3">
      <c r="A24">
        <v>311</v>
      </c>
      <c r="B24">
        <v>20060309</v>
      </c>
      <c r="C24">
        <v>20060321</v>
      </c>
      <c r="D24">
        <v>20060316</v>
      </c>
      <c r="E24">
        <v>19964</v>
      </c>
      <c r="F24">
        <v>9</v>
      </c>
      <c r="G24">
        <v>1</v>
      </c>
      <c r="H24">
        <v>3578.27</v>
      </c>
      <c r="I24">
        <v>2171.2941999999998</v>
      </c>
      <c r="J24" s="11">
        <v>38785</v>
      </c>
      <c r="K24">
        <v>3578.27</v>
      </c>
      <c r="L24">
        <v>2171.2941999999998</v>
      </c>
      <c r="M24">
        <v>1406.9757999999999</v>
      </c>
    </row>
    <row r="25" spans="1:13" x14ac:dyDescent="0.3">
      <c r="A25">
        <v>311</v>
      </c>
      <c r="B25">
        <v>20060324</v>
      </c>
      <c r="C25">
        <v>20060405</v>
      </c>
      <c r="D25">
        <v>20060331</v>
      </c>
      <c r="E25">
        <v>19965</v>
      </c>
      <c r="F25">
        <v>9</v>
      </c>
      <c r="G25">
        <v>16</v>
      </c>
      <c r="H25">
        <v>3578.27</v>
      </c>
      <c r="I25">
        <v>2171.2941999999998</v>
      </c>
      <c r="J25" s="11">
        <v>38800</v>
      </c>
      <c r="K25">
        <v>57252.32</v>
      </c>
      <c r="L25">
        <v>34740.707199999997</v>
      </c>
      <c r="M25">
        <v>22511.612799999999</v>
      </c>
    </row>
    <row r="26" spans="1:13" x14ac:dyDescent="0.3">
      <c r="A26">
        <v>311</v>
      </c>
      <c r="B26">
        <v>20060326</v>
      </c>
      <c r="C26">
        <v>20060407</v>
      </c>
      <c r="D26">
        <v>20060402</v>
      </c>
      <c r="E26">
        <v>19966</v>
      </c>
      <c r="F26">
        <v>9</v>
      </c>
      <c r="G26">
        <v>13</v>
      </c>
      <c r="H26">
        <v>3578.27</v>
      </c>
      <c r="I26">
        <v>2171.2941999999998</v>
      </c>
      <c r="J26" s="11">
        <v>38802</v>
      </c>
      <c r="K26">
        <v>46517.51</v>
      </c>
      <c r="L26">
        <v>28226.8246</v>
      </c>
      <c r="M26">
        <v>18290.685399999998</v>
      </c>
    </row>
    <row r="27" spans="1:13" x14ac:dyDescent="0.3">
      <c r="A27">
        <v>313</v>
      </c>
      <c r="B27">
        <v>20060109</v>
      </c>
      <c r="C27">
        <v>20060121</v>
      </c>
      <c r="D27">
        <v>20060116</v>
      </c>
      <c r="E27">
        <v>18725</v>
      </c>
      <c r="F27">
        <v>9</v>
      </c>
      <c r="G27">
        <v>19</v>
      </c>
      <c r="H27">
        <v>3578.27</v>
      </c>
      <c r="I27">
        <v>2171.2941999999998</v>
      </c>
      <c r="J27" s="11">
        <v>38726</v>
      </c>
      <c r="K27">
        <v>67987.13</v>
      </c>
      <c r="L27">
        <v>41254.589800000002</v>
      </c>
      <c r="M27">
        <v>26732.540199999999</v>
      </c>
    </row>
    <row r="28" spans="1:13" x14ac:dyDescent="0.3">
      <c r="A28">
        <v>313</v>
      </c>
      <c r="B28">
        <v>20060114</v>
      </c>
      <c r="C28">
        <v>20060126</v>
      </c>
      <c r="D28">
        <v>20060121</v>
      </c>
      <c r="E28">
        <v>18767</v>
      </c>
      <c r="F28">
        <v>9</v>
      </c>
      <c r="G28">
        <v>13</v>
      </c>
      <c r="H28">
        <v>3578.27</v>
      </c>
      <c r="I28">
        <v>2171.2941999999998</v>
      </c>
      <c r="J28" s="11">
        <v>38731</v>
      </c>
      <c r="K28">
        <v>46517.51</v>
      </c>
      <c r="L28">
        <v>28226.8246</v>
      </c>
      <c r="M28">
        <v>18290.685399999998</v>
      </c>
    </row>
    <row r="29" spans="1:13" x14ac:dyDescent="0.3">
      <c r="A29">
        <v>313</v>
      </c>
      <c r="B29">
        <v>20060103</v>
      </c>
      <c r="C29">
        <v>20060115</v>
      </c>
      <c r="D29">
        <v>20060110</v>
      </c>
      <c r="E29">
        <v>18899</v>
      </c>
      <c r="F29">
        <v>9</v>
      </c>
      <c r="G29">
        <v>5</v>
      </c>
      <c r="H29">
        <v>3578.27</v>
      </c>
      <c r="I29">
        <v>2171.2941999999998</v>
      </c>
      <c r="J29" s="11">
        <v>38720</v>
      </c>
      <c r="K29">
        <v>17891.349999999999</v>
      </c>
      <c r="L29">
        <v>10856.471</v>
      </c>
      <c r="M29">
        <v>7034.8789999999999</v>
      </c>
    </row>
    <row r="30" spans="1:13" x14ac:dyDescent="0.3">
      <c r="A30">
        <v>313</v>
      </c>
      <c r="B30">
        <v>20060120</v>
      </c>
      <c r="C30">
        <v>20060201</v>
      </c>
      <c r="D30">
        <v>20060127</v>
      </c>
      <c r="E30">
        <v>18929</v>
      </c>
      <c r="F30">
        <v>9</v>
      </c>
      <c r="G30">
        <v>18</v>
      </c>
      <c r="H30">
        <v>3578.27</v>
      </c>
      <c r="I30">
        <v>2171.2941999999998</v>
      </c>
      <c r="J30" s="11">
        <v>38737</v>
      </c>
      <c r="K30">
        <v>64408.86</v>
      </c>
      <c r="L30">
        <v>39083.295599999998</v>
      </c>
      <c r="M30">
        <v>25325.564399999999</v>
      </c>
    </row>
    <row r="31" spans="1:13" x14ac:dyDescent="0.3">
      <c r="A31">
        <v>313</v>
      </c>
      <c r="B31">
        <v>20060119</v>
      </c>
      <c r="C31">
        <v>20060131</v>
      </c>
      <c r="D31">
        <v>20060126</v>
      </c>
      <c r="E31">
        <v>18931</v>
      </c>
      <c r="F31">
        <v>9</v>
      </c>
      <c r="G31">
        <v>9</v>
      </c>
      <c r="H31">
        <v>3578.27</v>
      </c>
      <c r="I31">
        <v>2171.2941999999998</v>
      </c>
      <c r="J31" s="11">
        <v>38736</v>
      </c>
      <c r="K31">
        <v>32204.43</v>
      </c>
      <c r="L31">
        <v>19541.647799999999</v>
      </c>
      <c r="M31">
        <v>12662.7822</v>
      </c>
    </row>
    <row r="32" spans="1:13" x14ac:dyDescent="0.3">
      <c r="A32">
        <v>313</v>
      </c>
      <c r="B32">
        <v>20060222</v>
      </c>
      <c r="C32">
        <v>20060306</v>
      </c>
      <c r="D32">
        <v>20060301</v>
      </c>
      <c r="E32">
        <v>19095</v>
      </c>
      <c r="F32">
        <v>9</v>
      </c>
      <c r="G32">
        <v>3</v>
      </c>
      <c r="H32">
        <v>3578.27</v>
      </c>
      <c r="I32">
        <v>2171.2941999999998</v>
      </c>
      <c r="J32" s="11">
        <v>38770</v>
      </c>
      <c r="K32">
        <v>10734.81</v>
      </c>
      <c r="L32">
        <v>6513.8825999999999</v>
      </c>
      <c r="M32">
        <v>4220.9273999999996</v>
      </c>
    </row>
    <row r="33" spans="1:13" x14ac:dyDescent="0.3">
      <c r="A33">
        <v>313</v>
      </c>
      <c r="B33">
        <v>20060202</v>
      </c>
      <c r="C33">
        <v>20060214</v>
      </c>
      <c r="D33">
        <v>20060209</v>
      </c>
      <c r="E33">
        <v>19096</v>
      </c>
      <c r="F33">
        <v>9</v>
      </c>
      <c r="G33">
        <v>17</v>
      </c>
      <c r="H33">
        <v>3578.27</v>
      </c>
      <c r="I33">
        <v>2171.2941999999998</v>
      </c>
      <c r="J33" s="11">
        <v>38750</v>
      </c>
      <c r="K33">
        <v>60830.59</v>
      </c>
      <c r="L33">
        <v>36912.001400000001</v>
      </c>
      <c r="M33">
        <v>23918.588599999999</v>
      </c>
    </row>
    <row r="34" spans="1:13" x14ac:dyDescent="0.3">
      <c r="A34">
        <v>313</v>
      </c>
      <c r="B34">
        <v>20060223</v>
      </c>
      <c r="C34">
        <v>20060307</v>
      </c>
      <c r="D34">
        <v>20060302</v>
      </c>
      <c r="E34">
        <v>19099</v>
      </c>
      <c r="F34">
        <v>9</v>
      </c>
      <c r="G34">
        <v>17</v>
      </c>
      <c r="H34">
        <v>3578.27</v>
      </c>
      <c r="I34">
        <v>2171.2941999999998</v>
      </c>
      <c r="J34" s="11">
        <v>38771</v>
      </c>
      <c r="K34">
        <v>60830.59</v>
      </c>
      <c r="L34">
        <v>36912.001400000001</v>
      </c>
      <c r="M34">
        <v>23918.588599999999</v>
      </c>
    </row>
    <row r="35" spans="1:13" x14ac:dyDescent="0.3">
      <c r="A35">
        <v>313</v>
      </c>
      <c r="B35">
        <v>20060203</v>
      </c>
      <c r="C35">
        <v>20060215</v>
      </c>
      <c r="D35">
        <v>20060210</v>
      </c>
      <c r="E35">
        <v>19271</v>
      </c>
      <c r="F35">
        <v>9</v>
      </c>
      <c r="G35">
        <v>14</v>
      </c>
      <c r="H35">
        <v>3578.27</v>
      </c>
      <c r="I35">
        <v>2171.2941999999998</v>
      </c>
      <c r="J35" s="11">
        <v>38751</v>
      </c>
      <c r="K35">
        <v>50095.78</v>
      </c>
      <c r="L35">
        <v>30398.1188</v>
      </c>
      <c r="M35">
        <v>19697.661199999999</v>
      </c>
    </row>
    <row r="36" spans="1:13" x14ac:dyDescent="0.3">
      <c r="A36">
        <v>313</v>
      </c>
      <c r="B36">
        <v>20060224</v>
      </c>
      <c r="C36">
        <v>20060308</v>
      </c>
      <c r="D36">
        <v>20060303</v>
      </c>
      <c r="E36">
        <v>19556</v>
      </c>
      <c r="F36">
        <v>9</v>
      </c>
      <c r="G36">
        <v>9</v>
      </c>
      <c r="H36">
        <v>3578.27</v>
      </c>
      <c r="I36">
        <v>2171.2941999999998</v>
      </c>
      <c r="J36" s="11">
        <v>38772</v>
      </c>
      <c r="K36">
        <v>32204.43</v>
      </c>
      <c r="L36">
        <v>19541.647799999999</v>
      </c>
      <c r="M36">
        <v>12662.7822</v>
      </c>
    </row>
    <row r="37" spans="1:13" x14ac:dyDescent="0.3">
      <c r="A37">
        <v>313</v>
      </c>
      <c r="B37">
        <v>20060216</v>
      </c>
      <c r="C37">
        <v>20060228</v>
      </c>
      <c r="D37">
        <v>20060223</v>
      </c>
      <c r="E37">
        <v>19558</v>
      </c>
      <c r="F37">
        <v>9</v>
      </c>
      <c r="G37">
        <v>2</v>
      </c>
      <c r="H37">
        <v>3578.27</v>
      </c>
      <c r="I37">
        <v>2171.2941999999998</v>
      </c>
      <c r="J37" s="11">
        <v>38764</v>
      </c>
      <c r="K37">
        <v>7156.54</v>
      </c>
      <c r="L37">
        <v>4342.5883999999996</v>
      </c>
      <c r="M37">
        <v>2813.9515999999999</v>
      </c>
    </row>
    <row r="38" spans="1:13" x14ac:dyDescent="0.3">
      <c r="A38">
        <v>313</v>
      </c>
      <c r="B38">
        <v>20060211</v>
      </c>
      <c r="C38">
        <v>20060223</v>
      </c>
      <c r="D38">
        <v>20060218</v>
      </c>
      <c r="E38">
        <v>19561</v>
      </c>
      <c r="F38">
        <v>9</v>
      </c>
      <c r="G38">
        <v>1</v>
      </c>
      <c r="H38">
        <v>3578.27</v>
      </c>
      <c r="I38">
        <v>2171.2941999999998</v>
      </c>
      <c r="J38" s="11">
        <v>38759</v>
      </c>
      <c r="K38">
        <v>3578.27</v>
      </c>
      <c r="L38">
        <v>2171.2941999999998</v>
      </c>
      <c r="M38">
        <v>1406.9757999999999</v>
      </c>
    </row>
    <row r="39" spans="1:13" x14ac:dyDescent="0.3">
      <c r="A39">
        <v>313</v>
      </c>
      <c r="B39">
        <v>20060223</v>
      </c>
      <c r="C39">
        <v>20060307</v>
      </c>
      <c r="D39">
        <v>20060302</v>
      </c>
      <c r="E39">
        <v>19563</v>
      </c>
      <c r="F39">
        <v>9</v>
      </c>
      <c r="G39">
        <v>13</v>
      </c>
      <c r="H39">
        <v>3578.27</v>
      </c>
      <c r="I39">
        <v>2171.2941999999998</v>
      </c>
      <c r="J39" s="11">
        <v>38771</v>
      </c>
      <c r="K39">
        <v>46517.51</v>
      </c>
      <c r="L39">
        <v>28226.8246</v>
      </c>
      <c r="M39">
        <v>18290.685399999998</v>
      </c>
    </row>
    <row r="40" spans="1:13" x14ac:dyDescent="0.3">
      <c r="A40">
        <v>313</v>
      </c>
      <c r="B40">
        <v>20060223</v>
      </c>
      <c r="C40">
        <v>20060307</v>
      </c>
      <c r="D40">
        <v>20060302</v>
      </c>
      <c r="E40">
        <v>19564</v>
      </c>
      <c r="F40">
        <v>9</v>
      </c>
      <c r="G40">
        <v>9</v>
      </c>
      <c r="H40">
        <v>3578.27</v>
      </c>
      <c r="I40">
        <v>2171.2941999999998</v>
      </c>
      <c r="J40" s="11">
        <v>38771</v>
      </c>
      <c r="K40">
        <v>32204.43</v>
      </c>
      <c r="L40">
        <v>19541.647799999999</v>
      </c>
      <c r="M40">
        <v>12662.7822</v>
      </c>
    </row>
    <row r="41" spans="1:13" x14ac:dyDescent="0.3">
      <c r="A41">
        <v>313</v>
      </c>
      <c r="B41">
        <v>20060211</v>
      </c>
      <c r="C41">
        <v>20060223</v>
      </c>
      <c r="D41">
        <v>20060218</v>
      </c>
      <c r="E41">
        <v>19576</v>
      </c>
      <c r="F41">
        <v>9</v>
      </c>
      <c r="G41">
        <v>3</v>
      </c>
      <c r="H41">
        <v>3578.27</v>
      </c>
      <c r="I41">
        <v>2171.2941999999998</v>
      </c>
      <c r="J41" s="11">
        <v>38759</v>
      </c>
      <c r="K41">
        <v>10734.81</v>
      </c>
      <c r="L41">
        <v>6513.8825999999999</v>
      </c>
      <c r="M41">
        <v>4220.9273999999996</v>
      </c>
    </row>
    <row r="42" spans="1:13" x14ac:dyDescent="0.3">
      <c r="A42">
        <v>313</v>
      </c>
      <c r="B42">
        <v>20060207</v>
      </c>
      <c r="C42">
        <v>20060219</v>
      </c>
      <c r="D42">
        <v>20060214</v>
      </c>
      <c r="E42">
        <v>19588</v>
      </c>
      <c r="F42">
        <v>9</v>
      </c>
      <c r="G42">
        <v>9</v>
      </c>
      <c r="H42">
        <v>3578.27</v>
      </c>
      <c r="I42">
        <v>2171.2941999999998</v>
      </c>
      <c r="J42" s="11">
        <v>38755</v>
      </c>
      <c r="K42">
        <v>32204.43</v>
      </c>
      <c r="L42">
        <v>19541.647799999999</v>
      </c>
      <c r="M42">
        <v>12662.7822</v>
      </c>
    </row>
    <row r="43" spans="1:13" x14ac:dyDescent="0.3">
      <c r="A43">
        <v>313</v>
      </c>
      <c r="B43">
        <v>20060226</v>
      </c>
      <c r="C43">
        <v>20060310</v>
      </c>
      <c r="D43">
        <v>20060305</v>
      </c>
      <c r="E43">
        <v>19593</v>
      </c>
      <c r="F43">
        <v>9</v>
      </c>
      <c r="G43">
        <v>19</v>
      </c>
      <c r="H43">
        <v>3578.27</v>
      </c>
      <c r="I43">
        <v>2171.2941999999998</v>
      </c>
      <c r="J43" s="11">
        <v>38774</v>
      </c>
      <c r="K43">
        <v>67987.13</v>
      </c>
      <c r="L43">
        <v>41254.589800000002</v>
      </c>
      <c r="M43">
        <v>26732.540199999999</v>
      </c>
    </row>
    <row r="44" spans="1:13" x14ac:dyDescent="0.3">
      <c r="A44">
        <v>313</v>
      </c>
      <c r="B44">
        <v>20060205</v>
      </c>
      <c r="C44">
        <v>20060217</v>
      </c>
      <c r="D44">
        <v>20060212</v>
      </c>
      <c r="E44">
        <v>19596</v>
      </c>
      <c r="F44">
        <v>9</v>
      </c>
      <c r="G44">
        <v>15</v>
      </c>
      <c r="H44">
        <v>3578.27</v>
      </c>
      <c r="I44">
        <v>2171.2941999999998</v>
      </c>
      <c r="J44" s="11">
        <v>38753</v>
      </c>
      <c r="K44">
        <v>53674.05</v>
      </c>
      <c r="L44">
        <v>32569.413</v>
      </c>
      <c r="M44">
        <v>21104.636999999999</v>
      </c>
    </row>
    <row r="45" spans="1:13" x14ac:dyDescent="0.3">
      <c r="A45">
        <v>313</v>
      </c>
      <c r="B45">
        <v>20060222</v>
      </c>
      <c r="C45">
        <v>20060306</v>
      </c>
      <c r="D45">
        <v>20060301</v>
      </c>
      <c r="E45">
        <v>19601</v>
      </c>
      <c r="F45">
        <v>9</v>
      </c>
      <c r="G45">
        <v>2</v>
      </c>
      <c r="H45">
        <v>3578.27</v>
      </c>
      <c r="I45">
        <v>2171.2941999999998</v>
      </c>
      <c r="J45" s="11">
        <v>38770</v>
      </c>
      <c r="K45">
        <v>7156.54</v>
      </c>
      <c r="L45">
        <v>4342.5883999999996</v>
      </c>
      <c r="M45">
        <v>2813.9515999999999</v>
      </c>
    </row>
    <row r="46" spans="1:13" x14ac:dyDescent="0.3">
      <c r="A46">
        <v>313</v>
      </c>
      <c r="B46">
        <v>20060320</v>
      </c>
      <c r="C46">
        <v>20060401</v>
      </c>
      <c r="D46">
        <v>20060327</v>
      </c>
      <c r="E46">
        <v>19621</v>
      </c>
      <c r="F46">
        <v>9</v>
      </c>
      <c r="G46">
        <v>7</v>
      </c>
      <c r="H46">
        <v>3578.27</v>
      </c>
      <c r="I46">
        <v>2171.2941999999998</v>
      </c>
      <c r="J46" s="11">
        <v>38796</v>
      </c>
      <c r="K46">
        <v>25047.89</v>
      </c>
      <c r="L46">
        <v>15199.0594</v>
      </c>
      <c r="M46">
        <v>9848.8305999999993</v>
      </c>
    </row>
    <row r="47" spans="1:13" x14ac:dyDescent="0.3">
      <c r="A47">
        <v>313</v>
      </c>
      <c r="B47">
        <v>20060303</v>
      </c>
      <c r="C47">
        <v>20060315</v>
      </c>
      <c r="D47">
        <v>20060310</v>
      </c>
      <c r="E47">
        <v>19628</v>
      </c>
      <c r="F47">
        <v>9</v>
      </c>
      <c r="G47">
        <v>17</v>
      </c>
      <c r="H47">
        <v>3578.27</v>
      </c>
      <c r="I47">
        <v>2171.2941999999998</v>
      </c>
      <c r="J47" s="11">
        <v>38779</v>
      </c>
      <c r="K47">
        <v>60830.59</v>
      </c>
      <c r="L47">
        <v>36912.001400000001</v>
      </c>
      <c r="M47">
        <v>23918.588599999999</v>
      </c>
    </row>
    <row r="48" spans="1:13" x14ac:dyDescent="0.3">
      <c r="A48">
        <v>313</v>
      </c>
      <c r="B48">
        <v>20060325</v>
      </c>
      <c r="C48">
        <v>20060406</v>
      </c>
      <c r="D48">
        <v>20060401</v>
      </c>
      <c r="E48">
        <v>19631</v>
      </c>
      <c r="F48">
        <v>9</v>
      </c>
      <c r="G48">
        <v>4</v>
      </c>
      <c r="H48">
        <v>3578.27</v>
      </c>
      <c r="I48">
        <v>2171.2941999999998</v>
      </c>
      <c r="J48" s="11">
        <v>38801</v>
      </c>
      <c r="K48">
        <v>14313.08</v>
      </c>
      <c r="L48">
        <v>8685.1767999999993</v>
      </c>
      <c r="M48">
        <v>5627.9031999999997</v>
      </c>
    </row>
    <row r="49" spans="1:13" x14ac:dyDescent="0.3">
      <c r="A49">
        <v>313</v>
      </c>
      <c r="B49">
        <v>20060322</v>
      </c>
      <c r="C49">
        <v>20060403</v>
      </c>
      <c r="D49">
        <v>20060329</v>
      </c>
      <c r="E49">
        <v>19653</v>
      </c>
      <c r="F49">
        <v>9</v>
      </c>
      <c r="G49">
        <v>14</v>
      </c>
      <c r="H49">
        <v>3578.27</v>
      </c>
      <c r="I49">
        <v>2171.2941999999998</v>
      </c>
      <c r="J49" s="11">
        <v>38798</v>
      </c>
      <c r="K49">
        <v>50095.78</v>
      </c>
      <c r="L49">
        <v>30398.1188</v>
      </c>
      <c r="M49">
        <v>19697.661199999999</v>
      </c>
    </row>
    <row r="50" spans="1:13" x14ac:dyDescent="0.3">
      <c r="A50">
        <v>313</v>
      </c>
      <c r="B50">
        <v>20060320</v>
      </c>
      <c r="C50">
        <v>20060401</v>
      </c>
      <c r="D50">
        <v>20060327</v>
      </c>
      <c r="E50">
        <v>19765</v>
      </c>
      <c r="F50">
        <v>9</v>
      </c>
      <c r="G50">
        <v>19</v>
      </c>
      <c r="H50">
        <v>3578.27</v>
      </c>
      <c r="I50">
        <v>2171.2941999999998</v>
      </c>
      <c r="J50" s="11">
        <v>38796</v>
      </c>
      <c r="K50">
        <v>67987.13</v>
      </c>
      <c r="L50">
        <v>41254.589800000002</v>
      </c>
      <c r="M50">
        <v>26732.540199999999</v>
      </c>
    </row>
    <row r="51" spans="1:13" x14ac:dyDescent="0.3">
      <c r="A51">
        <v>313</v>
      </c>
      <c r="B51">
        <v>20060330</v>
      </c>
      <c r="C51">
        <v>20060411</v>
      </c>
      <c r="D51">
        <v>20060406</v>
      </c>
      <c r="E51">
        <v>19785</v>
      </c>
      <c r="F51">
        <v>9</v>
      </c>
      <c r="G51">
        <v>9</v>
      </c>
      <c r="H51">
        <v>3578.27</v>
      </c>
      <c r="I51">
        <v>2171.2941999999998</v>
      </c>
      <c r="J51" s="11">
        <v>38806</v>
      </c>
      <c r="K51">
        <v>32204.43</v>
      </c>
      <c r="L51">
        <v>19541.647799999999</v>
      </c>
      <c r="M51">
        <v>12662.7822</v>
      </c>
    </row>
    <row r="52" spans="1:13" x14ac:dyDescent="0.3">
      <c r="A52">
        <v>313</v>
      </c>
      <c r="B52">
        <v>20060320</v>
      </c>
      <c r="C52">
        <v>20060401</v>
      </c>
      <c r="D52">
        <v>20060327</v>
      </c>
      <c r="E52">
        <v>19793</v>
      </c>
      <c r="F52">
        <v>9</v>
      </c>
      <c r="G52">
        <v>20</v>
      </c>
      <c r="H52">
        <v>3578.27</v>
      </c>
      <c r="I52">
        <v>2171.2941999999998</v>
      </c>
      <c r="J52" s="11">
        <v>38796</v>
      </c>
      <c r="K52">
        <v>71565.399999999994</v>
      </c>
      <c r="L52">
        <v>43425.883999999998</v>
      </c>
      <c r="M52">
        <v>28139.516</v>
      </c>
    </row>
    <row r="53" spans="1:13" x14ac:dyDescent="0.3">
      <c r="A53">
        <v>314</v>
      </c>
      <c r="B53">
        <v>20060112</v>
      </c>
      <c r="C53">
        <v>20060124</v>
      </c>
      <c r="D53">
        <v>20060119</v>
      </c>
      <c r="E53">
        <v>18716</v>
      </c>
      <c r="F53">
        <v>9</v>
      </c>
      <c r="G53">
        <v>19</v>
      </c>
      <c r="H53">
        <v>3578.27</v>
      </c>
      <c r="I53">
        <v>2171.2941999999998</v>
      </c>
      <c r="J53" s="11">
        <v>38729</v>
      </c>
      <c r="K53">
        <v>67987.13</v>
      </c>
      <c r="L53">
        <v>41254.589800000002</v>
      </c>
      <c r="M53">
        <v>26732.540199999999</v>
      </c>
    </row>
    <row r="54" spans="1:13" x14ac:dyDescent="0.3">
      <c r="A54">
        <v>314</v>
      </c>
      <c r="B54">
        <v>20060130</v>
      </c>
      <c r="C54">
        <v>20060211</v>
      </c>
      <c r="D54">
        <v>20060206</v>
      </c>
      <c r="E54">
        <v>18718</v>
      </c>
      <c r="F54">
        <v>9</v>
      </c>
      <c r="G54">
        <v>6</v>
      </c>
      <c r="H54">
        <v>3578.27</v>
      </c>
      <c r="I54">
        <v>2171.2941999999998</v>
      </c>
      <c r="J54" s="11">
        <v>38747</v>
      </c>
      <c r="K54">
        <v>21469.62</v>
      </c>
      <c r="L54">
        <v>13027.7652</v>
      </c>
      <c r="M54">
        <v>8441.8547999999992</v>
      </c>
    </row>
    <row r="55" spans="1:13" x14ac:dyDescent="0.3">
      <c r="A55">
        <v>314</v>
      </c>
      <c r="B55">
        <v>20060108</v>
      </c>
      <c r="C55">
        <v>20060120</v>
      </c>
      <c r="D55">
        <v>20060115</v>
      </c>
      <c r="E55">
        <v>18722</v>
      </c>
      <c r="F55">
        <v>9</v>
      </c>
      <c r="G55">
        <v>19</v>
      </c>
      <c r="H55">
        <v>3578.27</v>
      </c>
      <c r="I55">
        <v>2171.2941999999998</v>
      </c>
      <c r="J55" s="11">
        <v>38725</v>
      </c>
      <c r="K55">
        <v>67987.13</v>
      </c>
      <c r="L55">
        <v>41254.589800000002</v>
      </c>
      <c r="M55">
        <v>26732.540199999999</v>
      </c>
    </row>
    <row r="56" spans="1:13" x14ac:dyDescent="0.3">
      <c r="A56">
        <v>314</v>
      </c>
      <c r="B56">
        <v>20060122</v>
      </c>
      <c r="C56">
        <v>20060203</v>
      </c>
      <c r="D56">
        <v>20060129</v>
      </c>
      <c r="E56">
        <v>18729</v>
      </c>
      <c r="F56">
        <v>9</v>
      </c>
      <c r="G56">
        <v>17</v>
      </c>
      <c r="H56">
        <v>3578.27</v>
      </c>
      <c r="I56">
        <v>2171.2941999999998</v>
      </c>
      <c r="J56" s="11">
        <v>38739</v>
      </c>
      <c r="K56">
        <v>60830.59</v>
      </c>
      <c r="L56">
        <v>36912.001400000001</v>
      </c>
      <c r="M56">
        <v>23918.588599999999</v>
      </c>
    </row>
    <row r="57" spans="1:13" x14ac:dyDescent="0.3">
      <c r="A57">
        <v>314</v>
      </c>
      <c r="B57">
        <v>20060127</v>
      </c>
      <c r="C57">
        <v>20060208</v>
      </c>
      <c r="D57">
        <v>20060203</v>
      </c>
      <c r="E57">
        <v>18737</v>
      </c>
      <c r="F57">
        <v>9</v>
      </c>
      <c r="G57">
        <v>20</v>
      </c>
      <c r="H57">
        <v>3578.27</v>
      </c>
      <c r="I57">
        <v>2171.2941999999998</v>
      </c>
      <c r="J57" s="11">
        <v>38744</v>
      </c>
      <c r="K57">
        <v>71565.399999999994</v>
      </c>
      <c r="L57">
        <v>43425.883999999998</v>
      </c>
      <c r="M57">
        <v>28139.516</v>
      </c>
    </row>
    <row r="58" spans="1:13" x14ac:dyDescent="0.3">
      <c r="A58">
        <v>314</v>
      </c>
      <c r="B58">
        <v>20060108</v>
      </c>
      <c r="C58">
        <v>20060120</v>
      </c>
      <c r="D58">
        <v>20060115</v>
      </c>
      <c r="E58">
        <v>18740</v>
      </c>
      <c r="F58">
        <v>9</v>
      </c>
      <c r="G58">
        <v>19</v>
      </c>
      <c r="H58">
        <v>3578.27</v>
      </c>
      <c r="I58">
        <v>2171.2941999999998</v>
      </c>
      <c r="J58" s="11">
        <v>38725</v>
      </c>
      <c r="K58">
        <v>67987.13</v>
      </c>
      <c r="L58">
        <v>41254.589800000002</v>
      </c>
      <c r="M58">
        <v>26732.540199999999</v>
      </c>
    </row>
    <row r="59" spans="1:13" x14ac:dyDescent="0.3">
      <c r="A59">
        <v>314</v>
      </c>
      <c r="B59">
        <v>20060102</v>
      </c>
      <c r="C59">
        <v>20060114</v>
      </c>
      <c r="D59">
        <v>20060109</v>
      </c>
      <c r="E59">
        <v>18747</v>
      </c>
      <c r="F59">
        <v>9</v>
      </c>
      <c r="G59">
        <v>18</v>
      </c>
      <c r="H59">
        <v>3578.27</v>
      </c>
      <c r="I59">
        <v>2171.2941999999998</v>
      </c>
      <c r="J59" s="11">
        <v>38719</v>
      </c>
      <c r="K59">
        <v>64408.86</v>
      </c>
      <c r="L59">
        <v>39083.295599999998</v>
      </c>
      <c r="M59">
        <v>25325.564399999999</v>
      </c>
    </row>
    <row r="60" spans="1:13" x14ac:dyDescent="0.3">
      <c r="A60">
        <v>314</v>
      </c>
      <c r="B60">
        <v>20060116</v>
      </c>
      <c r="C60">
        <v>20060128</v>
      </c>
      <c r="D60">
        <v>20060123</v>
      </c>
      <c r="E60">
        <v>18766</v>
      </c>
      <c r="F60">
        <v>9</v>
      </c>
      <c r="G60">
        <v>2</v>
      </c>
      <c r="H60">
        <v>3578.27</v>
      </c>
      <c r="I60">
        <v>2171.2941999999998</v>
      </c>
      <c r="J60" s="11">
        <v>38733</v>
      </c>
      <c r="K60">
        <v>7156.54</v>
      </c>
      <c r="L60">
        <v>4342.5883999999996</v>
      </c>
      <c r="M60">
        <v>2813.9515999999999</v>
      </c>
    </row>
    <row r="61" spans="1:13" x14ac:dyDescent="0.3">
      <c r="A61">
        <v>314</v>
      </c>
      <c r="B61">
        <v>20060125</v>
      </c>
      <c r="C61">
        <v>20060206</v>
      </c>
      <c r="D61">
        <v>20060201</v>
      </c>
      <c r="E61">
        <v>18768</v>
      </c>
      <c r="F61">
        <v>9</v>
      </c>
      <c r="G61">
        <v>10</v>
      </c>
      <c r="H61">
        <v>3578.27</v>
      </c>
      <c r="I61">
        <v>2171.2941999999998</v>
      </c>
      <c r="J61" s="11">
        <v>38742</v>
      </c>
      <c r="K61">
        <v>35782.699999999997</v>
      </c>
      <c r="L61">
        <v>21712.941999999999</v>
      </c>
      <c r="M61">
        <v>14069.758</v>
      </c>
    </row>
    <row r="62" spans="1:13" x14ac:dyDescent="0.3">
      <c r="A62">
        <v>314</v>
      </c>
      <c r="B62">
        <v>20060120</v>
      </c>
      <c r="C62">
        <v>20060201</v>
      </c>
      <c r="D62">
        <v>20060127</v>
      </c>
      <c r="E62">
        <v>18902</v>
      </c>
      <c r="F62">
        <v>9</v>
      </c>
      <c r="G62">
        <v>13</v>
      </c>
      <c r="H62">
        <v>3578.27</v>
      </c>
      <c r="I62">
        <v>2171.2941999999998</v>
      </c>
      <c r="J62" s="11">
        <v>38737</v>
      </c>
      <c r="K62">
        <v>46517.51</v>
      </c>
      <c r="L62">
        <v>28226.8246</v>
      </c>
      <c r="M62">
        <v>18290.685399999998</v>
      </c>
    </row>
    <row r="63" spans="1:13" x14ac:dyDescent="0.3">
      <c r="A63">
        <v>314</v>
      </c>
      <c r="B63">
        <v>20060117</v>
      </c>
      <c r="C63">
        <v>20060129</v>
      </c>
      <c r="D63">
        <v>20060124</v>
      </c>
      <c r="E63">
        <v>18903</v>
      </c>
      <c r="F63">
        <v>9</v>
      </c>
      <c r="G63">
        <v>4</v>
      </c>
      <c r="H63">
        <v>3578.27</v>
      </c>
      <c r="I63">
        <v>2171.2941999999998</v>
      </c>
      <c r="J63" s="11">
        <v>38734</v>
      </c>
      <c r="K63">
        <v>14313.08</v>
      </c>
      <c r="L63">
        <v>8685.1767999999993</v>
      </c>
      <c r="M63">
        <v>5627.9031999999997</v>
      </c>
    </row>
    <row r="64" spans="1:13" x14ac:dyDescent="0.3">
      <c r="A64">
        <v>314</v>
      </c>
      <c r="B64">
        <v>20060121</v>
      </c>
      <c r="C64">
        <v>20060202</v>
      </c>
      <c r="D64">
        <v>20060128</v>
      </c>
      <c r="E64">
        <v>18907</v>
      </c>
      <c r="F64">
        <v>9</v>
      </c>
      <c r="G64">
        <v>2</v>
      </c>
      <c r="H64">
        <v>3578.27</v>
      </c>
      <c r="I64">
        <v>2171.2941999999998</v>
      </c>
      <c r="J64" s="11">
        <v>38738</v>
      </c>
      <c r="K64">
        <v>7156.54</v>
      </c>
      <c r="L64">
        <v>4342.5883999999996</v>
      </c>
      <c r="M64">
        <v>2813.9515999999999</v>
      </c>
    </row>
    <row r="65" spans="1:13" x14ac:dyDescent="0.3">
      <c r="A65">
        <v>314</v>
      </c>
      <c r="B65">
        <v>20060126</v>
      </c>
      <c r="C65">
        <v>20060207</v>
      </c>
      <c r="D65">
        <v>20060202</v>
      </c>
      <c r="E65">
        <v>18908</v>
      </c>
      <c r="F65">
        <v>9</v>
      </c>
      <c r="G65">
        <v>9</v>
      </c>
      <c r="H65">
        <v>3578.27</v>
      </c>
      <c r="I65">
        <v>2171.2941999999998</v>
      </c>
      <c r="J65" s="11">
        <v>38743</v>
      </c>
      <c r="K65">
        <v>32204.43</v>
      </c>
      <c r="L65">
        <v>19541.647799999999</v>
      </c>
      <c r="M65">
        <v>12662.7822</v>
      </c>
    </row>
    <row r="66" spans="1:13" x14ac:dyDescent="0.3">
      <c r="A66">
        <v>314</v>
      </c>
      <c r="B66">
        <v>20060103</v>
      </c>
      <c r="C66">
        <v>20060115</v>
      </c>
      <c r="D66">
        <v>20060110</v>
      </c>
      <c r="E66">
        <v>18909</v>
      </c>
      <c r="F66">
        <v>9</v>
      </c>
      <c r="G66">
        <v>12</v>
      </c>
      <c r="H66">
        <v>3578.27</v>
      </c>
      <c r="I66">
        <v>2171.2941999999998</v>
      </c>
      <c r="J66" s="11">
        <v>38720</v>
      </c>
      <c r="K66">
        <v>42939.24</v>
      </c>
      <c r="L66">
        <v>26055.5304</v>
      </c>
      <c r="M66">
        <v>16883.709599999998</v>
      </c>
    </row>
    <row r="67" spans="1:13" x14ac:dyDescent="0.3">
      <c r="A67">
        <v>314</v>
      </c>
      <c r="B67">
        <v>20060121</v>
      </c>
      <c r="C67">
        <v>20060202</v>
      </c>
      <c r="D67">
        <v>20060128</v>
      </c>
      <c r="E67">
        <v>19094</v>
      </c>
      <c r="F67">
        <v>9</v>
      </c>
      <c r="G67">
        <v>19</v>
      </c>
      <c r="H67">
        <v>3578.27</v>
      </c>
      <c r="I67">
        <v>2171.2941999999998</v>
      </c>
      <c r="J67" s="11">
        <v>38738</v>
      </c>
      <c r="K67">
        <v>67987.13</v>
      </c>
      <c r="L67">
        <v>41254.589800000002</v>
      </c>
      <c r="M67">
        <v>26732.540199999999</v>
      </c>
    </row>
    <row r="68" spans="1:13" x14ac:dyDescent="0.3">
      <c r="A68">
        <v>314</v>
      </c>
      <c r="B68">
        <v>20060204</v>
      </c>
      <c r="C68">
        <v>20060216</v>
      </c>
      <c r="D68">
        <v>20060211</v>
      </c>
      <c r="E68">
        <v>19269</v>
      </c>
      <c r="F68">
        <v>9</v>
      </c>
      <c r="G68">
        <v>18</v>
      </c>
      <c r="H68">
        <v>3578.27</v>
      </c>
      <c r="I68">
        <v>2171.2941999999998</v>
      </c>
      <c r="J68" s="11">
        <v>38752</v>
      </c>
      <c r="K68">
        <v>64408.86</v>
      </c>
      <c r="L68">
        <v>39083.295599999998</v>
      </c>
      <c r="M68">
        <v>25325.564399999999</v>
      </c>
    </row>
    <row r="69" spans="1:13" x14ac:dyDescent="0.3">
      <c r="A69">
        <v>314</v>
      </c>
      <c r="B69">
        <v>20060211</v>
      </c>
      <c r="C69">
        <v>20060223</v>
      </c>
      <c r="D69">
        <v>20060218</v>
      </c>
      <c r="E69">
        <v>19555</v>
      </c>
      <c r="F69">
        <v>9</v>
      </c>
      <c r="G69">
        <v>13</v>
      </c>
      <c r="H69">
        <v>3578.27</v>
      </c>
      <c r="I69">
        <v>2171.2941999999998</v>
      </c>
      <c r="J69" s="11">
        <v>38759</v>
      </c>
      <c r="K69">
        <v>46517.51</v>
      </c>
      <c r="L69">
        <v>28226.8246</v>
      </c>
      <c r="M69">
        <v>18290.685399999998</v>
      </c>
    </row>
    <row r="70" spans="1:13" x14ac:dyDescent="0.3">
      <c r="A70">
        <v>314</v>
      </c>
      <c r="B70">
        <v>20060217</v>
      </c>
      <c r="C70">
        <v>20060301</v>
      </c>
      <c r="D70">
        <v>20060224</v>
      </c>
      <c r="E70">
        <v>19559</v>
      </c>
      <c r="F70">
        <v>9</v>
      </c>
      <c r="G70">
        <v>11</v>
      </c>
      <c r="H70">
        <v>3578.27</v>
      </c>
      <c r="I70">
        <v>2171.2941999999998</v>
      </c>
      <c r="J70" s="11">
        <v>38765</v>
      </c>
      <c r="K70">
        <v>39360.97</v>
      </c>
      <c r="L70">
        <v>23884.236199999999</v>
      </c>
      <c r="M70">
        <v>15476.7338</v>
      </c>
    </row>
    <row r="71" spans="1:13" x14ac:dyDescent="0.3">
      <c r="A71">
        <v>314</v>
      </c>
      <c r="B71">
        <v>20060220</v>
      </c>
      <c r="C71">
        <v>20060304</v>
      </c>
      <c r="D71">
        <v>20060227</v>
      </c>
      <c r="E71">
        <v>19586</v>
      </c>
      <c r="F71">
        <v>9</v>
      </c>
      <c r="G71">
        <v>18</v>
      </c>
      <c r="H71">
        <v>3578.27</v>
      </c>
      <c r="I71">
        <v>2171.2941999999998</v>
      </c>
      <c r="J71" s="11">
        <v>38768</v>
      </c>
      <c r="K71">
        <v>64408.86</v>
      </c>
      <c r="L71">
        <v>39083.295599999998</v>
      </c>
      <c r="M71">
        <v>25325.564399999999</v>
      </c>
    </row>
    <row r="72" spans="1:13" x14ac:dyDescent="0.3">
      <c r="A72">
        <v>314</v>
      </c>
      <c r="B72">
        <v>20060222</v>
      </c>
      <c r="C72">
        <v>20060306</v>
      </c>
      <c r="D72">
        <v>20060301</v>
      </c>
      <c r="E72">
        <v>19614</v>
      </c>
      <c r="F72">
        <v>9</v>
      </c>
      <c r="G72">
        <v>12</v>
      </c>
      <c r="H72">
        <v>3578.27</v>
      </c>
      <c r="I72">
        <v>2171.2941999999998</v>
      </c>
      <c r="J72" s="11">
        <v>38770</v>
      </c>
      <c r="K72">
        <v>42939.24</v>
      </c>
      <c r="L72">
        <v>26055.5304</v>
      </c>
      <c r="M72">
        <v>16883.709599999998</v>
      </c>
    </row>
    <row r="73" spans="1:13" x14ac:dyDescent="0.3">
      <c r="A73">
        <v>314</v>
      </c>
      <c r="B73">
        <v>20060226</v>
      </c>
      <c r="C73">
        <v>20060310</v>
      </c>
      <c r="D73">
        <v>20060305</v>
      </c>
      <c r="E73">
        <v>19616</v>
      </c>
      <c r="F73">
        <v>9</v>
      </c>
      <c r="G73">
        <v>1</v>
      </c>
      <c r="H73">
        <v>3578.27</v>
      </c>
      <c r="I73">
        <v>2171.2941999999998</v>
      </c>
      <c r="J73" s="11">
        <v>38774</v>
      </c>
      <c r="K73">
        <v>3578.27</v>
      </c>
      <c r="L73">
        <v>2171.2941999999998</v>
      </c>
      <c r="M73">
        <v>1406.9757999999999</v>
      </c>
    </row>
    <row r="74" spans="1:13" x14ac:dyDescent="0.3">
      <c r="A74">
        <v>314</v>
      </c>
      <c r="B74">
        <v>20060308</v>
      </c>
      <c r="C74">
        <v>20060320</v>
      </c>
      <c r="D74">
        <v>20060315</v>
      </c>
      <c r="E74">
        <v>19766</v>
      </c>
      <c r="F74">
        <v>9</v>
      </c>
      <c r="G74">
        <v>18</v>
      </c>
      <c r="H74">
        <v>3578.27</v>
      </c>
      <c r="I74">
        <v>2171.2941999999998</v>
      </c>
      <c r="J74" s="11">
        <v>38784</v>
      </c>
      <c r="K74">
        <v>64408.86</v>
      </c>
      <c r="L74">
        <v>39083.295599999998</v>
      </c>
      <c r="M74">
        <v>25325.564399999999</v>
      </c>
    </row>
    <row r="75" spans="1:13" x14ac:dyDescent="0.3">
      <c r="A75">
        <v>314</v>
      </c>
      <c r="B75">
        <v>20060326</v>
      </c>
      <c r="C75">
        <v>20060407</v>
      </c>
      <c r="D75">
        <v>20060402</v>
      </c>
      <c r="E75">
        <v>19772</v>
      </c>
      <c r="F75">
        <v>9</v>
      </c>
      <c r="G75">
        <v>8</v>
      </c>
      <c r="H75">
        <v>3578.27</v>
      </c>
      <c r="I75">
        <v>2171.2941999999998</v>
      </c>
      <c r="J75" s="11">
        <v>38802</v>
      </c>
      <c r="K75">
        <v>28626.16</v>
      </c>
      <c r="L75">
        <v>17370.353599999999</v>
      </c>
      <c r="M75">
        <v>11255.806399999999</v>
      </c>
    </row>
    <row r="76" spans="1:13" x14ac:dyDescent="0.3">
      <c r="A76">
        <v>314</v>
      </c>
      <c r="B76">
        <v>20060302</v>
      </c>
      <c r="C76">
        <v>20060314</v>
      </c>
      <c r="D76">
        <v>20060309</v>
      </c>
      <c r="E76">
        <v>19784</v>
      </c>
      <c r="F76">
        <v>9</v>
      </c>
      <c r="G76">
        <v>6</v>
      </c>
      <c r="H76">
        <v>3578.27</v>
      </c>
      <c r="I76">
        <v>2171.2941999999998</v>
      </c>
      <c r="J76" s="11">
        <v>38778</v>
      </c>
      <c r="K76">
        <v>21469.62</v>
      </c>
      <c r="L76">
        <v>13027.7652</v>
      </c>
      <c r="M76">
        <v>8441.8547999999992</v>
      </c>
    </row>
    <row r="77" spans="1:13" x14ac:dyDescent="0.3">
      <c r="A77">
        <v>314</v>
      </c>
      <c r="B77">
        <v>20060325</v>
      </c>
      <c r="C77">
        <v>20060406</v>
      </c>
      <c r="D77">
        <v>20060401</v>
      </c>
      <c r="E77">
        <v>19786</v>
      </c>
      <c r="F77">
        <v>9</v>
      </c>
      <c r="G77">
        <v>1</v>
      </c>
      <c r="H77">
        <v>3578.27</v>
      </c>
      <c r="I77">
        <v>2171.2941999999998</v>
      </c>
      <c r="J77" s="11">
        <v>38801</v>
      </c>
      <c r="K77">
        <v>3578.27</v>
      </c>
      <c r="L77">
        <v>2171.2941999999998</v>
      </c>
      <c r="M77">
        <v>1406.9757999999999</v>
      </c>
    </row>
    <row r="78" spans="1:13" x14ac:dyDescent="0.3">
      <c r="A78">
        <v>314</v>
      </c>
      <c r="B78">
        <v>20060325</v>
      </c>
      <c r="C78">
        <v>20060406</v>
      </c>
      <c r="D78">
        <v>20060401</v>
      </c>
      <c r="E78">
        <v>19788</v>
      </c>
      <c r="F78">
        <v>9</v>
      </c>
      <c r="G78">
        <v>13</v>
      </c>
      <c r="H78">
        <v>3578.27</v>
      </c>
      <c r="I78">
        <v>2171.2941999999998</v>
      </c>
      <c r="J78" s="11">
        <v>38801</v>
      </c>
      <c r="K78">
        <v>46517.51</v>
      </c>
      <c r="L78">
        <v>28226.8246</v>
      </c>
      <c r="M78">
        <v>18290.685399999998</v>
      </c>
    </row>
    <row r="79" spans="1:13" x14ac:dyDescent="0.3">
      <c r="A79">
        <v>314</v>
      </c>
      <c r="B79">
        <v>20060316</v>
      </c>
      <c r="C79">
        <v>20060328</v>
      </c>
      <c r="D79">
        <v>20060323</v>
      </c>
      <c r="E79">
        <v>19789</v>
      </c>
      <c r="F79">
        <v>9</v>
      </c>
      <c r="G79">
        <v>8</v>
      </c>
      <c r="H79">
        <v>3578.27</v>
      </c>
      <c r="I79">
        <v>2171.2941999999998</v>
      </c>
      <c r="J79" s="11">
        <v>38792</v>
      </c>
      <c r="K79">
        <v>28626.16</v>
      </c>
      <c r="L79">
        <v>17370.353599999999</v>
      </c>
      <c r="M79">
        <v>11255.806399999999</v>
      </c>
    </row>
    <row r="80" spans="1:13" x14ac:dyDescent="0.3">
      <c r="A80">
        <v>314</v>
      </c>
      <c r="B80">
        <v>20060324</v>
      </c>
      <c r="C80">
        <v>20060405</v>
      </c>
      <c r="D80">
        <v>20060331</v>
      </c>
      <c r="E80">
        <v>19792</v>
      </c>
      <c r="F80">
        <v>9</v>
      </c>
      <c r="G80">
        <v>13</v>
      </c>
      <c r="H80">
        <v>3578.27</v>
      </c>
      <c r="I80">
        <v>2171.2941999999998</v>
      </c>
      <c r="J80" s="11">
        <v>38800</v>
      </c>
      <c r="K80">
        <v>46517.51</v>
      </c>
      <c r="L80">
        <v>28226.8246</v>
      </c>
      <c r="M80">
        <v>18290.685399999998</v>
      </c>
    </row>
    <row r="81" spans="1:13" x14ac:dyDescent="0.3">
      <c r="A81">
        <v>314</v>
      </c>
      <c r="B81">
        <v>20060307</v>
      </c>
      <c r="C81">
        <v>20060319</v>
      </c>
      <c r="D81">
        <v>20060314</v>
      </c>
      <c r="E81">
        <v>19795</v>
      </c>
      <c r="F81">
        <v>9</v>
      </c>
      <c r="G81">
        <v>6</v>
      </c>
      <c r="H81">
        <v>3578.27</v>
      </c>
      <c r="I81">
        <v>2171.2941999999998</v>
      </c>
      <c r="J81" s="11">
        <v>38783</v>
      </c>
      <c r="K81">
        <v>21469.62</v>
      </c>
      <c r="L81">
        <v>13027.7652</v>
      </c>
      <c r="M81">
        <v>8441.8547999999992</v>
      </c>
    </row>
    <row r="82" spans="1:13" x14ac:dyDescent="0.3">
      <c r="A82">
        <v>314</v>
      </c>
      <c r="B82">
        <v>20060315</v>
      </c>
      <c r="C82">
        <v>20060327</v>
      </c>
      <c r="D82">
        <v>20060322</v>
      </c>
      <c r="E82">
        <v>19948</v>
      </c>
      <c r="F82">
        <v>9</v>
      </c>
      <c r="G82">
        <v>9</v>
      </c>
      <c r="H82">
        <v>3578.27</v>
      </c>
      <c r="I82">
        <v>2171.2941999999998</v>
      </c>
      <c r="J82" s="11">
        <v>38791</v>
      </c>
      <c r="K82">
        <v>32204.43</v>
      </c>
      <c r="L82">
        <v>19541.647799999999</v>
      </c>
      <c r="M82">
        <v>12662.7822</v>
      </c>
    </row>
    <row r="83" spans="1:13" x14ac:dyDescent="0.3">
      <c r="A83">
        <v>314</v>
      </c>
      <c r="B83">
        <v>20060306</v>
      </c>
      <c r="C83">
        <v>20060318</v>
      </c>
      <c r="D83">
        <v>20060313</v>
      </c>
      <c r="E83">
        <v>19951</v>
      </c>
      <c r="F83">
        <v>9</v>
      </c>
      <c r="G83">
        <v>14</v>
      </c>
      <c r="H83">
        <v>3578.27</v>
      </c>
      <c r="I83">
        <v>2171.2941999999998</v>
      </c>
      <c r="J83" s="11">
        <v>38782</v>
      </c>
      <c r="K83">
        <v>50095.78</v>
      </c>
      <c r="L83">
        <v>30398.1188</v>
      </c>
      <c r="M83">
        <v>19697.661199999999</v>
      </c>
    </row>
    <row r="84" spans="1:13" x14ac:dyDescent="0.3">
      <c r="A84">
        <v>314</v>
      </c>
      <c r="B84">
        <v>20060314</v>
      </c>
      <c r="C84">
        <v>20060326</v>
      </c>
      <c r="D84">
        <v>20060321</v>
      </c>
      <c r="E84">
        <v>19957</v>
      </c>
      <c r="F84">
        <v>9</v>
      </c>
      <c r="G84">
        <v>1</v>
      </c>
      <c r="H84">
        <v>3578.27</v>
      </c>
      <c r="I84">
        <v>2171.2941999999998</v>
      </c>
      <c r="J84" s="11">
        <v>38790</v>
      </c>
      <c r="K84">
        <v>3578.27</v>
      </c>
      <c r="L84">
        <v>2171.2941999999998</v>
      </c>
      <c r="M84">
        <v>1406.9757999999999</v>
      </c>
    </row>
    <row r="85" spans="1:13" x14ac:dyDescent="0.3">
      <c r="A85">
        <v>314</v>
      </c>
      <c r="B85">
        <v>20060328</v>
      </c>
      <c r="C85">
        <v>20060409</v>
      </c>
      <c r="D85">
        <v>20060404</v>
      </c>
      <c r="E85">
        <v>19959</v>
      </c>
      <c r="F85">
        <v>9</v>
      </c>
      <c r="G85">
        <v>8</v>
      </c>
      <c r="H85">
        <v>3578.27</v>
      </c>
      <c r="I85">
        <v>2171.2941999999998</v>
      </c>
      <c r="J85" s="11">
        <v>38804</v>
      </c>
      <c r="K85">
        <v>28626.16</v>
      </c>
      <c r="L85">
        <v>17370.353599999999</v>
      </c>
      <c r="M85">
        <v>11255.806399999999</v>
      </c>
    </row>
    <row r="86" spans="1:13" x14ac:dyDescent="0.3">
      <c r="A86">
        <v>312</v>
      </c>
      <c r="B86">
        <v>20060109</v>
      </c>
      <c r="C86">
        <v>20060121</v>
      </c>
      <c r="D86">
        <v>20060116</v>
      </c>
      <c r="E86">
        <v>18708</v>
      </c>
      <c r="F86">
        <v>9</v>
      </c>
      <c r="G86">
        <v>2</v>
      </c>
      <c r="H86">
        <v>3578.27</v>
      </c>
      <c r="I86">
        <v>2171.2941999999998</v>
      </c>
      <c r="J86" s="11">
        <v>38726</v>
      </c>
      <c r="K86">
        <v>7156.54</v>
      </c>
      <c r="L86">
        <v>4342.5883999999996</v>
      </c>
      <c r="M86">
        <v>2813.9515999999999</v>
      </c>
    </row>
    <row r="87" spans="1:13" x14ac:dyDescent="0.3">
      <c r="A87">
        <v>312</v>
      </c>
      <c r="B87">
        <v>20060115</v>
      </c>
      <c r="C87">
        <v>20060127</v>
      </c>
      <c r="D87">
        <v>20060122</v>
      </c>
      <c r="E87">
        <v>18721</v>
      </c>
      <c r="F87">
        <v>9</v>
      </c>
      <c r="G87">
        <v>8</v>
      </c>
      <c r="H87">
        <v>3578.27</v>
      </c>
      <c r="I87">
        <v>2171.2941999999998</v>
      </c>
      <c r="J87" s="11">
        <v>38732</v>
      </c>
      <c r="K87">
        <v>28626.16</v>
      </c>
      <c r="L87">
        <v>17370.353599999999</v>
      </c>
      <c r="M87">
        <v>11255.806399999999</v>
      </c>
    </row>
    <row r="88" spans="1:13" x14ac:dyDescent="0.3">
      <c r="A88">
        <v>312</v>
      </c>
      <c r="B88">
        <v>20060127</v>
      </c>
      <c r="C88">
        <v>20060208</v>
      </c>
      <c r="D88">
        <v>20060203</v>
      </c>
      <c r="E88">
        <v>18731</v>
      </c>
      <c r="F88">
        <v>9</v>
      </c>
      <c r="G88">
        <v>4</v>
      </c>
      <c r="H88">
        <v>3578.27</v>
      </c>
      <c r="I88">
        <v>2171.2941999999998</v>
      </c>
      <c r="J88" s="11">
        <v>38744</v>
      </c>
      <c r="K88">
        <v>14313.08</v>
      </c>
      <c r="L88">
        <v>8685.1767999999993</v>
      </c>
      <c r="M88">
        <v>5627.9031999999997</v>
      </c>
    </row>
    <row r="89" spans="1:13" x14ac:dyDescent="0.3">
      <c r="A89">
        <v>312</v>
      </c>
      <c r="B89">
        <v>20060116</v>
      </c>
      <c r="C89">
        <v>20060128</v>
      </c>
      <c r="D89">
        <v>20060123</v>
      </c>
      <c r="E89">
        <v>18738</v>
      </c>
      <c r="F89">
        <v>9</v>
      </c>
      <c r="G89">
        <v>11</v>
      </c>
      <c r="H89">
        <v>3578.27</v>
      </c>
      <c r="I89">
        <v>2171.2941999999998</v>
      </c>
      <c r="J89" s="11">
        <v>38733</v>
      </c>
      <c r="K89">
        <v>39360.97</v>
      </c>
      <c r="L89">
        <v>23884.236199999999</v>
      </c>
      <c r="M89">
        <v>15476.7338</v>
      </c>
    </row>
    <row r="90" spans="1:13" x14ac:dyDescent="0.3">
      <c r="A90">
        <v>312</v>
      </c>
      <c r="B90">
        <v>20060102</v>
      </c>
      <c r="C90">
        <v>20060114</v>
      </c>
      <c r="D90">
        <v>20060109</v>
      </c>
      <c r="E90">
        <v>18746</v>
      </c>
      <c r="F90">
        <v>9</v>
      </c>
      <c r="G90">
        <v>15</v>
      </c>
      <c r="H90">
        <v>3578.27</v>
      </c>
      <c r="I90">
        <v>2171.2941999999998</v>
      </c>
      <c r="J90" s="11">
        <v>38719</v>
      </c>
      <c r="K90">
        <v>53674.05</v>
      </c>
      <c r="L90">
        <v>32569.413</v>
      </c>
      <c r="M90">
        <v>21104.636999999999</v>
      </c>
    </row>
    <row r="91" spans="1:13" x14ac:dyDescent="0.3">
      <c r="A91">
        <v>312</v>
      </c>
      <c r="B91">
        <v>20060118</v>
      </c>
      <c r="C91">
        <v>20060130</v>
      </c>
      <c r="D91">
        <v>20060125</v>
      </c>
      <c r="E91">
        <v>18769</v>
      </c>
      <c r="F91">
        <v>9</v>
      </c>
      <c r="G91">
        <v>12</v>
      </c>
      <c r="H91">
        <v>3578.27</v>
      </c>
      <c r="I91">
        <v>2171.2941999999998</v>
      </c>
      <c r="J91" s="11">
        <v>38735</v>
      </c>
      <c r="K91">
        <v>42939.24</v>
      </c>
      <c r="L91">
        <v>26055.5304</v>
      </c>
      <c r="M91">
        <v>16883.709599999998</v>
      </c>
    </row>
    <row r="92" spans="1:13" x14ac:dyDescent="0.3">
      <c r="A92">
        <v>312</v>
      </c>
      <c r="B92">
        <v>20060114</v>
      </c>
      <c r="C92">
        <v>20060126</v>
      </c>
      <c r="D92">
        <v>20060121</v>
      </c>
      <c r="E92">
        <v>18900</v>
      </c>
      <c r="F92">
        <v>9</v>
      </c>
      <c r="G92">
        <v>4</v>
      </c>
      <c r="H92">
        <v>3578.27</v>
      </c>
      <c r="I92">
        <v>2171.2941999999998</v>
      </c>
      <c r="J92" s="11">
        <v>38731</v>
      </c>
      <c r="K92">
        <v>14313.08</v>
      </c>
      <c r="L92">
        <v>8685.1767999999993</v>
      </c>
      <c r="M92">
        <v>5627.9031999999997</v>
      </c>
    </row>
    <row r="93" spans="1:13" x14ac:dyDescent="0.3">
      <c r="A93">
        <v>312</v>
      </c>
      <c r="B93">
        <v>20060103</v>
      </c>
      <c r="C93">
        <v>20060115</v>
      </c>
      <c r="D93">
        <v>20060110</v>
      </c>
      <c r="E93">
        <v>18906</v>
      </c>
      <c r="F93">
        <v>9</v>
      </c>
      <c r="G93">
        <v>15</v>
      </c>
      <c r="H93">
        <v>3578.27</v>
      </c>
      <c r="I93">
        <v>2171.2941999999998</v>
      </c>
      <c r="J93" s="11">
        <v>38720</v>
      </c>
      <c r="K93">
        <v>53674.05</v>
      </c>
      <c r="L93">
        <v>32569.413</v>
      </c>
      <c r="M93">
        <v>21104.636999999999</v>
      </c>
    </row>
    <row r="94" spans="1:13" x14ac:dyDescent="0.3">
      <c r="A94">
        <v>312</v>
      </c>
      <c r="B94">
        <v>20060124</v>
      </c>
      <c r="C94">
        <v>20060205</v>
      </c>
      <c r="D94">
        <v>20060131</v>
      </c>
      <c r="E94">
        <v>18930</v>
      </c>
      <c r="F94">
        <v>9</v>
      </c>
      <c r="G94">
        <v>16</v>
      </c>
      <c r="H94">
        <v>3578.27</v>
      </c>
      <c r="I94">
        <v>2171.2941999999998</v>
      </c>
      <c r="J94" s="11">
        <v>38741</v>
      </c>
      <c r="K94">
        <v>57252.32</v>
      </c>
      <c r="L94">
        <v>34740.707199999997</v>
      </c>
      <c r="M94">
        <v>22511.612799999999</v>
      </c>
    </row>
    <row r="95" spans="1:13" x14ac:dyDescent="0.3">
      <c r="A95">
        <v>312</v>
      </c>
      <c r="B95">
        <v>20060116</v>
      </c>
      <c r="C95">
        <v>20060128</v>
      </c>
      <c r="D95">
        <v>20060123</v>
      </c>
      <c r="E95">
        <v>19083</v>
      </c>
      <c r="F95">
        <v>9</v>
      </c>
      <c r="G95">
        <v>13</v>
      </c>
      <c r="H95">
        <v>3578.27</v>
      </c>
      <c r="I95">
        <v>2171.2941999999998</v>
      </c>
      <c r="J95" s="11">
        <v>38733</v>
      </c>
      <c r="K95">
        <v>46517.51</v>
      </c>
      <c r="L95">
        <v>28226.8246</v>
      </c>
      <c r="M95">
        <v>18290.685399999998</v>
      </c>
    </row>
    <row r="96" spans="1:13" x14ac:dyDescent="0.3">
      <c r="A96">
        <v>312</v>
      </c>
      <c r="B96">
        <v>20060111</v>
      </c>
      <c r="C96">
        <v>20060123</v>
      </c>
      <c r="D96">
        <v>20060118</v>
      </c>
      <c r="E96">
        <v>19084</v>
      </c>
      <c r="F96">
        <v>9</v>
      </c>
      <c r="G96">
        <v>2</v>
      </c>
      <c r="H96">
        <v>3578.27</v>
      </c>
      <c r="I96">
        <v>2171.2941999999998</v>
      </c>
      <c r="J96" s="11">
        <v>38728</v>
      </c>
      <c r="K96">
        <v>7156.54</v>
      </c>
      <c r="L96">
        <v>4342.5883999999996</v>
      </c>
      <c r="M96">
        <v>2813.9515999999999</v>
      </c>
    </row>
    <row r="97" spans="1:13" x14ac:dyDescent="0.3">
      <c r="A97">
        <v>312</v>
      </c>
      <c r="B97">
        <v>20060204</v>
      </c>
      <c r="C97">
        <v>20060216</v>
      </c>
      <c r="D97">
        <v>20060211</v>
      </c>
      <c r="E97">
        <v>19270</v>
      </c>
      <c r="F97">
        <v>9</v>
      </c>
      <c r="G97">
        <v>5</v>
      </c>
      <c r="H97">
        <v>3578.27</v>
      </c>
      <c r="I97">
        <v>2171.2941999999998</v>
      </c>
      <c r="J97" s="11">
        <v>38752</v>
      </c>
      <c r="K97">
        <v>17891.349999999999</v>
      </c>
      <c r="L97">
        <v>10856.471</v>
      </c>
      <c r="M97">
        <v>7034.8789999999999</v>
      </c>
    </row>
    <row r="98" spans="1:13" x14ac:dyDescent="0.3">
      <c r="A98">
        <v>312</v>
      </c>
      <c r="B98">
        <v>20060203</v>
      </c>
      <c r="C98">
        <v>20060215</v>
      </c>
      <c r="D98">
        <v>20060210</v>
      </c>
      <c r="E98">
        <v>19565</v>
      </c>
      <c r="F98">
        <v>9</v>
      </c>
      <c r="G98">
        <v>13</v>
      </c>
      <c r="H98">
        <v>3578.27</v>
      </c>
      <c r="I98">
        <v>2171.2941999999998</v>
      </c>
      <c r="J98" s="11">
        <v>38751</v>
      </c>
      <c r="K98">
        <v>46517.51</v>
      </c>
      <c r="L98">
        <v>28226.8246</v>
      </c>
      <c r="M98">
        <v>18290.685399999998</v>
      </c>
    </row>
    <row r="99" spans="1:13" x14ac:dyDescent="0.3">
      <c r="A99">
        <v>312</v>
      </c>
      <c r="B99">
        <v>20060201</v>
      </c>
      <c r="C99">
        <v>20060213</v>
      </c>
      <c r="D99">
        <v>20060208</v>
      </c>
      <c r="E99">
        <v>19568</v>
      </c>
      <c r="F99">
        <v>9</v>
      </c>
      <c r="G99">
        <v>12</v>
      </c>
      <c r="H99">
        <v>3578.27</v>
      </c>
      <c r="I99">
        <v>2171.2941999999998</v>
      </c>
      <c r="J99" s="11">
        <v>38749</v>
      </c>
      <c r="K99">
        <v>42939.24</v>
      </c>
      <c r="L99">
        <v>26055.5304</v>
      </c>
      <c r="M99">
        <v>16883.709599999998</v>
      </c>
    </row>
    <row r="100" spans="1:13" x14ac:dyDescent="0.3">
      <c r="A100">
        <v>312</v>
      </c>
      <c r="B100">
        <v>20060208</v>
      </c>
      <c r="C100">
        <v>20060220</v>
      </c>
      <c r="D100">
        <v>20060215</v>
      </c>
      <c r="E100">
        <v>19594</v>
      </c>
      <c r="F100">
        <v>9</v>
      </c>
      <c r="G100">
        <v>9</v>
      </c>
      <c r="H100">
        <v>3578.27</v>
      </c>
      <c r="I100">
        <v>2171.2941999999998</v>
      </c>
      <c r="J100" s="11">
        <v>38756</v>
      </c>
      <c r="K100">
        <v>32204.43</v>
      </c>
      <c r="L100">
        <v>19541.647799999999</v>
      </c>
      <c r="M100">
        <v>12662.7822</v>
      </c>
    </row>
    <row r="101" spans="1:13" x14ac:dyDescent="0.3">
      <c r="A101">
        <v>312</v>
      </c>
      <c r="B101">
        <v>20060206</v>
      </c>
      <c r="C101">
        <v>20060218</v>
      </c>
      <c r="D101">
        <v>20060213</v>
      </c>
      <c r="E101">
        <v>19607</v>
      </c>
      <c r="F101">
        <v>9</v>
      </c>
      <c r="G101">
        <v>20</v>
      </c>
      <c r="H101">
        <v>3578.27</v>
      </c>
      <c r="I101">
        <v>2171.2941999999998</v>
      </c>
      <c r="J101" s="11">
        <v>38754</v>
      </c>
      <c r="K101">
        <v>71565.399999999994</v>
      </c>
      <c r="L101">
        <v>43425.883999999998</v>
      </c>
      <c r="M101">
        <v>28139.516</v>
      </c>
    </row>
    <row r="102" spans="1:13" x14ac:dyDescent="0.3">
      <c r="A102">
        <v>312</v>
      </c>
      <c r="B102">
        <v>20060210</v>
      </c>
      <c r="C102">
        <v>20060222</v>
      </c>
      <c r="D102">
        <v>20060217</v>
      </c>
      <c r="E102">
        <v>19612</v>
      </c>
      <c r="F102">
        <v>9</v>
      </c>
      <c r="G102">
        <v>1</v>
      </c>
      <c r="H102">
        <v>3578.27</v>
      </c>
      <c r="I102">
        <v>2171.2941999999998</v>
      </c>
      <c r="J102" s="11">
        <v>38758</v>
      </c>
      <c r="K102">
        <v>3578.27</v>
      </c>
      <c r="L102">
        <v>2171.2941999999998</v>
      </c>
      <c r="M102">
        <v>1406.9757999999999</v>
      </c>
    </row>
    <row r="103" spans="1:13" x14ac:dyDescent="0.3">
      <c r="A103">
        <v>312</v>
      </c>
      <c r="B103">
        <v>20060325</v>
      </c>
      <c r="C103">
        <v>20060406</v>
      </c>
      <c r="D103">
        <v>20060401</v>
      </c>
      <c r="E103">
        <v>19620</v>
      </c>
      <c r="F103">
        <v>9</v>
      </c>
      <c r="G103">
        <v>20</v>
      </c>
      <c r="H103">
        <v>3578.27</v>
      </c>
      <c r="I103">
        <v>2171.2941999999998</v>
      </c>
      <c r="J103" s="11">
        <v>38801</v>
      </c>
      <c r="K103">
        <v>71565.399999999994</v>
      </c>
      <c r="L103">
        <v>43425.883999999998</v>
      </c>
      <c r="M103">
        <v>28139.516</v>
      </c>
    </row>
    <row r="104" spans="1:13" x14ac:dyDescent="0.3">
      <c r="A104">
        <v>312</v>
      </c>
      <c r="B104">
        <v>20060317</v>
      </c>
      <c r="C104">
        <v>20060329</v>
      </c>
      <c r="D104">
        <v>20060324</v>
      </c>
      <c r="E104">
        <v>19773</v>
      </c>
      <c r="F104">
        <v>9</v>
      </c>
      <c r="G104">
        <v>6</v>
      </c>
      <c r="H104">
        <v>3578.27</v>
      </c>
      <c r="I104">
        <v>2171.2941999999998</v>
      </c>
      <c r="J104" s="11">
        <v>38793</v>
      </c>
      <c r="K104">
        <v>21469.62</v>
      </c>
      <c r="L104">
        <v>13027.7652</v>
      </c>
      <c r="M104">
        <v>8441.8547999999992</v>
      </c>
    </row>
    <row r="105" spans="1:13" x14ac:dyDescent="0.3">
      <c r="A105">
        <v>312</v>
      </c>
      <c r="B105">
        <v>20060315</v>
      </c>
      <c r="C105">
        <v>20060327</v>
      </c>
      <c r="D105">
        <v>20060322</v>
      </c>
      <c r="E105">
        <v>19790</v>
      </c>
      <c r="F105">
        <v>9</v>
      </c>
      <c r="G105">
        <v>6</v>
      </c>
      <c r="H105">
        <v>3578.27</v>
      </c>
      <c r="I105">
        <v>2171.2941999999998</v>
      </c>
      <c r="J105" s="11">
        <v>38791</v>
      </c>
      <c r="K105">
        <v>21469.62</v>
      </c>
      <c r="L105">
        <v>13027.7652</v>
      </c>
      <c r="M105">
        <v>8441.8547999999992</v>
      </c>
    </row>
    <row r="106" spans="1:13" x14ac:dyDescent="0.3">
      <c r="A106">
        <v>312</v>
      </c>
      <c r="B106">
        <v>20060311</v>
      </c>
      <c r="C106">
        <v>20060323</v>
      </c>
      <c r="D106">
        <v>20060318</v>
      </c>
      <c r="E106">
        <v>19791</v>
      </c>
      <c r="F106">
        <v>9</v>
      </c>
      <c r="G106">
        <v>16</v>
      </c>
      <c r="H106">
        <v>3578.27</v>
      </c>
      <c r="I106">
        <v>2171.2941999999998</v>
      </c>
      <c r="J106" s="11">
        <v>38787</v>
      </c>
      <c r="K106">
        <v>57252.32</v>
      </c>
      <c r="L106">
        <v>34740.707199999997</v>
      </c>
      <c r="M106">
        <v>22511.612799999999</v>
      </c>
    </row>
    <row r="107" spans="1:13" x14ac:dyDescent="0.3">
      <c r="A107">
        <v>312</v>
      </c>
      <c r="B107">
        <v>20060303</v>
      </c>
      <c r="C107">
        <v>20060315</v>
      </c>
      <c r="D107">
        <v>20060310</v>
      </c>
      <c r="E107">
        <v>19794</v>
      </c>
      <c r="F107">
        <v>9</v>
      </c>
      <c r="G107">
        <v>17</v>
      </c>
      <c r="H107">
        <v>3578.27</v>
      </c>
      <c r="I107">
        <v>2171.2941999999998</v>
      </c>
      <c r="J107" s="11">
        <v>38779</v>
      </c>
      <c r="K107">
        <v>60830.59</v>
      </c>
      <c r="L107">
        <v>36912.001400000001</v>
      </c>
      <c r="M107">
        <v>23918.588599999999</v>
      </c>
    </row>
    <row r="108" spans="1:13" x14ac:dyDescent="0.3">
      <c r="A108">
        <v>312</v>
      </c>
      <c r="B108">
        <v>20060313</v>
      </c>
      <c r="C108">
        <v>20060325</v>
      </c>
      <c r="D108">
        <v>20060320</v>
      </c>
      <c r="E108">
        <v>19797</v>
      </c>
      <c r="F108">
        <v>9</v>
      </c>
      <c r="G108">
        <v>1</v>
      </c>
      <c r="H108">
        <v>3578.27</v>
      </c>
      <c r="I108">
        <v>2171.2941999999998</v>
      </c>
      <c r="J108" s="11">
        <v>38789</v>
      </c>
      <c r="K108">
        <v>3578.27</v>
      </c>
      <c r="L108">
        <v>2171.2941999999998</v>
      </c>
      <c r="M108">
        <v>1406.9757999999999</v>
      </c>
    </row>
    <row r="109" spans="1:13" x14ac:dyDescent="0.3">
      <c r="A109">
        <v>312</v>
      </c>
      <c r="B109">
        <v>20060316</v>
      </c>
      <c r="C109">
        <v>20060328</v>
      </c>
      <c r="D109">
        <v>20060323</v>
      </c>
      <c r="E109">
        <v>19950</v>
      </c>
      <c r="F109">
        <v>9</v>
      </c>
      <c r="G109">
        <v>7</v>
      </c>
      <c r="H109">
        <v>3578.27</v>
      </c>
      <c r="I109">
        <v>2171.2941999999998</v>
      </c>
      <c r="J109" s="11">
        <v>38792</v>
      </c>
      <c r="K109">
        <v>25047.89</v>
      </c>
      <c r="L109">
        <v>15199.0594</v>
      </c>
      <c r="M109">
        <v>9848.8305999999993</v>
      </c>
    </row>
    <row r="110" spans="1:13" x14ac:dyDescent="0.3">
      <c r="A110">
        <v>312</v>
      </c>
      <c r="B110">
        <v>20060304</v>
      </c>
      <c r="C110">
        <v>20060316</v>
      </c>
      <c r="D110">
        <v>20060311</v>
      </c>
      <c r="E110">
        <v>19967</v>
      </c>
      <c r="F110">
        <v>9</v>
      </c>
      <c r="G110">
        <v>10</v>
      </c>
      <c r="H110">
        <v>3578.27</v>
      </c>
      <c r="I110">
        <v>2171.2941999999998</v>
      </c>
      <c r="J110" s="11">
        <v>38780</v>
      </c>
      <c r="K110">
        <v>35782.699999999997</v>
      </c>
      <c r="L110">
        <v>21712.941999999999</v>
      </c>
      <c r="M110">
        <v>14069.758</v>
      </c>
    </row>
    <row r="111" spans="1:13" x14ac:dyDescent="0.3">
      <c r="A111">
        <v>310</v>
      </c>
      <c r="B111">
        <v>20060129</v>
      </c>
      <c r="C111">
        <v>20060210</v>
      </c>
      <c r="D111">
        <v>20060205</v>
      </c>
      <c r="E111">
        <v>18709</v>
      </c>
      <c r="F111">
        <v>9</v>
      </c>
      <c r="G111">
        <v>12</v>
      </c>
      <c r="H111">
        <v>3578.27</v>
      </c>
      <c r="I111">
        <v>2171.2941999999998</v>
      </c>
      <c r="J111" s="11">
        <v>38746</v>
      </c>
      <c r="K111">
        <v>42939.24</v>
      </c>
      <c r="L111">
        <v>26055.5304</v>
      </c>
      <c r="M111">
        <v>16883.709599999998</v>
      </c>
    </row>
    <row r="112" spans="1:13" x14ac:dyDescent="0.3">
      <c r="A112">
        <v>310</v>
      </c>
      <c r="B112">
        <v>20060110</v>
      </c>
      <c r="C112">
        <v>20060122</v>
      </c>
      <c r="D112">
        <v>20060117</v>
      </c>
      <c r="E112">
        <v>18726</v>
      </c>
      <c r="F112">
        <v>9</v>
      </c>
      <c r="G112">
        <v>2</v>
      </c>
      <c r="H112">
        <v>3578.27</v>
      </c>
      <c r="I112">
        <v>2171.2941999999998</v>
      </c>
      <c r="J112" s="11">
        <v>38727</v>
      </c>
      <c r="K112">
        <v>7156.54</v>
      </c>
      <c r="L112">
        <v>4342.5883999999996</v>
      </c>
      <c r="M112">
        <v>2813.9515999999999</v>
      </c>
    </row>
    <row r="113" spans="1:13" x14ac:dyDescent="0.3">
      <c r="A113">
        <v>310</v>
      </c>
      <c r="B113">
        <v>20060111</v>
      </c>
      <c r="C113">
        <v>20060123</v>
      </c>
      <c r="D113">
        <v>20060118</v>
      </c>
      <c r="E113">
        <v>18735</v>
      </c>
      <c r="F113">
        <v>9</v>
      </c>
      <c r="G113">
        <v>16</v>
      </c>
      <c r="H113">
        <v>3578.27</v>
      </c>
      <c r="I113">
        <v>2171.2941999999998</v>
      </c>
      <c r="J113" s="11">
        <v>38728</v>
      </c>
      <c r="K113">
        <v>57252.32</v>
      </c>
      <c r="L113">
        <v>34740.707199999997</v>
      </c>
      <c r="M113">
        <v>22511.612799999999</v>
      </c>
    </row>
    <row r="114" spans="1:13" x14ac:dyDescent="0.3">
      <c r="A114">
        <v>310</v>
      </c>
      <c r="B114">
        <v>20060126</v>
      </c>
      <c r="C114">
        <v>20060207</v>
      </c>
      <c r="D114">
        <v>20060202</v>
      </c>
      <c r="E114">
        <v>18736</v>
      </c>
      <c r="F114">
        <v>9</v>
      </c>
      <c r="G114">
        <v>18</v>
      </c>
      <c r="H114">
        <v>3578.27</v>
      </c>
      <c r="I114">
        <v>2171.2941999999998</v>
      </c>
      <c r="J114" s="11">
        <v>38743</v>
      </c>
      <c r="K114">
        <v>64408.86</v>
      </c>
      <c r="L114">
        <v>39083.295599999998</v>
      </c>
      <c r="M114">
        <v>25325.564399999999</v>
      </c>
    </row>
    <row r="115" spans="1:13" x14ac:dyDescent="0.3">
      <c r="A115">
        <v>310</v>
      </c>
      <c r="B115">
        <v>20060129</v>
      </c>
      <c r="C115">
        <v>20060210</v>
      </c>
      <c r="D115">
        <v>20060205</v>
      </c>
      <c r="E115">
        <v>18928</v>
      </c>
      <c r="F115">
        <v>9</v>
      </c>
      <c r="G115">
        <v>5</v>
      </c>
      <c r="H115">
        <v>3578.27</v>
      </c>
      <c r="I115">
        <v>2171.2941999999998</v>
      </c>
      <c r="J115" s="11">
        <v>38746</v>
      </c>
      <c r="K115">
        <v>17891.349999999999</v>
      </c>
      <c r="L115">
        <v>10856.471</v>
      </c>
      <c r="M115">
        <v>7034.8789999999999</v>
      </c>
    </row>
    <row r="116" spans="1:13" x14ac:dyDescent="0.3">
      <c r="A116">
        <v>310</v>
      </c>
      <c r="B116">
        <v>20060114</v>
      </c>
      <c r="C116">
        <v>20060126</v>
      </c>
      <c r="D116">
        <v>20060121</v>
      </c>
      <c r="E116">
        <v>19089</v>
      </c>
      <c r="F116">
        <v>9</v>
      </c>
      <c r="G116">
        <v>6</v>
      </c>
      <c r="H116">
        <v>3578.27</v>
      </c>
      <c r="I116">
        <v>2171.2941999999998</v>
      </c>
      <c r="J116" s="11">
        <v>38731</v>
      </c>
      <c r="K116">
        <v>21469.62</v>
      </c>
      <c r="L116">
        <v>13027.7652</v>
      </c>
      <c r="M116">
        <v>8441.8547999999992</v>
      </c>
    </row>
    <row r="117" spans="1:13" x14ac:dyDescent="0.3">
      <c r="A117">
        <v>310</v>
      </c>
      <c r="B117">
        <v>20060215</v>
      </c>
      <c r="C117">
        <v>20060227</v>
      </c>
      <c r="D117">
        <v>20060222</v>
      </c>
      <c r="E117">
        <v>19102</v>
      </c>
      <c r="F117">
        <v>9</v>
      </c>
      <c r="G117">
        <v>1</v>
      </c>
      <c r="H117">
        <v>3578.27</v>
      </c>
      <c r="I117">
        <v>2171.2941999999998</v>
      </c>
      <c r="J117" s="11">
        <v>38763</v>
      </c>
      <c r="K117">
        <v>3578.27</v>
      </c>
      <c r="L117">
        <v>2171.2941999999998</v>
      </c>
      <c r="M117">
        <v>1406.9757999999999</v>
      </c>
    </row>
    <row r="118" spans="1:13" x14ac:dyDescent="0.3">
      <c r="A118">
        <v>310</v>
      </c>
      <c r="B118">
        <v>20060215</v>
      </c>
      <c r="C118">
        <v>20060227</v>
      </c>
      <c r="D118">
        <v>20060222</v>
      </c>
      <c r="E118">
        <v>19105</v>
      </c>
      <c r="F118">
        <v>9</v>
      </c>
      <c r="G118">
        <v>13</v>
      </c>
      <c r="H118">
        <v>3578.27</v>
      </c>
      <c r="I118">
        <v>2171.2941999999998</v>
      </c>
      <c r="J118" s="11">
        <v>38763</v>
      </c>
      <c r="K118">
        <v>46517.51</v>
      </c>
      <c r="L118">
        <v>28226.8246</v>
      </c>
      <c r="M118">
        <v>18290.685399999998</v>
      </c>
    </row>
    <row r="119" spans="1:13" x14ac:dyDescent="0.3">
      <c r="A119">
        <v>310</v>
      </c>
      <c r="B119">
        <v>20060228</v>
      </c>
      <c r="C119">
        <v>20060312</v>
      </c>
      <c r="D119">
        <v>20060307</v>
      </c>
      <c r="E119">
        <v>19557</v>
      </c>
      <c r="F119">
        <v>9</v>
      </c>
      <c r="G119">
        <v>10</v>
      </c>
      <c r="H119">
        <v>3578.27</v>
      </c>
      <c r="I119">
        <v>2171.2941999999998</v>
      </c>
      <c r="J119" s="11">
        <v>38776</v>
      </c>
      <c r="K119">
        <v>35782.699999999997</v>
      </c>
      <c r="L119">
        <v>21712.941999999999</v>
      </c>
      <c r="M119">
        <v>14069.758</v>
      </c>
    </row>
    <row r="120" spans="1:13" x14ac:dyDescent="0.3">
      <c r="A120">
        <v>310</v>
      </c>
      <c r="B120">
        <v>20060207</v>
      </c>
      <c r="C120">
        <v>20060219</v>
      </c>
      <c r="D120">
        <v>20060214</v>
      </c>
      <c r="E120">
        <v>19560</v>
      </c>
      <c r="F120">
        <v>9</v>
      </c>
      <c r="G120">
        <v>12</v>
      </c>
      <c r="H120">
        <v>3578.27</v>
      </c>
      <c r="I120">
        <v>2171.2941999999998</v>
      </c>
      <c r="J120" s="11">
        <v>38755</v>
      </c>
      <c r="K120">
        <v>42939.24</v>
      </c>
      <c r="L120">
        <v>26055.5304</v>
      </c>
      <c r="M120">
        <v>16883.709599999998</v>
      </c>
    </row>
    <row r="121" spans="1:13" x14ac:dyDescent="0.3">
      <c r="A121">
        <v>310</v>
      </c>
      <c r="B121">
        <v>20060222</v>
      </c>
      <c r="C121">
        <v>20060306</v>
      </c>
      <c r="D121">
        <v>20060301</v>
      </c>
      <c r="E121">
        <v>19592</v>
      </c>
      <c r="F121">
        <v>9</v>
      </c>
      <c r="G121">
        <v>18</v>
      </c>
      <c r="H121">
        <v>3578.27</v>
      </c>
      <c r="I121">
        <v>2171.2941999999998</v>
      </c>
      <c r="J121" s="11">
        <v>38770</v>
      </c>
      <c r="K121">
        <v>64408.86</v>
      </c>
      <c r="L121">
        <v>39083.295599999998</v>
      </c>
      <c r="M121">
        <v>25325.564399999999</v>
      </c>
    </row>
    <row r="122" spans="1:13" x14ac:dyDescent="0.3">
      <c r="A122">
        <v>310</v>
      </c>
      <c r="B122">
        <v>20060222</v>
      </c>
      <c r="C122">
        <v>20060306</v>
      </c>
      <c r="D122">
        <v>20060301</v>
      </c>
      <c r="E122">
        <v>19595</v>
      </c>
      <c r="F122">
        <v>9</v>
      </c>
      <c r="G122">
        <v>2</v>
      </c>
      <c r="H122">
        <v>3578.27</v>
      </c>
      <c r="I122">
        <v>2171.2941999999998</v>
      </c>
      <c r="J122" s="11">
        <v>38770</v>
      </c>
      <c r="K122">
        <v>7156.54</v>
      </c>
      <c r="L122">
        <v>4342.5883999999996</v>
      </c>
      <c r="M122">
        <v>2813.9515999999999</v>
      </c>
    </row>
    <row r="123" spans="1:13" x14ac:dyDescent="0.3">
      <c r="A123">
        <v>310</v>
      </c>
      <c r="B123">
        <v>20060224</v>
      </c>
      <c r="C123">
        <v>20060308</v>
      </c>
      <c r="D123">
        <v>20060303</v>
      </c>
      <c r="E123">
        <v>19602</v>
      </c>
      <c r="F123">
        <v>9</v>
      </c>
      <c r="G123">
        <v>4</v>
      </c>
      <c r="H123">
        <v>3578.27</v>
      </c>
      <c r="I123">
        <v>2171.2941999999998</v>
      </c>
      <c r="J123" s="11">
        <v>38772</v>
      </c>
      <c r="K123">
        <v>14313.08</v>
      </c>
      <c r="L123">
        <v>8685.1767999999993</v>
      </c>
      <c r="M123">
        <v>5627.9031999999997</v>
      </c>
    </row>
    <row r="124" spans="1:13" x14ac:dyDescent="0.3">
      <c r="A124">
        <v>310</v>
      </c>
      <c r="B124">
        <v>20060219</v>
      </c>
      <c r="C124">
        <v>20060303</v>
      </c>
      <c r="D124">
        <v>20060226</v>
      </c>
      <c r="E124">
        <v>19605</v>
      </c>
      <c r="F124">
        <v>9</v>
      </c>
      <c r="G124">
        <v>17</v>
      </c>
      <c r="H124">
        <v>3578.27</v>
      </c>
      <c r="I124">
        <v>2171.2941999999998</v>
      </c>
      <c r="J124" s="11">
        <v>38767</v>
      </c>
      <c r="K124">
        <v>60830.59</v>
      </c>
      <c r="L124">
        <v>36912.001400000001</v>
      </c>
      <c r="M124">
        <v>23918.588599999999</v>
      </c>
    </row>
    <row r="125" spans="1:13" x14ac:dyDescent="0.3">
      <c r="A125">
        <v>310</v>
      </c>
      <c r="B125">
        <v>20060225</v>
      </c>
      <c r="C125">
        <v>20060309</v>
      </c>
      <c r="D125">
        <v>20060304</v>
      </c>
      <c r="E125">
        <v>19609</v>
      </c>
      <c r="F125">
        <v>9</v>
      </c>
      <c r="G125">
        <v>2</v>
      </c>
      <c r="H125">
        <v>3578.27</v>
      </c>
      <c r="I125">
        <v>2171.2941999999998</v>
      </c>
      <c r="J125" s="11">
        <v>38773</v>
      </c>
      <c r="K125">
        <v>7156.54</v>
      </c>
      <c r="L125">
        <v>4342.5883999999996</v>
      </c>
      <c r="M125">
        <v>2813.9515999999999</v>
      </c>
    </row>
    <row r="126" spans="1:13" x14ac:dyDescent="0.3">
      <c r="A126">
        <v>310</v>
      </c>
      <c r="B126">
        <v>20060328</v>
      </c>
      <c r="C126">
        <v>20060409</v>
      </c>
      <c r="D126">
        <v>20060404</v>
      </c>
      <c r="E126">
        <v>19652</v>
      </c>
      <c r="F126">
        <v>9</v>
      </c>
      <c r="G126">
        <v>8</v>
      </c>
      <c r="H126">
        <v>3578.27</v>
      </c>
      <c r="I126">
        <v>2171.2941999999998</v>
      </c>
      <c r="J126" s="11">
        <v>38804</v>
      </c>
      <c r="K126">
        <v>28626.16</v>
      </c>
      <c r="L126">
        <v>17370.353599999999</v>
      </c>
      <c r="M126">
        <v>11255.806399999999</v>
      </c>
    </row>
    <row r="127" spans="1:13" x14ac:dyDescent="0.3">
      <c r="A127">
        <v>310</v>
      </c>
      <c r="B127">
        <v>20060321</v>
      </c>
      <c r="C127">
        <v>20060402</v>
      </c>
      <c r="D127">
        <v>20060328</v>
      </c>
      <c r="E127">
        <v>19770</v>
      </c>
      <c r="F127">
        <v>9</v>
      </c>
      <c r="G127">
        <v>4</v>
      </c>
      <c r="H127">
        <v>3578.27</v>
      </c>
      <c r="I127">
        <v>2171.2941999999998</v>
      </c>
      <c r="J127" s="11">
        <v>38797</v>
      </c>
      <c r="K127">
        <v>14313.08</v>
      </c>
      <c r="L127">
        <v>8685.1767999999993</v>
      </c>
      <c r="M127">
        <v>5627.9031999999997</v>
      </c>
    </row>
    <row r="128" spans="1:13" x14ac:dyDescent="0.3">
      <c r="A128">
        <v>310</v>
      </c>
      <c r="B128">
        <v>20060321</v>
      </c>
      <c r="C128">
        <v>20060402</v>
      </c>
      <c r="D128">
        <v>20060328</v>
      </c>
      <c r="E128">
        <v>19783</v>
      </c>
      <c r="F128">
        <v>9</v>
      </c>
      <c r="G128">
        <v>4</v>
      </c>
      <c r="H128">
        <v>3578.27</v>
      </c>
      <c r="I128">
        <v>2171.2941999999998</v>
      </c>
      <c r="J128" s="11">
        <v>38797</v>
      </c>
      <c r="K128">
        <v>14313.08</v>
      </c>
      <c r="L128">
        <v>8685.1767999999993</v>
      </c>
      <c r="M128">
        <v>5627.9031999999997</v>
      </c>
    </row>
    <row r="129" spans="1:13" x14ac:dyDescent="0.3">
      <c r="A129">
        <v>310</v>
      </c>
      <c r="B129">
        <v>20060319</v>
      </c>
      <c r="C129">
        <v>20060331</v>
      </c>
      <c r="D129">
        <v>20060326</v>
      </c>
      <c r="E129">
        <v>19947</v>
      </c>
      <c r="F129">
        <v>9</v>
      </c>
      <c r="G129">
        <v>9</v>
      </c>
      <c r="H129">
        <v>3578.27</v>
      </c>
      <c r="I129">
        <v>2171.2941999999998</v>
      </c>
      <c r="J129" s="11">
        <v>38795</v>
      </c>
      <c r="K129">
        <v>32204.43</v>
      </c>
      <c r="L129">
        <v>19541.647799999999</v>
      </c>
      <c r="M129">
        <v>12662.7822</v>
      </c>
    </row>
    <row r="130" spans="1:13" x14ac:dyDescent="0.3">
      <c r="A130">
        <v>310</v>
      </c>
      <c r="B130">
        <v>20060317</v>
      </c>
      <c r="C130">
        <v>20060329</v>
      </c>
      <c r="D130">
        <v>20060324</v>
      </c>
      <c r="E130">
        <v>19958</v>
      </c>
      <c r="F130">
        <v>9</v>
      </c>
      <c r="G130">
        <v>17</v>
      </c>
      <c r="H130">
        <v>3578.27</v>
      </c>
      <c r="I130">
        <v>2171.2941999999998</v>
      </c>
      <c r="J130" s="11">
        <v>38793</v>
      </c>
      <c r="K130">
        <v>60830.59</v>
      </c>
      <c r="L130">
        <v>36912.001400000001</v>
      </c>
      <c r="M130">
        <v>23918.588599999999</v>
      </c>
    </row>
    <row r="131" spans="1:13" x14ac:dyDescent="0.3">
      <c r="A131">
        <v>310</v>
      </c>
      <c r="B131">
        <v>20060324</v>
      </c>
      <c r="C131">
        <v>20060405</v>
      </c>
      <c r="D131">
        <v>20060331</v>
      </c>
      <c r="E131">
        <v>19960</v>
      </c>
      <c r="F131">
        <v>9</v>
      </c>
      <c r="G131">
        <v>4</v>
      </c>
      <c r="H131">
        <v>3578.27</v>
      </c>
      <c r="I131">
        <v>2171.2941999999998</v>
      </c>
      <c r="J131" s="11">
        <v>38800</v>
      </c>
      <c r="K131">
        <v>14313.08</v>
      </c>
      <c r="L131">
        <v>8685.1767999999993</v>
      </c>
      <c r="M131">
        <v>5627.9031999999997</v>
      </c>
    </row>
    <row r="132" spans="1:13" x14ac:dyDescent="0.3">
      <c r="A132">
        <v>310</v>
      </c>
      <c r="B132">
        <v>20060320</v>
      </c>
      <c r="C132">
        <v>20060401</v>
      </c>
      <c r="D132">
        <v>20060327</v>
      </c>
      <c r="E132">
        <v>19963</v>
      </c>
      <c r="F132">
        <v>9</v>
      </c>
      <c r="G132">
        <v>3</v>
      </c>
      <c r="H132">
        <v>3578.27</v>
      </c>
      <c r="I132">
        <v>2171.2941999999998</v>
      </c>
      <c r="J132" s="11">
        <v>38796</v>
      </c>
      <c r="K132">
        <v>10734.81</v>
      </c>
      <c r="L132">
        <v>6513.8825999999999</v>
      </c>
      <c r="M132">
        <v>4220.9273999999996</v>
      </c>
    </row>
    <row r="133" spans="1:13" x14ac:dyDescent="0.3">
      <c r="A133">
        <v>349</v>
      </c>
      <c r="B133">
        <v>20060111</v>
      </c>
      <c r="C133">
        <v>20060123</v>
      </c>
      <c r="D133">
        <v>20060118</v>
      </c>
      <c r="E133">
        <v>11452</v>
      </c>
      <c r="F133">
        <v>9</v>
      </c>
      <c r="G133">
        <v>19</v>
      </c>
      <c r="H133">
        <v>3374.99</v>
      </c>
      <c r="I133">
        <v>1898.0944</v>
      </c>
      <c r="J133" s="11">
        <v>38728</v>
      </c>
      <c r="K133">
        <v>64124.81</v>
      </c>
      <c r="L133">
        <v>36063.793599999997</v>
      </c>
      <c r="M133">
        <v>28061.0164</v>
      </c>
    </row>
    <row r="134" spans="1:13" x14ac:dyDescent="0.3">
      <c r="A134">
        <v>349</v>
      </c>
      <c r="B134">
        <v>20060115</v>
      </c>
      <c r="C134">
        <v>20060127</v>
      </c>
      <c r="D134">
        <v>20060122</v>
      </c>
      <c r="E134">
        <v>11453</v>
      </c>
      <c r="F134">
        <v>9</v>
      </c>
      <c r="G134">
        <v>3</v>
      </c>
      <c r="H134">
        <v>3374.99</v>
      </c>
      <c r="I134">
        <v>1898.0944</v>
      </c>
      <c r="J134" s="11">
        <v>38732</v>
      </c>
      <c r="K134">
        <v>10124.969999999999</v>
      </c>
      <c r="L134">
        <v>5694.2831999999999</v>
      </c>
      <c r="M134">
        <v>4430.6868000000004</v>
      </c>
    </row>
    <row r="135" spans="1:13" x14ac:dyDescent="0.3">
      <c r="A135">
        <v>349</v>
      </c>
      <c r="B135">
        <v>20060131</v>
      </c>
      <c r="C135">
        <v>20060212</v>
      </c>
      <c r="D135">
        <v>20060207</v>
      </c>
      <c r="E135">
        <v>11454</v>
      </c>
      <c r="F135">
        <v>9</v>
      </c>
      <c r="G135">
        <v>14</v>
      </c>
      <c r="H135">
        <v>3374.99</v>
      </c>
      <c r="I135">
        <v>1898.0944</v>
      </c>
      <c r="J135" s="11">
        <v>38748</v>
      </c>
      <c r="K135">
        <v>47249.86</v>
      </c>
      <c r="L135">
        <v>26573.321599999999</v>
      </c>
      <c r="M135">
        <v>20676.538400000001</v>
      </c>
    </row>
    <row r="136" spans="1:13" x14ac:dyDescent="0.3">
      <c r="A136">
        <v>350</v>
      </c>
      <c r="B136">
        <v>20060101</v>
      </c>
      <c r="C136">
        <v>20060113</v>
      </c>
      <c r="D136">
        <v>20060108</v>
      </c>
      <c r="E136">
        <v>11455</v>
      </c>
      <c r="F136">
        <v>9</v>
      </c>
      <c r="G136">
        <v>11</v>
      </c>
      <c r="H136">
        <v>3374.99</v>
      </c>
      <c r="I136">
        <v>1898.0944</v>
      </c>
      <c r="J136" s="11">
        <v>38718</v>
      </c>
      <c r="K136">
        <v>37124.89</v>
      </c>
      <c r="L136">
        <v>20879.038400000001</v>
      </c>
      <c r="M136">
        <v>16245.8516</v>
      </c>
    </row>
    <row r="137" spans="1:13" x14ac:dyDescent="0.3">
      <c r="A137">
        <v>351</v>
      </c>
      <c r="B137">
        <v>20060117</v>
      </c>
      <c r="C137">
        <v>20060129</v>
      </c>
      <c r="D137">
        <v>20060124</v>
      </c>
      <c r="E137">
        <v>11457</v>
      </c>
      <c r="F137">
        <v>9</v>
      </c>
      <c r="G137">
        <v>8</v>
      </c>
      <c r="H137">
        <v>3374.99</v>
      </c>
      <c r="I137">
        <v>1898.0944</v>
      </c>
      <c r="J137" s="11">
        <v>38734</v>
      </c>
      <c r="K137">
        <v>26999.919999999998</v>
      </c>
      <c r="L137">
        <v>15184.7552</v>
      </c>
      <c r="M137">
        <v>11815.1648</v>
      </c>
    </row>
    <row r="138" spans="1:13" x14ac:dyDescent="0.3">
      <c r="A138">
        <v>350</v>
      </c>
      <c r="B138">
        <v>20060131</v>
      </c>
      <c r="C138">
        <v>20060212</v>
      </c>
      <c r="D138">
        <v>20060207</v>
      </c>
      <c r="E138">
        <v>11461</v>
      </c>
      <c r="F138">
        <v>9</v>
      </c>
      <c r="G138">
        <v>11</v>
      </c>
      <c r="H138">
        <v>3374.99</v>
      </c>
      <c r="I138">
        <v>1898.0944</v>
      </c>
      <c r="J138" s="11">
        <v>38748</v>
      </c>
      <c r="K138">
        <v>37124.89</v>
      </c>
      <c r="L138">
        <v>20879.038400000001</v>
      </c>
      <c r="M138">
        <v>16245.8516</v>
      </c>
    </row>
    <row r="139" spans="1:13" x14ac:dyDescent="0.3">
      <c r="A139">
        <v>351</v>
      </c>
      <c r="B139">
        <v>20060116</v>
      </c>
      <c r="C139">
        <v>20060128</v>
      </c>
      <c r="D139">
        <v>20060123</v>
      </c>
      <c r="E139">
        <v>11462</v>
      </c>
      <c r="F139">
        <v>9</v>
      </c>
      <c r="G139">
        <v>18</v>
      </c>
      <c r="H139">
        <v>3374.99</v>
      </c>
      <c r="I139">
        <v>1898.0944</v>
      </c>
      <c r="J139" s="11">
        <v>38733</v>
      </c>
      <c r="K139">
        <v>60749.82</v>
      </c>
      <c r="L139">
        <v>34165.699200000003</v>
      </c>
      <c r="M139">
        <v>26584.120800000001</v>
      </c>
    </row>
    <row r="140" spans="1:13" x14ac:dyDescent="0.3">
      <c r="A140">
        <v>349</v>
      </c>
      <c r="B140">
        <v>20060122</v>
      </c>
      <c r="C140">
        <v>20060203</v>
      </c>
      <c r="D140">
        <v>20060129</v>
      </c>
      <c r="E140">
        <v>11464</v>
      </c>
      <c r="F140">
        <v>9</v>
      </c>
      <c r="G140">
        <v>1</v>
      </c>
      <c r="H140">
        <v>3374.99</v>
      </c>
      <c r="I140">
        <v>1898.0944</v>
      </c>
      <c r="J140" s="11">
        <v>38739</v>
      </c>
      <c r="K140">
        <v>3374.99</v>
      </c>
      <c r="L140">
        <v>1898.0944</v>
      </c>
      <c r="M140">
        <v>1476.8956000000001</v>
      </c>
    </row>
    <row r="141" spans="1:13" x14ac:dyDescent="0.3">
      <c r="A141">
        <v>350</v>
      </c>
      <c r="B141">
        <v>20060128</v>
      </c>
      <c r="C141">
        <v>20060209</v>
      </c>
      <c r="D141">
        <v>20060204</v>
      </c>
      <c r="E141">
        <v>11756</v>
      </c>
      <c r="F141">
        <v>9</v>
      </c>
      <c r="G141">
        <v>11</v>
      </c>
      <c r="H141">
        <v>3374.99</v>
      </c>
      <c r="I141">
        <v>1898.0944</v>
      </c>
      <c r="J141" s="11">
        <v>38745</v>
      </c>
      <c r="K141">
        <v>37124.89</v>
      </c>
      <c r="L141">
        <v>20879.038400000001</v>
      </c>
      <c r="M141">
        <v>16245.8516</v>
      </c>
    </row>
    <row r="142" spans="1:13" x14ac:dyDescent="0.3">
      <c r="A142">
        <v>350</v>
      </c>
      <c r="B142">
        <v>20060110</v>
      </c>
      <c r="C142">
        <v>20060122</v>
      </c>
      <c r="D142">
        <v>20060117</v>
      </c>
      <c r="E142">
        <v>11759</v>
      </c>
      <c r="F142">
        <v>9</v>
      </c>
      <c r="G142">
        <v>20</v>
      </c>
      <c r="H142">
        <v>3374.99</v>
      </c>
      <c r="I142">
        <v>1898.0944</v>
      </c>
      <c r="J142" s="11">
        <v>38727</v>
      </c>
      <c r="K142">
        <v>67499.8</v>
      </c>
      <c r="L142">
        <v>37961.887999999999</v>
      </c>
      <c r="M142">
        <v>29537.912</v>
      </c>
    </row>
    <row r="143" spans="1:13" x14ac:dyDescent="0.3">
      <c r="A143">
        <v>349</v>
      </c>
      <c r="B143">
        <v>20060315</v>
      </c>
      <c r="C143">
        <v>20060327</v>
      </c>
      <c r="D143">
        <v>20060322</v>
      </c>
      <c r="E143">
        <v>11765</v>
      </c>
      <c r="F143">
        <v>9</v>
      </c>
      <c r="G143">
        <v>18</v>
      </c>
      <c r="H143">
        <v>3374.99</v>
      </c>
      <c r="I143">
        <v>1898.0944</v>
      </c>
      <c r="J143" s="11">
        <v>38791</v>
      </c>
      <c r="K143">
        <v>60749.82</v>
      </c>
      <c r="L143">
        <v>34165.699200000003</v>
      </c>
      <c r="M143">
        <v>26584.120800000001</v>
      </c>
    </row>
    <row r="144" spans="1:13" x14ac:dyDescent="0.3">
      <c r="A144">
        <v>348</v>
      </c>
      <c r="B144">
        <v>20060303</v>
      </c>
      <c r="C144">
        <v>20060315</v>
      </c>
      <c r="D144">
        <v>20060310</v>
      </c>
      <c r="E144">
        <v>11893</v>
      </c>
      <c r="F144">
        <v>9</v>
      </c>
      <c r="G144">
        <v>4</v>
      </c>
      <c r="H144">
        <v>3374.99</v>
      </c>
      <c r="I144">
        <v>1898.0944</v>
      </c>
      <c r="J144" s="11">
        <v>38779</v>
      </c>
      <c r="K144">
        <v>13499.96</v>
      </c>
      <c r="L144">
        <v>7592.3775999999998</v>
      </c>
      <c r="M144">
        <v>5907.5824000000002</v>
      </c>
    </row>
    <row r="145" spans="1:13" x14ac:dyDescent="0.3">
      <c r="A145">
        <v>351</v>
      </c>
      <c r="B145">
        <v>20060325</v>
      </c>
      <c r="C145">
        <v>20060406</v>
      </c>
      <c r="D145">
        <v>20060401</v>
      </c>
      <c r="E145">
        <v>11894</v>
      </c>
      <c r="F145">
        <v>9</v>
      </c>
      <c r="G145">
        <v>1</v>
      </c>
      <c r="H145">
        <v>3374.99</v>
      </c>
      <c r="I145">
        <v>1898.0944</v>
      </c>
      <c r="J145" s="11">
        <v>38801</v>
      </c>
      <c r="K145">
        <v>3374.99</v>
      </c>
      <c r="L145">
        <v>1898.0944</v>
      </c>
      <c r="M145">
        <v>1476.8956000000001</v>
      </c>
    </row>
    <row r="146" spans="1:13" x14ac:dyDescent="0.3">
      <c r="A146">
        <v>348</v>
      </c>
      <c r="B146">
        <v>20060315</v>
      </c>
      <c r="C146">
        <v>20060327</v>
      </c>
      <c r="D146">
        <v>20060322</v>
      </c>
      <c r="E146">
        <v>11895</v>
      </c>
      <c r="F146">
        <v>9</v>
      </c>
      <c r="G146">
        <v>16</v>
      </c>
      <c r="H146">
        <v>3374.99</v>
      </c>
      <c r="I146">
        <v>1898.0944</v>
      </c>
      <c r="J146" s="11">
        <v>38791</v>
      </c>
      <c r="K146">
        <v>53999.839999999997</v>
      </c>
      <c r="L146">
        <v>30369.510399999999</v>
      </c>
      <c r="M146">
        <v>23630.329600000001</v>
      </c>
    </row>
    <row r="147" spans="1:13" x14ac:dyDescent="0.3">
      <c r="A147">
        <v>349</v>
      </c>
      <c r="B147">
        <v>20060304</v>
      </c>
      <c r="C147">
        <v>20060316</v>
      </c>
      <c r="D147">
        <v>20060311</v>
      </c>
      <c r="E147">
        <v>11896</v>
      </c>
      <c r="F147">
        <v>9</v>
      </c>
      <c r="G147">
        <v>13</v>
      </c>
      <c r="H147">
        <v>3374.99</v>
      </c>
      <c r="I147">
        <v>1898.0944</v>
      </c>
      <c r="J147" s="11">
        <v>38780</v>
      </c>
      <c r="K147">
        <v>43874.87</v>
      </c>
      <c r="L147">
        <v>24675.227200000001</v>
      </c>
      <c r="M147">
        <v>19199.642800000001</v>
      </c>
    </row>
    <row r="148" spans="1:13" x14ac:dyDescent="0.3">
      <c r="A148">
        <v>351</v>
      </c>
      <c r="B148">
        <v>20060307</v>
      </c>
      <c r="C148">
        <v>20060319</v>
      </c>
      <c r="D148">
        <v>20060314</v>
      </c>
      <c r="E148">
        <v>11899</v>
      </c>
      <c r="F148">
        <v>9</v>
      </c>
      <c r="G148">
        <v>16</v>
      </c>
      <c r="H148">
        <v>3374.99</v>
      </c>
      <c r="I148">
        <v>1898.0944</v>
      </c>
      <c r="J148" s="11">
        <v>38783</v>
      </c>
      <c r="K148">
        <v>53999.839999999997</v>
      </c>
      <c r="L148">
        <v>30369.510399999999</v>
      </c>
      <c r="M148">
        <v>23630.329600000001</v>
      </c>
    </row>
    <row r="149" spans="1:13" x14ac:dyDescent="0.3">
      <c r="A149">
        <v>348</v>
      </c>
      <c r="B149">
        <v>20060324</v>
      </c>
      <c r="C149">
        <v>20060405</v>
      </c>
      <c r="D149">
        <v>20060331</v>
      </c>
      <c r="E149">
        <v>11903</v>
      </c>
      <c r="F149">
        <v>9</v>
      </c>
      <c r="G149">
        <v>10</v>
      </c>
      <c r="H149">
        <v>3374.99</v>
      </c>
      <c r="I149">
        <v>1898.0944</v>
      </c>
      <c r="J149" s="11">
        <v>38800</v>
      </c>
      <c r="K149">
        <v>33749.9</v>
      </c>
      <c r="L149">
        <v>18980.944</v>
      </c>
      <c r="M149">
        <v>14768.956</v>
      </c>
    </row>
    <row r="150" spans="1:13" x14ac:dyDescent="0.3">
      <c r="A150">
        <v>351</v>
      </c>
      <c r="B150">
        <v>20060301</v>
      </c>
      <c r="C150">
        <v>20060313</v>
      </c>
      <c r="D150">
        <v>20060308</v>
      </c>
      <c r="E150">
        <v>11905</v>
      </c>
      <c r="F150">
        <v>9</v>
      </c>
      <c r="G150">
        <v>20</v>
      </c>
      <c r="H150">
        <v>3374.99</v>
      </c>
      <c r="I150">
        <v>1898.0944</v>
      </c>
      <c r="J150" s="11">
        <v>38777</v>
      </c>
      <c r="K150">
        <v>67499.8</v>
      </c>
      <c r="L150">
        <v>37961.887999999999</v>
      </c>
      <c r="M150">
        <v>29537.912</v>
      </c>
    </row>
    <row r="151" spans="1:13" x14ac:dyDescent="0.3">
      <c r="A151">
        <v>350</v>
      </c>
      <c r="B151">
        <v>20060313</v>
      </c>
      <c r="C151">
        <v>20060325</v>
      </c>
      <c r="D151">
        <v>20060320</v>
      </c>
      <c r="E151">
        <v>11906</v>
      </c>
      <c r="F151">
        <v>9</v>
      </c>
      <c r="G151">
        <v>8</v>
      </c>
      <c r="H151">
        <v>3374.99</v>
      </c>
      <c r="I151">
        <v>1898.0944</v>
      </c>
      <c r="J151" s="11">
        <v>38789</v>
      </c>
      <c r="K151">
        <v>26999.919999999998</v>
      </c>
      <c r="L151">
        <v>15184.7552</v>
      </c>
      <c r="M151">
        <v>11815.1648</v>
      </c>
    </row>
    <row r="152" spans="1:13" x14ac:dyDescent="0.3">
      <c r="A152">
        <v>351</v>
      </c>
      <c r="B152">
        <v>20060322</v>
      </c>
      <c r="C152">
        <v>20060403</v>
      </c>
      <c r="D152">
        <v>20060329</v>
      </c>
      <c r="E152">
        <v>11908</v>
      </c>
      <c r="F152">
        <v>9</v>
      </c>
      <c r="G152">
        <v>18</v>
      </c>
      <c r="H152">
        <v>3374.99</v>
      </c>
      <c r="I152">
        <v>1898.0944</v>
      </c>
      <c r="J152" s="11">
        <v>38798</v>
      </c>
      <c r="K152">
        <v>60749.82</v>
      </c>
      <c r="L152">
        <v>34165.699200000003</v>
      </c>
      <c r="M152">
        <v>26584.120800000001</v>
      </c>
    </row>
    <row r="153" spans="1:13" x14ac:dyDescent="0.3">
      <c r="A153">
        <v>350</v>
      </c>
      <c r="B153">
        <v>20060323</v>
      </c>
      <c r="C153">
        <v>20060404</v>
      </c>
      <c r="D153">
        <v>20060330</v>
      </c>
      <c r="E153">
        <v>11909</v>
      </c>
      <c r="F153">
        <v>9</v>
      </c>
      <c r="G153">
        <v>12</v>
      </c>
      <c r="H153">
        <v>3374.99</v>
      </c>
      <c r="I153">
        <v>1898.0944</v>
      </c>
      <c r="J153" s="11">
        <v>38799</v>
      </c>
      <c r="K153">
        <v>40499.879999999997</v>
      </c>
      <c r="L153">
        <v>22777.132799999999</v>
      </c>
      <c r="M153">
        <v>17722.747200000002</v>
      </c>
    </row>
    <row r="154" spans="1:13" x14ac:dyDescent="0.3">
      <c r="A154">
        <v>344</v>
      </c>
      <c r="B154">
        <v>20060129</v>
      </c>
      <c r="C154">
        <v>20060210</v>
      </c>
      <c r="D154">
        <v>20060205</v>
      </c>
      <c r="E154">
        <v>11451</v>
      </c>
      <c r="F154">
        <v>9</v>
      </c>
      <c r="G154">
        <v>8</v>
      </c>
      <c r="H154">
        <v>3399.99</v>
      </c>
      <c r="I154">
        <v>1912.1543999999999</v>
      </c>
      <c r="J154" s="11">
        <v>38746</v>
      </c>
      <c r="K154">
        <v>27199.919999999998</v>
      </c>
      <c r="L154">
        <v>15297.235199999999</v>
      </c>
      <c r="M154">
        <v>11902.684800000001</v>
      </c>
    </row>
    <row r="155" spans="1:13" x14ac:dyDescent="0.3">
      <c r="A155">
        <v>347</v>
      </c>
      <c r="B155">
        <v>20060117</v>
      </c>
      <c r="C155">
        <v>20060129</v>
      </c>
      <c r="D155">
        <v>20060124</v>
      </c>
      <c r="E155">
        <v>11456</v>
      </c>
      <c r="F155">
        <v>9</v>
      </c>
      <c r="G155">
        <v>16</v>
      </c>
      <c r="H155">
        <v>3399.99</v>
      </c>
      <c r="I155">
        <v>1912.1543999999999</v>
      </c>
      <c r="J155" s="11">
        <v>38734</v>
      </c>
      <c r="K155">
        <v>54399.839999999997</v>
      </c>
      <c r="L155">
        <v>30594.470399999998</v>
      </c>
      <c r="M155">
        <v>23805.369600000002</v>
      </c>
    </row>
    <row r="156" spans="1:13" x14ac:dyDescent="0.3">
      <c r="A156">
        <v>346</v>
      </c>
      <c r="B156">
        <v>20060127</v>
      </c>
      <c r="C156">
        <v>20060208</v>
      </c>
      <c r="D156">
        <v>20060203</v>
      </c>
      <c r="E156">
        <v>11459</v>
      </c>
      <c r="F156">
        <v>9</v>
      </c>
      <c r="G156">
        <v>3</v>
      </c>
      <c r="H156">
        <v>3399.99</v>
      </c>
      <c r="I156">
        <v>1912.1543999999999</v>
      </c>
      <c r="J156" s="11">
        <v>38744</v>
      </c>
      <c r="K156">
        <v>10199.969999999999</v>
      </c>
      <c r="L156">
        <v>5736.4632000000001</v>
      </c>
      <c r="M156">
        <v>4463.5068000000001</v>
      </c>
    </row>
    <row r="157" spans="1:13" x14ac:dyDescent="0.3">
      <c r="A157">
        <v>345</v>
      </c>
      <c r="B157">
        <v>20060121</v>
      </c>
      <c r="C157">
        <v>20060202</v>
      </c>
      <c r="D157">
        <v>20060128</v>
      </c>
      <c r="E157">
        <v>11460</v>
      </c>
      <c r="F157">
        <v>9</v>
      </c>
      <c r="G157">
        <v>5</v>
      </c>
      <c r="H157">
        <v>3399.99</v>
      </c>
      <c r="I157">
        <v>1912.1543999999999</v>
      </c>
      <c r="J157" s="11">
        <v>38738</v>
      </c>
      <c r="K157">
        <v>16999.95</v>
      </c>
      <c r="L157">
        <v>9560.7720000000008</v>
      </c>
      <c r="M157">
        <v>7439.1779999999999</v>
      </c>
    </row>
    <row r="158" spans="1:13" x14ac:dyDescent="0.3">
      <c r="A158">
        <v>344</v>
      </c>
      <c r="B158">
        <v>20060114</v>
      </c>
      <c r="C158">
        <v>20060126</v>
      </c>
      <c r="D158">
        <v>20060121</v>
      </c>
      <c r="E158">
        <v>11465</v>
      </c>
      <c r="F158">
        <v>9</v>
      </c>
      <c r="G158">
        <v>19</v>
      </c>
      <c r="H158">
        <v>3399.99</v>
      </c>
      <c r="I158">
        <v>1912.1543999999999</v>
      </c>
      <c r="J158" s="11">
        <v>38731</v>
      </c>
      <c r="K158">
        <v>64599.81</v>
      </c>
      <c r="L158">
        <v>36330.933599999997</v>
      </c>
      <c r="M158">
        <v>28268.876400000001</v>
      </c>
    </row>
    <row r="159" spans="1:13" x14ac:dyDescent="0.3">
      <c r="A159">
        <v>344</v>
      </c>
      <c r="B159">
        <v>20060126</v>
      </c>
      <c r="C159">
        <v>20060207</v>
      </c>
      <c r="D159">
        <v>20060202</v>
      </c>
      <c r="E159">
        <v>11472</v>
      </c>
      <c r="F159">
        <v>9</v>
      </c>
      <c r="G159">
        <v>17</v>
      </c>
      <c r="H159">
        <v>3399.99</v>
      </c>
      <c r="I159">
        <v>1912.1543999999999</v>
      </c>
      <c r="J159" s="11">
        <v>38743</v>
      </c>
      <c r="K159">
        <v>57799.83</v>
      </c>
      <c r="L159">
        <v>32506.624800000001</v>
      </c>
      <c r="M159">
        <v>25293.2052</v>
      </c>
    </row>
    <row r="160" spans="1:13" x14ac:dyDescent="0.3">
      <c r="A160">
        <v>344</v>
      </c>
      <c r="B160">
        <v>20060114</v>
      </c>
      <c r="C160">
        <v>20060126</v>
      </c>
      <c r="D160">
        <v>20060121</v>
      </c>
      <c r="E160">
        <v>11750</v>
      </c>
      <c r="F160">
        <v>9</v>
      </c>
      <c r="G160">
        <v>3</v>
      </c>
      <c r="H160">
        <v>3399.99</v>
      </c>
      <c r="I160">
        <v>1912.1543999999999</v>
      </c>
      <c r="J160" s="11">
        <v>38731</v>
      </c>
      <c r="K160">
        <v>10199.969999999999</v>
      </c>
      <c r="L160">
        <v>5736.4632000000001</v>
      </c>
      <c r="M160">
        <v>4463.5068000000001</v>
      </c>
    </row>
    <row r="161" spans="1:13" x14ac:dyDescent="0.3">
      <c r="A161">
        <v>344</v>
      </c>
      <c r="B161">
        <v>20060108</v>
      </c>
      <c r="C161">
        <v>20060120</v>
      </c>
      <c r="D161">
        <v>20060115</v>
      </c>
      <c r="E161">
        <v>11751</v>
      </c>
      <c r="F161">
        <v>9</v>
      </c>
      <c r="G161">
        <v>19</v>
      </c>
      <c r="H161">
        <v>3399.99</v>
      </c>
      <c r="I161">
        <v>1912.1543999999999</v>
      </c>
      <c r="J161" s="11">
        <v>38725</v>
      </c>
      <c r="K161">
        <v>64599.81</v>
      </c>
      <c r="L161">
        <v>36330.933599999997</v>
      </c>
      <c r="M161">
        <v>28268.876400000001</v>
      </c>
    </row>
    <row r="162" spans="1:13" x14ac:dyDescent="0.3">
      <c r="A162">
        <v>345</v>
      </c>
      <c r="B162">
        <v>20060116</v>
      </c>
      <c r="C162">
        <v>20060128</v>
      </c>
      <c r="D162">
        <v>20060123</v>
      </c>
      <c r="E162">
        <v>11754</v>
      </c>
      <c r="F162">
        <v>9</v>
      </c>
      <c r="G162">
        <v>14</v>
      </c>
      <c r="H162">
        <v>3399.99</v>
      </c>
      <c r="I162">
        <v>1912.1543999999999</v>
      </c>
      <c r="J162" s="11">
        <v>38733</v>
      </c>
      <c r="K162">
        <v>47599.86</v>
      </c>
      <c r="L162">
        <v>26770.161599999999</v>
      </c>
      <c r="M162">
        <v>20829.698400000001</v>
      </c>
    </row>
    <row r="163" spans="1:13" x14ac:dyDescent="0.3">
      <c r="A163">
        <v>344</v>
      </c>
      <c r="B163">
        <v>20060205</v>
      </c>
      <c r="C163">
        <v>20060217</v>
      </c>
      <c r="D163">
        <v>20060212</v>
      </c>
      <c r="E163">
        <v>11761</v>
      </c>
      <c r="F163">
        <v>9</v>
      </c>
      <c r="G163">
        <v>18</v>
      </c>
      <c r="H163">
        <v>3399.99</v>
      </c>
      <c r="I163">
        <v>1912.1543999999999</v>
      </c>
      <c r="J163" s="11">
        <v>38753</v>
      </c>
      <c r="K163">
        <v>61199.82</v>
      </c>
      <c r="L163">
        <v>34418.779199999997</v>
      </c>
      <c r="M163">
        <v>26781.040799999999</v>
      </c>
    </row>
    <row r="164" spans="1:13" x14ac:dyDescent="0.3">
      <c r="A164">
        <v>344</v>
      </c>
      <c r="B164">
        <v>20060207</v>
      </c>
      <c r="C164">
        <v>20060219</v>
      </c>
      <c r="D164">
        <v>20060214</v>
      </c>
      <c r="E164">
        <v>11762</v>
      </c>
      <c r="F164">
        <v>9</v>
      </c>
      <c r="G164">
        <v>18</v>
      </c>
      <c r="H164">
        <v>3399.99</v>
      </c>
      <c r="I164">
        <v>1912.1543999999999</v>
      </c>
      <c r="J164" s="11">
        <v>38755</v>
      </c>
      <c r="K164">
        <v>61199.82</v>
      </c>
      <c r="L164">
        <v>34418.779199999997</v>
      </c>
      <c r="M164">
        <v>26781.040799999999</v>
      </c>
    </row>
    <row r="165" spans="1:13" x14ac:dyDescent="0.3">
      <c r="A165">
        <v>347</v>
      </c>
      <c r="B165">
        <v>20060312</v>
      </c>
      <c r="C165">
        <v>20060324</v>
      </c>
      <c r="D165">
        <v>20060319</v>
      </c>
      <c r="E165">
        <v>11764</v>
      </c>
      <c r="F165">
        <v>9</v>
      </c>
      <c r="G165">
        <v>20</v>
      </c>
      <c r="H165">
        <v>3399.99</v>
      </c>
      <c r="I165">
        <v>1912.1543999999999</v>
      </c>
      <c r="J165" s="11">
        <v>38788</v>
      </c>
      <c r="K165">
        <v>67999.8</v>
      </c>
      <c r="L165">
        <v>38243.088000000003</v>
      </c>
      <c r="M165">
        <v>29756.712</v>
      </c>
    </row>
    <row r="166" spans="1:13" x14ac:dyDescent="0.3">
      <c r="A166">
        <v>345</v>
      </c>
      <c r="B166">
        <v>20060322</v>
      </c>
      <c r="C166">
        <v>20060403</v>
      </c>
      <c r="D166">
        <v>20060329</v>
      </c>
      <c r="E166">
        <v>11766</v>
      </c>
      <c r="F166">
        <v>9</v>
      </c>
      <c r="G166">
        <v>15</v>
      </c>
      <c r="H166">
        <v>3399.99</v>
      </c>
      <c r="I166">
        <v>1912.1543999999999</v>
      </c>
      <c r="J166" s="11">
        <v>38798</v>
      </c>
      <c r="K166">
        <v>50999.85</v>
      </c>
      <c r="L166">
        <v>28682.315999999999</v>
      </c>
      <c r="M166">
        <v>22317.534</v>
      </c>
    </row>
    <row r="167" spans="1:13" x14ac:dyDescent="0.3">
      <c r="A167">
        <v>346</v>
      </c>
      <c r="B167">
        <v>20060320</v>
      </c>
      <c r="C167">
        <v>20060401</v>
      </c>
      <c r="D167">
        <v>20060327</v>
      </c>
      <c r="E167">
        <v>11767</v>
      </c>
      <c r="F167">
        <v>9</v>
      </c>
      <c r="G167">
        <v>4</v>
      </c>
      <c r="H167">
        <v>3399.99</v>
      </c>
      <c r="I167">
        <v>1912.1543999999999</v>
      </c>
      <c r="J167" s="11">
        <v>38796</v>
      </c>
      <c r="K167">
        <v>13599.96</v>
      </c>
      <c r="L167">
        <v>7648.6175999999996</v>
      </c>
      <c r="M167">
        <v>5951.3424000000005</v>
      </c>
    </row>
    <row r="168" spans="1:13" x14ac:dyDescent="0.3">
      <c r="A168">
        <v>346</v>
      </c>
      <c r="B168">
        <v>20060306</v>
      </c>
      <c r="C168">
        <v>20060318</v>
      </c>
      <c r="D168">
        <v>20060313</v>
      </c>
      <c r="E168">
        <v>11768</v>
      </c>
      <c r="F168">
        <v>9</v>
      </c>
      <c r="G168">
        <v>9</v>
      </c>
      <c r="H168">
        <v>3399.99</v>
      </c>
      <c r="I168">
        <v>1912.1543999999999</v>
      </c>
      <c r="J168" s="11">
        <v>38782</v>
      </c>
      <c r="K168">
        <v>30599.91</v>
      </c>
      <c r="L168">
        <v>17209.389599999999</v>
      </c>
      <c r="M168">
        <v>13390.520399999999</v>
      </c>
    </row>
    <row r="169" spans="1:13" x14ac:dyDescent="0.3">
      <c r="A169">
        <v>347</v>
      </c>
      <c r="B169">
        <v>20060307</v>
      </c>
      <c r="C169">
        <v>20060319</v>
      </c>
      <c r="D169">
        <v>20060314</v>
      </c>
      <c r="E169">
        <v>11892</v>
      </c>
      <c r="F169">
        <v>9</v>
      </c>
      <c r="G169">
        <v>19</v>
      </c>
      <c r="H169">
        <v>3399.99</v>
      </c>
      <c r="I169">
        <v>1912.1543999999999</v>
      </c>
      <c r="J169" s="11">
        <v>38783</v>
      </c>
      <c r="K169">
        <v>64599.81</v>
      </c>
      <c r="L169">
        <v>36330.933599999997</v>
      </c>
      <c r="M169">
        <v>28268.876400000001</v>
      </c>
    </row>
    <row r="170" spans="1:13" x14ac:dyDescent="0.3">
      <c r="A170">
        <v>345</v>
      </c>
      <c r="B170">
        <v>20060302</v>
      </c>
      <c r="C170">
        <v>20060314</v>
      </c>
      <c r="D170">
        <v>20060309</v>
      </c>
      <c r="E170">
        <v>11897</v>
      </c>
      <c r="F170">
        <v>9</v>
      </c>
      <c r="G170">
        <v>12</v>
      </c>
      <c r="H170">
        <v>3399.99</v>
      </c>
      <c r="I170">
        <v>1912.1543999999999</v>
      </c>
      <c r="J170" s="11">
        <v>38778</v>
      </c>
      <c r="K170">
        <v>40799.879999999997</v>
      </c>
      <c r="L170">
        <v>22945.852800000001</v>
      </c>
      <c r="M170">
        <v>17854.0272</v>
      </c>
    </row>
    <row r="171" spans="1:13" x14ac:dyDescent="0.3">
      <c r="A171">
        <v>344</v>
      </c>
      <c r="B171">
        <v>20060317</v>
      </c>
      <c r="C171">
        <v>20060329</v>
      </c>
      <c r="D171">
        <v>20060324</v>
      </c>
      <c r="E171">
        <v>11898</v>
      </c>
      <c r="F171">
        <v>9</v>
      </c>
      <c r="G171">
        <v>3</v>
      </c>
      <c r="H171">
        <v>3399.99</v>
      </c>
      <c r="I171">
        <v>1912.1543999999999</v>
      </c>
      <c r="J171" s="11">
        <v>38793</v>
      </c>
      <c r="K171">
        <v>10199.969999999999</v>
      </c>
      <c r="L171">
        <v>5736.4632000000001</v>
      </c>
      <c r="M171">
        <v>4463.5068000000001</v>
      </c>
    </row>
    <row r="172" spans="1:13" x14ac:dyDescent="0.3">
      <c r="A172">
        <v>346</v>
      </c>
      <c r="B172">
        <v>20060324</v>
      </c>
      <c r="C172">
        <v>20060405</v>
      </c>
      <c r="D172">
        <v>20060331</v>
      </c>
      <c r="E172">
        <v>11900</v>
      </c>
      <c r="F172">
        <v>9</v>
      </c>
      <c r="G172">
        <v>5</v>
      </c>
      <c r="H172">
        <v>3399.99</v>
      </c>
      <c r="I172">
        <v>1912.1543999999999</v>
      </c>
      <c r="J172" s="11">
        <v>38800</v>
      </c>
      <c r="K172">
        <v>16999.95</v>
      </c>
      <c r="L172">
        <v>9560.7720000000008</v>
      </c>
      <c r="M172">
        <v>7439.1779999999999</v>
      </c>
    </row>
    <row r="173" spans="1:13" x14ac:dyDescent="0.3">
      <c r="A173">
        <v>347</v>
      </c>
      <c r="B173">
        <v>20060313</v>
      </c>
      <c r="C173">
        <v>20060325</v>
      </c>
      <c r="D173">
        <v>20060320</v>
      </c>
      <c r="E173">
        <v>11901</v>
      </c>
      <c r="F173">
        <v>9</v>
      </c>
      <c r="G173">
        <v>4</v>
      </c>
      <c r="H173">
        <v>3399.99</v>
      </c>
      <c r="I173">
        <v>1912.1543999999999</v>
      </c>
      <c r="J173" s="11">
        <v>38789</v>
      </c>
      <c r="K173">
        <v>13599.96</v>
      </c>
      <c r="L173">
        <v>7648.6175999999996</v>
      </c>
      <c r="M173">
        <v>5951.3424000000005</v>
      </c>
    </row>
    <row r="174" spans="1:13" x14ac:dyDescent="0.3">
      <c r="A174">
        <v>345</v>
      </c>
      <c r="B174">
        <v>20060320</v>
      </c>
      <c r="C174">
        <v>20060401</v>
      </c>
      <c r="D174">
        <v>20060327</v>
      </c>
      <c r="E174">
        <v>11904</v>
      </c>
      <c r="F174">
        <v>9</v>
      </c>
      <c r="G174">
        <v>3</v>
      </c>
      <c r="H174">
        <v>3399.99</v>
      </c>
      <c r="I174">
        <v>1912.1543999999999</v>
      </c>
      <c r="J174" s="11">
        <v>38796</v>
      </c>
      <c r="K174">
        <v>10199.969999999999</v>
      </c>
      <c r="L174">
        <v>5736.4632000000001</v>
      </c>
      <c r="M174">
        <v>4463.5068000000001</v>
      </c>
    </row>
    <row r="175" spans="1:13" x14ac:dyDescent="0.3">
      <c r="A175">
        <v>346</v>
      </c>
      <c r="B175">
        <v>20060331</v>
      </c>
      <c r="C175">
        <v>20060412</v>
      </c>
      <c r="D175">
        <v>20060407</v>
      </c>
      <c r="E175">
        <v>11907</v>
      </c>
      <c r="F175">
        <v>9</v>
      </c>
      <c r="G175">
        <v>15</v>
      </c>
      <c r="H175">
        <v>3399.99</v>
      </c>
      <c r="I175">
        <v>1912.1543999999999</v>
      </c>
      <c r="J175" s="11">
        <v>38807</v>
      </c>
      <c r="K175">
        <v>50999.85</v>
      </c>
      <c r="L175">
        <v>28682.315999999999</v>
      </c>
      <c r="M175">
        <v>22317.534</v>
      </c>
    </row>
    <row r="176" spans="1:13" x14ac:dyDescent="0.3">
      <c r="A176">
        <v>334</v>
      </c>
      <c r="B176">
        <v>20060118</v>
      </c>
      <c r="C176">
        <v>20060130</v>
      </c>
      <c r="D176">
        <v>20060125</v>
      </c>
      <c r="E176">
        <v>25711</v>
      </c>
      <c r="F176">
        <v>9</v>
      </c>
      <c r="G176">
        <v>15</v>
      </c>
      <c r="H176">
        <v>699.09820000000002</v>
      </c>
      <c r="I176">
        <v>413.1463</v>
      </c>
      <c r="J176" s="11">
        <v>38735</v>
      </c>
      <c r="K176">
        <v>10486.473</v>
      </c>
      <c r="L176">
        <v>6197.1944999999996</v>
      </c>
      <c r="M176">
        <v>4289.2785000000003</v>
      </c>
    </row>
    <row r="177" spans="1:13" x14ac:dyDescent="0.3">
      <c r="A177">
        <v>340</v>
      </c>
      <c r="B177">
        <v>20060130</v>
      </c>
      <c r="C177">
        <v>20060211</v>
      </c>
      <c r="D177">
        <v>20060206</v>
      </c>
      <c r="E177">
        <v>25712</v>
      </c>
      <c r="F177">
        <v>9</v>
      </c>
      <c r="G177">
        <v>18</v>
      </c>
      <c r="H177">
        <v>699.09820000000002</v>
      </c>
      <c r="I177">
        <v>413.1463</v>
      </c>
      <c r="J177" s="11">
        <v>38747</v>
      </c>
      <c r="K177">
        <v>12583.767599999999</v>
      </c>
      <c r="L177">
        <v>7436.6333999999997</v>
      </c>
      <c r="M177">
        <v>5147.1342000000004</v>
      </c>
    </row>
    <row r="178" spans="1:13" x14ac:dyDescent="0.3">
      <c r="A178">
        <v>326</v>
      </c>
      <c r="B178">
        <v>20060107</v>
      </c>
      <c r="C178">
        <v>20060119</v>
      </c>
      <c r="D178">
        <v>20060114</v>
      </c>
      <c r="E178">
        <v>25713</v>
      </c>
      <c r="F178">
        <v>9</v>
      </c>
      <c r="G178">
        <v>8</v>
      </c>
      <c r="H178">
        <v>699.09820000000002</v>
      </c>
      <c r="I178">
        <v>413.1463</v>
      </c>
      <c r="J178" s="11">
        <v>38724</v>
      </c>
      <c r="K178">
        <v>5592.7856000000002</v>
      </c>
      <c r="L178">
        <v>3305.1704</v>
      </c>
      <c r="M178">
        <v>2287.6152000000002</v>
      </c>
    </row>
    <row r="179" spans="1:13" x14ac:dyDescent="0.3">
      <c r="A179">
        <v>328</v>
      </c>
      <c r="B179">
        <v>20060115</v>
      </c>
      <c r="C179">
        <v>20060127</v>
      </c>
      <c r="D179">
        <v>20060122</v>
      </c>
      <c r="E179">
        <v>25714</v>
      </c>
      <c r="F179">
        <v>9</v>
      </c>
      <c r="G179">
        <v>3</v>
      </c>
      <c r="H179">
        <v>699.09820000000002</v>
      </c>
      <c r="I179">
        <v>413.1463</v>
      </c>
      <c r="J179" s="11">
        <v>38732</v>
      </c>
      <c r="K179">
        <v>2097.2946000000002</v>
      </c>
      <c r="L179">
        <v>1239.4389000000001</v>
      </c>
      <c r="M179">
        <v>857.85569999999996</v>
      </c>
    </row>
    <row r="180" spans="1:13" x14ac:dyDescent="0.3">
      <c r="A180">
        <v>334</v>
      </c>
      <c r="B180">
        <v>20060128</v>
      </c>
      <c r="C180">
        <v>20060209</v>
      </c>
      <c r="D180">
        <v>20060204</v>
      </c>
      <c r="E180">
        <v>25715</v>
      </c>
      <c r="F180">
        <v>9</v>
      </c>
      <c r="G180">
        <v>9</v>
      </c>
      <c r="H180">
        <v>699.09820000000002</v>
      </c>
      <c r="I180">
        <v>413.1463</v>
      </c>
      <c r="J180" s="11">
        <v>38745</v>
      </c>
      <c r="K180">
        <v>6291.8837999999996</v>
      </c>
      <c r="L180">
        <v>3718.3166999999999</v>
      </c>
      <c r="M180">
        <v>2573.5671000000002</v>
      </c>
    </row>
    <row r="181" spans="1:13" x14ac:dyDescent="0.3">
      <c r="A181">
        <v>334</v>
      </c>
      <c r="B181">
        <v>20060129</v>
      </c>
      <c r="C181">
        <v>20060210</v>
      </c>
      <c r="D181">
        <v>20060205</v>
      </c>
      <c r="E181">
        <v>25716</v>
      </c>
      <c r="F181">
        <v>9</v>
      </c>
      <c r="G181">
        <v>5</v>
      </c>
      <c r="H181">
        <v>699.09820000000002</v>
      </c>
      <c r="I181">
        <v>413.1463</v>
      </c>
      <c r="J181" s="11">
        <v>38746</v>
      </c>
      <c r="K181">
        <v>3495.491</v>
      </c>
      <c r="L181">
        <v>2065.7314999999999</v>
      </c>
      <c r="M181">
        <v>1429.7594999999999</v>
      </c>
    </row>
    <row r="182" spans="1:13" x14ac:dyDescent="0.3">
      <c r="A182">
        <v>320</v>
      </c>
      <c r="B182">
        <v>20060118</v>
      </c>
      <c r="C182">
        <v>20060130</v>
      </c>
      <c r="D182">
        <v>20060125</v>
      </c>
      <c r="E182">
        <v>25717</v>
      </c>
      <c r="F182">
        <v>9</v>
      </c>
      <c r="G182">
        <v>16</v>
      </c>
      <c r="H182">
        <v>699.09820000000002</v>
      </c>
      <c r="I182">
        <v>413.1463</v>
      </c>
      <c r="J182" s="11">
        <v>38735</v>
      </c>
      <c r="K182">
        <v>11185.5712</v>
      </c>
      <c r="L182">
        <v>6610.3407999999999</v>
      </c>
      <c r="M182">
        <v>4575.2304000000004</v>
      </c>
    </row>
    <row r="183" spans="1:13" x14ac:dyDescent="0.3">
      <c r="A183">
        <v>324</v>
      </c>
      <c r="B183">
        <v>20060216</v>
      </c>
      <c r="C183">
        <v>20060228</v>
      </c>
      <c r="D183">
        <v>20060223</v>
      </c>
      <c r="E183">
        <v>25718</v>
      </c>
      <c r="F183">
        <v>9</v>
      </c>
      <c r="G183">
        <v>16</v>
      </c>
      <c r="H183">
        <v>699.09820000000002</v>
      </c>
      <c r="I183">
        <v>413.1463</v>
      </c>
      <c r="J183" s="11">
        <v>38764</v>
      </c>
      <c r="K183">
        <v>11185.5712</v>
      </c>
      <c r="L183">
        <v>6610.3407999999999</v>
      </c>
      <c r="M183">
        <v>4575.2304000000004</v>
      </c>
    </row>
    <row r="184" spans="1:13" x14ac:dyDescent="0.3">
      <c r="A184">
        <v>342</v>
      </c>
      <c r="B184">
        <v>20060220</v>
      </c>
      <c r="C184">
        <v>20060304</v>
      </c>
      <c r="D184">
        <v>20060227</v>
      </c>
      <c r="E184">
        <v>25819</v>
      </c>
      <c r="F184">
        <v>9</v>
      </c>
      <c r="G184">
        <v>14</v>
      </c>
      <c r="H184">
        <v>699.09820000000002</v>
      </c>
      <c r="I184">
        <v>413.1463</v>
      </c>
      <c r="J184" s="11">
        <v>38768</v>
      </c>
      <c r="K184">
        <v>9787.3747999999996</v>
      </c>
      <c r="L184">
        <v>5784.0482000000002</v>
      </c>
      <c r="M184">
        <v>4003.3265999999999</v>
      </c>
    </row>
    <row r="185" spans="1:13" x14ac:dyDescent="0.3">
      <c r="A185">
        <v>342</v>
      </c>
      <c r="B185">
        <v>20060225</v>
      </c>
      <c r="C185">
        <v>20060309</v>
      </c>
      <c r="D185">
        <v>20060304</v>
      </c>
      <c r="E185">
        <v>25821</v>
      </c>
      <c r="F185">
        <v>9</v>
      </c>
      <c r="G185">
        <v>17</v>
      </c>
      <c r="H185">
        <v>699.09820000000002</v>
      </c>
      <c r="I185">
        <v>413.1463</v>
      </c>
      <c r="J185" s="11">
        <v>38773</v>
      </c>
      <c r="K185">
        <v>11884.669400000001</v>
      </c>
      <c r="L185">
        <v>7023.4871000000003</v>
      </c>
      <c r="M185">
        <v>4861.1823000000004</v>
      </c>
    </row>
    <row r="186" spans="1:13" x14ac:dyDescent="0.3">
      <c r="A186">
        <v>334</v>
      </c>
      <c r="B186">
        <v>20060219</v>
      </c>
      <c r="C186">
        <v>20060303</v>
      </c>
      <c r="D186">
        <v>20060226</v>
      </c>
      <c r="E186">
        <v>25822</v>
      </c>
      <c r="F186">
        <v>9</v>
      </c>
      <c r="G186">
        <v>4</v>
      </c>
      <c r="H186">
        <v>699.09820000000002</v>
      </c>
      <c r="I186">
        <v>413.1463</v>
      </c>
      <c r="J186" s="11">
        <v>38767</v>
      </c>
      <c r="K186">
        <v>2796.3928000000001</v>
      </c>
      <c r="L186">
        <v>1652.5852</v>
      </c>
      <c r="M186">
        <v>1143.8076000000001</v>
      </c>
    </row>
    <row r="187" spans="1:13" x14ac:dyDescent="0.3">
      <c r="A187">
        <v>326</v>
      </c>
      <c r="B187">
        <v>20060214</v>
      </c>
      <c r="C187">
        <v>20060226</v>
      </c>
      <c r="D187">
        <v>20060221</v>
      </c>
      <c r="E187">
        <v>25823</v>
      </c>
      <c r="F187">
        <v>9</v>
      </c>
      <c r="G187">
        <v>6</v>
      </c>
      <c r="H187">
        <v>699.09820000000002</v>
      </c>
      <c r="I187">
        <v>413.1463</v>
      </c>
      <c r="J187" s="11">
        <v>38762</v>
      </c>
      <c r="K187">
        <v>4194.5892000000003</v>
      </c>
      <c r="L187">
        <v>2478.8778000000002</v>
      </c>
      <c r="M187">
        <v>1715.7113999999999</v>
      </c>
    </row>
    <row r="188" spans="1:13" x14ac:dyDescent="0.3">
      <c r="A188">
        <v>334</v>
      </c>
      <c r="B188">
        <v>20060312</v>
      </c>
      <c r="C188">
        <v>20060324</v>
      </c>
      <c r="D188">
        <v>20060319</v>
      </c>
      <c r="E188">
        <v>25826</v>
      </c>
      <c r="F188">
        <v>9</v>
      </c>
      <c r="G188">
        <v>18</v>
      </c>
      <c r="H188">
        <v>699.09820000000002</v>
      </c>
      <c r="I188">
        <v>413.1463</v>
      </c>
      <c r="J188" s="11">
        <v>38788</v>
      </c>
      <c r="K188">
        <v>12583.767599999999</v>
      </c>
      <c r="L188">
        <v>7436.6333999999997</v>
      </c>
      <c r="M188">
        <v>5147.1342000000004</v>
      </c>
    </row>
    <row r="189" spans="1:13" x14ac:dyDescent="0.3">
      <c r="A189">
        <v>342</v>
      </c>
      <c r="B189">
        <v>20060313</v>
      </c>
      <c r="C189">
        <v>20060325</v>
      </c>
      <c r="D189">
        <v>20060320</v>
      </c>
      <c r="E189">
        <v>25827</v>
      </c>
      <c r="F189">
        <v>9</v>
      </c>
      <c r="G189">
        <v>18</v>
      </c>
      <c r="H189">
        <v>699.09820000000002</v>
      </c>
      <c r="I189">
        <v>413.1463</v>
      </c>
      <c r="J189" s="11">
        <v>38789</v>
      </c>
      <c r="K189">
        <v>12583.767599999999</v>
      </c>
      <c r="L189">
        <v>7436.6333999999997</v>
      </c>
      <c r="M189">
        <v>5147.1342000000004</v>
      </c>
    </row>
    <row r="190" spans="1:13" x14ac:dyDescent="0.3">
      <c r="A190">
        <v>336</v>
      </c>
      <c r="B190">
        <v>20060301</v>
      </c>
      <c r="C190">
        <v>20060313</v>
      </c>
      <c r="D190">
        <v>20060308</v>
      </c>
      <c r="E190">
        <v>25828</v>
      </c>
      <c r="F190">
        <v>9</v>
      </c>
      <c r="G190">
        <v>14</v>
      </c>
      <c r="H190">
        <v>699.09820000000002</v>
      </c>
      <c r="I190">
        <v>413.1463</v>
      </c>
      <c r="J190" s="11">
        <v>38777</v>
      </c>
      <c r="K190">
        <v>9787.3747999999996</v>
      </c>
      <c r="L190">
        <v>5784.0482000000002</v>
      </c>
      <c r="M190">
        <v>4003.3265999999999</v>
      </c>
    </row>
    <row r="191" spans="1:13" x14ac:dyDescent="0.3">
      <c r="A191">
        <v>340</v>
      </c>
      <c r="B191">
        <v>20060315</v>
      </c>
      <c r="C191">
        <v>20060327</v>
      </c>
      <c r="D191">
        <v>20060322</v>
      </c>
      <c r="E191">
        <v>25829</v>
      </c>
      <c r="F191">
        <v>9</v>
      </c>
      <c r="G191">
        <v>14</v>
      </c>
      <c r="H191">
        <v>699.09820000000002</v>
      </c>
      <c r="I191">
        <v>413.1463</v>
      </c>
      <c r="J191" s="11">
        <v>38791</v>
      </c>
      <c r="K191">
        <v>9787.3747999999996</v>
      </c>
      <c r="L191">
        <v>5784.0482000000002</v>
      </c>
      <c r="M191">
        <v>4003.3265999999999</v>
      </c>
    </row>
    <row r="192" spans="1:13" x14ac:dyDescent="0.3">
      <c r="A192">
        <v>330</v>
      </c>
      <c r="B192">
        <v>20060304</v>
      </c>
      <c r="C192">
        <v>20060316</v>
      </c>
      <c r="D192">
        <v>20060311</v>
      </c>
      <c r="E192">
        <v>25830</v>
      </c>
      <c r="F192">
        <v>9</v>
      </c>
      <c r="G192">
        <v>9</v>
      </c>
      <c r="H192">
        <v>699.09820000000002</v>
      </c>
      <c r="I192">
        <v>413.1463</v>
      </c>
      <c r="J192" s="11">
        <v>38780</v>
      </c>
      <c r="K192">
        <v>6291.8837999999996</v>
      </c>
      <c r="L192">
        <v>3718.3166999999999</v>
      </c>
      <c r="M192">
        <v>2573.5671000000002</v>
      </c>
    </row>
    <row r="193" spans="1:13" x14ac:dyDescent="0.3">
      <c r="A193">
        <v>326</v>
      </c>
      <c r="B193">
        <v>20060302</v>
      </c>
      <c r="C193">
        <v>20060314</v>
      </c>
      <c r="D193">
        <v>20060309</v>
      </c>
      <c r="E193">
        <v>25831</v>
      </c>
      <c r="F193">
        <v>9</v>
      </c>
      <c r="G193">
        <v>10</v>
      </c>
      <c r="H193">
        <v>699.09820000000002</v>
      </c>
      <c r="I193">
        <v>413.1463</v>
      </c>
      <c r="J193" s="11">
        <v>38778</v>
      </c>
      <c r="K193">
        <v>6990.982</v>
      </c>
      <c r="L193">
        <v>4131.4629999999997</v>
      </c>
      <c r="M193">
        <v>2859.5189999999998</v>
      </c>
    </row>
    <row r="194" spans="1:13" x14ac:dyDescent="0.3">
      <c r="A194">
        <v>338</v>
      </c>
      <c r="B194">
        <v>20060125</v>
      </c>
      <c r="C194">
        <v>20060206</v>
      </c>
      <c r="D194">
        <v>20060201</v>
      </c>
      <c r="E194">
        <v>14653</v>
      </c>
      <c r="F194">
        <v>4</v>
      </c>
      <c r="G194">
        <v>6</v>
      </c>
      <c r="H194">
        <v>699.09820000000002</v>
      </c>
      <c r="I194">
        <v>413.1463</v>
      </c>
      <c r="J194" s="11">
        <v>38742</v>
      </c>
      <c r="K194">
        <v>4194.5892000000003</v>
      </c>
      <c r="L194">
        <v>2478.8778000000002</v>
      </c>
      <c r="M194">
        <v>1715.7113999999999</v>
      </c>
    </row>
    <row r="195" spans="1:13" x14ac:dyDescent="0.3">
      <c r="A195">
        <v>342</v>
      </c>
      <c r="B195">
        <v>20060125</v>
      </c>
      <c r="C195">
        <v>20060206</v>
      </c>
      <c r="D195">
        <v>20060201</v>
      </c>
      <c r="E195">
        <v>14662</v>
      </c>
      <c r="F195">
        <v>4</v>
      </c>
      <c r="G195">
        <v>16</v>
      </c>
      <c r="H195">
        <v>699.09820000000002</v>
      </c>
      <c r="I195">
        <v>413.1463</v>
      </c>
      <c r="J195" s="11">
        <v>38742</v>
      </c>
      <c r="K195">
        <v>11185.5712</v>
      </c>
      <c r="L195">
        <v>6610.3407999999999</v>
      </c>
      <c r="M195">
        <v>4575.2304000000004</v>
      </c>
    </row>
    <row r="196" spans="1:13" x14ac:dyDescent="0.3">
      <c r="A196">
        <v>336</v>
      </c>
      <c r="B196">
        <v>20060130</v>
      </c>
      <c r="C196">
        <v>20060211</v>
      </c>
      <c r="D196">
        <v>20060206</v>
      </c>
      <c r="E196">
        <v>14664</v>
      </c>
      <c r="F196">
        <v>4</v>
      </c>
      <c r="G196">
        <v>2</v>
      </c>
      <c r="H196">
        <v>699.09820000000002</v>
      </c>
      <c r="I196">
        <v>413.1463</v>
      </c>
      <c r="J196" s="11">
        <v>38747</v>
      </c>
      <c r="K196">
        <v>1398.1964</v>
      </c>
      <c r="L196">
        <v>826.29259999999999</v>
      </c>
      <c r="M196">
        <v>571.90380000000005</v>
      </c>
    </row>
    <row r="197" spans="1:13" x14ac:dyDescent="0.3">
      <c r="A197">
        <v>340</v>
      </c>
      <c r="B197">
        <v>20060226</v>
      </c>
      <c r="C197">
        <v>20060310</v>
      </c>
      <c r="D197">
        <v>20060305</v>
      </c>
      <c r="E197">
        <v>14730</v>
      </c>
      <c r="F197">
        <v>4</v>
      </c>
      <c r="G197">
        <v>3</v>
      </c>
      <c r="H197">
        <v>699.09820000000002</v>
      </c>
      <c r="I197">
        <v>413.1463</v>
      </c>
      <c r="J197" s="11">
        <v>38774</v>
      </c>
      <c r="K197">
        <v>2097.2946000000002</v>
      </c>
      <c r="L197">
        <v>1239.4389000000001</v>
      </c>
      <c r="M197">
        <v>857.85569999999996</v>
      </c>
    </row>
    <row r="198" spans="1:13" x14ac:dyDescent="0.3">
      <c r="A198">
        <v>320</v>
      </c>
      <c r="B198">
        <v>20060225</v>
      </c>
      <c r="C198">
        <v>20060309</v>
      </c>
      <c r="D198">
        <v>20060304</v>
      </c>
      <c r="E198">
        <v>14731</v>
      </c>
      <c r="F198">
        <v>4</v>
      </c>
      <c r="G198">
        <v>13</v>
      </c>
      <c r="H198">
        <v>699.09820000000002</v>
      </c>
      <c r="I198">
        <v>413.1463</v>
      </c>
      <c r="J198" s="11">
        <v>38773</v>
      </c>
      <c r="K198">
        <v>9088.2765999999992</v>
      </c>
      <c r="L198">
        <v>5370.9018999999998</v>
      </c>
      <c r="M198">
        <v>3717.3746999999998</v>
      </c>
    </row>
    <row r="199" spans="1:13" x14ac:dyDescent="0.3">
      <c r="A199">
        <v>342</v>
      </c>
      <c r="B199">
        <v>20060201</v>
      </c>
      <c r="C199">
        <v>20060213</v>
      </c>
      <c r="D199">
        <v>20060208</v>
      </c>
      <c r="E199">
        <v>14733</v>
      </c>
      <c r="F199">
        <v>4</v>
      </c>
      <c r="G199">
        <v>1</v>
      </c>
      <c r="H199">
        <v>699.09820000000002</v>
      </c>
      <c r="I199">
        <v>413.1463</v>
      </c>
      <c r="J199" s="11">
        <v>38749</v>
      </c>
      <c r="K199">
        <v>699.09820000000002</v>
      </c>
      <c r="L199">
        <v>413.1463</v>
      </c>
      <c r="M199">
        <v>285.95190000000002</v>
      </c>
    </row>
    <row r="200" spans="1:13" x14ac:dyDescent="0.3">
      <c r="A200">
        <v>326</v>
      </c>
      <c r="B200">
        <v>20060314</v>
      </c>
      <c r="C200">
        <v>20060326</v>
      </c>
      <c r="D200">
        <v>20060321</v>
      </c>
      <c r="E200">
        <v>14738</v>
      </c>
      <c r="F200">
        <v>4</v>
      </c>
      <c r="G200">
        <v>14</v>
      </c>
      <c r="H200">
        <v>699.09820000000002</v>
      </c>
      <c r="I200">
        <v>413.1463</v>
      </c>
      <c r="J200" s="11">
        <v>38790</v>
      </c>
      <c r="K200">
        <v>9787.3747999999996</v>
      </c>
      <c r="L200">
        <v>5784.0482000000002</v>
      </c>
      <c r="M200">
        <v>4003.3265999999999</v>
      </c>
    </row>
    <row r="201" spans="1:13" x14ac:dyDescent="0.3">
      <c r="A201">
        <v>340</v>
      </c>
      <c r="B201">
        <v>20060326</v>
      </c>
      <c r="C201">
        <v>20060407</v>
      </c>
      <c r="D201">
        <v>20060402</v>
      </c>
      <c r="E201">
        <v>14739</v>
      </c>
      <c r="F201">
        <v>4</v>
      </c>
      <c r="G201">
        <v>13</v>
      </c>
      <c r="H201">
        <v>699.09820000000002</v>
      </c>
      <c r="I201">
        <v>413.1463</v>
      </c>
      <c r="J201" s="11">
        <v>38802</v>
      </c>
      <c r="K201">
        <v>9088.2765999999992</v>
      </c>
      <c r="L201">
        <v>5370.9018999999998</v>
      </c>
      <c r="M201">
        <v>3717.3746999999998</v>
      </c>
    </row>
    <row r="202" spans="1:13" x14ac:dyDescent="0.3">
      <c r="A202">
        <v>328</v>
      </c>
      <c r="B202">
        <v>20060303</v>
      </c>
      <c r="C202">
        <v>20060315</v>
      </c>
      <c r="D202">
        <v>20060310</v>
      </c>
      <c r="E202">
        <v>14740</v>
      </c>
      <c r="F202">
        <v>4</v>
      </c>
      <c r="G202">
        <v>17</v>
      </c>
      <c r="H202">
        <v>699.09820000000002</v>
      </c>
      <c r="I202">
        <v>413.1463</v>
      </c>
      <c r="J202" s="11">
        <v>38779</v>
      </c>
      <c r="K202">
        <v>11884.669400000001</v>
      </c>
      <c r="L202">
        <v>7023.4871000000003</v>
      </c>
      <c r="M202">
        <v>4861.1823000000004</v>
      </c>
    </row>
    <row r="203" spans="1:13" x14ac:dyDescent="0.3">
      <c r="A203">
        <v>320</v>
      </c>
      <c r="B203">
        <v>20060317</v>
      </c>
      <c r="C203">
        <v>20060329</v>
      </c>
      <c r="D203">
        <v>20060324</v>
      </c>
      <c r="E203">
        <v>14741</v>
      </c>
      <c r="F203">
        <v>4</v>
      </c>
      <c r="G203">
        <v>19</v>
      </c>
      <c r="H203">
        <v>699.09820000000002</v>
      </c>
      <c r="I203">
        <v>413.1463</v>
      </c>
      <c r="J203" s="11">
        <v>38793</v>
      </c>
      <c r="K203">
        <v>13282.8658</v>
      </c>
      <c r="L203">
        <v>7849.7797</v>
      </c>
      <c r="M203">
        <v>5433.0861000000004</v>
      </c>
    </row>
    <row r="204" spans="1:13" x14ac:dyDescent="0.3">
      <c r="A204">
        <v>324</v>
      </c>
      <c r="B204">
        <v>20060309</v>
      </c>
      <c r="C204">
        <v>20060321</v>
      </c>
      <c r="D204">
        <v>20060316</v>
      </c>
      <c r="E204">
        <v>14746</v>
      </c>
      <c r="F204">
        <v>4</v>
      </c>
      <c r="G204">
        <v>9</v>
      </c>
      <c r="H204">
        <v>699.09820000000002</v>
      </c>
      <c r="I204">
        <v>413.1463</v>
      </c>
      <c r="J204" s="11">
        <v>38785</v>
      </c>
      <c r="K204">
        <v>6291.8837999999996</v>
      </c>
      <c r="L204">
        <v>3718.3166999999999</v>
      </c>
      <c r="M204">
        <v>2573.5671000000002</v>
      </c>
    </row>
    <row r="205" spans="1:13" x14ac:dyDescent="0.3">
      <c r="A205">
        <v>326</v>
      </c>
      <c r="B205">
        <v>20060318</v>
      </c>
      <c r="C205">
        <v>20060330</v>
      </c>
      <c r="D205">
        <v>20060325</v>
      </c>
      <c r="E205">
        <v>14747</v>
      </c>
      <c r="F205">
        <v>4</v>
      </c>
      <c r="G205">
        <v>16</v>
      </c>
      <c r="H205">
        <v>699.09820000000002</v>
      </c>
      <c r="I205">
        <v>413.1463</v>
      </c>
      <c r="J205" s="11">
        <v>38794</v>
      </c>
      <c r="K205">
        <v>11185.5712</v>
      </c>
      <c r="L205">
        <v>6610.3407999999999</v>
      </c>
      <c r="M205">
        <v>4575.2304000000004</v>
      </c>
    </row>
    <row r="206" spans="1:13" x14ac:dyDescent="0.3">
      <c r="A206">
        <v>336</v>
      </c>
      <c r="B206">
        <v>20060318</v>
      </c>
      <c r="C206">
        <v>20060330</v>
      </c>
      <c r="D206">
        <v>20060325</v>
      </c>
      <c r="E206">
        <v>14750</v>
      </c>
      <c r="F206">
        <v>4</v>
      </c>
      <c r="G206">
        <v>20</v>
      </c>
      <c r="H206">
        <v>699.09820000000002</v>
      </c>
      <c r="I206">
        <v>413.1463</v>
      </c>
      <c r="J206" s="11">
        <v>38794</v>
      </c>
      <c r="K206">
        <v>13981.964</v>
      </c>
      <c r="L206">
        <v>8262.9259999999995</v>
      </c>
      <c r="M206">
        <v>5719.0379999999996</v>
      </c>
    </row>
    <row r="207" spans="1:13" x14ac:dyDescent="0.3">
      <c r="A207">
        <v>351</v>
      </c>
      <c r="B207">
        <v>20060103</v>
      </c>
      <c r="C207">
        <v>20060115</v>
      </c>
      <c r="D207">
        <v>20060110</v>
      </c>
      <c r="E207">
        <v>25977</v>
      </c>
      <c r="F207">
        <v>4</v>
      </c>
      <c r="G207">
        <v>9</v>
      </c>
      <c r="H207">
        <v>3374.99</v>
      </c>
      <c r="I207">
        <v>1898.0944</v>
      </c>
      <c r="J207" s="11">
        <v>38720</v>
      </c>
      <c r="K207">
        <v>30374.91</v>
      </c>
      <c r="L207">
        <v>17082.849600000001</v>
      </c>
      <c r="M207">
        <v>13292.0604</v>
      </c>
    </row>
    <row r="208" spans="1:13" x14ac:dyDescent="0.3">
      <c r="A208">
        <v>349</v>
      </c>
      <c r="B208">
        <v>20060115</v>
      </c>
      <c r="C208">
        <v>20060127</v>
      </c>
      <c r="D208">
        <v>20060122</v>
      </c>
      <c r="E208">
        <v>25978</v>
      </c>
      <c r="F208">
        <v>4</v>
      </c>
      <c r="G208">
        <v>3</v>
      </c>
      <c r="H208">
        <v>3374.99</v>
      </c>
      <c r="I208">
        <v>1898.0944</v>
      </c>
      <c r="J208" s="11">
        <v>38732</v>
      </c>
      <c r="K208">
        <v>10124.969999999999</v>
      </c>
      <c r="L208">
        <v>5694.2831999999999</v>
      </c>
      <c r="M208">
        <v>4430.6868000000004</v>
      </c>
    </row>
    <row r="209" spans="1:13" x14ac:dyDescent="0.3">
      <c r="A209">
        <v>348</v>
      </c>
      <c r="B209">
        <v>20060108</v>
      </c>
      <c r="C209">
        <v>20060120</v>
      </c>
      <c r="D209">
        <v>20060115</v>
      </c>
      <c r="E209">
        <v>25984</v>
      </c>
      <c r="F209">
        <v>4</v>
      </c>
      <c r="G209">
        <v>17</v>
      </c>
      <c r="H209">
        <v>3374.99</v>
      </c>
      <c r="I209">
        <v>1898.0944</v>
      </c>
      <c r="J209" s="11">
        <v>38725</v>
      </c>
      <c r="K209">
        <v>57374.83</v>
      </c>
      <c r="L209">
        <v>32267.604800000001</v>
      </c>
      <c r="M209">
        <v>25107.225200000001</v>
      </c>
    </row>
    <row r="210" spans="1:13" x14ac:dyDescent="0.3">
      <c r="A210">
        <v>350</v>
      </c>
      <c r="B210">
        <v>20060111</v>
      </c>
      <c r="C210">
        <v>20060123</v>
      </c>
      <c r="D210">
        <v>20060118</v>
      </c>
      <c r="E210">
        <v>25985</v>
      </c>
      <c r="F210">
        <v>4</v>
      </c>
      <c r="G210">
        <v>1</v>
      </c>
      <c r="H210">
        <v>3374.99</v>
      </c>
      <c r="I210">
        <v>1898.0944</v>
      </c>
      <c r="J210" s="11">
        <v>38728</v>
      </c>
      <c r="K210">
        <v>3374.99</v>
      </c>
      <c r="L210">
        <v>1898.0944</v>
      </c>
      <c r="M210">
        <v>1476.8956000000001</v>
      </c>
    </row>
    <row r="211" spans="1:13" x14ac:dyDescent="0.3">
      <c r="A211">
        <v>351</v>
      </c>
      <c r="B211">
        <v>20060210</v>
      </c>
      <c r="C211">
        <v>20060222</v>
      </c>
      <c r="D211">
        <v>20060217</v>
      </c>
      <c r="E211">
        <v>25987</v>
      </c>
      <c r="F211">
        <v>4</v>
      </c>
      <c r="G211">
        <v>13</v>
      </c>
      <c r="H211">
        <v>3374.99</v>
      </c>
      <c r="I211">
        <v>1898.0944</v>
      </c>
      <c r="J211" s="11">
        <v>38758</v>
      </c>
      <c r="K211">
        <v>43874.87</v>
      </c>
      <c r="L211">
        <v>24675.227200000001</v>
      </c>
      <c r="M211">
        <v>19199.642800000001</v>
      </c>
    </row>
    <row r="212" spans="1:13" x14ac:dyDescent="0.3">
      <c r="A212">
        <v>348</v>
      </c>
      <c r="B212">
        <v>20060228</v>
      </c>
      <c r="C212">
        <v>20060312</v>
      </c>
      <c r="D212">
        <v>20060307</v>
      </c>
      <c r="E212">
        <v>25996</v>
      </c>
      <c r="F212">
        <v>4</v>
      </c>
      <c r="G212">
        <v>6</v>
      </c>
      <c r="H212">
        <v>3374.99</v>
      </c>
      <c r="I212">
        <v>1898.0944</v>
      </c>
      <c r="J212" s="11">
        <v>38776</v>
      </c>
      <c r="K212">
        <v>20249.939999999999</v>
      </c>
      <c r="L212">
        <v>11388.5664</v>
      </c>
      <c r="M212">
        <v>8861.3736000000008</v>
      </c>
    </row>
    <row r="213" spans="1:13" x14ac:dyDescent="0.3">
      <c r="A213">
        <v>347</v>
      </c>
      <c r="B213">
        <v>20060311</v>
      </c>
      <c r="C213">
        <v>20060323</v>
      </c>
      <c r="D213">
        <v>20060318</v>
      </c>
      <c r="E213">
        <v>25997</v>
      </c>
      <c r="F213">
        <v>4</v>
      </c>
      <c r="G213">
        <v>5</v>
      </c>
      <c r="H213">
        <v>3399.99</v>
      </c>
      <c r="I213">
        <v>1912.1543999999999</v>
      </c>
      <c r="J213" s="11">
        <v>38787</v>
      </c>
      <c r="K213">
        <v>16999.95</v>
      </c>
      <c r="L213">
        <v>9560.7720000000008</v>
      </c>
      <c r="M213">
        <v>7439.1779999999999</v>
      </c>
    </row>
    <row r="214" spans="1:13" x14ac:dyDescent="0.3">
      <c r="A214">
        <v>349</v>
      </c>
      <c r="B214">
        <v>20060313</v>
      </c>
      <c r="C214">
        <v>20060325</v>
      </c>
      <c r="D214">
        <v>20060320</v>
      </c>
      <c r="E214">
        <v>26003</v>
      </c>
      <c r="F214">
        <v>4</v>
      </c>
      <c r="G214">
        <v>13</v>
      </c>
      <c r="H214">
        <v>3374.99</v>
      </c>
      <c r="I214">
        <v>1898.0944</v>
      </c>
      <c r="J214" s="11">
        <v>38789</v>
      </c>
      <c r="K214">
        <v>43874.87</v>
      </c>
      <c r="L214">
        <v>24675.227200000001</v>
      </c>
      <c r="M214">
        <v>19199.642800000001</v>
      </c>
    </row>
    <row r="215" spans="1:13" x14ac:dyDescent="0.3">
      <c r="A215">
        <v>346</v>
      </c>
      <c r="B215">
        <v>20060314</v>
      </c>
      <c r="C215">
        <v>20060326</v>
      </c>
      <c r="D215">
        <v>20060321</v>
      </c>
      <c r="E215">
        <v>26004</v>
      </c>
      <c r="F215">
        <v>4</v>
      </c>
      <c r="G215">
        <v>8</v>
      </c>
      <c r="H215">
        <v>3399.99</v>
      </c>
      <c r="I215">
        <v>1912.1543999999999</v>
      </c>
      <c r="J215" s="11">
        <v>38790</v>
      </c>
      <c r="K215">
        <v>27199.919999999998</v>
      </c>
      <c r="L215">
        <v>15297.235199999999</v>
      </c>
      <c r="M215">
        <v>11902.684800000001</v>
      </c>
    </row>
    <row r="216" spans="1:13" x14ac:dyDescent="0.3">
      <c r="A216">
        <v>351</v>
      </c>
      <c r="B216">
        <v>20060308</v>
      </c>
      <c r="C216">
        <v>20060320</v>
      </c>
      <c r="D216">
        <v>20060315</v>
      </c>
      <c r="E216">
        <v>26011</v>
      </c>
      <c r="F216">
        <v>4</v>
      </c>
      <c r="G216">
        <v>6</v>
      </c>
      <c r="H216">
        <v>3374.99</v>
      </c>
      <c r="I216">
        <v>1898.0944</v>
      </c>
      <c r="J216" s="11">
        <v>38784</v>
      </c>
      <c r="K216">
        <v>20249.939999999999</v>
      </c>
      <c r="L216">
        <v>11388.5664</v>
      </c>
      <c r="M216">
        <v>8861.3736000000008</v>
      </c>
    </row>
    <row r="217" spans="1:13" x14ac:dyDescent="0.3">
      <c r="A217">
        <v>310</v>
      </c>
      <c r="B217">
        <v>20060207</v>
      </c>
      <c r="C217">
        <v>20060219</v>
      </c>
      <c r="D217">
        <v>20060214</v>
      </c>
      <c r="E217">
        <v>11090</v>
      </c>
      <c r="F217">
        <v>4</v>
      </c>
      <c r="G217">
        <v>1</v>
      </c>
      <c r="H217">
        <v>3578.27</v>
      </c>
      <c r="I217">
        <v>2171.2941999999998</v>
      </c>
      <c r="J217" s="11">
        <v>38755</v>
      </c>
      <c r="K217">
        <v>3578.27</v>
      </c>
      <c r="L217">
        <v>2171.2941999999998</v>
      </c>
      <c r="M217">
        <v>1406.9757999999999</v>
      </c>
    </row>
    <row r="218" spans="1:13" x14ac:dyDescent="0.3">
      <c r="A218">
        <v>310</v>
      </c>
      <c r="B218">
        <v>20060324</v>
      </c>
      <c r="C218">
        <v>20060405</v>
      </c>
      <c r="D218">
        <v>20060331</v>
      </c>
      <c r="E218">
        <v>11286</v>
      </c>
      <c r="F218">
        <v>4</v>
      </c>
      <c r="G218">
        <v>17</v>
      </c>
      <c r="H218">
        <v>3578.27</v>
      </c>
      <c r="I218">
        <v>2171.2941999999998</v>
      </c>
      <c r="J218" s="11">
        <v>38800</v>
      </c>
      <c r="K218">
        <v>60830.59</v>
      </c>
      <c r="L218">
        <v>36912.001400000001</v>
      </c>
      <c r="M218">
        <v>23918.588599999999</v>
      </c>
    </row>
    <row r="219" spans="1:13" x14ac:dyDescent="0.3">
      <c r="A219">
        <v>310</v>
      </c>
      <c r="B219">
        <v>20060329</v>
      </c>
      <c r="C219">
        <v>20060410</v>
      </c>
      <c r="D219">
        <v>20060405</v>
      </c>
      <c r="E219">
        <v>11299</v>
      </c>
      <c r="F219">
        <v>4</v>
      </c>
      <c r="G219">
        <v>19</v>
      </c>
      <c r="H219">
        <v>3578.27</v>
      </c>
      <c r="I219">
        <v>2171.2941999999998</v>
      </c>
      <c r="J219" s="11">
        <v>38805</v>
      </c>
      <c r="K219">
        <v>67987.13</v>
      </c>
      <c r="L219">
        <v>41254.589800000002</v>
      </c>
      <c r="M219">
        <v>26732.540199999999</v>
      </c>
    </row>
    <row r="220" spans="1:13" x14ac:dyDescent="0.3">
      <c r="A220">
        <v>310</v>
      </c>
      <c r="B220">
        <v>20060312</v>
      </c>
      <c r="C220">
        <v>20060324</v>
      </c>
      <c r="D220">
        <v>20060319</v>
      </c>
      <c r="E220">
        <v>11319</v>
      </c>
      <c r="F220">
        <v>4</v>
      </c>
      <c r="G220">
        <v>8</v>
      </c>
      <c r="H220">
        <v>3578.27</v>
      </c>
      <c r="I220">
        <v>2171.2941999999998</v>
      </c>
      <c r="J220" s="11">
        <v>38788</v>
      </c>
      <c r="K220">
        <v>28626.16</v>
      </c>
      <c r="L220">
        <v>17370.353599999999</v>
      </c>
      <c r="M220">
        <v>11255.806399999999</v>
      </c>
    </row>
    <row r="221" spans="1:13" x14ac:dyDescent="0.3">
      <c r="A221">
        <v>310</v>
      </c>
      <c r="B221">
        <v>20060329</v>
      </c>
      <c r="C221">
        <v>20060410</v>
      </c>
      <c r="D221">
        <v>20060405</v>
      </c>
      <c r="E221">
        <v>11324</v>
      </c>
      <c r="F221">
        <v>4</v>
      </c>
      <c r="G221">
        <v>10</v>
      </c>
      <c r="H221">
        <v>3578.27</v>
      </c>
      <c r="I221">
        <v>2171.2941999999998</v>
      </c>
      <c r="J221" s="11">
        <v>38805</v>
      </c>
      <c r="K221">
        <v>35782.699999999997</v>
      </c>
      <c r="L221">
        <v>21712.941999999999</v>
      </c>
      <c r="M221">
        <v>14069.758</v>
      </c>
    </row>
    <row r="222" spans="1:13" x14ac:dyDescent="0.3">
      <c r="A222">
        <v>310</v>
      </c>
      <c r="B222">
        <v>20060302</v>
      </c>
      <c r="C222">
        <v>20060314</v>
      </c>
      <c r="D222">
        <v>20060309</v>
      </c>
      <c r="E222">
        <v>11531</v>
      </c>
      <c r="F222">
        <v>4</v>
      </c>
      <c r="G222">
        <v>10</v>
      </c>
      <c r="H222">
        <v>3578.27</v>
      </c>
      <c r="I222">
        <v>2171.2941999999998</v>
      </c>
      <c r="J222" s="11">
        <v>38778</v>
      </c>
      <c r="K222">
        <v>35782.699999999997</v>
      </c>
      <c r="L222">
        <v>21712.941999999999</v>
      </c>
      <c r="M222">
        <v>14069.758</v>
      </c>
    </row>
    <row r="223" spans="1:13" x14ac:dyDescent="0.3">
      <c r="A223">
        <v>310</v>
      </c>
      <c r="B223">
        <v>20060106</v>
      </c>
      <c r="C223">
        <v>20060118</v>
      </c>
      <c r="D223">
        <v>20060113</v>
      </c>
      <c r="E223">
        <v>29142</v>
      </c>
      <c r="F223">
        <v>4</v>
      </c>
      <c r="G223">
        <v>8</v>
      </c>
      <c r="H223">
        <v>3578.27</v>
      </c>
      <c r="I223">
        <v>2171.2941999999998</v>
      </c>
      <c r="J223" s="11">
        <v>38723</v>
      </c>
      <c r="K223">
        <v>28626.16</v>
      </c>
      <c r="L223">
        <v>17370.353599999999</v>
      </c>
      <c r="M223">
        <v>11255.806399999999</v>
      </c>
    </row>
    <row r="224" spans="1:13" x14ac:dyDescent="0.3">
      <c r="A224">
        <v>310</v>
      </c>
      <c r="B224">
        <v>20060102</v>
      </c>
      <c r="C224">
        <v>20060114</v>
      </c>
      <c r="D224">
        <v>20060109</v>
      </c>
      <c r="E224">
        <v>29143</v>
      </c>
      <c r="F224">
        <v>4</v>
      </c>
      <c r="G224">
        <v>4</v>
      </c>
      <c r="H224">
        <v>3578.27</v>
      </c>
      <c r="I224">
        <v>2171.2941999999998</v>
      </c>
      <c r="J224" s="11">
        <v>38719</v>
      </c>
      <c r="K224">
        <v>14313.08</v>
      </c>
      <c r="L224">
        <v>8685.1767999999993</v>
      </c>
      <c r="M224">
        <v>5627.9031999999997</v>
      </c>
    </row>
    <row r="225" spans="1:13" x14ac:dyDescent="0.3">
      <c r="A225">
        <v>310</v>
      </c>
      <c r="B225">
        <v>20060103</v>
      </c>
      <c r="C225">
        <v>20060115</v>
      </c>
      <c r="D225">
        <v>20060110</v>
      </c>
      <c r="E225">
        <v>29170</v>
      </c>
      <c r="F225">
        <v>4</v>
      </c>
      <c r="G225">
        <v>11</v>
      </c>
      <c r="H225">
        <v>3578.27</v>
      </c>
      <c r="I225">
        <v>2171.2941999999998</v>
      </c>
      <c r="J225" s="11">
        <v>38720</v>
      </c>
      <c r="K225">
        <v>39360.97</v>
      </c>
      <c r="L225">
        <v>23884.236199999999</v>
      </c>
      <c r="M225">
        <v>15476.7338</v>
      </c>
    </row>
    <row r="226" spans="1:13" x14ac:dyDescent="0.3">
      <c r="A226">
        <v>310</v>
      </c>
      <c r="B226">
        <v>20060111</v>
      </c>
      <c r="C226">
        <v>20060123</v>
      </c>
      <c r="D226">
        <v>20060118</v>
      </c>
      <c r="E226">
        <v>29264</v>
      </c>
      <c r="F226">
        <v>4</v>
      </c>
      <c r="G226">
        <v>5</v>
      </c>
      <c r="H226">
        <v>3578.27</v>
      </c>
      <c r="I226">
        <v>2171.2941999999998</v>
      </c>
      <c r="J226" s="11">
        <v>38728</v>
      </c>
      <c r="K226">
        <v>17891.349999999999</v>
      </c>
      <c r="L226">
        <v>10856.471</v>
      </c>
      <c r="M226">
        <v>7034.8789999999999</v>
      </c>
    </row>
    <row r="227" spans="1:13" x14ac:dyDescent="0.3">
      <c r="A227">
        <v>310</v>
      </c>
      <c r="B227">
        <v>20060105</v>
      </c>
      <c r="C227">
        <v>20060117</v>
      </c>
      <c r="D227">
        <v>20060112</v>
      </c>
      <c r="E227">
        <v>29274</v>
      </c>
      <c r="F227">
        <v>4</v>
      </c>
      <c r="G227">
        <v>16</v>
      </c>
      <c r="H227">
        <v>3578.27</v>
      </c>
      <c r="I227">
        <v>2171.2941999999998</v>
      </c>
      <c r="J227" s="11">
        <v>38722</v>
      </c>
      <c r="K227">
        <v>57252.32</v>
      </c>
      <c r="L227">
        <v>34740.707199999997</v>
      </c>
      <c r="M227">
        <v>22511.612799999999</v>
      </c>
    </row>
    <row r="228" spans="1:13" x14ac:dyDescent="0.3">
      <c r="A228">
        <v>310</v>
      </c>
      <c r="B228">
        <v>20060112</v>
      </c>
      <c r="C228">
        <v>20060124</v>
      </c>
      <c r="D228">
        <v>20060119</v>
      </c>
      <c r="E228">
        <v>29278</v>
      </c>
      <c r="F228">
        <v>4</v>
      </c>
      <c r="G228">
        <v>2</v>
      </c>
      <c r="H228">
        <v>3578.27</v>
      </c>
      <c r="I228">
        <v>2171.2941999999998</v>
      </c>
      <c r="J228" s="11">
        <v>38729</v>
      </c>
      <c r="K228">
        <v>7156.54</v>
      </c>
      <c r="L228">
        <v>4342.5883999999996</v>
      </c>
      <c r="M228">
        <v>2813.9515999999999</v>
      </c>
    </row>
    <row r="229" spans="1:13" x14ac:dyDescent="0.3">
      <c r="A229">
        <v>313</v>
      </c>
      <c r="B229">
        <v>20060203</v>
      </c>
      <c r="C229">
        <v>20060215</v>
      </c>
      <c r="D229">
        <v>20060210</v>
      </c>
      <c r="E229">
        <v>11227</v>
      </c>
      <c r="F229">
        <v>4</v>
      </c>
      <c r="G229">
        <v>17</v>
      </c>
      <c r="H229">
        <v>3578.27</v>
      </c>
      <c r="I229">
        <v>2171.2941999999998</v>
      </c>
      <c r="J229" s="11">
        <v>38751</v>
      </c>
      <c r="K229">
        <v>60830.59</v>
      </c>
      <c r="L229">
        <v>36912.001400000001</v>
      </c>
      <c r="M229">
        <v>23918.588599999999</v>
      </c>
    </row>
    <row r="230" spans="1:13" x14ac:dyDescent="0.3">
      <c r="A230">
        <v>313</v>
      </c>
      <c r="B230">
        <v>20060320</v>
      </c>
      <c r="C230">
        <v>20060401</v>
      </c>
      <c r="D230">
        <v>20060327</v>
      </c>
      <c r="E230">
        <v>11267</v>
      </c>
      <c r="F230">
        <v>4</v>
      </c>
      <c r="G230">
        <v>2</v>
      </c>
      <c r="H230">
        <v>3578.27</v>
      </c>
      <c r="I230">
        <v>2171.2941999999998</v>
      </c>
      <c r="J230" s="11">
        <v>38796</v>
      </c>
      <c r="K230">
        <v>7156.54</v>
      </c>
      <c r="L230">
        <v>4342.5883999999996</v>
      </c>
      <c r="M230">
        <v>2813.9515999999999</v>
      </c>
    </row>
    <row r="231" spans="1:13" x14ac:dyDescent="0.3">
      <c r="A231">
        <v>313</v>
      </c>
      <c r="B231">
        <v>20060302</v>
      </c>
      <c r="C231">
        <v>20060314</v>
      </c>
      <c r="D231">
        <v>20060309</v>
      </c>
      <c r="E231">
        <v>11275</v>
      </c>
      <c r="F231">
        <v>4</v>
      </c>
      <c r="G231">
        <v>12</v>
      </c>
      <c r="H231">
        <v>3578.27</v>
      </c>
      <c r="I231">
        <v>2171.2941999999998</v>
      </c>
      <c r="J231" s="11">
        <v>38778</v>
      </c>
      <c r="K231">
        <v>42939.24</v>
      </c>
      <c r="L231">
        <v>26055.5304</v>
      </c>
      <c r="M231">
        <v>16883.709599999998</v>
      </c>
    </row>
    <row r="232" spans="1:13" x14ac:dyDescent="0.3">
      <c r="A232">
        <v>313</v>
      </c>
      <c r="B232">
        <v>20060316</v>
      </c>
      <c r="C232">
        <v>20060328</v>
      </c>
      <c r="D232">
        <v>20060323</v>
      </c>
      <c r="E232">
        <v>11281</v>
      </c>
      <c r="F232">
        <v>4</v>
      </c>
      <c r="G232">
        <v>15</v>
      </c>
      <c r="H232">
        <v>3578.27</v>
      </c>
      <c r="I232">
        <v>2171.2941999999998</v>
      </c>
      <c r="J232" s="11">
        <v>38792</v>
      </c>
      <c r="K232">
        <v>53674.05</v>
      </c>
      <c r="L232">
        <v>32569.413</v>
      </c>
      <c r="M232">
        <v>21104.636999999999</v>
      </c>
    </row>
    <row r="233" spans="1:13" x14ac:dyDescent="0.3">
      <c r="A233">
        <v>313</v>
      </c>
      <c r="B233">
        <v>20060307</v>
      </c>
      <c r="C233">
        <v>20060319</v>
      </c>
      <c r="D233">
        <v>20060314</v>
      </c>
      <c r="E233">
        <v>11291</v>
      </c>
      <c r="F233">
        <v>4</v>
      </c>
      <c r="G233">
        <v>9</v>
      </c>
      <c r="H233">
        <v>3578.27</v>
      </c>
      <c r="I233">
        <v>2171.2941999999998</v>
      </c>
      <c r="J233" s="11">
        <v>38783</v>
      </c>
      <c r="K233">
        <v>32204.43</v>
      </c>
      <c r="L233">
        <v>19541.647799999999</v>
      </c>
      <c r="M233">
        <v>12662.7822</v>
      </c>
    </row>
    <row r="234" spans="1:13" x14ac:dyDescent="0.3">
      <c r="A234">
        <v>313</v>
      </c>
      <c r="B234">
        <v>20060328</v>
      </c>
      <c r="C234">
        <v>20060409</v>
      </c>
      <c r="D234">
        <v>20060404</v>
      </c>
      <c r="E234">
        <v>11295</v>
      </c>
      <c r="F234">
        <v>4</v>
      </c>
      <c r="G234">
        <v>18</v>
      </c>
      <c r="H234">
        <v>3578.27</v>
      </c>
      <c r="I234">
        <v>2171.2941999999998</v>
      </c>
      <c r="J234" s="11">
        <v>38804</v>
      </c>
      <c r="K234">
        <v>64408.86</v>
      </c>
      <c r="L234">
        <v>39083.295599999998</v>
      </c>
      <c r="M234">
        <v>25325.564399999999</v>
      </c>
    </row>
    <row r="235" spans="1:13" x14ac:dyDescent="0.3">
      <c r="A235">
        <v>313</v>
      </c>
      <c r="B235">
        <v>20060313</v>
      </c>
      <c r="C235">
        <v>20060325</v>
      </c>
      <c r="D235">
        <v>20060320</v>
      </c>
      <c r="E235">
        <v>11617</v>
      </c>
      <c r="F235">
        <v>4</v>
      </c>
      <c r="G235">
        <v>2</v>
      </c>
      <c r="H235">
        <v>3578.27</v>
      </c>
      <c r="I235">
        <v>2171.2941999999998</v>
      </c>
      <c r="J235" s="11">
        <v>38789</v>
      </c>
      <c r="K235">
        <v>7156.54</v>
      </c>
      <c r="L235">
        <v>4342.5883999999996</v>
      </c>
      <c r="M235">
        <v>2813.9515999999999</v>
      </c>
    </row>
    <row r="236" spans="1:13" x14ac:dyDescent="0.3">
      <c r="A236">
        <v>313</v>
      </c>
      <c r="B236">
        <v>20060310</v>
      </c>
      <c r="C236">
        <v>20060322</v>
      </c>
      <c r="D236">
        <v>20060317</v>
      </c>
      <c r="E236">
        <v>11623</v>
      </c>
      <c r="F236">
        <v>4</v>
      </c>
      <c r="G236">
        <v>11</v>
      </c>
      <c r="H236">
        <v>3578.27</v>
      </c>
      <c r="I236">
        <v>2171.2941999999998</v>
      </c>
      <c r="J236" s="11">
        <v>38786</v>
      </c>
      <c r="K236">
        <v>39360.97</v>
      </c>
      <c r="L236">
        <v>23884.236199999999</v>
      </c>
      <c r="M236">
        <v>15476.7338</v>
      </c>
    </row>
    <row r="237" spans="1:13" x14ac:dyDescent="0.3">
      <c r="A237">
        <v>313</v>
      </c>
      <c r="B237">
        <v>20060327</v>
      </c>
      <c r="C237">
        <v>20060408</v>
      </c>
      <c r="D237">
        <v>20060403</v>
      </c>
      <c r="E237">
        <v>11625</v>
      </c>
      <c r="F237">
        <v>4</v>
      </c>
      <c r="G237">
        <v>6</v>
      </c>
      <c r="H237">
        <v>3578.27</v>
      </c>
      <c r="I237">
        <v>2171.2941999999998</v>
      </c>
      <c r="J237" s="11">
        <v>38803</v>
      </c>
      <c r="K237">
        <v>21469.62</v>
      </c>
      <c r="L237">
        <v>13027.7652</v>
      </c>
      <c r="M237">
        <v>8441.8547999999992</v>
      </c>
    </row>
    <row r="238" spans="1:13" x14ac:dyDescent="0.3">
      <c r="A238">
        <v>313</v>
      </c>
      <c r="B238">
        <v>20060108</v>
      </c>
      <c r="C238">
        <v>20060120</v>
      </c>
      <c r="D238">
        <v>20060115</v>
      </c>
      <c r="E238">
        <v>29141</v>
      </c>
      <c r="F238">
        <v>4</v>
      </c>
      <c r="G238">
        <v>5</v>
      </c>
      <c r="H238">
        <v>3578.27</v>
      </c>
      <c r="I238">
        <v>2171.2941999999998</v>
      </c>
      <c r="J238" s="11">
        <v>38725</v>
      </c>
      <c r="K238">
        <v>17891.349999999999</v>
      </c>
      <c r="L238">
        <v>10856.471</v>
      </c>
      <c r="M238">
        <v>7034.8789999999999</v>
      </c>
    </row>
    <row r="239" spans="1:13" x14ac:dyDescent="0.3">
      <c r="A239">
        <v>313</v>
      </c>
      <c r="B239">
        <v>20060104</v>
      </c>
      <c r="C239">
        <v>20060116</v>
      </c>
      <c r="D239">
        <v>20060111</v>
      </c>
      <c r="E239">
        <v>29151</v>
      </c>
      <c r="F239">
        <v>4</v>
      </c>
      <c r="G239">
        <v>3</v>
      </c>
      <c r="H239">
        <v>3578.27</v>
      </c>
      <c r="I239">
        <v>2171.2941999999998</v>
      </c>
      <c r="J239" s="11">
        <v>38721</v>
      </c>
      <c r="K239">
        <v>10734.81</v>
      </c>
      <c r="L239">
        <v>6513.8825999999999</v>
      </c>
      <c r="M239">
        <v>4220.9273999999996</v>
      </c>
    </row>
    <row r="240" spans="1:13" x14ac:dyDescent="0.3">
      <c r="A240">
        <v>313</v>
      </c>
      <c r="B240">
        <v>20060117</v>
      </c>
      <c r="C240">
        <v>20060129</v>
      </c>
      <c r="D240">
        <v>20060124</v>
      </c>
      <c r="E240">
        <v>29198</v>
      </c>
      <c r="F240">
        <v>4</v>
      </c>
      <c r="G240">
        <v>15</v>
      </c>
      <c r="H240">
        <v>3578.27</v>
      </c>
      <c r="I240">
        <v>2171.2941999999998</v>
      </c>
      <c r="J240" s="11">
        <v>38734</v>
      </c>
      <c r="K240">
        <v>53674.05</v>
      </c>
      <c r="L240">
        <v>32569.413</v>
      </c>
      <c r="M240">
        <v>21104.636999999999</v>
      </c>
    </row>
    <row r="241" spans="1:13" x14ac:dyDescent="0.3">
      <c r="A241">
        <v>313</v>
      </c>
      <c r="B241">
        <v>20060120</v>
      </c>
      <c r="C241">
        <v>20060201</v>
      </c>
      <c r="D241">
        <v>20060127</v>
      </c>
      <c r="E241">
        <v>29221</v>
      </c>
      <c r="F241">
        <v>4</v>
      </c>
      <c r="G241">
        <v>8</v>
      </c>
      <c r="H241">
        <v>3578.27</v>
      </c>
      <c r="I241">
        <v>2171.2941999999998</v>
      </c>
      <c r="J241" s="11">
        <v>38737</v>
      </c>
      <c r="K241">
        <v>28626.16</v>
      </c>
      <c r="L241">
        <v>17370.353599999999</v>
      </c>
      <c r="M241">
        <v>11255.806399999999</v>
      </c>
    </row>
    <row r="242" spans="1:13" x14ac:dyDescent="0.3">
      <c r="A242">
        <v>313</v>
      </c>
      <c r="B242">
        <v>20060117</v>
      </c>
      <c r="C242">
        <v>20060129</v>
      </c>
      <c r="D242">
        <v>20060124</v>
      </c>
      <c r="E242">
        <v>29238</v>
      </c>
      <c r="F242">
        <v>4</v>
      </c>
      <c r="G242">
        <v>19</v>
      </c>
      <c r="H242">
        <v>3578.27</v>
      </c>
      <c r="I242">
        <v>2171.2941999999998</v>
      </c>
      <c r="J242" s="11">
        <v>38734</v>
      </c>
      <c r="K242">
        <v>67987.13</v>
      </c>
      <c r="L242">
        <v>41254.589800000002</v>
      </c>
      <c r="M242">
        <v>26732.540199999999</v>
      </c>
    </row>
    <row r="243" spans="1:13" x14ac:dyDescent="0.3">
      <c r="A243">
        <v>313</v>
      </c>
      <c r="B243">
        <v>20060123</v>
      </c>
      <c r="C243">
        <v>20060204</v>
      </c>
      <c r="D243">
        <v>20060130</v>
      </c>
      <c r="E243">
        <v>29261</v>
      </c>
      <c r="F243">
        <v>4</v>
      </c>
      <c r="G243">
        <v>12</v>
      </c>
      <c r="H243">
        <v>3578.27</v>
      </c>
      <c r="I243">
        <v>2171.2941999999998</v>
      </c>
      <c r="J243" s="11">
        <v>38740</v>
      </c>
      <c r="K243">
        <v>42939.24</v>
      </c>
      <c r="L243">
        <v>26055.5304</v>
      </c>
      <c r="M243">
        <v>16883.709599999998</v>
      </c>
    </row>
    <row r="244" spans="1:13" x14ac:dyDescent="0.3">
      <c r="A244">
        <v>313</v>
      </c>
      <c r="B244">
        <v>20060131</v>
      </c>
      <c r="C244">
        <v>20060212</v>
      </c>
      <c r="D244">
        <v>20060207</v>
      </c>
      <c r="E244">
        <v>29265</v>
      </c>
      <c r="F244">
        <v>4</v>
      </c>
      <c r="G244">
        <v>3</v>
      </c>
      <c r="H244">
        <v>3578.27</v>
      </c>
      <c r="I244">
        <v>2171.2941999999998</v>
      </c>
      <c r="J244" s="11">
        <v>38748</v>
      </c>
      <c r="K244">
        <v>10734.81</v>
      </c>
      <c r="L244">
        <v>6513.8825999999999</v>
      </c>
      <c r="M244">
        <v>4220.9273999999996</v>
      </c>
    </row>
    <row r="245" spans="1:13" x14ac:dyDescent="0.3">
      <c r="A245">
        <v>313</v>
      </c>
      <c r="B245">
        <v>20060215</v>
      </c>
      <c r="C245">
        <v>20060227</v>
      </c>
      <c r="D245">
        <v>20060222</v>
      </c>
      <c r="E245">
        <v>29350</v>
      </c>
      <c r="F245">
        <v>4</v>
      </c>
      <c r="G245">
        <v>11</v>
      </c>
      <c r="H245">
        <v>3578.27</v>
      </c>
      <c r="I245">
        <v>2171.2941999999998</v>
      </c>
      <c r="J245" s="11">
        <v>38763</v>
      </c>
      <c r="K245">
        <v>39360.97</v>
      </c>
      <c r="L245">
        <v>23884.236199999999</v>
      </c>
      <c r="M245">
        <v>15476.7338</v>
      </c>
    </row>
    <row r="246" spans="1:13" x14ac:dyDescent="0.3">
      <c r="A246">
        <v>313</v>
      </c>
      <c r="B246">
        <v>20060208</v>
      </c>
      <c r="C246">
        <v>20060220</v>
      </c>
      <c r="D246">
        <v>20060215</v>
      </c>
      <c r="E246">
        <v>29352</v>
      </c>
      <c r="F246">
        <v>4</v>
      </c>
      <c r="G246">
        <v>5</v>
      </c>
      <c r="H246">
        <v>3578.27</v>
      </c>
      <c r="I246">
        <v>2171.2941999999998</v>
      </c>
      <c r="J246" s="11">
        <v>38756</v>
      </c>
      <c r="K246">
        <v>17891.349999999999</v>
      </c>
      <c r="L246">
        <v>10856.471</v>
      </c>
      <c r="M246">
        <v>7034.8789999999999</v>
      </c>
    </row>
    <row r="247" spans="1:13" x14ac:dyDescent="0.3">
      <c r="A247">
        <v>311</v>
      </c>
      <c r="B247">
        <v>20060214</v>
      </c>
      <c r="C247">
        <v>20060226</v>
      </c>
      <c r="D247">
        <v>20060221</v>
      </c>
      <c r="E247">
        <v>11252</v>
      </c>
      <c r="F247">
        <v>4</v>
      </c>
      <c r="G247">
        <v>10</v>
      </c>
      <c r="H247">
        <v>3578.27</v>
      </c>
      <c r="I247">
        <v>2171.2941999999998</v>
      </c>
      <c r="J247" s="11">
        <v>38762</v>
      </c>
      <c r="K247">
        <v>35782.699999999997</v>
      </c>
      <c r="L247">
        <v>21712.941999999999</v>
      </c>
      <c r="M247">
        <v>14069.758</v>
      </c>
    </row>
    <row r="248" spans="1:13" x14ac:dyDescent="0.3">
      <c r="A248">
        <v>311</v>
      </c>
      <c r="B248">
        <v>20060322</v>
      </c>
      <c r="C248">
        <v>20060403</v>
      </c>
      <c r="D248">
        <v>20060329</v>
      </c>
      <c r="E248">
        <v>11272</v>
      </c>
      <c r="F248">
        <v>4</v>
      </c>
      <c r="G248">
        <v>3</v>
      </c>
      <c r="H248">
        <v>3578.27</v>
      </c>
      <c r="I248">
        <v>2171.2941999999998</v>
      </c>
      <c r="J248" s="11">
        <v>38798</v>
      </c>
      <c r="K248">
        <v>10734.81</v>
      </c>
      <c r="L248">
        <v>6513.8825999999999</v>
      </c>
      <c r="M248">
        <v>4220.9273999999996</v>
      </c>
    </row>
    <row r="249" spans="1:13" x14ac:dyDescent="0.3">
      <c r="A249">
        <v>311</v>
      </c>
      <c r="B249">
        <v>20060323</v>
      </c>
      <c r="C249">
        <v>20060404</v>
      </c>
      <c r="D249">
        <v>20060330</v>
      </c>
      <c r="E249">
        <v>11290</v>
      </c>
      <c r="F249">
        <v>4</v>
      </c>
      <c r="G249">
        <v>13</v>
      </c>
      <c r="H249">
        <v>3578.27</v>
      </c>
      <c r="I249">
        <v>2171.2941999999998</v>
      </c>
      <c r="J249" s="11">
        <v>38799</v>
      </c>
      <c r="K249">
        <v>46517.51</v>
      </c>
      <c r="L249">
        <v>28226.8246</v>
      </c>
      <c r="M249">
        <v>18290.685399999998</v>
      </c>
    </row>
    <row r="250" spans="1:13" x14ac:dyDescent="0.3">
      <c r="A250">
        <v>311</v>
      </c>
      <c r="B250">
        <v>20060318</v>
      </c>
      <c r="C250">
        <v>20060330</v>
      </c>
      <c r="D250">
        <v>20060325</v>
      </c>
      <c r="E250">
        <v>11292</v>
      </c>
      <c r="F250">
        <v>4</v>
      </c>
      <c r="G250">
        <v>18</v>
      </c>
      <c r="H250">
        <v>3578.27</v>
      </c>
      <c r="I250">
        <v>2171.2941999999998</v>
      </c>
      <c r="J250" s="11">
        <v>38794</v>
      </c>
      <c r="K250">
        <v>64408.86</v>
      </c>
      <c r="L250">
        <v>39083.295599999998</v>
      </c>
      <c r="M250">
        <v>25325.564399999999</v>
      </c>
    </row>
    <row r="251" spans="1:13" x14ac:dyDescent="0.3">
      <c r="A251">
        <v>311</v>
      </c>
      <c r="B251">
        <v>20060328</v>
      </c>
      <c r="C251">
        <v>20060409</v>
      </c>
      <c r="D251">
        <v>20060404</v>
      </c>
      <c r="E251">
        <v>11329</v>
      </c>
      <c r="F251">
        <v>4</v>
      </c>
      <c r="G251">
        <v>6</v>
      </c>
      <c r="H251">
        <v>3578.27</v>
      </c>
      <c r="I251">
        <v>2171.2941999999998</v>
      </c>
      <c r="J251" s="11">
        <v>38804</v>
      </c>
      <c r="K251">
        <v>21469.62</v>
      </c>
      <c r="L251">
        <v>13027.7652</v>
      </c>
      <c r="M251">
        <v>8441.8547999999992</v>
      </c>
    </row>
    <row r="252" spans="1:13" x14ac:dyDescent="0.3">
      <c r="A252">
        <v>311</v>
      </c>
      <c r="B252">
        <v>20060324</v>
      </c>
      <c r="C252">
        <v>20060405</v>
      </c>
      <c r="D252">
        <v>20060331</v>
      </c>
      <c r="E252">
        <v>11537</v>
      </c>
      <c r="F252">
        <v>4</v>
      </c>
      <c r="G252">
        <v>11</v>
      </c>
      <c r="H252">
        <v>3578.27</v>
      </c>
      <c r="I252">
        <v>2171.2941999999998</v>
      </c>
      <c r="J252" s="11">
        <v>38800</v>
      </c>
      <c r="K252">
        <v>39360.97</v>
      </c>
      <c r="L252">
        <v>23884.236199999999</v>
      </c>
      <c r="M252">
        <v>15476.7338</v>
      </c>
    </row>
    <row r="253" spans="1:13" x14ac:dyDescent="0.3">
      <c r="A253">
        <v>311</v>
      </c>
      <c r="B253">
        <v>20060319</v>
      </c>
      <c r="C253">
        <v>20060331</v>
      </c>
      <c r="D253">
        <v>20060326</v>
      </c>
      <c r="E253">
        <v>11538</v>
      </c>
      <c r="F253">
        <v>4</v>
      </c>
      <c r="G253">
        <v>13</v>
      </c>
      <c r="H253">
        <v>3578.27</v>
      </c>
      <c r="I253">
        <v>2171.2941999999998</v>
      </c>
      <c r="J253" s="11">
        <v>38795</v>
      </c>
      <c r="K253">
        <v>46517.51</v>
      </c>
      <c r="L253">
        <v>28226.8246</v>
      </c>
      <c r="M253">
        <v>18290.685399999998</v>
      </c>
    </row>
    <row r="254" spans="1:13" x14ac:dyDescent="0.3">
      <c r="A254">
        <v>311</v>
      </c>
      <c r="B254">
        <v>20060324</v>
      </c>
      <c r="C254">
        <v>20060405</v>
      </c>
      <c r="D254">
        <v>20060331</v>
      </c>
      <c r="E254">
        <v>11624</v>
      </c>
      <c r="F254">
        <v>4</v>
      </c>
      <c r="G254">
        <v>14</v>
      </c>
      <c r="H254">
        <v>3578.27</v>
      </c>
      <c r="I254">
        <v>2171.2941999999998</v>
      </c>
      <c r="J254" s="11">
        <v>38800</v>
      </c>
      <c r="K254">
        <v>50095.78</v>
      </c>
      <c r="L254">
        <v>30398.1188</v>
      </c>
      <c r="M254">
        <v>19697.661199999999</v>
      </c>
    </row>
    <row r="255" spans="1:13" x14ac:dyDescent="0.3">
      <c r="A255">
        <v>311</v>
      </c>
      <c r="B255">
        <v>20060304</v>
      </c>
      <c r="C255">
        <v>20060316</v>
      </c>
      <c r="D255">
        <v>20060311</v>
      </c>
      <c r="E255">
        <v>11626</v>
      </c>
      <c r="F255">
        <v>4</v>
      </c>
      <c r="G255">
        <v>13</v>
      </c>
      <c r="H255">
        <v>3578.27</v>
      </c>
      <c r="I255">
        <v>2171.2941999999998</v>
      </c>
      <c r="J255" s="11">
        <v>38780</v>
      </c>
      <c r="K255">
        <v>46517.51</v>
      </c>
      <c r="L255">
        <v>28226.8246</v>
      </c>
      <c r="M255">
        <v>18290.685399999998</v>
      </c>
    </row>
    <row r="256" spans="1:13" x14ac:dyDescent="0.3">
      <c r="A256">
        <v>311</v>
      </c>
      <c r="B256">
        <v>20060121</v>
      </c>
      <c r="C256">
        <v>20060202</v>
      </c>
      <c r="D256">
        <v>20060128</v>
      </c>
      <c r="E256">
        <v>29148</v>
      </c>
      <c r="F256">
        <v>4</v>
      </c>
      <c r="G256">
        <v>12</v>
      </c>
      <c r="H256">
        <v>3578.27</v>
      </c>
      <c r="I256">
        <v>2171.2941999999998</v>
      </c>
      <c r="J256" s="11">
        <v>38738</v>
      </c>
      <c r="K256">
        <v>42939.24</v>
      </c>
      <c r="L256">
        <v>26055.5304</v>
      </c>
      <c r="M256">
        <v>16883.709599999998</v>
      </c>
    </row>
    <row r="257" spans="1:13" x14ac:dyDescent="0.3">
      <c r="A257">
        <v>311</v>
      </c>
      <c r="B257">
        <v>20060128</v>
      </c>
      <c r="C257">
        <v>20060209</v>
      </c>
      <c r="D257">
        <v>20060204</v>
      </c>
      <c r="E257">
        <v>29203</v>
      </c>
      <c r="F257">
        <v>4</v>
      </c>
      <c r="G257">
        <v>4</v>
      </c>
      <c r="H257">
        <v>3578.27</v>
      </c>
      <c r="I257">
        <v>2171.2941999999998</v>
      </c>
      <c r="J257" s="11">
        <v>38745</v>
      </c>
      <c r="K257">
        <v>14313.08</v>
      </c>
      <c r="L257">
        <v>8685.1767999999993</v>
      </c>
      <c r="M257">
        <v>5627.9031999999997</v>
      </c>
    </row>
    <row r="258" spans="1:13" x14ac:dyDescent="0.3">
      <c r="A258">
        <v>311</v>
      </c>
      <c r="B258">
        <v>20060122</v>
      </c>
      <c r="C258">
        <v>20060203</v>
      </c>
      <c r="D258">
        <v>20060129</v>
      </c>
      <c r="E258">
        <v>29239</v>
      </c>
      <c r="F258">
        <v>4</v>
      </c>
      <c r="G258">
        <v>16</v>
      </c>
      <c r="H258">
        <v>3578.27</v>
      </c>
      <c r="I258">
        <v>2171.2941999999998</v>
      </c>
      <c r="J258" s="11">
        <v>38739</v>
      </c>
      <c r="K258">
        <v>57252.32</v>
      </c>
      <c r="L258">
        <v>34740.707199999997</v>
      </c>
      <c r="M258">
        <v>22511.612799999999</v>
      </c>
    </row>
    <row r="259" spans="1:13" x14ac:dyDescent="0.3">
      <c r="A259">
        <v>311</v>
      </c>
      <c r="B259">
        <v>20060217</v>
      </c>
      <c r="C259">
        <v>20060301</v>
      </c>
      <c r="D259">
        <v>20060224</v>
      </c>
      <c r="E259">
        <v>29279</v>
      </c>
      <c r="F259">
        <v>4</v>
      </c>
      <c r="G259">
        <v>4</v>
      </c>
      <c r="H259">
        <v>3578.27</v>
      </c>
      <c r="I259">
        <v>2171.2941999999998</v>
      </c>
      <c r="J259" s="11">
        <v>38765</v>
      </c>
      <c r="K259">
        <v>14313.08</v>
      </c>
      <c r="L259">
        <v>8685.1767999999993</v>
      </c>
      <c r="M259">
        <v>5627.9031999999997</v>
      </c>
    </row>
    <row r="260" spans="1:13" x14ac:dyDescent="0.3">
      <c r="A260">
        <v>314</v>
      </c>
      <c r="B260">
        <v>20060330</v>
      </c>
      <c r="C260">
        <v>20060411</v>
      </c>
      <c r="D260">
        <v>20060406</v>
      </c>
      <c r="E260">
        <v>11271</v>
      </c>
      <c r="F260">
        <v>4</v>
      </c>
      <c r="G260">
        <v>20</v>
      </c>
      <c r="H260">
        <v>3578.27</v>
      </c>
      <c r="I260">
        <v>2171.2941999999998</v>
      </c>
      <c r="J260" s="11">
        <v>38806</v>
      </c>
      <c r="K260">
        <v>71565.399999999994</v>
      </c>
      <c r="L260">
        <v>43425.883999999998</v>
      </c>
      <c r="M260">
        <v>28139.516</v>
      </c>
    </row>
    <row r="261" spans="1:13" x14ac:dyDescent="0.3">
      <c r="A261">
        <v>314</v>
      </c>
      <c r="B261">
        <v>20060307</v>
      </c>
      <c r="C261">
        <v>20060319</v>
      </c>
      <c r="D261">
        <v>20060314</v>
      </c>
      <c r="E261">
        <v>11307</v>
      </c>
      <c r="F261">
        <v>4</v>
      </c>
      <c r="G261">
        <v>9</v>
      </c>
      <c r="H261">
        <v>3578.27</v>
      </c>
      <c r="I261">
        <v>2171.2941999999998</v>
      </c>
      <c r="J261" s="11">
        <v>38783</v>
      </c>
      <c r="K261">
        <v>32204.43</v>
      </c>
      <c r="L261">
        <v>19541.647799999999</v>
      </c>
      <c r="M261">
        <v>12662.7822</v>
      </c>
    </row>
    <row r="262" spans="1:13" x14ac:dyDescent="0.3">
      <c r="A262">
        <v>314</v>
      </c>
      <c r="B262">
        <v>20060318</v>
      </c>
      <c r="C262">
        <v>20060330</v>
      </c>
      <c r="D262">
        <v>20060325</v>
      </c>
      <c r="E262">
        <v>11326</v>
      </c>
      <c r="F262">
        <v>4</v>
      </c>
      <c r="G262">
        <v>15</v>
      </c>
      <c r="H262">
        <v>3578.27</v>
      </c>
      <c r="I262">
        <v>2171.2941999999998</v>
      </c>
      <c r="J262" s="11">
        <v>38794</v>
      </c>
      <c r="K262">
        <v>53674.05</v>
      </c>
      <c r="L262">
        <v>32569.413</v>
      </c>
      <c r="M262">
        <v>21104.636999999999</v>
      </c>
    </row>
    <row r="263" spans="1:13" x14ac:dyDescent="0.3">
      <c r="A263">
        <v>314</v>
      </c>
      <c r="B263">
        <v>20060329</v>
      </c>
      <c r="C263">
        <v>20060410</v>
      </c>
      <c r="D263">
        <v>20060405</v>
      </c>
      <c r="E263">
        <v>11327</v>
      </c>
      <c r="F263">
        <v>4</v>
      </c>
      <c r="G263">
        <v>15</v>
      </c>
      <c r="H263">
        <v>3578.27</v>
      </c>
      <c r="I263">
        <v>2171.2941999999998</v>
      </c>
      <c r="J263" s="11">
        <v>38805</v>
      </c>
      <c r="K263">
        <v>53674.05</v>
      </c>
      <c r="L263">
        <v>32569.413</v>
      </c>
      <c r="M263">
        <v>21104.636999999999</v>
      </c>
    </row>
    <row r="264" spans="1:13" x14ac:dyDescent="0.3">
      <c r="A264">
        <v>314</v>
      </c>
      <c r="B264">
        <v>20060303</v>
      </c>
      <c r="C264">
        <v>20060315</v>
      </c>
      <c r="D264">
        <v>20060310</v>
      </c>
      <c r="E264">
        <v>11515</v>
      </c>
      <c r="F264">
        <v>4</v>
      </c>
      <c r="G264">
        <v>9</v>
      </c>
      <c r="H264">
        <v>3578.27</v>
      </c>
      <c r="I264">
        <v>2171.2941999999998</v>
      </c>
      <c r="J264" s="11">
        <v>38779</v>
      </c>
      <c r="K264">
        <v>32204.43</v>
      </c>
      <c r="L264">
        <v>19541.647799999999</v>
      </c>
      <c r="M264">
        <v>12662.7822</v>
      </c>
    </row>
    <row r="265" spans="1:13" x14ac:dyDescent="0.3">
      <c r="A265">
        <v>314</v>
      </c>
      <c r="B265">
        <v>20060318</v>
      </c>
      <c r="C265">
        <v>20060330</v>
      </c>
      <c r="D265">
        <v>20060325</v>
      </c>
      <c r="E265">
        <v>11516</v>
      </c>
      <c r="F265">
        <v>4</v>
      </c>
      <c r="G265">
        <v>11</v>
      </c>
      <c r="H265">
        <v>3578.27</v>
      </c>
      <c r="I265">
        <v>2171.2941999999998</v>
      </c>
      <c r="J265" s="11">
        <v>38794</v>
      </c>
      <c r="K265">
        <v>39360.97</v>
      </c>
      <c r="L265">
        <v>23884.236199999999</v>
      </c>
      <c r="M265">
        <v>15476.7338</v>
      </c>
    </row>
    <row r="266" spans="1:13" x14ac:dyDescent="0.3">
      <c r="A266">
        <v>314</v>
      </c>
      <c r="B266">
        <v>20060315</v>
      </c>
      <c r="C266">
        <v>20060327</v>
      </c>
      <c r="D266">
        <v>20060322</v>
      </c>
      <c r="E266">
        <v>11528</v>
      </c>
      <c r="F266">
        <v>4</v>
      </c>
      <c r="G266">
        <v>8</v>
      </c>
      <c r="H266">
        <v>3578.27</v>
      </c>
      <c r="I266">
        <v>2171.2941999999998</v>
      </c>
      <c r="J266" s="11">
        <v>38791</v>
      </c>
      <c r="K266">
        <v>28626.16</v>
      </c>
      <c r="L266">
        <v>17370.353599999999</v>
      </c>
      <c r="M266">
        <v>11255.806399999999</v>
      </c>
    </row>
    <row r="267" spans="1:13" x14ac:dyDescent="0.3">
      <c r="A267">
        <v>314</v>
      </c>
      <c r="B267">
        <v>20060327</v>
      </c>
      <c r="C267">
        <v>20060408</v>
      </c>
      <c r="D267">
        <v>20060403</v>
      </c>
      <c r="E267">
        <v>11536</v>
      </c>
      <c r="F267">
        <v>4</v>
      </c>
      <c r="G267">
        <v>7</v>
      </c>
      <c r="H267">
        <v>3578.27</v>
      </c>
      <c r="I267">
        <v>2171.2941999999998</v>
      </c>
      <c r="J267" s="11">
        <v>38803</v>
      </c>
      <c r="K267">
        <v>25047.89</v>
      </c>
      <c r="L267">
        <v>15199.0594</v>
      </c>
      <c r="M267">
        <v>9848.8305999999993</v>
      </c>
    </row>
    <row r="268" spans="1:13" x14ac:dyDescent="0.3">
      <c r="A268">
        <v>314</v>
      </c>
      <c r="B268">
        <v>20060326</v>
      </c>
      <c r="C268">
        <v>20060407</v>
      </c>
      <c r="D268">
        <v>20060402</v>
      </c>
      <c r="E268">
        <v>11539</v>
      </c>
      <c r="F268">
        <v>4</v>
      </c>
      <c r="G268">
        <v>3</v>
      </c>
      <c r="H268">
        <v>3578.27</v>
      </c>
      <c r="I268">
        <v>2171.2941999999998</v>
      </c>
      <c r="J268" s="11">
        <v>38802</v>
      </c>
      <c r="K268">
        <v>10734.81</v>
      </c>
      <c r="L268">
        <v>6513.8825999999999</v>
      </c>
      <c r="M268">
        <v>4220.9273999999996</v>
      </c>
    </row>
    <row r="269" spans="1:13" x14ac:dyDescent="0.3">
      <c r="A269">
        <v>314</v>
      </c>
      <c r="B269">
        <v>20060316</v>
      </c>
      <c r="C269">
        <v>20060328</v>
      </c>
      <c r="D269">
        <v>20060323</v>
      </c>
      <c r="E269">
        <v>11540</v>
      </c>
      <c r="F269">
        <v>4</v>
      </c>
      <c r="G269">
        <v>16</v>
      </c>
      <c r="H269">
        <v>3578.27</v>
      </c>
      <c r="I269">
        <v>2171.2941999999998</v>
      </c>
      <c r="J269" s="11">
        <v>38792</v>
      </c>
      <c r="K269">
        <v>57252.32</v>
      </c>
      <c r="L269">
        <v>34740.707199999997</v>
      </c>
      <c r="M269">
        <v>22511.612799999999</v>
      </c>
    </row>
    <row r="270" spans="1:13" x14ac:dyDescent="0.3">
      <c r="A270">
        <v>314</v>
      </c>
      <c r="B270">
        <v>20060328</v>
      </c>
      <c r="C270">
        <v>20060409</v>
      </c>
      <c r="D270">
        <v>20060404</v>
      </c>
      <c r="E270">
        <v>11629</v>
      </c>
      <c r="F270">
        <v>4</v>
      </c>
      <c r="G270">
        <v>16</v>
      </c>
      <c r="H270">
        <v>3578.27</v>
      </c>
      <c r="I270">
        <v>2171.2941999999998</v>
      </c>
      <c r="J270" s="11">
        <v>38804</v>
      </c>
      <c r="K270">
        <v>57252.32</v>
      </c>
      <c r="L270">
        <v>34740.707199999997</v>
      </c>
      <c r="M270">
        <v>22511.612799999999</v>
      </c>
    </row>
    <row r="271" spans="1:13" x14ac:dyDescent="0.3">
      <c r="A271">
        <v>314</v>
      </c>
      <c r="B271">
        <v>20060117</v>
      </c>
      <c r="C271">
        <v>20060129</v>
      </c>
      <c r="D271">
        <v>20060124</v>
      </c>
      <c r="E271">
        <v>29157</v>
      </c>
      <c r="F271">
        <v>4</v>
      </c>
      <c r="G271">
        <v>19</v>
      </c>
      <c r="H271">
        <v>3578.27</v>
      </c>
      <c r="I271">
        <v>2171.2941999999998</v>
      </c>
      <c r="J271" s="11">
        <v>38734</v>
      </c>
      <c r="K271">
        <v>67987.13</v>
      </c>
      <c r="L271">
        <v>41254.589800000002</v>
      </c>
      <c r="M271">
        <v>26732.540199999999</v>
      </c>
    </row>
    <row r="272" spans="1:13" x14ac:dyDescent="0.3">
      <c r="A272">
        <v>314</v>
      </c>
      <c r="B272">
        <v>20060122</v>
      </c>
      <c r="C272">
        <v>20060203</v>
      </c>
      <c r="D272">
        <v>20060129</v>
      </c>
      <c r="E272">
        <v>29201</v>
      </c>
      <c r="F272">
        <v>4</v>
      </c>
      <c r="G272">
        <v>16</v>
      </c>
      <c r="H272">
        <v>3578.27</v>
      </c>
      <c r="I272">
        <v>2171.2941999999998</v>
      </c>
      <c r="J272" s="11">
        <v>38739</v>
      </c>
      <c r="K272">
        <v>57252.32</v>
      </c>
      <c r="L272">
        <v>34740.707199999997</v>
      </c>
      <c r="M272">
        <v>22511.612799999999</v>
      </c>
    </row>
    <row r="273" spans="1:13" x14ac:dyDescent="0.3">
      <c r="A273">
        <v>314</v>
      </c>
      <c r="B273">
        <v>20060109</v>
      </c>
      <c r="C273">
        <v>20060121</v>
      </c>
      <c r="D273">
        <v>20060116</v>
      </c>
      <c r="E273">
        <v>29236</v>
      </c>
      <c r="F273">
        <v>4</v>
      </c>
      <c r="G273">
        <v>8</v>
      </c>
      <c r="H273">
        <v>3578.27</v>
      </c>
      <c r="I273">
        <v>2171.2941999999998</v>
      </c>
      <c r="J273" s="11">
        <v>38726</v>
      </c>
      <c r="K273">
        <v>28626.16</v>
      </c>
      <c r="L273">
        <v>17370.353599999999</v>
      </c>
      <c r="M273">
        <v>11255.806399999999</v>
      </c>
    </row>
    <row r="274" spans="1:13" x14ac:dyDescent="0.3">
      <c r="A274">
        <v>314</v>
      </c>
      <c r="B274">
        <v>20060130</v>
      </c>
      <c r="C274">
        <v>20060211</v>
      </c>
      <c r="D274">
        <v>20060206</v>
      </c>
      <c r="E274">
        <v>29237</v>
      </c>
      <c r="F274">
        <v>4</v>
      </c>
      <c r="G274">
        <v>18</v>
      </c>
      <c r="H274">
        <v>3578.27</v>
      </c>
      <c r="I274">
        <v>2171.2941999999998</v>
      </c>
      <c r="J274" s="11">
        <v>38747</v>
      </c>
      <c r="K274">
        <v>64408.86</v>
      </c>
      <c r="L274">
        <v>39083.295599999998</v>
      </c>
      <c r="M274">
        <v>25325.564399999999</v>
      </c>
    </row>
    <row r="275" spans="1:13" x14ac:dyDescent="0.3">
      <c r="A275">
        <v>314</v>
      </c>
      <c r="B275">
        <v>20060130</v>
      </c>
      <c r="C275">
        <v>20060211</v>
      </c>
      <c r="D275">
        <v>20060206</v>
      </c>
      <c r="E275">
        <v>29252</v>
      </c>
      <c r="F275">
        <v>4</v>
      </c>
      <c r="G275">
        <v>2</v>
      </c>
      <c r="H275">
        <v>3578.27</v>
      </c>
      <c r="I275">
        <v>2171.2941999999998</v>
      </c>
      <c r="J275" s="11">
        <v>38747</v>
      </c>
      <c r="K275">
        <v>7156.54</v>
      </c>
      <c r="L275">
        <v>4342.5883999999996</v>
      </c>
      <c r="M275">
        <v>2813.9515999999999</v>
      </c>
    </row>
    <row r="276" spans="1:13" x14ac:dyDescent="0.3">
      <c r="A276">
        <v>314</v>
      </c>
      <c r="B276">
        <v>20060210</v>
      </c>
      <c r="C276">
        <v>20060222</v>
      </c>
      <c r="D276">
        <v>20060217</v>
      </c>
      <c r="E276">
        <v>29285</v>
      </c>
      <c r="F276">
        <v>4</v>
      </c>
      <c r="G276">
        <v>6</v>
      </c>
      <c r="H276">
        <v>3578.27</v>
      </c>
      <c r="I276">
        <v>2171.2941999999998</v>
      </c>
      <c r="J276" s="11">
        <v>38758</v>
      </c>
      <c r="K276">
        <v>21469.62</v>
      </c>
      <c r="L276">
        <v>13027.7652</v>
      </c>
      <c r="M276">
        <v>8441.8547999999992</v>
      </c>
    </row>
    <row r="277" spans="1:13" x14ac:dyDescent="0.3">
      <c r="A277">
        <v>314</v>
      </c>
      <c r="B277">
        <v>20060210</v>
      </c>
      <c r="C277">
        <v>20060222</v>
      </c>
      <c r="D277">
        <v>20060217</v>
      </c>
      <c r="E277">
        <v>29326</v>
      </c>
      <c r="F277">
        <v>4</v>
      </c>
      <c r="G277">
        <v>10</v>
      </c>
      <c r="H277">
        <v>3578.27</v>
      </c>
      <c r="I277">
        <v>2171.2941999999998</v>
      </c>
      <c r="J277" s="11">
        <v>38758</v>
      </c>
      <c r="K277">
        <v>35782.699999999997</v>
      </c>
      <c r="L277">
        <v>21712.941999999999</v>
      </c>
      <c r="M277">
        <v>14069.758</v>
      </c>
    </row>
    <row r="278" spans="1:13" x14ac:dyDescent="0.3">
      <c r="A278">
        <v>312</v>
      </c>
      <c r="B278">
        <v>20060220</v>
      </c>
      <c r="C278">
        <v>20060304</v>
      </c>
      <c r="D278">
        <v>20060227</v>
      </c>
      <c r="E278">
        <v>11171</v>
      </c>
      <c r="F278">
        <v>4</v>
      </c>
      <c r="G278">
        <v>6</v>
      </c>
      <c r="H278">
        <v>3578.27</v>
      </c>
      <c r="I278">
        <v>2171.2941999999998</v>
      </c>
      <c r="J278" s="11">
        <v>38768</v>
      </c>
      <c r="K278">
        <v>21469.62</v>
      </c>
      <c r="L278">
        <v>13027.7652</v>
      </c>
      <c r="M278">
        <v>8441.8547999999992</v>
      </c>
    </row>
    <row r="279" spans="1:13" x14ac:dyDescent="0.3">
      <c r="A279">
        <v>312</v>
      </c>
      <c r="B279">
        <v>20060228</v>
      </c>
      <c r="C279">
        <v>20060312</v>
      </c>
      <c r="D279">
        <v>20060307</v>
      </c>
      <c r="E279">
        <v>11175</v>
      </c>
      <c r="F279">
        <v>4</v>
      </c>
      <c r="G279">
        <v>9</v>
      </c>
      <c r="H279">
        <v>3578.27</v>
      </c>
      <c r="I279">
        <v>2171.2941999999998</v>
      </c>
      <c r="J279" s="11">
        <v>38776</v>
      </c>
      <c r="K279">
        <v>32204.43</v>
      </c>
      <c r="L279">
        <v>19541.647799999999</v>
      </c>
      <c r="M279">
        <v>12662.7822</v>
      </c>
    </row>
    <row r="280" spans="1:13" x14ac:dyDescent="0.3">
      <c r="A280">
        <v>312</v>
      </c>
      <c r="B280">
        <v>20060211</v>
      </c>
      <c r="C280">
        <v>20060223</v>
      </c>
      <c r="D280">
        <v>20060218</v>
      </c>
      <c r="E280">
        <v>11191</v>
      </c>
      <c r="F280">
        <v>4</v>
      </c>
      <c r="G280">
        <v>8</v>
      </c>
      <c r="H280">
        <v>3578.27</v>
      </c>
      <c r="I280">
        <v>2171.2941999999998</v>
      </c>
      <c r="J280" s="11">
        <v>38759</v>
      </c>
      <c r="K280">
        <v>28626.16</v>
      </c>
      <c r="L280">
        <v>17370.353599999999</v>
      </c>
      <c r="M280">
        <v>11255.806399999999</v>
      </c>
    </row>
    <row r="281" spans="1:13" x14ac:dyDescent="0.3">
      <c r="A281">
        <v>312</v>
      </c>
      <c r="B281">
        <v>20060224</v>
      </c>
      <c r="C281">
        <v>20060308</v>
      </c>
      <c r="D281">
        <v>20060303</v>
      </c>
      <c r="E281">
        <v>11257</v>
      </c>
      <c r="F281">
        <v>4</v>
      </c>
      <c r="G281">
        <v>19</v>
      </c>
      <c r="H281">
        <v>3578.27</v>
      </c>
      <c r="I281">
        <v>2171.2941999999998</v>
      </c>
      <c r="J281" s="11">
        <v>38772</v>
      </c>
      <c r="K281">
        <v>67987.13</v>
      </c>
      <c r="L281">
        <v>41254.589800000002</v>
      </c>
      <c r="M281">
        <v>26732.540199999999</v>
      </c>
    </row>
    <row r="282" spans="1:13" x14ac:dyDescent="0.3">
      <c r="A282">
        <v>312</v>
      </c>
      <c r="B282">
        <v>20060330</v>
      </c>
      <c r="C282">
        <v>20060411</v>
      </c>
      <c r="D282">
        <v>20060406</v>
      </c>
      <c r="E282">
        <v>11261</v>
      </c>
      <c r="F282">
        <v>4</v>
      </c>
      <c r="G282">
        <v>14</v>
      </c>
      <c r="H282">
        <v>3578.27</v>
      </c>
      <c r="I282">
        <v>2171.2941999999998</v>
      </c>
      <c r="J282" s="11">
        <v>38806</v>
      </c>
      <c r="K282">
        <v>50095.78</v>
      </c>
      <c r="L282">
        <v>30398.1188</v>
      </c>
      <c r="M282">
        <v>19697.661199999999</v>
      </c>
    </row>
    <row r="283" spans="1:13" x14ac:dyDescent="0.3">
      <c r="A283">
        <v>312</v>
      </c>
      <c r="B283">
        <v>20060313</v>
      </c>
      <c r="C283">
        <v>20060325</v>
      </c>
      <c r="D283">
        <v>20060320</v>
      </c>
      <c r="E283">
        <v>11270</v>
      </c>
      <c r="F283">
        <v>4</v>
      </c>
      <c r="G283">
        <v>16</v>
      </c>
      <c r="H283">
        <v>3578.27</v>
      </c>
      <c r="I283">
        <v>2171.2941999999998</v>
      </c>
      <c r="J283" s="11">
        <v>38789</v>
      </c>
      <c r="K283">
        <v>57252.32</v>
      </c>
      <c r="L283">
        <v>34740.707199999997</v>
      </c>
      <c r="M283">
        <v>22511.612799999999</v>
      </c>
    </row>
    <row r="284" spans="1:13" x14ac:dyDescent="0.3">
      <c r="A284">
        <v>312</v>
      </c>
      <c r="B284">
        <v>20060311</v>
      </c>
      <c r="C284">
        <v>20060323</v>
      </c>
      <c r="D284">
        <v>20060318</v>
      </c>
      <c r="E284">
        <v>11289</v>
      </c>
      <c r="F284">
        <v>4</v>
      </c>
      <c r="G284">
        <v>20</v>
      </c>
      <c r="H284">
        <v>3578.27</v>
      </c>
      <c r="I284">
        <v>2171.2941999999998</v>
      </c>
      <c r="J284" s="11">
        <v>38787</v>
      </c>
      <c r="K284">
        <v>71565.399999999994</v>
      </c>
      <c r="L284">
        <v>43425.883999999998</v>
      </c>
      <c r="M284">
        <v>28139.516</v>
      </c>
    </row>
    <row r="285" spans="1:13" x14ac:dyDescent="0.3">
      <c r="A285">
        <v>312</v>
      </c>
      <c r="B285">
        <v>20060329</v>
      </c>
      <c r="C285">
        <v>20060410</v>
      </c>
      <c r="D285">
        <v>20060405</v>
      </c>
      <c r="E285">
        <v>11297</v>
      </c>
      <c r="F285">
        <v>4</v>
      </c>
      <c r="G285">
        <v>4</v>
      </c>
      <c r="H285">
        <v>3578.27</v>
      </c>
      <c r="I285">
        <v>2171.2941999999998</v>
      </c>
      <c r="J285" s="11">
        <v>38805</v>
      </c>
      <c r="K285">
        <v>14313.08</v>
      </c>
      <c r="L285">
        <v>8685.1767999999993</v>
      </c>
      <c r="M285">
        <v>5627.9031999999997</v>
      </c>
    </row>
    <row r="286" spans="1:13" x14ac:dyDescent="0.3">
      <c r="A286">
        <v>312</v>
      </c>
      <c r="B286">
        <v>20060315</v>
      </c>
      <c r="C286">
        <v>20060327</v>
      </c>
      <c r="D286">
        <v>20060322</v>
      </c>
      <c r="E286">
        <v>11298</v>
      </c>
      <c r="F286">
        <v>4</v>
      </c>
      <c r="G286">
        <v>5</v>
      </c>
      <c r="H286">
        <v>3578.27</v>
      </c>
      <c r="I286">
        <v>2171.2941999999998</v>
      </c>
      <c r="J286" s="11">
        <v>38791</v>
      </c>
      <c r="K286">
        <v>17891.349999999999</v>
      </c>
      <c r="L286">
        <v>10856.471</v>
      </c>
      <c r="M286">
        <v>7034.8789999999999</v>
      </c>
    </row>
    <row r="287" spans="1:13" x14ac:dyDescent="0.3">
      <c r="A287">
        <v>312</v>
      </c>
      <c r="B287">
        <v>20060313</v>
      </c>
      <c r="C287">
        <v>20060325</v>
      </c>
      <c r="D287">
        <v>20060320</v>
      </c>
      <c r="E287">
        <v>11323</v>
      </c>
      <c r="F287">
        <v>4</v>
      </c>
      <c r="G287">
        <v>12</v>
      </c>
      <c r="H287">
        <v>3578.27</v>
      </c>
      <c r="I287">
        <v>2171.2941999999998</v>
      </c>
      <c r="J287" s="11">
        <v>38789</v>
      </c>
      <c r="K287">
        <v>42939.24</v>
      </c>
      <c r="L287">
        <v>26055.5304</v>
      </c>
      <c r="M287">
        <v>16883.709599999998</v>
      </c>
    </row>
    <row r="288" spans="1:13" x14ac:dyDescent="0.3">
      <c r="A288">
        <v>312</v>
      </c>
      <c r="B288">
        <v>20060321</v>
      </c>
      <c r="C288">
        <v>20060402</v>
      </c>
      <c r="D288">
        <v>20060328</v>
      </c>
      <c r="E288">
        <v>11534</v>
      </c>
      <c r="F288">
        <v>4</v>
      </c>
      <c r="G288">
        <v>13</v>
      </c>
      <c r="H288">
        <v>3578.27</v>
      </c>
      <c r="I288">
        <v>2171.2941999999998</v>
      </c>
      <c r="J288" s="11">
        <v>38797</v>
      </c>
      <c r="K288">
        <v>46517.51</v>
      </c>
      <c r="L288">
        <v>28226.8246</v>
      </c>
      <c r="M288">
        <v>18290.685399999998</v>
      </c>
    </row>
    <row r="289" spans="1:13" x14ac:dyDescent="0.3">
      <c r="A289">
        <v>312</v>
      </c>
      <c r="B289">
        <v>20060315</v>
      </c>
      <c r="C289">
        <v>20060327</v>
      </c>
      <c r="D289">
        <v>20060322</v>
      </c>
      <c r="E289">
        <v>11628</v>
      </c>
      <c r="F289">
        <v>4</v>
      </c>
      <c r="G289">
        <v>19</v>
      </c>
      <c r="H289">
        <v>3578.27</v>
      </c>
      <c r="I289">
        <v>2171.2941999999998</v>
      </c>
      <c r="J289" s="11">
        <v>38791</v>
      </c>
      <c r="K289">
        <v>67987.13</v>
      </c>
      <c r="L289">
        <v>41254.589800000002</v>
      </c>
      <c r="M289">
        <v>26732.540199999999</v>
      </c>
    </row>
    <row r="290" spans="1:13" x14ac:dyDescent="0.3">
      <c r="A290">
        <v>312</v>
      </c>
      <c r="B290">
        <v>20060122</v>
      </c>
      <c r="C290">
        <v>20060203</v>
      </c>
      <c r="D290">
        <v>20060129</v>
      </c>
      <c r="E290">
        <v>29156</v>
      </c>
      <c r="F290">
        <v>4</v>
      </c>
      <c r="G290">
        <v>3</v>
      </c>
      <c r="H290">
        <v>3578.27</v>
      </c>
      <c r="I290">
        <v>2171.2941999999998</v>
      </c>
      <c r="J290" s="11">
        <v>38739</v>
      </c>
      <c r="K290">
        <v>10734.81</v>
      </c>
      <c r="L290">
        <v>6513.8825999999999</v>
      </c>
      <c r="M290">
        <v>4220.9273999999996</v>
      </c>
    </row>
    <row r="291" spans="1:13" x14ac:dyDescent="0.3">
      <c r="A291">
        <v>312</v>
      </c>
      <c r="B291">
        <v>20060113</v>
      </c>
      <c r="C291">
        <v>20060125</v>
      </c>
      <c r="D291">
        <v>20060120</v>
      </c>
      <c r="E291">
        <v>29166</v>
      </c>
      <c r="F291">
        <v>4</v>
      </c>
      <c r="G291">
        <v>12</v>
      </c>
      <c r="H291">
        <v>3578.27</v>
      </c>
      <c r="I291">
        <v>2171.2941999999998</v>
      </c>
      <c r="J291" s="11">
        <v>38730</v>
      </c>
      <c r="K291">
        <v>42939.24</v>
      </c>
      <c r="L291">
        <v>26055.5304</v>
      </c>
      <c r="M291">
        <v>16883.709599999998</v>
      </c>
    </row>
    <row r="292" spans="1:13" x14ac:dyDescent="0.3">
      <c r="A292">
        <v>312</v>
      </c>
      <c r="B292">
        <v>20060121</v>
      </c>
      <c r="C292">
        <v>20060202</v>
      </c>
      <c r="D292">
        <v>20060128</v>
      </c>
      <c r="E292">
        <v>29168</v>
      </c>
      <c r="F292">
        <v>4</v>
      </c>
      <c r="G292">
        <v>8</v>
      </c>
      <c r="H292">
        <v>3578.27</v>
      </c>
      <c r="I292">
        <v>2171.2941999999998</v>
      </c>
      <c r="J292" s="11">
        <v>38738</v>
      </c>
      <c r="K292">
        <v>28626.16</v>
      </c>
      <c r="L292">
        <v>17370.353599999999</v>
      </c>
      <c r="M292">
        <v>11255.806399999999</v>
      </c>
    </row>
    <row r="293" spans="1:13" x14ac:dyDescent="0.3">
      <c r="A293">
        <v>312</v>
      </c>
      <c r="B293">
        <v>20060112</v>
      </c>
      <c r="C293">
        <v>20060124</v>
      </c>
      <c r="D293">
        <v>20060119</v>
      </c>
      <c r="E293">
        <v>29222</v>
      </c>
      <c r="F293">
        <v>4</v>
      </c>
      <c r="G293">
        <v>10</v>
      </c>
      <c r="H293">
        <v>3578.27</v>
      </c>
      <c r="I293">
        <v>2171.2941999999998</v>
      </c>
      <c r="J293" s="11">
        <v>38729</v>
      </c>
      <c r="K293">
        <v>35782.699999999997</v>
      </c>
      <c r="L293">
        <v>21712.941999999999</v>
      </c>
      <c r="M293">
        <v>14069.758</v>
      </c>
    </row>
    <row r="294" spans="1:13" x14ac:dyDescent="0.3">
      <c r="A294">
        <v>312</v>
      </c>
      <c r="B294">
        <v>20060101</v>
      </c>
      <c r="C294">
        <v>20060113</v>
      </c>
      <c r="D294">
        <v>20060108</v>
      </c>
      <c r="E294">
        <v>29255</v>
      </c>
      <c r="F294">
        <v>4</v>
      </c>
      <c r="G294">
        <v>8</v>
      </c>
      <c r="H294">
        <v>3578.27</v>
      </c>
      <c r="I294">
        <v>2171.2941999999998</v>
      </c>
      <c r="J294" s="11">
        <v>38718</v>
      </c>
      <c r="K294">
        <v>28626.16</v>
      </c>
      <c r="L294">
        <v>17370.353599999999</v>
      </c>
      <c r="M294">
        <v>11255.806399999999</v>
      </c>
    </row>
    <row r="295" spans="1:13" x14ac:dyDescent="0.3">
      <c r="A295">
        <v>312</v>
      </c>
      <c r="B295">
        <v>20060106</v>
      </c>
      <c r="C295">
        <v>20060118</v>
      </c>
      <c r="D295">
        <v>20060113</v>
      </c>
      <c r="E295">
        <v>29275</v>
      </c>
      <c r="F295">
        <v>4</v>
      </c>
      <c r="G295">
        <v>2</v>
      </c>
      <c r="H295">
        <v>3578.27</v>
      </c>
      <c r="I295">
        <v>2171.2941999999998</v>
      </c>
      <c r="J295" s="11">
        <v>38723</v>
      </c>
      <c r="K295">
        <v>7156.54</v>
      </c>
      <c r="L295">
        <v>4342.5883999999996</v>
      </c>
      <c r="M295">
        <v>2813.9515999999999</v>
      </c>
    </row>
    <row r="296" spans="1:13" x14ac:dyDescent="0.3">
      <c r="A296">
        <v>313</v>
      </c>
      <c r="B296">
        <v>20060206</v>
      </c>
      <c r="C296">
        <v>20060218</v>
      </c>
      <c r="D296">
        <v>20060213</v>
      </c>
      <c r="E296">
        <v>11129</v>
      </c>
      <c r="F296">
        <v>1</v>
      </c>
      <c r="G296">
        <v>15</v>
      </c>
      <c r="H296">
        <v>3578.27</v>
      </c>
      <c r="I296">
        <v>2171.2941999999998</v>
      </c>
      <c r="J296" s="11">
        <v>38754</v>
      </c>
      <c r="K296">
        <v>53674.05</v>
      </c>
      <c r="L296">
        <v>32569.413</v>
      </c>
      <c r="M296">
        <v>21104.636999999999</v>
      </c>
    </row>
    <row r="297" spans="1:13" x14ac:dyDescent="0.3">
      <c r="A297">
        <v>312</v>
      </c>
      <c r="B297">
        <v>20060226</v>
      </c>
      <c r="C297">
        <v>20060310</v>
      </c>
      <c r="D297">
        <v>20060305</v>
      </c>
      <c r="E297">
        <v>11189</v>
      </c>
      <c r="F297">
        <v>1</v>
      </c>
      <c r="G297">
        <v>19</v>
      </c>
      <c r="H297">
        <v>3578.27</v>
      </c>
      <c r="I297">
        <v>2171.2941999999998</v>
      </c>
      <c r="J297" s="11">
        <v>38774</v>
      </c>
      <c r="K297">
        <v>67987.13</v>
      </c>
      <c r="L297">
        <v>41254.589800000002</v>
      </c>
      <c r="M297">
        <v>26732.540199999999</v>
      </c>
    </row>
    <row r="298" spans="1:13" x14ac:dyDescent="0.3">
      <c r="A298">
        <v>312</v>
      </c>
      <c r="B298">
        <v>20060215</v>
      </c>
      <c r="C298">
        <v>20060227</v>
      </c>
      <c r="D298">
        <v>20060222</v>
      </c>
      <c r="E298">
        <v>11216</v>
      </c>
      <c r="F298">
        <v>1</v>
      </c>
      <c r="G298">
        <v>1</v>
      </c>
      <c r="H298">
        <v>3578.27</v>
      </c>
      <c r="I298">
        <v>2171.2941999999998</v>
      </c>
      <c r="J298" s="11">
        <v>38763</v>
      </c>
      <c r="K298">
        <v>3578.27</v>
      </c>
      <c r="L298">
        <v>2171.2941999999998</v>
      </c>
      <c r="M298">
        <v>1406.9757999999999</v>
      </c>
    </row>
    <row r="299" spans="1:13" x14ac:dyDescent="0.3">
      <c r="A299">
        <v>310</v>
      </c>
      <c r="B299">
        <v>20060210</v>
      </c>
      <c r="C299">
        <v>20060222</v>
      </c>
      <c r="D299">
        <v>20060217</v>
      </c>
      <c r="E299">
        <v>11217</v>
      </c>
      <c r="F299">
        <v>1</v>
      </c>
      <c r="G299">
        <v>11</v>
      </c>
      <c r="H299">
        <v>3578.27</v>
      </c>
      <c r="I299">
        <v>2171.2941999999998</v>
      </c>
      <c r="J299" s="11">
        <v>38758</v>
      </c>
      <c r="K299">
        <v>39360.97</v>
      </c>
      <c r="L299">
        <v>23884.236199999999</v>
      </c>
      <c r="M299">
        <v>15476.7338</v>
      </c>
    </row>
    <row r="300" spans="1:13" x14ac:dyDescent="0.3">
      <c r="A300">
        <v>310</v>
      </c>
      <c r="B300">
        <v>20060207</v>
      </c>
      <c r="C300">
        <v>20060219</v>
      </c>
      <c r="D300">
        <v>20060214</v>
      </c>
      <c r="E300">
        <v>11224</v>
      </c>
      <c r="F300">
        <v>1</v>
      </c>
      <c r="G300">
        <v>11</v>
      </c>
      <c r="H300">
        <v>3578.27</v>
      </c>
      <c r="I300">
        <v>2171.2941999999998</v>
      </c>
      <c r="J300" s="11">
        <v>38755</v>
      </c>
      <c r="K300">
        <v>39360.97</v>
      </c>
      <c r="L300">
        <v>23884.236199999999</v>
      </c>
      <c r="M300">
        <v>15476.7338</v>
      </c>
    </row>
    <row r="301" spans="1:13" x14ac:dyDescent="0.3">
      <c r="A301">
        <v>310</v>
      </c>
      <c r="B301">
        <v>20060307</v>
      </c>
      <c r="C301">
        <v>20060319</v>
      </c>
      <c r="D301">
        <v>20060314</v>
      </c>
      <c r="E301">
        <v>11259</v>
      </c>
      <c r="F301">
        <v>1</v>
      </c>
      <c r="G301">
        <v>2</v>
      </c>
      <c r="H301">
        <v>3578.27</v>
      </c>
      <c r="I301">
        <v>2171.2941999999998</v>
      </c>
      <c r="J301" s="11">
        <v>38783</v>
      </c>
      <c r="K301">
        <v>7156.54</v>
      </c>
      <c r="L301">
        <v>4342.5883999999996</v>
      </c>
      <c r="M301">
        <v>2813.9515999999999</v>
      </c>
    </row>
    <row r="302" spans="1:13" x14ac:dyDescent="0.3">
      <c r="A302">
        <v>313</v>
      </c>
      <c r="B302">
        <v>20060301</v>
      </c>
      <c r="C302">
        <v>20060313</v>
      </c>
      <c r="D302">
        <v>20060308</v>
      </c>
      <c r="E302">
        <v>11263</v>
      </c>
      <c r="F302">
        <v>1</v>
      </c>
      <c r="G302">
        <v>5</v>
      </c>
      <c r="H302">
        <v>3578.27</v>
      </c>
      <c r="I302">
        <v>2171.2941999999998</v>
      </c>
      <c r="J302" s="11">
        <v>38777</v>
      </c>
      <c r="K302">
        <v>17891.349999999999</v>
      </c>
      <c r="L302">
        <v>10856.471</v>
      </c>
      <c r="M302">
        <v>7034.8789999999999</v>
      </c>
    </row>
    <row r="303" spans="1:13" x14ac:dyDescent="0.3">
      <c r="A303">
        <v>311</v>
      </c>
      <c r="B303">
        <v>20060313</v>
      </c>
      <c r="C303">
        <v>20060325</v>
      </c>
      <c r="D303">
        <v>20060320</v>
      </c>
      <c r="E303">
        <v>11266</v>
      </c>
      <c r="F303">
        <v>1</v>
      </c>
      <c r="G303">
        <v>13</v>
      </c>
      <c r="H303">
        <v>3578.27</v>
      </c>
      <c r="I303">
        <v>2171.2941999999998</v>
      </c>
      <c r="J303" s="11">
        <v>38789</v>
      </c>
      <c r="K303">
        <v>46517.51</v>
      </c>
      <c r="L303">
        <v>28226.8246</v>
      </c>
      <c r="M303">
        <v>18290.685399999998</v>
      </c>
    </row>
    <row r="304" spans="1:13" x14ac:dyDescent="0.3">
      <c r="A304">
        <v>311</v>
      </c>
      <c r="B304">
        <v>20060301</v>
      </c>
      <c r="C304">
        <v>20060313</v>
      </c>
      <c r="D304">
        <v>20060308</v>
      </c>
      <c r="E304">
        <v>11274</v>
      </c>
      <c r="F304">
        <v>1</v>
      </c>
      <c r="G304">
        <v>8</v>
      </c>
      <c r="H304">
        <v>3578.27</v>
      </c>
      <c r="I304">
        <v>2171.2941999999998</v>
      </c>
      <c r="J304" s="11">
        <v>38777</v>
      </c>
      <c r="K304">
        <v>28626.16</v>
      </c>
      <c r="L304">
        <v>17370.353599999999</v>
      </c>
      <c r="M304">
        <v>11255.806399999999</v>
      </c>
    </row>
    <row r="305" spans="1:13" x14ac:dyDescent="0.3">
      <c r="A305">
        <v>310</v>
      </c>
      <c r="B305">
        <v>20060319</v>
      </c>
      <c r="C305">
        <v>20060331</v>
      </c>
      <c r="D305">
        <v>20060326</v>
      </c>
      <c r="E305">
        <v>11278</v>
      </c>
      <c r="F305">
        <v>1</v>
      </c>
      <c r="G305">
        <v>6</v>
      </c>
      <c r="H305">
        <v>3578.27</v>
      </c>
      <c r="I305">
        <v>2171.2941999999998</v>
      </c>
      <c r="J305" s="11">
        <v>38795</v>
      </c>
      <c r="K305">
        <v>21469.62</v>
      </c>
      <c r="L305">
        <v>13027.7652</v>
      </c>
      <c r="M305">
        <v>8441.8547999999992</v>
      </c>
    </row>
    <row r="306" spans="1:13" x14ac:dyDescent="0.3">
      <c r="A306">
        <v>312</v>
      </c>
      <c r="B306">
        <v>20060303</v>
      </c>
      <c r="C306">
        <v>20060315</v>
      </c>
      <c r="D306">
        <v>20060310</v>
      </c>
      <c r="E306">
        <v>11282</v>
      </c>
      <c r="F306">
        <v>1</v>
      </c>
      <c r="G306">
        <v>18</v>
      </c>
      <c r="H306">
        <v>3578.27</v>
      </c>
      <c r="I306">
        <v>2171.2941999999998</v>
      </c>
      <c r="J306" s="11">
        <v>38779</v>
      </c>
      <c r="K306">
        <v>64408.86</v>
      </c>
      <c r="L306">
        <v>39083.295599999998</v>
      </c>
      <c r="M306">
        <v>25325.564399999999</v>
      </c>
    </row>
    <row r="307" spans="1:13" x14ac:dyDescent="0.3">
      <c r="A307">
        <v>312</v>
      </c>
      <c r="B307">
        <v>20060304</v>
      </c>
      <c r="C307">
        <v>20060316</v>
      </c>
      <c r="D307">
        <v>20060311</v>
      </c>
      <c r="E307">
        <v>11296</v>
      </c>
      <c r="F307">
        <v>1</v>
      </c>
      <c r="G307">
        <v>8</v>
      </c>
      <c r="H307">
        <v>3578.27</v>
      </c>
      <c r="I307">
        <v>2171.2941999999998</v>
      </c>
      <c r="J307" s="11">
        <v>38780</v>
      </c>
      <c r="K307">
        <v>28626.16</v>
      </c>
      <c r="L307">
        <v>17370.353599999999</v>
      </c>
      <c r="M307">
        <v>11255.806399999999</v>
      </c>
    </row>
    <row r="308" spans="1:13" x14ac:dyDescent="0.3">
      <c r="A308">
        <v>311</v>
      </c>
      <c r="B308">
        <v>20060309</v>
      </c>
      <c r="C308">
        <v>20060321</v>
      </c>
      <c r="D308">
        <v>20060316</v>
      </c>
      <c r="E308">
        <v>11302</v>
      </c>
      <c r="F308">
        <v>1</v>
      </c>
      <c r="G308">
        <v>18</v>
      </c>
      <c r="H308">
        <v>3578.27</v>
      </c>
      <c r="I308">
        <v>2171.2941999999998</v>
      </c>
      <c r="J308" s="11">
        <v>38785</v>
      </c>
      <c r="K308">
        <v>64408.86</v>
      </c>
      <c r="L308">
        <v>39083.295599999998</v>
      </c>
      <c r="M308">
        <v>25325.564399999999</v>
      </c>
    </row>
    <row r="309" spans="1:13" x14ac:dyDescent="0.3">
      <c r="A309">
        <v>310</v>
      </c>
      <c r="B309">
        <v>20060305</v>
      </c>
      <c r="C309">
        <v>20060317</v>
      </c>
      <c r="D309">
        <v>20060312</v>
      </c>
      <c r="E309">
        <v>11303</v>
      </c>
      <c r="F309">
        <v>1</v>
      </c>
      <c r="G309">
        <v>8</v>
      </c>
      <c r="H309">
        <v>3578.27</v>
      </c>
      <c r="I309">
        <v>2171.2941999999998</v>
      </c>
      <c r="J309" s="11">
        <v>38781</v>
      </c>
      <c r="K309">
        <v>28626.16</v>
      </c>
      <c r="L309">
        <v>17370.353599999999</v>
      </c>
      <c r="M309">
        <v>11255.806399999999</v>
      </c>
    </row>
    <row r="310" spans="1:13" x14ac:dyDescent="0.3">
      <c r="A310">
        <v>314</v>
      </c>
      <c r="B310">
        <v>20060304</v>
      </c>
      <c r="C310">
        <v>20060316</v>
      </c>
      <c r="D310">
        <v>20060311</v>
      </c>
      <c r="E310">
        <v>11317</v>
      </c>
      <c r="F310">
        <v>1</v>
      </c>
      <c r="G310">
        <v>3</v>
      </c>
      <c r="H310">
        <v>3578.27</v>
      </c>
      <c r="I310">
        <v>2171.2941999999998</v>
      </c>
      <c r="J310" s="11">
        <v>38780</v>
      </c>
      <c r="K310">
        <v>10734.81</v>
      </c>
      <c r="L310">
        <v>6513.8825999999999</v>
      </c>
      <c r="M310">
        <v>4220.9273999999996</v>
      </c>
    </row>
    <row r="311" spans="1:13" x14ac:dyDescent="0.3">
      <c r="A311">
        <v>310</v>
      </c>
      <c r="B311">
        <v>20060322</v>
      </c>
      <c r="C311">
        <v>20060403</v>
      </c>
      <c r="D311">
        <v>20060329</v>
      </c>
      <c r="E311">
        <v>11325</v>
      </c>
      <c r="F311">
        <v>1</v>
      </c>
      <c r="G311">
        <v>15</v>
      </c>
      <c r="H311">
        <v>3578.27</v>
      </c>
      <c r="I311">
        <v>2171.2941999999998</v>
      </c>
      <c r="J311" s="11">
        <v>38798</v>
      </c>
      <c r="K311">
        <v>53674.05</v>
      </c>
      <c r="L311">
        <v>32569.413</v>
      </c>
      <c r="M311">
        <v>21104.636999999999</v>
      </c>
    </row>
    <row r="312" spans="1:13" x14ac:dyDescent="0.3">
      <c r="A312">
        <v>314</v>
      </c>
      <c r="B312">
        <v>20060306</v>
      </c>
      <c r="C312">
        <v>20060318</v>
      </c>
      <c r="D312">
        <v>20060313</v>
      </c>
      <c r="E312">
        <v>11522</v>
      </c>
      <c r="F312">
        <v>1</v>
      </c>
      <c r="G312">
        <v>17</v>
      </c>
      <c r="H312">
        <v>3578.27</v>
      </c>
      <c r="I312">
        <v>2171.2941999999998</v>
      </c>
      <c r="J312" s="11">
        <v>38782</v>
      </c>
      <c r="K312">
        <v>60830.59</v>
      </c>
      <c r="L312">
        <v>36912.001400000001</v>
      </c>
      <c r="M312">
        <v>23918.588599999999</v>
      </c>
    </row>
    <row r="313" spans="1:13" x14ac:dyDescent="0.3">
      <c r="A313">
        <v>314</v>
      </c>
      <c r="B313">
        <v>20060309</v>
      </c>
      <c r="C313">
        <v>20060321</v>
      </c>
      <c r="D313">
        <v>20060316</v>
      </c>
      <c r="E313">
        <v>11525</v>
      </c>
      <c r="F313">
        <v>1</v>
      </c>
      <c r="G313">
        <v>20</v>
      </c>
      <c r="H313">
        <v>3578.27</v>
      </c>
      <c r="I313">
        <v>2171.2941999999998</v>
      </c>
      <c r="J313" s="11">
        <v>38785</v>
      </c>
      <c r="K313">
        <v>71565.399999999994</v>
      </c>
      <c r="L313">
        <v>43425.883999999998</v>
      </c>
      <c r="M313">
        <v>28139.516</v>
      </c>
    </row>
    <row r="314" spans="1:13" x14ac:dyDescent="0.3">
      <c r="A314">
        <v>311</v>
      </c>
      <c r="B314">
        <v>20060327</v>
      </c>
      <c r="C314">
        <v>20060408</v>
      </c>
      <c r="D314">
        <v>20060403</v>
      </c>
      <c r="E314">
        <v>11529</v>
      </c>
      <c r="F314">
        <v>1</v>
      </c>
      <c r="G314">
        <v>13</v>
      </c>
      <c r="H314">
        <v>3578.27</v>
      </c>
      <c r="I314">
        <v>2171.2941999999998</v>
      </c>
      <c r="J314" s="11">
        <v>38803</v>
      </c>
      <c r="K314">
        <v>46517.51</v>
      </c>
      <c r="L314">
        <v>28226.8246</v>
      </c>
      <c r="M314">
        <v>18290.685399999998</v>
      </c>
    </row>
    <row r="315" spans="1:13" x14ac:dyDescent="0.3">
      <c r="A315">
        <v>310</v>
      </c>
      <c r="B315">
        <v>20060305</v>
      </c>
      <c r="C315">
        <v>20060317</v>
      </c>
      <c r="D315">
        <v>20060312</v>
      </c>
      <c r="E315">
        <v>11535</v>
      </c>
      <c r="F315">
        <v>1</v>
      </c>
      <c r="G315">
        <v>3</v>
      </c>
      <c r="H315">
        <v>3578.27</v>
      </c>
      <c r="I315">
        <v>2171.2941999999998</v>
      </c>
      <c r="J315" s="11">
        <v>38781</v>
      </c>
      <c r="K315">
        <v>10734.81</v>
      </c>
      <c r="L315">
        <v>6513.8825999999999</v>
      </c>
      <c r="M315">
        <v>4220.9273999999996</v>
      </c>
    </row>
    <row r="316" spans="1:13" x14ac:dyDescent="0.3">
      <c r="A316">
        <v>310</v>
      </c>
      <c r="B316">
        <v>20060315</v>
      </c>
      <c r="C316">
        <v>20060327</v>
      </c>
      <c r="D316">
        <v>20060322</v>
      </c>
      <c r="E316">
        <v>11541</v>
      </c>
      <c r="F316">
        <v>1</v>
      </c>
      <c r="G316">
        <v>8</v>
      </c>
      <c r="H316">
        <v>3578.27</v>
      </c>
      <c r="I316">
        <v>2171.2941999999998</v>
      </c>
      <c r="J316" s="11">
        <v>38791</v>
      </c>
      <c r="K316">
        <v>28626.16</v>
      </c>
      <c r="L316">
        <v>17370.353599999999</v>
      </c>
      <c r="M316">
        <v>11255.806399999999</v>
      </c>
    </row>
    <row r="317" spans="1:13" x14ac:dyDescent="0.3">
      <c r="A317">
        <v>314</v>
      </c>
      <c r="B317">
        <v>20060324</v>
      </c>
      <c r="C317">
        <v>20060405</v>
      </c>
      <c r="D317">
        <v>20060331</v>
      </c>
      <c r="E317">
        <v>11630</v>
      </c>
      <c r="F317">
        <v>1</v>
      </c>
      <c r="G317">
        <v>9</v>
      </c>
      <c r="H317">
        <v>3578.27</v>
      </c>
      <c r="I317">
        <v>2171.2941999999998</v>
      </c>
      <c r="J317" s="11">
        <v>38800</v>
      </c>
      <c r="K317">
        <v>32204.43</v>
      </c>
      <c r="L317">
        <v>19541.647799999999</v>
      </c>
      <c r="M317">
        <v>12662.7822</v>
      </c>
    </row>
    <row r="318" spans="1:13" x14ac:dyDescent="0.3">
      <c r="A318">
        <v>310</v>
      </c>
      <c r="B318">
        <v>20060106</v>
      </c>
      <c r="C318">
        <v>20060118</v>
      </c>
      <c r="D318">
        <v>20060113</v>
      </c>
      <c r="E318">
        <v>29140</v>
      </c>
      <c r="F318">
        <v>1</v>
      </c>
      <c r="G318">
        <v>17</v>
      </c>
      <c r="H318">
        <v>3578.27</v>
      </c>
      <c r="I318">
        <v>2171.2941999999998</v>
      </c>
      <c r="J318" s="11">
        <v>38723</v>
      </c>
      <c r="K318">
        <v>60830.59</v>
      </c>
      <c r="L318">
        <v>36912.001400000001</v>
      </c>
      <c r="M318">
        <v>23918.588599999999</v>
      </c>
    </row>
    <row r="319" spans="1:13" x14ac:dyDescent="0.3">
      <c r="A319">
        <v>314</v>
      </c>
      <c r="B319">
        <v>20060124</v>
      </c>
      <c r="C319">
        <v>20060205</v>
      </c>
      <c r="D319">
        <v>20060131</v>
      </c>
      <c r="E319">
        <v>29144</v>
      </c>
      <c r="F319">
        <v>1</v>
      </c>
      <c r="G319">
        <v>19</v>
      </c>
      <c r="H319">
        <v>3578.27</v>
      </c>
      <c r="I319">
        <v>2171.2941999999998</v>
      </c>
      <c r="J319" s="11">
        <v>38741</v>
      </c>
      <c r="K319">
        <v>67987.13</v>
      </c>
      <c r="L319">
        <v>41254.589800000002</v>
      </c>
      <c r="M319">
        <v>26732.540199999999</v>
      </c>
    </row>
    <row r="320" spans="1:13" x14ac:dyDescent="0.3">
      <c r="A320">
        <v>310</v>
      </c>
      <c r="B320">
        <v>20060119</v>
      </c>
      <c r="C320">
        <v>20060131</v>
      </c>
      <c r="D320">
        <v>20060126</v>
      </c>
      <c r="E320">
        <v>29145</v>
      </c>
      <c r="F320">
        <v>1</v>
      </c>
      <c r="G320">
        <v>12</v>
      </c>
      <c r="H320">
        <v>3578.27</v>
      </c>
      <c r="I320">
        <v>2171.2941999999998</v>
      </c>
      <c r="J320" s="11">
        <v>38736</v>
      </c>
      <c r="K320">
        <v>42939.24</v>
      </c>
      <c r="L320">
        <v>26055.5304</v>
      </c>
      <c r="M320">
        <v>16883.709599999998</v>
      </c>
    </row>
    <row r="321" spans="1:13" x14ac:dyDescent="0.3">
      <c r="A321">
        <v>310</v>
      </c>
      <c r="B321">
        <v>20060108</v>
      </c>
      <c r="C321">
        <v>20060120</v>
      </c>
      <c r="D321">
        <v>20060115</v>
      </c>
      <c r="E321">
        <v>29146</v>
      </c>
      <c r="F321">
        <v>1</v>
      </c>
      <c r="G321">
        <v>3</v>
      </c>
      <c r="H321">
        <v>3578.27</v>
      </c>
      <c r="I321">
        <v>2171.2941999999998</v>
      </c>
      <c r="J321" s="11">
        <v>38725</v>
      </c>
      <c r="K321">
        <v>10734.81</v>
      </c>
      <c r="L321">
        <v>6513.8825999999999</v>
      </c>
      <c r="M321">
        <v>4220.9273999999996</v>
      </c>
    </row>
    <row r="322" spans="1:13" x14ac:dyDescent="0.3">
      <c r="A322">
        <v>314</v>
      </c>
      <c r="B322">
        <v>20060127</v>
      </c>
      <c r="C322">
        <v>20060208</v>
      </c>
      <c r="D322">
        <v>20060203</v>
      </c>
      <c r="E322">
        <v>29147</v>
      </c>
      <c r="F322">
        <v>1</v>
      </c>
      <c r="G322">
        <v>9</v>
      </c>
      <c r="H322">
        <v>3578.27</v>
      </c>
      <c r="I322">
        <v>2171.2941999999998</v>
      </c>
      <c r="J322" s="11">
        <v>38744</v>
      </c>
      <c r="K322">
        <v>32204.43</v>
      </c>
      <c r="L322">
        <v>19541.647799999999</v>
      </c>
      <c r="M322">
        <v>12662.7822</v>
      </c>
    </row>
    <row r="323" spans="1:13" x14ac:dyDescent="0.3">
      <c r="A323">
        <v>310</v>
      </c>
      <c r="B323">
        <v>20060131</v>
      </c>
      <c r="C323">
        <v>20060212</v>
      </c>
      <c r="D323">
        <v>20060207</v>
      </c>
      <c r="E323">
        <v>29150</v>
      </c>
      <c r="F323">
        <v>1</v>
      </c>
      <c r="G323">
        <v>16</v>
      </c>
      <c r="H323">
        <v>3578.27</v>
      </c>
      <c r="I323">
        <v>2171.2941999999998</v>
      </c>
      <c r="J323" s="11">
        <v>38748</v>
      </c>
      <c r="K323">
        <v>57252.32</v>
      </c>
      <c r="L323">
        <v>34740.707199999997</v>
      </c>
      <c r="M323">
        <v>22511.612799999999</v>
      </c>
    </row>
    <row r="324" spans="1:13" x14ac:dyDescent="0.3">
      <c r="A324">
        <v>310</v>
      </c>
      <c r="B324">
        <v>20060128</v>
      </c>
      <c r="C324">
        <v>20060209</v>
      </c>
      <c r="D324">
        <v>20060204</v>
      </c>
      <c r="E324">
        <v>29155</v>
      </c>
      <c r="F324">
        <v>1</v>
      </c>
      <c r="G324">
        <v>1</v>
      </c>
      <c r="H324">
        <v>3578.27</v>
      </c>
      <c r="I324">
        <v>2171.2941999999998</v>
      </c>
      <c r="J324" s="11">
        <v>38745</v>
      </c>
      <c r="K324">
        <v>3578.27</v>
      </c>
      <c r="L324">
        <v>2171.2941999999998</v>
      </c>
      <c r="M324">
        <v>1406.9757999999999</v>
      </c>
    </row>
    <row r="325" spans="1:13" x14ac:dyDescent="0.3">
      <c r="A325">
        <v>313</v>
      </c>
      <c r="B325">
        <v>20060110</v>
      </c>
      <c r="C325">
        <v>20060122</v>
      </c>
      <c r="D325">
        <v>20060117</v>
      </c>
      <c r="E325">
        <v>29158</v>
      </c>
      <c r="F325">
        <v>1</v>
      </c>
      <c r="G325">
        <v>7</v>
      </c>
      <c r="H325">
        <v>3578.27</v>
      </c>
      <c r="I325">
        <v>2171.2941999999998</v>
      </c>
      <c r="J325" s="11">
        <v>38727</v>
      </c>
      <c r="K325">
        <v>25047.89</v>
      </c>
      <c r="L325">
        <v>15199.0594</v>
      </c>
      <c r="M325">
        <v>9848.8305999999993</v>
      </c>
    </row>
    <row r="326" spans="1:13" x14ac:dyDescent="0.3">
      <c r="A326">
        <v>314</v>
      </c>
      <c r="B326">
        <v>20060111</v>
      </c>
      <c r="C326">
        <v>20060123</v>
      </c>
      <c r="D326">
        <v>20060118</v>
      </c>
      <c r="E326">
        <v>29163</v>
      </c>
      <c r="F326">
        <v>1</v>
      </c>
      <c r="G326">
        <v>17</v>
      </c>
      <c r="H326">
        <v>3578.27</v>
      </c>
      <c r="I326">
        <v>2171.2941999999998</v>
      </c>
      <c r="J326" s="11">
        <v>38728</v>
      </c>
      <c r="K326">
        <v>60830.59</v>
      </c>
      <c r="L326">
        <v>36912.001400000001</v>
      </c>
      <c r="M326">
        <v>23918.588599999999</v>
      </c>
    </row>
    <row r="327" spans="1:13" x14ac:dyDescent="0.3">
      <c r="A327">
        <v>310</v>
      </c>
      <c r="B327">
        <v>20060104</v>
      </c>
      <c r="C327">
        <v>20060116</v>
      </c>
      <c r="D327">
        <v>20060111</v>
      </c>
      <c r="E327">
        <v>29167</v>
      </c>
      <c r="F327">
        <v>1</v>
      </c>
      <c r="G327">
        <v>3</v>
      </c>
      <c r="H327">
        <v>3578.27</v>
      </c>
      <c r="I327">
        <v>2171.2941999999998</v>
      </c>
      <c r="J327" s="11">
        <v>38721</v>
      </c>
      <c r="K327">
        <v>10734.81</v>
      </c>
      <c r="L327">
        <v>6513.8825999999999</v>
      </c>
      <c r="M327">
        <v>4220.9273999999996</v>
      </c>
    </row>
    <row r="328" spans="1:13" x14ac:dyDescent="0.3">
      <c r="A328">
        <v>310</v>
      </c>
      <c r="B328">
        <v>20060109</v>
      </c>
      <c r="C328">
        <v>20060121</v>
      </c>
      <c r="D328">
        <v>20060116</v>
      </c>
      <c r="E328">
        <v>29169</v>
      </c>
      <c r="F328">
        <v>1</v>
      </c>
      <c r="G328">
        <v>13</v>
      </c>
      <c r="H328">
        <v>3578.27</v>
      </c>
      <c r="I328">
        <v>2171.2941999999998</v>
      </c>
      <c r="J328" s="11">
        <v>38726</v>
      </c>
      <c r="K328">
        <v>46517.51</v>
      </c>
      <c r="L328">
        <v>28226.8246</v>
      </c>
      <c r="M328">
        <v>18290.685399999998</v>
      </c>
    </row>
    <row r="329" spans="1:13" x14ac:dyDescent="0.3">
      <c r="A329">
        <v>312</v>
      </c>
      <c r="B329">
        <v>20060104</v>
      </c>
      <c r="C329">
        <v>20060116</v>
      </c>
      <c r="D329">
        <v>20060111</v>
      </c>
      <c r="E329">
        <v>29174</v>
      </c>
      <c r="F329">
        <v>1</v>
      </c>
      <c r="G329">
        <v>14</v>
      </c>
      <c r="H329">
        <v>3578.27</v>
      </c>
      <c r="I329">
        <v>2171.2941999999998</v>
      </c>
      <c r="J329" s="11">
        <v>38721</v>
      </c>
      <c r="K329">
        <v>50095.78</v>
      </c>
      <c r="L329">
        <v>30398.1188</v>
      </c>
      <c r="M329">
        <v>19697.661199999999</v>
      </c>
    </row>
    <row r="330" spans="1:13" x14ac:dyDescent="0.3">
      <c r="A330">
        <v>312</v>
      </c>
      <c r="B330">
        <v>20060131</v>
      </c>
      <c r="C330">
        <v>20060212</v>
      </c>
      <c r="D330">
        <v>20060207</v>
      </c>
      <c r="E330">
        <v>29175</v>
      </c>
      <c r="F330">
        <v>1</v>
      </c>
      <c r="G330">
        <v>7</v>
      </c>
      <c r="H330">
        <v>3578.27</v>
      </c>
      <c r="I330">
        <v>2171.2941999999998</v>
      </c>
      <c r="J330" s="11">
        <v>38748</v>
      </c>
      <c r="K330">
        <v>25047.89</v>
      </c>
      <c r="L330">
        <v>15199.0594</v>
      </c>
      <c r="M330">
        <v>9848.8305999999993</v>
      </c>
    </row>
    <row r="331" spans="1:13" x14ac:dyDescent="0.3">
      <c r="A331">
        <v>314</v>
      </c>
      <c r="B331">
        <v>20060114</v>
      </c>
      <c r="C331">
        <v>20060126</v>
      </c>
      <c r="D331">
        <v>20060121</v>
      </c>
      <c r="E331">
        <v>29202</v>
      </c>
      <c r="F331">
        <v>1</v>
      </c>
      <c r="G331">
        <v>11</v>
      </c>
      <c r="H331">
        <v>3578.27</v>
      </c>
      <c r="I331">
        <v>2171.2941999999998</v>
      </c>
      <c r="J331" s="11">
        <v>38731</v>
      </c>
      <c r="K331">
        <v>39360.97</v>
      </c>
      <c r="L331">
        <v>23884.236199999999</v>
      </c>
      <c r="M331">
        <v>15476.7338</v>
      </c>
    </row>
    <row r="332" spans="1:13" x14ac:dyDescent="0.3">
      <c r="A332">
        <v>311</v>
      </c>
      <c r="B332">
        <v>20060108</v>
      </c>
      <c r="C332">
        <v>20060120</v>
      </c>
      <c r="D332">
        <v>20060115</v>
      </c>
      <c r="E332">
        <v>29204</v>
      </c>
      <c r="F332">
        <v>1</v>
      </c>
      <c r="G332">
        <v>1</v>
      </c>
      <c r="H332">
        <v>3578.27</v>
      </c>
      <c r="I332">
        <v>2171.2941999999998</v>
      </c>
      <c r="J332" s="11">
        <v>38725</v>
      </c>
      <c r="K332">
        <v>3578.27</v>
      </c>
      <c r="L332">
        <v>2171.2941999999998</v>
      </c>
      <c r="M332">
        <v>1406.9757999999999</v>
      </c>
    </row>
    <row r="333" spans="1:13" x14ac:dyDescent="0.3">
      <c r="A333">
        <v>312</v>
      </c>
      <c r="B333">
        <v>20060124</v>
      </c>
      <c r="C333">
        <v>20060205</v>
      </c>
      <c r="D333">
        <v>20060131</v>
      </c>
      <c r="E333">
        <v>29207</v>
      </c>
      <c r="F333">
        <v>1</v>
      </c>
      <c r="G333">
        <v>17</v>
      </c>
      <c r="H333">
        <v>3578.27</v>
      </c>
      <c r="I333">
        <v>2171.2941999999998</v>
      </c>
      <c r="J333" s="11">
        <v>38741</v>
      </c>
      <c r="K333">
        <v>60830.59</v>
      </c>
      <c r="L333">
        <v>36912.001400000001</v>
      </c>
      <c r="M333">
        <v>23918.588599999999</v>
      </c>
    </row>
    <row r="334" spans="1:13" x14ac:dyDescent="0.3">
      <c r="A334">
        <v>312</v>
      </c>
      <c r="B334">
        <v>20060123</v>
      </c>
      <c r="C334">
        <v>20060204</v>
      </c>
      <c r="D334">
        <v>20060130</v>
      </c>
      <c r="E334">
        <v>29208</v>
      </c>
      <c r="F334">
        <v>1</v>
      </c>
      <c r="G334">
        <v>5</v>
      </c>
      <c r="H334">
        <v>3578.27</v>
      </c>
      <c r="I334">
        <v>2171.2941999999998</v>
      </c>
      <c r="J334" s="11">
        <v>38740</v>
      </c>
      <c r="K334">
        <v>17891.349999999999</v>
      </c>
      <c r="L334">
        <v>10856.471</v>
      </c>
      <c r="M334">
        <v>7034.8789999999999</v>
      </c>
    </row>
    <row r="335" spans="1:13" x14ac:dyDescent="0.3">
      <c r="A335">
        <v>311</v>
      </c>
      <c r="B335">
        <v>20060128</v>
      </c>
      <c r="C335">
        <v>20060209</v>
      </c>
      <c r="D335">
        <v>20060204</v>
      </c>
      <c r="E335">
        <v>29223</v>
      </c>
      <c r="F335">
        <v>1</v>
      </c>
      <c r="G335">
        <v>8</v>
      </c>
      <c r="H335">
        <v>3578.27</v>
      </c>
      <c r="I335">
        <v>2171.2941999999998</v>
      </c>
      <c r="J335" s="11">
        <v>38745</v>
      </c>
      <c r="K335">
        <v>28626.16</v>
      </c>
      <c r="L335">
        <v>17370.353599999999</v>
      </c>
      <c r="M335">
        <v>11255.806399999999</v>
      </c>
    </row>
    <row r="336" spans="1:13" x14ac:dyDescent="0.3">
      <c r="A336">
        <v>314</v>
      </c>
      <c r="B336">
        <v>20060131</v>
      </c>
      <c r="C336">
        <v>20060212</v>
      </c>
      <c r="D336">
        <v>20060207</v>
      </c>
      <c r="E336">
        <v>29225</v>
      </c>
      <c r="F336">
        <v>1</v>
      </c>
      <c r="G336">
        <v>14</v>
      </c>
      <c r="H336">
        <v>3578.27</v>
      </c>
      <c r="I336">
        <v>2171.2941999999998</v>
      </c>
      <c r="J336" s="11">
        <v>38748</v>
      </c>
      <c r="K336">
        <v>50095.78</v>
      </c>
      <c r="L336">
        <v>30398.1188</v>
      </c>
      <c r="M336">
        <v>19697.661199999999</v>
      </c>
    </row>
    <row r="337" spans="1:13" x14ac:dyDescent="0.3">
      <c r="A337">
        <v>313</v>
      </c>
      <c r="B337">
        <v>20060126</v>
      </c>
      <c r="C337">
        <v>20060207</v>
      </c>
      <c r="D337">
        <v>20060202</v>
      </c>
      <c r="E337">
        <v>29242</v>
      </c>
      <c r="F337">
        <v>1</v>
      </c>
      <c r="G337">
        <v>10</v>
      </c>
      <c r="H337">
        <v>3578.27</v>
      </c>
      <c r="I337">
        <v>2171.2941999999998</v>
      </c>
      <c r="J337" s="11">
        <v>38743</v>
      </c>
      <c r="K337">
        <v>35782.699999999997</v>
      </c>
      <c r="L337">
        <v>21712.941999999999</v>
      </c>
      <c r="M337">
        <v>14069.758</v>
      </c>
    </row>
    <row r="338" spans="1:13" x14ac:dyDescent="0.3">
      <c r="A338">
        <v>313</v>
      </c>
      <c r="B338">
        <v>20060117</v>
      </c>
      <c r="C338">
        <v>20060129</v>
      </c>
      <c r="D338">
        <v>20060124</v>
      </c>
      <c r="E338">
        <v>29254</v>
      </c>
      <c r="F338">
        <v>1</v>
      </c>
      <c r="G338">
        <v>17</v>
      </c>
      <c r="H338">
        <v>3578.27</v>
      </c>
      <c r="I338">
        <v>2171.2941999999998</v>
      </c>
      <c r="J338" s="11">
        <v>38734</v>
      </c>
      <c r="K338">
        <v>60830.59</v>
      </c>
      <c r="L338">
        <v>36912.001400000001</v>
      </c>
      <c r="M338">
        <v>23918.588599999999</v>
      </c>
    </row>
    <row r="339" spans="1:13" x14ac:dyDescent="0.3">
      <c r="A339">
        <v>314</v>
      </c>
      <c r="B339">
        <v>20060130</v>
      </c>
      <c r="C339">
        <v>20060211</v>
      </c>
      <c r="D339">
        <v>20060206</v>
      </c>
      <c r="E339">
        <v>29258</v>
      </c>
      <c r="F339">
        <v>1</v>
      </c>
      <c r="G339">
        <v>16</v>
      </c>
      <c r="H339">
        <v>3578.27</v>
      </c>
      <c r="I339">
        <v>2171.2941999999998</v>
      </c>
      <c r="J339" s="11">
        <v>38747</v>
      </c>
      <c r="K339">
        <v>57252.32</v>
      </c>
      <c r="L339">
        <v>34740.707199999997</v>
      </c>
      <c r="M339">
        <v>22511.612799999999</v>
      </c>
    </row>
    <row r="340" spans="1:13" x14ac:dyDescent="0.3">
      <c r="A340">
        <v>310</v>
      </c>
      <c r="B340">
        <v>20060114</v>
      </c>
      <c r="C340">
        <v>20060126</v>
      </c>
      <c r="D340">
        <v>20060121</v>
      </c>
      <c r="E340">
        <v>29276</v>
      </c>
      <c r="F340">
        <v>1</v>
      </c>
      <c r="G340">
        <v>2</v>
      </c>
      <c r="H340">
        <v>3578.27</v>
      </c>
      <c r="I340">
        <v>2171.2941999999998</v>
      </c>
      <c r="J340" s="11">
        <v>38731</v>
      </c>
      <c r="K340">
        <v>7156.54</v>
      </c>
      <c r="L340">
        <v>4342.5883999999996</v>
      </c>
      <c r="M340">
        <v>2813.9515999999999</v>
      </c>
    </row>
    <row r="341" spans="1:13" x14ac:dyDescent="0.3">
      <c r="A341">
        <v>313</v>
      </c>
      <c r="B341">
        <v>20060222</v>
      </c>
      <c r="C341">
        <v>20060306</v>
      </c>
      <c r="D341">
        <v>20060301</v>
      </c>
      <c r="E341">
        <v>29280</v>
      </c>
      <c r="F341">
        <v>1</v>
      </c>
      <c r="G341">
        <v>12</v>
      </c>
      <c r="H341">
        <v>3578.27</v>
      </c>
      <c r="I341">
        <v>2171.2941999999998</v>
      </c>
      <c r="J341" s="11">
        <v>38770</v>
      </c>
      <c r="K341">
        <v>42939.24</v>
      </c>
      <c r="L341">
        <v>26055.5304</v>
      </c>
      <c r="M341">
        <v>16883.709599999998</v>
      </c>
    </row>
    <row r="342" spans="1:13" x14ac:dyDescent="0.3">
      <c r="A342">
        <v>310</v>
      </c>
      <c r="B342">
        <v>20060214</v>
      </c>
      <c r="C342">
        <v>20060226</v>
      </c>
      <c r="D342">
        <v>20060221</v>
      </c>
      <c r="E342">
        <v>29334</v>
      </c>
      <c r="F342">
        <v>1</v>
      </c>
      <c r="G342">
        <v>4</v>
      </c>
      <c r="H342">
        <v>3578.27</v>
      </c>
      <c r="I342">
        <v>2171.2941999999998</v>
      </c>
      <c r="J342" s="11">
        <v>38762</v>
      </c>
      <c r="K342">
        <v>14313.08</v>
      </c>
      <c r="L342">
        <v>8685.1767999999993</v>
      </c>
      <c r="M342">
        <v>5627.9031999999997</v>
      </c>
    </row>
    <row r="343" spans="1:13" x14ac:dyDescent="0.3">
      <c r="A343">
        <v>314</v>
      </c>
      <c r="B343">
        <v>20060215</v>
      </c>
      <c r="C343">
        <v>20060227</v>
      </c>
      <c r="D343">
        <v>20060222</v>
      </c>
      <c r="E343">
        <v>29335</v>
      </c>
      <c r="F343">
        <v>1</v>
      </c>
      <c r="G343">
        <v>2</v>
      </c>
      <c r="H343">
        <v>3578.27</v>
      </c>
      <c r="I343">
        <v>2171.2941999999998</v>
      </c>
      <c r="J343" s="11">
        <v>38763</v>
      </c>
      <c r="K343">
        <v>7156.54</v>
      </c>
      <c r="L343">
        <v>4342.5883999999996</v>
      </c>
      <c r="M343">
        <v>2813.9515999999999</v>
      </c>
    </row>
    <row r="344" spans="1:13" x14ac:dyDescent="0.3">
      <c r="A344">
        <v>313</v>
      </c>
      <c r="B344">
        <v>20060223</v>
      </c>
      <c r="C344">
        <v>20060307</v>
      </c>
      <c r="D344">
        <v>20060302</v>
      </c>
      <c r="E344">
        <v>29354</v>
      </c>
      <c r="F344">
        <v>1</v>
      </c>
      <c r="G344">
        <v>10</v>
      </c>
      <c r="H344">
        <v>3578.27</v>
      </c>
      <c r="I344">
        <v>2171.2941999999998</v>
      </c>
      <c r="J344" s="11">
        <v>38771</v>
      </c>
      <c r="K344">
        <v>35782.699999999997</v>
      </c>
      <c r="L344">
        <v>21712.941999999999</v>
      </c>
      <c r="M344">
        <v>14069.758</v>
      </c>
    </row>
    <row r="345" spans="1:13" x14ac:dyDescent="0.3">
      <c r="A345">
        <v>342</v>
      </c>
      <c r="B345">
        <v>20060113</v>
      </c>
      <c r="C345">
        <v>20060125</v>
      </c>
      <c r="D345">
        <v>20060120</v>
      </c>
      <c r="E345">
        <v>14656</v>
      </c>
      <c r="F345">
        <v>1</v>
      </c>
      <c r="G345">
        <v>12</v>
      </c>
      <c r="H345">
        <v>699.09820000000002</v>
      </c>
      <c r="I345">
        <v>413.1463</v>
      </c>
      <c r="J345" s="11">
        <v>38730</v>
      </c>
      <c r="K345">
        <v>8389.1784000000007</v>
      </c>
      <c r="L345">
        <v>4957.7556000000004</v>
      </c>
      <c r="M345">
        <v>3431.4227999999998</v>
      </c>
    </row>
    <row r="346" spans="1:13" x14ac:dyDescent="0.3">
      <c r="A346">
        <v>332</v>
      </c>
      <c r="B346">
        <v>20060101</v>
      </c>
      <c r="C346">
        <v>20060113</v>
      </c>
      <c r="D346">
        <v>20060108</v>
      </c>
      <c r="E346">
        <v>14657</v>
      </c>
      <c r="F346">
        <v>1</v>
      </c>
      <c r="G346">
        <v>16</v>
      </c>
      <c r="H346">
        <v>699.09820000000002</v>
      </c>
      <c r="I346">
        <v>413.1463</v>
      </c>
      <c r="J346" s="11">
        <v>38718</v>
      </c>
      <c r="K346">
        <v>11185.5712</v>
      </c>
      <c r="L346">
        <v>6610.3407999999999</v>
      </c>
      <c r="M346">
        <v>4575.2304000000004</v>
      </c>
    </row>
    <row r="347" spans="1:13" x14ac:dyDescent="0.3">
      <c r="A347">
        <v>328</v>
      </c>
      <c r="B347">
        <v>20060119</v>
      </c>
      <c r="C347">
        <v>20060131</v>
      </c>
      <c r="D347">
        <v>20060126</v>
      </c>
      <c r="E347">
        <v>14660</v>
      </c>
      <c r="F347">
        <v>1</v>
      </c>
      <c r="G347">
        <v>3</v>
      </c>
      <c r="H347">
        <v>699.09820000000002</v>
      </c>
      <c r="I347">
        <v>413.1463</v>
      </c>
      <c r="J347" s="11">
        <v>38736</v>
      </c>
      <c r="K347">
        <v>2097.2946000000002</v>
      </c>
      <c r="L347">
        <v>1239.4389000000001</v>
      </c>
      <c r="M347">
        <v>857.85569999999996</v>
      </c>
    </row>
    <row r="348" spans="1:13" x14ac:dyDescent="0.3">
      <c r="A348">
        <v>340</v>
      </c>
      <c r="B348">
        <v>20060131</v>
      </c>
      <c r="C348">
        <v>20060212</v>
      </c>
      <c r="D348">
        <v>20060207</v>
      </c>
      <c r="E348">
        <v>14722</v>
      </c>
      <c r="F348">
        <v>1</v>
      </c>
      <c r="G348">
        <v>16</v>
      </c>
      <c r="H348">
        <v>699.09820000000002</v>
      </c>
      <c r="I348">
        <v>413.1463</v>
      </c>
      <c r="J348" s="11">
        <v>38748</v>
      </c>
      <c r="K348">
        <v>11185.5712</v>
      </c>
      <c r="L348">
        <v>6610.3407999999999</v>
      </c>
      <c r="M348">
        <v>4575.2304000000004</v>
      </c>
    </row>
    <row r="349" spans="1:13" x14ac:dyDescent="0.3">
      <c r="A349">
        <v>322</v>
      </c>
      <c r="B349">
        <v>20060125</v>
      </c>
      <c r="C349">
        <v>20060206</v>
      </c>
      <c r="D349">
        <v>20060201</v>
      </c>
      <c r="E349">
        <v>14726</v>
      </c>
      <c r="F349">
        <v>1</v>
      </c>
      <c r="G349">
        <v>10</v>
      </c>
      <c r="H349">
        <v>699.09820000000002</v>
      </c>
      <c r="I349">
        <v>413.1463</v>
      </c>
      <c r="J349" s="11">
        <v>38742</v>
      </c>
      <c r="K349">
        <v>6990.982</v>
      </c>
      <c r="L349">
        <v>4131.4629999999997</v>
      </c>
      <c r="M349">
        <v>2859.5189999999998</v>
      </c>
    </row>
    <row r="350" spans="1:13" x14ac:dyDescent="0.3">
      <c r="A350">
        <v>342</v>
      </c>
      <c r="B350">
        <v>20060108</v>
      </c>
      <c r="C350">
        <v>20060120</v>
      </c>
      <c r="D350">
        <v>20060115</v>
      </c>
      <c r="E350">
        <v>14727</v>
      </c>
      <c r="F350">
        <v>1</v>
      </c>
      <c r="G350">
        <v>16</v>
      </c>
      <c r="H350">
        <v>699.09820000000002</v>
      </c>
      <c r="I350">
        <v>413.1463</v>
      </c>
      <c r="J350" s="11">
        <v>38725</v>
      </c>
      <c r="K350">
        <v>11185.5712</v>
      </c>
      <c r="L350">
        <v>6610.3407999999999</v>
      </c>
      <c r="M350">
        <v>4575.2304000000004</v>
      </c>
    </row>
    <row r="351" spans="1:13" x14ac:dyDescent="0.3">
      <c r="A351">
        <v>330</v>
      </c>
      <c r="B351">
        <v>20060124</v>
      </c>
      <c r="C351">
        <v>20060205</v>
      </c>
      <c r="D351">
        <v>20060131</v>
      </c>
      <c r="E351">
        <v>14728</v>
      </c>
      <c r="F351">
        <v>1</v>
      </c>
      <c r="G351">
        <v>12</v>
      </c>
      <c r="H351">
        <v>699.09820000000002</v>
      </c>
      <c r="I351">
        <v>413.1463</v>
      </c>
      <c r="J351" s="11">
        <v>38741</v>
      </c>
      <c r="K351">
        <v>8389.1784000000007</v>
      </c>
      <c r="L351">
        <v>4957.7556000000004</v>
      </c>
      <c r="M351">
        <v>3431.4227999999998</v>
      </c>
    </row>
    <row r="352" spans="1:13" x14ac:dyDescent="0.3">
      <c r="A352">
        <v>328</v>
      </c>
      <c r="B352">
        <v>20060204</v>
      </c>
      <c r="C352">
        <v>20060216</v>
      </c>
      <c r="D352">
        <v>20060211</v>
      </c>
      <c r="E352">
        <v>14732</v>
      </c>
      <c r="F352">
        <v>1</v>
      </c>
      <c r="G352">
        <v>2</v>
      </c>
      <c r="H352">
        <v>699.09820000000002</v>
      </c>
      <c r="I352">
        <v>413.1463</v>
      </c>
      <c r="J352" s="11">
        <v>38752</v>
      </c>
      <c r="K352">
        <v>1398.1964</v>
      </c>
      <c r="L352">
        <v>826.29259999999999</v>
      </c>
      <c r="M352">
        <v>571.90380000000005</v>
      </c>
    </row>
    <row r="353" spans="1:13" x14ac:dyDescent="0.3">
      <c r="A353">
        <v>332</v>
      </c>
      <c r="B353">
        <v>20060206</v>
      </c>
      <c r="C353">
        <v>20060218</v>
      </c>
      <c r="D353">
        <v>20060213</v>
      </c>
      <c r="E353">
        <v>14734</v>
      </c>
      <c r="F353">
        <v>1</v>
      </c>
      <c r="G353">
        <v>12</v>
      </c>
      <c r="H353">
        <v>699.09820000000002</v>
      </c>
      <c r="I353">
        <v>413.1463</v>
      </c>
      <c r="J353" s="11">
        <v>38754</v>
      </c>
      <c r="K353">
        <v>8389.1784000000007</v>
      </c>
      <c r="L353">
        <v>4957.7556000000004</v>
      </c>
      <c r="M353">
        <v>3431.4227999999998</v>
      </c>
    </row>
    <row r="354" spans="1:13" x14ac:dyDescent="0.3">
      <c r="A354">
        <v>334</v>
      </c>
      <c r="B354">
        <v>20060206</v>
      </c>
      <c r="C354">
        <v>20060218</v>
      </c>
      <c r="D354">
        <v>20060213</v>
      </c>
      <c r="E354">
        <v>14735</v>
      </c>
      <c r="F354">
        <v>1</v>
      </c>
      <c r="G354">
        <v>3</v>
      </c>
      <c r="H354">
        <v>699.09820000000002</v>
      </c>
      <c r="I354">
        <v>413.1463</v>
      </c>
      <c r="J354" s="11">
        <v>38754</v>
      </c>
      <c r="K354">
        <v>2097.2946000000002</v>
      </c>
      <c r="L354">
        <v>1239.4389000000001</v>
      </c>
      <c r="M354">
        <v>857.85569999999996</v>
      </c>
    </row>
    <row r="355" spans="1:13" x14ac:dyDescent="0.3">
      <c r="A355">
        <v>324</v>
      </c>
      <c r="B355">
        <v>20060224</v>
      </c>
      <c r="C355">
        <v>20060308</v>
      </c>
      <c r="D355">
        <v>20060303</v>
      </c>
      <c r="E355">
        <v>14737</v>
      </c>
      <c r="F355">
        <v>1</v>
      </c>
      <c r="G355">
        <v>19</v>
      </c>
      <c r="H355">
        <v>699.09820000000002</v>
      </c>
      <c r="I355">
        <v>413.1463</v>
      </c>
      <c r="J355" s="11">
        <v>38772</v>
      </c>
      <c r="K355">
        <v>13282.8658</v>
      </c>
      <c r="L355">
        <v>7849.7797</v>
      </c>
      <c r="M355">
        <v>5433.0861000000004</v>
      </c>
    </row>
    <row r="356" spans="1:13" x14ac:dyDescent="0.3">
      <c r="A356">
        <v>340</v>
      </c>
      <c r="B356">
        <v>20060303</v>
      </c>
      <c r="C356">
        <v>20060315</v>
      </c>
      <c r="D356">
        <v>20060310</v>
      </c>
      <c r="E356">
        <v>14744</v>
      </c>
      <c r="F356">
        <v>1</v>
      </c>
      <c r="G356">
        <v>13</v>
      </c>
      <c r="H356">
        <v>699.09820000000002</v>
      </c>
      <c r="I356">
        <v>413.1463</v>
      </c>
      <c r="J356" s="11">
        <v>38779</v>
      </c>
      <c r="K356">
        <v>9088.2765999999992</v>
      </c>
      <c r="L356">
        <v>5370.9018999999998</v>
      </c>
      <c r="M356">
        <v>3717.3746999999998</v>
      </c>
    </row>
    <row r="357" spans="1:13" x14ac:dyDescent="0.3">
      <c r="A357">
        <v>344</v>
      </c>
      <c r="B357">
        <v>20060111</v>
      </c>
      <c r="C357">
        <v>20060123</v>
      </c>
      <c r="D357">
        <v>20060118</v>
      </c>
      <c r="E357">
        <v>25979</v>
      </c>
      <c r="F357">
        <v>1</v>
      </c>
      <c r="G357">
        <v>20</v>
      </c>
      <c r="H357">
        <v>3399.99</v>
      </c>
      <c r="I357">
        <v>1912.1543999999999</v>
      </c>
      <c r="J357" s="11">
        <v>38728</v>
      </c>
      <c r="K357">
        <v>67999.8</v>
      </c>
      <c r="L357">
        <v>38243.088000000003</v>
      </c>
      <c r="M357">
        <v>29756.712</v>
      </c>
    </row>
    <row r="358" spans="1:13" x14ac:dyDescent="0.3">
      <c r="A358">
        <v>346</v>
      </c>
      <c r="B358">
        <v>20060114</v>
      </c>
      <c r="C358">
        <v>20060126</v>
      </c>
      <c r="D358">
        <v>20060121</v>
      </c>
      <c r="E358">
        <v>25980</v>
      </c>
      <c r="F358">
        <v>1</v>
      </c>
      <c r="G358">
        <v>1</v>
      </c>
      <c r="H358">
        <v>3399.99</v>
      </c>
      <c r="I358">
        <v>1912.1543999999999</v>
      </c>
      <c r="J358" s="11">
        <v>38731</v>
      </c>
      <c r="K358">
        <v>3399.99</v>
      </c>
      <c r="L358">
        <v>1912.1543999999999</v>
      </c>
      <c r="M358">
        <v>1487.8356000000001</v>
      </c>
    </row>
    <row r="359" spans="1:13" x14ac:dyDescent="0.3">
      <c r="A359">
        <v>345</v>
      </c>
      <c r="B359">
        <v>20060124</v>
      </c>
      <c r="C359">
        <v>20060205</v>
      </c>
      <c r="D359">
        <v>20060131</v>
      </c>
      <c r="E359">
        <v>25982</v>
      </c>
      <c r="F359">
        <v>1</v>
      </c>
      <c r="G359">
        <v>13</v>
      </c>
      <c r="H359">
        <v>3399.99</v>
      </c>
      <c r="I359">
        <v>1912.1543999999999</v>
      </c>
      <c r="J359" s="11">
        <v>38741</v>
      </c>
      <c r="K359">
        <v>44199.87</v>
      </c>
      <c r="L359">
        <v>24858.0072</v>
      </c>
      <c r="M359">
        <v>19341.862799999999</v>
      </c>
    </row>
    <row r="360" spans="1:13" x14ac:dyDescent="0.3">
      <c r="A360">
        <v>350</v>
      </c>
      <c r="B360">
        <v>20060207</v>
      </c>
      <c r="C360">
        <v>20060219</v>
      </c>
      <c r="D360">
        <v>20060214</v>
      </c>
      <c r="E360">
        <v>25986</v>
      </c>
      <c r="F360">
        <v>1</v>
      </c>
      <c r="G360">
        <v>14</v>
      </c>
      <c r="H360">
        <v>3374.99</v>
      </c>
      <c r="I360">
        <v>1898.0944</v>
      </c>
      <c r="J360" s="11">
        <v>38755</v>
      </c>
      <c r="K360">
        <v>47249.86</v>
      </c>
      <c r="L360">
        <v>26573.321599999999</v>
      </c>
      <c r="M360">
        <v>20676.538400000001</v>
      </c>
    </row>
    <row r="361" spans="1:13" x14ac:dyDescent="0.3">
      <c r="A361">
        <v>345</v>
      </c>
      <c r="B361">
        <v>20060216</v>
      </c>
      <c r="C361">
        <v>20060228</v>
      </c>
      <c r="D361">
        <v>20060223</v>
      </c>
      <c r="E361">
        <v>25990</v>
      </c>
      <c r="F361">
        <v>1</v>
      </c>
      <c r="G361">
        <v>20</v>
      </c>
      <c r="H361">
        <v>3399.99</v>
      </c>
      <c r="I361">
        <v>1912.1543999999999</v>
      </c>
      <c r="J361" s="11">
        <v>38764</v>
      </c>
      <c r="K361">
        <v>67999.8</v>
      </c>
      <c r="L361">
        <v>38243.088000000003</v>
      </c>
      <c r="M361">
        <v>29756.712</v>
      </c>
    </row>
    <row r="362" spans="1:13" x14ac:dyDescent="0.3">
      <c r="A362">
        <v>350</v>
      </c>
      <c r="B362">
        <v>20060226</v>
      </c>
      <c r="C362">
        <v>20060310</v>
      </c>
      <c r="D362">
        <v>20060305</v>
      </c>
      <c r="E362">
        <v>25993</v>
      </c>
      <c r="F362">
        <v>1</v>
      </c>
      <c r="G362">
        <v>10</v>
      </c>
      <c r="H362">
        <v>3374.99</v>
      </c>
      <c r="I362">
        <v>1898.0944</v>
      </c>
      <c r="J362" s="11">
        <v>38774</v>
      </c>
      <c r="K362">
        <v>33749.9</v>
      </c>
      <c r="L362">
        <v>18980.944</v>
      </c>
      <c r="M362">
        <v>14768.956</v>
      </c>
    </row>
    <row r="363" spans="1:13" x14ac:dyDescent="0.3">
      <c r="A363">
        <v>349</v>
      </c>
      <c r="B363">
        <v>20060205</v>
      </c>
      <c r="C363">
        <v>20060217</v>
      </c>
      <c r="D363">
        <v>20060212</v>
      </c>
      <c r="E363">
        <v>25994</v>
      </c>
      <c r="F363">
        <v>1</v>
      </c>
      <c r="G363">
        <v>17</v>
      </c>
      <c r="H363">
        <v>3374.99</v>
      </c>
      <c r="I363">
        <v>1898.0944</v>
      </c>
      <c r="J363" s="11">
        <v>38753</v>
      </c>
      <c r="K363">
        <v>57374.83</v>
      </c>
      <c r="L363">
        <v>32267.604800000001</v>
      </c>
      <c r="M363">
        <v>25107.225200000001</v>
      </c>
    </row>
    <row r="364" spans="1:13" x14ac:dyDescent="0.3">
      <c r="A364">
        <v>346</v>
      </c>
      <c r="B364">
        <v>20060317</v>
      </c>
      <c r="C364">
        <v>20060329</v>
      </c>
      <c r="D364">
        <v>20060324</v>
      </c>
      <c r="E364">
        <v>25998</v>
      </c>
      <c r="F364">
        <v>1</v>
      </c>
      <c r="G364">
        <v>20</v>
      </c>
      <c r="H364">
        <v>3399.99</v>
      </c>
      <c r="I364">
        <v>1912.1543999999999</v>
      </c>
      <c r="J364" s="11">
        <v>38793</v>
      </c>
      <c r="K364">
        <v>67999.8</v>
      </c>
      <c r="L364">
        <v>38243.088000000003</v>
      </c>
      <c r="M364">
        <v>29756.712</v>
      </c>
    </row>
    <row r="365" spans="1:13" x14ac:dyDescent="0.3">
      <c r="A365">
        <v>345</v>
      </c>
      <c r="B365">
        <v>20060326</v>
      </c>
      <c r="C365">
        <v>20060407</v>
      </c>
      <c r="D365">
        <v>20060402</v>
      </c>
      <c r="E365">
        <v>26001</v>
      </c>
      <c r="F365">
        <v>1</v>
      </c>
      <c r="G365">
        <v>4</v>
      </c>
      <c r="H365">
        <v>3399.99</v>
      </c>
      <c r="I365">
        <v>1912.1543999999999</v>
      </c>
      <c r="J365" s="11">
        <v>38802</v>
      </c>
      <c r="K365">
        <v>13599.96</v>
      </c>
      <c r="L365">
        <v>7648.6175999999996</v>
      </c>
      <c r="M365">
        <v>5951.3424000000005</v>
      </c>
    </row>
    <row r="366" spans="1:13" x14ac:dyDescent="0.3">
      <c r="A366">
        <v>351</v>
      </c>
      <c r="B366">
        <v>20060331</v>
      </c>
      <c r="C366">
        <v>20060412</v>
      </c>
      <c r="D366">
        <v>20060407</v>
      </c>
      <c r="E366">
        <v>26002</v>
      </c>
      <c r="F366">
        <v>1</v>
      </c>
      <c r="G366">
        <v>15</v>
      </c>
      <c r="H366">
        <v>3374.99</v>
      </c>
      <c r="I366">
        <v>1898.0944</v>
      </c>
      <c r="J366" s="11">
        <v>38807</v>
      </c>
      <c r="K366">
        <v>50624.85</v>
      </c>
      <c r="L366">
        <v>28471.416000000001</v>
      </c>
      <c r="M366">
        <v>22153.434000000001</v>
      </c>
    </row>
    <row r="367" spans="1:13" x14ac:dyDescent="0.3">
      <c r="A367">
        <v>344</v>
      </c>
      <c r="B367">
        <v>20060317</v>
      </c>
      <c r="C367">
        <v>20060329</v>
      </c>
      <c r="D367">
        <v>20060324</v>
      </c>
      <c r="E367">
        <v>26005</v>
      </c>
      <c r="F367">
        <v>1</v>
      </c>
      <c r="G367">
        <v>8</v>
      </c>
      <c r="H367">
        <v>3399.99</v>
      </c>
      <c r="I367">
        <v>1912.1543999999999</v>
      </c>
      <c r="J367" s="11">
        <v>38793</v>
      </c>
      <c r="K367">
        <v>27199.919999999998</v>
      </c>
      <c r="L367">
        <v>15297.235199999999</v>
      </c>
      <c r="M367">
        <v>11902.684800000001</v>
      </c>
    </row>
    <row r="368" spans="1:13" x14ac:dyDescent="0.3">
      <c r="A368">
        <v>344</v>
      </c>
      <c r="B368">
        <v>20060122</v>
      </c>
      <c r="C368">
        <v>20060203</v>
      </c>
      <c r="D368">
        <v>20060129</v>
      </c>
      <c r="E368">
        <v>19884</v>
      </c>
      <c r="F368">
        <v>6</v>
      </c>
      <c r="G368">
        <v>4</v>
      </c>
      <c r="H368">
        <v>3399.99</v>
      </c>
      <c r="I368">
        <v>1912.1543999999999</v>
      </c>
      <c r="J368" s="11">
        <v>38739</v>
      </c>
      <c r="K368">
        <v>13599.96</v>
      </c>
      <c r="L368">
        <v>7648.6175999999996</v>
      </c>
      <c r="M368">
        <v>5951.3424000000005</v>
      </c>
    </row>
    <row r="369" spans="1:13" x14ac:dyDescent="0.3">
      <c r="A369">
        <v>348</v>
      </c>
      <c r="B369">
        <v>20060106</v>
      </c>
      <c r="C369">
        <v>20060118</v>
      </c>
      <c r="D369">
        <v>20060113</v>
      </c>
      <c r="E369">
        <v>19987</v>
      </c>
      <c r="F369">
        <v>6</v>
      </c>
      <c r="G369">
        <v>13</v>
      </c>
      <c r="H369">
        <v>3374.99</v>
      </c>
      <c r="I369">
        <v>1898.0944</v>
      </c>
      <c r="J369" s="11">
        <v>38723</v>
      </c>
      <c r="K369">
        <v>43874.87</v>
      </c>
      <c r="L369">
        <v>24675.227200000001</v>
      </c>
      <c r="M369">
        <v>19199.642800000001</v>
      </c>
    </row>
    <row r="370" spans="1:13" x14ac:dyDescent="0.3">
      <c r="A370">
        <v>344</v>
      </c>
      <c r="B370">
        <v>20060206</v>
      </c>
      <c r="C370">
        <v>20060218</v>
      </c>
      <c r="D370">
        <v>20060213</v>
      </c>
      <c r="E370">
        <v>19988</v>
      </c>
      <c r="F370">
        <v>6</v>
      </c>
      <c r="G370">
        <v>16</v>
      </c>
      <c r="H370">
        <v>3399.99</v>
      </c>
      <c r="I370">
        <v>1912.1543999999999</v>
      </c>
      <c r="J370" s="11">
        <v>38754</v>
      </c>
      <c r="K370">
        <v>54399.839999999997</v>
      </c>
      <c r="L370">
        <v>30594.470399999998</v>
      </c>
      <c r="M370">
        <v>23805.369600000002</v>
      </c>
    </row>
    <row r="371" spans="1:13" x14ac:dyDescent="0.3">
      <c r="A371">
        <v>350</v>
      </c>
      <c r="B371">
        <v>20060222</v>
      </c>
      <c r="C371">
        <v>20060306</v>
      </c>
      <c r="D371">
        <v>20060301</v>
      </c>
      <c r="E371">
        <v>19989</v>
      </c>
      <c r="F371">
        <v>6</v>
      </c>
      <c r="G371">
        <v>16</v>
      </c>
      <c r="H371">
        <v>3374.99</v>
      </c>
      <c r="I371">
        <v>1898.0944</v>
      </c>
      <c r="J371" s="11">
        <v>38770</v>
      </c>
      <c r="K371">
        <v>53999.839999999997</v>
      </c>
      <c r="L371">
        <v>30369.510399999999</v>
      </c>
      <c r="M371">
        <v>23630.329600000001</v>
      </c>
    </row>
    <row r="372" spans="1:13" x14ac:dyDescent="0.3">
      <c r="A372">
        <v>348</v>
      </c>
      <c r="B372">
        <v>20060212</v>
      </c>
      <c r="C372">
        <v>20060224</v>
      </c>
      <c r="D372">
        <v>20060219</v>
      </c>
      <c r="E372">
        <v>19997</v>
      </c>
      <c r="F372">
        <v>6</v>
      </c>
      <c r="G372">
        <v>18</v>
      </c>
      <c r="H372">
        <v>3374.99</v>
      </c>
      <c r="I372">
        <v>1898.0944</v>
      </c>
      <c r="J372" s="11">
        <v>38760</v>
      </c>
      <c r="K372">
        <v>60749.82</v>
      </c>
      <c r="L372">
        <v>34165.699200000003</v>
      </c>
      <c r="M372">
        <v>26584.120800000001</v>
      </c>
    </row>
    <row r="373" spans="1:13" x14ac:dyDescent="0.3">
      <c r="A373">
        <v>350</v>
      </c>
      <c r="B373">
        <v>20060322</v>
      </c>
      <c r="C373">
        <v>20060403</v>
      </c>
      <c r="D373">
        <v>20060329</v>
      </c>
      <c r="E373">
        <v>20000</v>
      </c>
      <c r="F373">
        <v>6</v>
      </c>
      <c r="G373">
        <v>15</v>
      </c>
      <c r="H373">
        <v>3374.99</v>
      </c>
      <c r="I373">
        <v>1898.0944</v>
      </c>
      <c r="J373" s="11">
        <v>38798</v>
      </c>
      <c r="K373">
        <v>50624.85</v>
      </c>
      <c r="L373">
        <v>28471.416000000001</v>
      </c>
      <c r="M373">
        <v>22153.434000000001</v>
      </c>
    </row>
    <row r="374" spans="1:13" x14ac:dyDescent="0.3">
      <c r="A374">
        <v>338</v>
      </c>
      <c r="B374">
        <v>20060101</v>
      </c>
      <c r="C374">
        <v>20060113</v>
      </c>
      <c r="D374">
        <v>20060108</v>
      </c>
      <c r="E374">
        <v>26782</v>
      </c>
      <c r="F374">
        <v>6</v>
      </c>
      <c r="G374">
        <v>12</v>
      </c>
      <c r="H374">
        <v>699.09820000000002</v>
      </c>
      <c r="I374">
        <v>413.1463</v>
      </c>
      <c r="J374" s="11">
        <v>38718</v>
      </c>
      <c r="K374">
        <v>8389.1784000000007</v>
      </c>
      <c r="L374">
        <v>4957.7556000000004</v>
      </c>
      <c r="M374">
        <v>3431.4227999999998</v>
      </c>
    </row>
    <row r="375" spans="1:13" x14ac:dyDescent="0.3">
      <c r="A375">
        <v>338</v>
      </c>
      <c r="B375">
        <v>20060206</v>
      </c>
      <c r="C375">
        <v>20060218</v>
      </c>
      <c r="D375">
        <v>20060213</v>
      </c>
      <c r="E375">
        <v>26789</v>
      </c>
      <c r="F375">
        <v>6</v>
      </c>
      <c r="G375">
        <v>15</v>
      </c>
      <c r="H375">
        <v>699.09820000000002</v>
      </c>
      <c r="I375">
        <v>413.1463</v>
      </c>
      <c r="J375" s="11">
        <v>38754</v>
      </c>
      <c r="K375">
        <v>10486.473</v>
      </c>
      <c r="L375">
        <v>6197.1944999999996</v>
      </c>
      <c r="M375">
        <v>4289.2785000000003</v>
      </c>
    </row>
    <row r="376" spans="1:13" x14ac:dyDescent="0.3">
      <c r="A376">
        <v>313</v>
      </c>
      <c r="B376">
        <v>20060105</v>
      </c>
      <c r="C376">
        <v>20060117</v>
      </c>
      <c r="D376">
        <v>20060112</v>
      </c>
      <c r="E376">
        <v>22748</v>
      </c>
      <c r="F376">
        <v>6</v>
      </c>
      <c r="G376">
        <v>16</v>
      </c>
      <c r="H376">
        <v>3578.27</v>
      </c>
      <c r="I376">
        <v>2171.2941999999998</v>
      </c>
      <c r="J376" s="11">
        <v>38722</v>
      </c>
      <c r="K376">
        <v>57252.32</v>
      </c>
      <c r="L376">
        <v>34740.707199999997</v>
      </c>
      <c r="M376">
        <v>22511.612799999999</v>
      </c>
    </row>
    <row r="377" spans="1:13" x14ac:dyDescent="0.3">
      <c r="A377">
        <v>312</v>
      </c>
      <c r="B377">
        <v>20060106</v>
      </c>
      <c r="C377">
        <v>20060118</v>
      </c>
      <c r="D377">
        <v>20060113</v>
      </c>
      <c r="E377">
        <v>22765</v>
      </c>
      <c r="F377">
        <v>6</v>
      </c>
      <c r="G377">
        <v>1</v>
      </c>
      <c r="H377">
        <v>3578.27</v>
      </c>
      <c r="I377">
        <v>2171.2941999999998</v>
      </c>
      <c r="J377" s="11">
        <v>38723</v>
      </c>
      <c r="K377">
        <v>3578.27</v>
      </c>
      <c r="L377">
        <v>2171.2941999999998</v>
      </c>
      <c r="M377">
        <v>1406.9757999999999</v>
      </c>
    </row>
    <row r="378" spans="1:13" x14ac:dyDescent="0.3">
      <c r="A378">
        <v>310</v>
      </c>
      <c r="B378">
        <v>20060103</v>
      </c>
      <c r="C378">
        <v>20060115</v>
      </c>
      <c r="D378">
        <v>20060110</v>
      </c>
      <c r="E378">
        <v>22785</v>
      </c>
      <c r="F378">
        <v>6</v>
      </c>
      <c r="G378">
        <v>17</v>
      </c>
      <c r="H378">
        <v>3578.27</v>
      </c>
      <c r="I378">
        <v>2171.2941999999998</v>
      </c>
      <c r="J378" s="11">
        <v>38720</v>
      </c>
      <c r="K378">
        <v>60830.59</v>
      </c>
      <c r="L378">
        <v>36912.001400000001</v>
      </c>
      <c r="M378">
        <v>23918.588599999999</v>
      </c>
    </row>
    <row r="379" spans="1:13" x14ac:dyDescent="0.3">
      <c r="A379">
        <v>312</v>
      </c>
      <c r="B379">
        <v>20060130</v>
      </c>
      <c r="C379">
        <v>20060211</v>
      </c>
      <c r="D379">
        <v>20060206</v>
      </c>
      <c r="E379">
        <v>22877</v>
      </c>
      <c r="F379">
        <v>6</v>
      </c>
      <c r="G379">
        <v>13</v>
      </c>
      <c r="H379">
        <v>3578.27</v>
      </c>
      <c r="I379">
        <v>2171.2941999999998</v>
      </c>
      <c r="J379" s="11">
        <v>38747</v>
      </c>
      <c r="K379">
        <v>46517.51</v>
      </c>
      <c r="L379">
        <v>28226.8246</v>
      </c>
      <c r="M379">
        <v>18290.685399999998</v>
      </c>
    </row>
    <row r="380" spans="1:13" x14ac:dyDescent="0.3">
      <c r="A380">
        <v>313</v>
      </c>
      <c r="B380">
        <v>20060116</v>
      </c>
      <c r="C380">
        <v>20060128</v>
      </c>
      <c r="D380">
        <v>20060123</v>
      </c>
      <c r="E380">
        <v>22881</v>
      </c>
      <c r="F380">
        <v>6</v>
      </c>
      <c r="G380">
        <v>10</v>
      </c>
      <c r="H380">
        <v>3578.27</v>
      </c>
      <c r="I380">
        <v>2171.2941999999998</v>
      </c>
      <c r="J380" s="11">
        <v>38733</v>
      </c>
      <c r="K380">
        <v>35782.699999999997</v>
      </c>
      <c r="L380">
        <v>21712.941999999999</v>
      </c>
      <c r="M380">
        <v>14069.758</v>
      </c>
    </row>
    <row r="381" spans="1:13" x14ac:dyDescent="0.3">
      <c r="A381">
        <v>310</v>
      </c>
      <c r="B381">
        <v>20060120</v>
      </c>
      <c r="C381">
        <v>20060201</v>
      </c>
      <c r="D381">
        <v>20060127</v>
      </c>
      <c r="E381">
        <v>22889</v>
      </c>
      <c r="F381">
        <v>6</v>
      </c>
      <c r="G381">
        <v>10</v>
      </c>
      <c r="H381">
        <v>3578.27</v>
      </c>
      <c r="I381">
        <v>2171.2941999999998</v>
      </c>
      <c r="J381" s="11">
        <v>38737</v>
      </c>
      <c r="K381">
        <v>35782.699999999997</v>
      </c>
      <c r="L381">
        <v>21712.941999999999</v>
      </c>
      <c r="M381">
        <v>14069.758</v>
      </c>
    </row>
    <row r="382" spans="1:13" x14ac:dyDescent="0.3">
      <c r="A382">
        <v>313</v>
      </c>
      <c r="B382">
        <v>20060124</v>
      </c>
      <c r="C382">
        <v>20060205</v>
      </c>
      <c r="D382">
        <v>20060131</v>
      </c>
      <c r="E382">
        <v>22893</v>
      </c>
      <c r="F382">
        <v>6</v>
      </c>
      <c r="G382">
        <v>19</v>
      </c>
      <c r="H382">
        <v>3578.27</v>
      </c>
      <c r="I382">
        <v>2171.2941999999998</v>
      </c>
      <c r="J382" s="11">
        <v>38741</v>
      </c>
      <c r="K382">
        <v>67987.13</v>
      </c>
      <c r="L382">
        <v>41254.589800000002</v>
      </c>
      <c r="M382">
        <v>26732.540199999999</v>
      </c>
    </row>
    <row r="383" spans="1:13" x14ac:dyDescent="0.3">
      <c r="A383">
        <v>314</v>
      </c>
      <c r="B383">
        <v>20060111</v>
      </c>
      <c r="C383">
        <v>20060123</v>
      </c>
      <c r="D383">
        <v>20060118</v>
      </c>
      <c r="E383">
        <v>22895</v>
      </c>
      <c r="F383">
        <v>6</v>
      </c>
      <c r="G383">
        <v>16</v>
      </c>
      <c r="H383">
        <v>3578.27</v>
      </c>
      <c r="I383">
        <v>2171.2941999999998</v>
      </c>
      <c r="J383" s="11">
        <v>38728</v>
      </c>
      <c r="K383">
        <v>57252.32</v>
      </c>
      <c r="L383">
        <v>34740.707199999997</v>
      </c>
      <c r="M383">
        <v>22511.612799999999</v>
      </c>
    </row>
    <row r="384" spans="1:13" x14ac:dyDescent="0.3">
      <c r="A384">
        <v>311</v>
      </c>
      <c r="B384">
        <v>20060112</v>
      </c>
      <c r="C384">
        <v>20060124</v>
      </c>
      <c r="D384">
        <v>20060119</v>
      </c>
      <c r="E384">
        <v>22901</v>
      </c>
      <c r="F384">
        <v>6</v>
      </c>
      <c r="G384">
        <v>13</v>
      </c>
      <c r="H384">
        <v>3578.27</v>
      </c>
      <c r="I384">
        <v>2171.2941999999998</v>
      </c>
      <c r="J384" s="11">
        <v>38729</v>
      </c>
      <c r="K384">
        <v>46517.51</v>
      </c>
      <c r="L384">
        <v>28226.8246</v>
      </c>
      <c r="M384">
        <v>18290.685399999998</v>
      </c>
    </row>
    <row r="385" spans="1:13" x14ac:dyDescent="0.3">
      <c r="A385">
        <v>314</v>
      </c>
      <c r="B385">
        <v>20060124</v>
      </c>
      <c r="C385">
        <v>20060205</v>
      </c>
      <c r="D385">
        <v>20060131</v>
      </c>
      <c r="E385">
        <v>22903</v>
      </c>
      <c r="F385">
        <v>6</v>
      </c>
      <c r="G385">
        <v>7</v>
      </c>
      <c r="H385">
        <v>3578.27</v>
      </c>
      <c r="I385">
        <v>2171.2941999999998</v>
      </c>
      <c r="J385" s="11">
        <v>38741</v>
      </c>
      <c r="K385">
        <v>25047.89</v>
      </c>
      <c r="L385">
        <v>15199.0594</v>
      </c>
      <c r="M385">
        <v>9848.8305999999993</v>
      </c>
    </row>
    <row r="386" spans="1:13" x14ac:dyDescent="0.3">
      <c r="A386">
        <v>311</v>
      </c>
      <c r="B386">
        <v>20060109</v>
      </c>
      <c r="C386">
        <v>20060121</v>
      </c>
      <c r="D386">
        <v>20060116</v>
      </c>
      <c r="E386">
        <v>22971</v>
      </c>
      <c r="F386">
        <v>6</v>
      </c>
      <c r="G386">
        <v>11</v>
      </c>
      <c r="H386">
        <v>3578.27</v>
      </c>
      <c r="I386">
        <v>2171.2941999999998</v>
      </c>
      <c r="J386" s="11">
        <v>38726</v>
      </c>
      <c r="K386">
        <v>39360.97</v>
      </c>
      <c r="L386">
        <v>23884.236199999999</v>
      </c>
      <c r="M386">
        <v>15476.7338</v>
      </c>
    </row>
    <row r="387" spans="1:13" x14ac:dyDescent="0.3">
      <c r="A387">
        <v>310</v>
      </c>
      <c r="B387">
        <v>20060106</v>
      </c>
      <c r="C387">
        <v>20060118</v>
      </c>
      <c r="D387">
        <v>20060113</v>
      </c>
      <c r="E387">
        <v>22975</v>
      </c>
      <c r="F387">
        <v>6</v>
      </c>
      <c r="G387">
        <v>16</v>
      </c>
      <c r="H387">
        <v>3578.27</v>
      </c>
      <c r="I387">
        <v>2171.2941999999998</v>
      </c>
      <c r="J387" s="11">
        <v>38723</v>
      </c>
      <c r="K387">
        <v>57252.32</v>
      </c>
      <c r="L387">
        <v>34740.707199999997</v>
      </c>
      <c r="M387">
        <v>22511.612799999999</v>
      </c>
    </row>
    <row r="388" spans="1:13" x14ac:dyDescent="0.3">
      <c r="A388">
        <v>313</v>
      </c>
      <c r="B388">
        <v>20060224</v>
      </c>
      <c r="C388">
        <v>20060308</v>
      </c>
      <c r="D388">
        <v>20060303</v>
      </c>
      <c r="E388">
        <v>22976</v>
      </c>
      <c r="F388">
        <v>6</v>
      </c>
      <c r="G388">
        <v>6</v>
      </c>
      <c r="H388">
        <v>3578.27</v>
      </c>
      <c r="I388">
        <v>2171.2941999999998</v>
      </c>
      <c r="J388" s="11">
        <v>38772</v>
      </c>
      <c r="K388">
        <v>21469.62</v>
      </c>
      <c r="L388">
        <v>13027.7652</v>
      </c>
      <c r="M388">
        <v>8441.8547999999992</v>
      </c>
    </row>
    <row r="389" spans="1:13" x14ac:dyDescent="0.3">
      <c r="A389">
        <v>314</v>
      </c>
      <c r="B389">
        <v>20060226</v>
      </c>
      <c r="C389">
        <v>20060310</v>
      </c>
      <c r="D389">
        <v>20060305</v>
      </c>
      <c r="E389">
        <v>22995</v>
      </c>
      <c r="F389">
        <v>6</v>
      </c>
      <c r="G389">
        <v>14</v>
      </c>
      <c r="H389">
        <v>3578.27</v>
      </c>
      <c r="I389">
        <v>2171.2941999999998</v>
      </c>
      <c r="J389" s="11">
        <v>38774</v>
      </c>
      <c r="K389">
        <v>50095.78</v>
      </c>
      <c r="L389">
        <v>30398.1188</v>
      </c>
      <c r="M389">
        <v>19697.661199999999</v>
      </c>
    </row>
    <row r="390" spans="1:13" x14ac:dyDescent="0.3">
      <c r="A390">
        <v>312</v>
      </c>
      <c r="B390">
        <v>20060205</v>
      </c>
      <c r="C390">
        <v>20060217</v>
      </c>
      <c r="D390">
        <v>20060212</v>
      </c>
      <c r="E390">
        <v>22996</v>
      </c>
      <c r="F390">
        <v>6</v>
      </c>
      <c r="G390">
        <v>18</v>
      </c>
      <c r="H390">
        <v>3578.27</v>
      </c>
      <c r="I390">
        <v>2171.2941999999998</v>
      </c>
      <c r="J390" s="11">
        <v>38753</v>
      </c>
      <c r="K390">
        <v>64408.86</v>
      </c>
      <c r="L390">
        <v>39083.295599999998</v>
      </c>
      <c r="M390">
        <v>25325.564399999999</v>
      </c>
    </row>
    <row r="391" spans="1:13" x14ac:dyDescent="0.3">
      <c r="A391">
        <v>310</v>
      </c>
      <c r="B391">
        <v>20060227</v>
      </c>
      <c r="C391">
        <v>20060311</v>
      </c>
      <c r="D391">
        <v>20060306</v>
      </c>
      <c r="E391">
        <v>22998</v>
      </c>
      <c r="F391">
        <v>6</v>
      </c>
      <c r="G391">
        <v>7</v>
      </c>
      <c r="H391">
        <v>3578.27</v>
      </c>
      <c r="I391">
        <v>2171.2941999999998</v>
      </c>
      <c r="J391" s="11">
        <v>38775</v>
      </c>
      <c r="K391">
        <v>25047.89</v>
      </c>
      <c r="L391">
        <v>15199.0594</v>
      </c>
      <c r="M391">
        <v>9848.8305999999993</v>
      </c>
    </row>
    <row r="392" spans="1:13" x14ac:dyDescent="0.3">
      <c r="A392">
        <v>312</v>
      </c>
      <c r="B392">
        <v>20060203</v>
      </c>
      <c r="C392">
        <v>20060215</v>
      </c>
      <c r="D392">
        <v>20060210</v>
      </c>
      <c r="E392">
        <v>23057</v>
      </c>
      <c r="F392">
        <v>6</v>
      </c>
      <c r="G392">
        <v>9</v>
      </c>
      <c r="H392">
        <v>3578.27</v>
      </c>
      <c r="I392">
        <v>2171.2941999999998</v>
      </c>
      <c r="J392" s="11">
        <v>38751</v>
      </c>
      <c r="K392">
        <v>32204.43</v>
      </c>
      <c r="L392">
        <v>19541.647799999999</v>
      </c>
      <c r="M392">
        <v>12662.7822</v>
      </c>
    </row>
    <row r="393" spans="1:13" x14ac:dyDescent="0.3">
      <c r="A393">
        <v>312</v>
      </c>
      <c r="B393">
        <v>20060218</v>
      </c>
      <c r="C393">
        <v>20060302</v>
      </c>
      <c r="D393">
        <v>20060225</v>
      </c>
      <c r="E393">
        <v>23074</v>
      </c>
      <c r="F393">
        <v>6</v>
      </c>
      <c r="G393">
        <v>19</v>
      </c>
      <c r="H393">
        <v>3578.27</v>
      </c>
      <c r="I393">
        <v>2171.2941999999998</v>
      </c>
      <c r="J393" s="11">
        <v>38766</v>
      </c>
      <c r="K393">
        <v>67987.13</v>
      </c>
      <c r="L393">
        <v>41254.589800000002</v>
      </c>
      <c r="M393">
        <v>26732.540199999999</v>
      </c>
    </row>
    <row r="394" spans="1:13" x14ac:dyDescent="0.3">
      <c r="A394">
        <v>312</v>
      </c>
      <c r="B394">
        <v>20060219</v>
      </c>
      <c r="C394">
        <v>20060303</v>
      </c>
      <c r="D394">
        <v>20060226</v>
      </c>
      <c r="E394">
        <v>23113</v>
      </c>
      <c r="F394">
        <v>6</v>
      </c>
      <c r="G394">
        <v>6</v>
      </c>
      <c r="H394">
        <v>3578.27</v>
      </c>
      <c r="I394">
        <v>2171.2941999999998</v>
      </c>
      <c r="J394" s="11">
        <v>38767</v>
      </c>
      <c r="K394">
        <v>21469.62</v>
      </c>
      <c r="L394">
        <v>13027.7652</v>
      </c>
      <c r="M394">
        <v>8441.8547999999992</v>
      </c>
    </row>
    <row r="395" spans="1:13" x14ac:dyDescent="0.3">
      <c r="A395">
        <v>314</v>
      </c>
      <c r="B395">
        <v>20060210</v>
      </c>
      <c r="C395">
        <v>20060222</v>
      </c>
      <c r="D395">
        <v>20060217</v>
      </c>
      <c r="E395">
        <v>23114</v>
      </c>
      <c r="F395">
        <v>6</v>
      </c>
      <c r="G395">
        <v>19</v>
      </c>
      <c r="H395">
        <v>3578.27</v>
      </c>
      <c r="I395">
        <v>2171.2941999999998</v>
      </c>
      <c r="J395" s="11">
        <v>38758</v>
      </c>
      <c r="K395">
        <v>67987.13</v>
      </c>
      <c r="L395">
        <v>41254.589800000002</v>
      </c>
      <c r="M395">
        <v>26732.540199999999</v>
      </c>
    </row>
    <row r="396" spans="1:13" x14ac:dyDescent="0.3">
      <c r="A396">
        <v>310</v>
      </c>
      <c r="B396">
        <v>20060211</v>
      </c>
      <c r="C396">
        <v>20060223</v>
      </c>
      <c r="D396">
        <v>20060218</v>
      </c>
      <c r="E396">
        <v>23137</v>
      </c>
      <c r="F396">
        <v>6</v>
      </c>
      <c r="G396">
        <v>13</v>
      </c>
      <c r="H396">
        <v>3578.27</v>
      </c>
      <c r="I396">
        <v>2171.2941999999998</v>
      </c>
      <c r="J396" s="11">
        <v>38759</v>
      </c>
      <c r="K396">
        <v>46517.51</v>
      </c>
      <c r="L396">
        <v>28226.8246</v>
      </c>
      <c r="M396">
        <v>18290.685399999998</v>
      </c>
    </row>
    <row r="397" spans="1:13" x14ac:dyDescent="0.3">
      <c r="A397">
        <v>311</v>
      </c>
      <c r="B397">
        <v>20060222</v>
      </c>
      <c r="C397">
        <v>20060306</v>
      </c>
      <c r="D397">
        <v>20060301</v>
      </c>
      <c r="E397">
        <v>23164</v>
      </c>
      <c r="F397">
        <v>6</v>
      </c>
      <c r="G397">
        <v>18</v>
      </c>
      <c r="H397">
        <v>3578.27</v>
      </c>
      <c r="I397">
        <v>2171.2941999999998</v>
      </c>
      <c r="J397" s="11">
        <v>38770</v>
      </c>
      <c r="K397">
        <v>64408.86</v>
      </c>
      <c r="L397">
        <v>39083.295599999998</v>
      </c>
      <c r="M397">
        <v>25325.564399999999</v>
      </c>
    </row>
    <row r="398" spans="1:13" x14ac:dyDescent="0.3">
      <c r="A398">
        <v>312</v>
      </c>
      <c r="B398">
        <v>20060203</v>
      </c>
      <c r="C398">
        <v>20060215</v>
      </c>
      <c r="D398">
        <v>20060210</v>
      </c>
      <c r="E398">
        <v>23172</v>
      </c>
      <c r="F398">
        <v>6</v>
      </c>
      <c r="G398">
        <v>12</v>
      </c>
      <c r="H398">
        <v>3578.27</v>
      </c>
      <c r="I398">
        <v>2171.2941999999998</v>
      </c>
      <c r="J398" s="11">
        <v>38751</v>
      </c>
      <c r="K398">
        <v>42939.24</v>
      </c>
      <c r="L398">
        <v>26055.5304</v>
      </c>
      <c r="M398">
        <v>16883.709599999998</v>
      </c>
    </row>
    <row r="399" spans="1:13" x14ac:dyDescent="0.3">
      <c r="A399">
        <v>312</v>
      </c>
      <c r="B399">
        <v>20060210</v>
      </c>
      <c r="C399">
        <v>20060222</v>
      </c>
      <c r="D399">
        <v>20060217</v>
      </c>
      <c r="E399">
        <v>23209</v>
      </c>
      <c r="F399">
        <v>6</v>
      </c>
      <c r="G399">
        <v>10</v>
      </c>
      <c r="H399">
        <v>3578.27</v>
      </c>
      <c r="I399">
        <v>2171.2941999999998</v>
      </c>
      <c r="J399" s="11">
        <v>38758</v>
      </c>
      <c r="K399">
        <v>35782.699999999997</v>
      </c>
      <c r="L399">
        <v>21712.941999999999</v>
      </c>
      <c r="M399">
        <v>14069.758</v>
      </c>
    </row>
    <row r="400" spans="1:13" x14ac:dyDescent="0.3">
      <c r="A400">
        <v>313</v>
      </c>
      <c r="B400">
        <v>20060224</v>
      </c>
      <c r="C400">
        <v>20060308</v>
      </c>
      <c r="D400">
        <v>20060303</v>
      </c>
      <c r="E400">
        <v>23267</v>
      </c>
      <c r="F400">
        <v>6</v>
      </c>
      <c r="G400">
        <v>20</v>
      </c>
      <c r="H400">
        <v>3578.27</v>
      </c>
      <c r="I400">
        <v>2171.2941999999998</v>
      </c>
      <c r="J400" s="11">
        <v>38772</v>
      </c>
      <c r="K400">
        <v>71565.399999999994</v>
      </c>
      <c r="L400">
        <v>43425.883999999998</v>
      </c>
      <c r="M400">
        <v>28139.516</v>
      </c>
    </row>
    <row r="401" spans="1:13" x14ac:dyDescent="0.3">
      <c r="A401">
        <v>313</v>
      </c>
      <c r="B401">
        <v>20060331</v>
      </c>
      <c r="C401">
        <v>20060412</v>
      </c>
      <c r="D401">
        <v>20060407</v>
      </c>
      <c r="E401">
        <v>23281</v>
      </c>
      <c r="F401">
        <v>6</v>
      </c>
      <c r="G401">
        <v>12</v>
      </c>
      <c r="H401">
        <v>3578.27</v>
      </c>
      <c r="I401">
        <v>2171.2941999999998</v>
      </c>
      <c r="J401" s="11">
        <v>38807</v>
      </c>
      <c r="K401">
        <v>42939.24</v>
      </c>
      <c r="L401">
        <v>26055.5304</v>
      </c>
      <c r="M401">
        <v>16883.709599999998</v>
      </c>
    </row>
    <row r="402" spans="1:13" x14ac:dyDescent="0.3">
      <c r="A402">
        <v>310</v>
      </c>
      <c r="B402">
        <v>20060316</v>
      </c>
      <c r="C402">
        <v>20060328</v>
      </c>
      <c r="D402">
        <v>20060323</v>
      </c>
      <c r="E402">
        <v>23283</v>
      </c>
      <c r="F402">
        <v>6</v>
      </c>
      <c r="G402">
        <v>16</v>
      </c>
      <c r="H402">
        <v>3578.27</v>
      </c>
      <c r="I402">
        <v>2171.2941999999998</v>
      </c>
      <c r="J402" s="11">
        <v>38792</v>
      </c>
      <c r="K402">
        <v>57252.32</v>
      </c>
      <c r="L402">
        <v>34740.707199999997</v>
      </c>
      <c r="M402">
        <v>22511.612799999999</v>
      </c>
    </row>
    <row r="403" spans="1:13" x14ac:dyDescent="0.3">
      <c r="A403">
        <v>311</v>
      </c>
      <c r="B403">
        <v>20060310</v>
      </c>
      <c r="C403">
        <v>20060322</v>
      </c>
      <c r="D403">
        <v>20060317</v>
      </c>
      <c r="E403">
        <v>23306</v>
      </c>
      <c r="F403">
        <v>6</v>
      </c>
      <c r="G403">
        <v>13</v>
      </c>
      <c r="H403">
        <v>3578.27</v>
      </c>
      <c r="I403">
        <v>2171.2941999999998</v>
      </c>
      <c r="J403" s="11">
        <v>38786</v>
      </c>
      <c r="K403">
        <v>46517.51</v>
      </c>
      <c r="L403">
        <v>28226.8246</v>
      </c>
      <c r="M403">
        <v>18290.685399999998</v>
      </c>
    </row>
    <row r="404" spans="1:13" x14ac:dyDescent="0.3">
      <c r="A404">
        <v>313</v>
      </c>
      <c r="B404">
        <v>20060309</v>
      </c>
      <c r="C404">
        <v>20060321</v>
      </c>
      <c r="D404">
        <v>20060316</v>
      </c>
      <c r="E404">
        <v>23351</v>
      </c>
      <c r="F404">
        <v>6</v>
      </c>
      <c r="G404">
        <v>8</v>
      </c>
      <c r="H404">
        <v>3578.27</v>
      </c>
      <c r="I404">
        <v>2171.2941999999998</v>
      </c>
      <c r="J404" s="11">
        <v>38785</v>
      </c>
      <c r="K404">
        <v>28626.16</v>
      </c>
      <c r="L404">
        <v>17370.353599999999</v>
      </c>
      <c r="M404">
        <v>11255.806399999999</v>
      </c>
    </row>
    <row r="405" spans="1:13" x14ac:dyDescent="0.3">
      <c r="A405">
        <v>312</v>
      </c>
      <c r="B405">
        <v>20060326</v>
      </c>
      <c r="C405">
        <v>20060407</v>
      </c>
      <c r="D405">
        <v>20060402</v>
      </c>
      <c r="E405">
        <v>23376</v>
      </c>
      <c r="F405">
        <v>6</v>
      </c>
      <c r="G405">
        <v>14</v>
      </c>
      <c r="H405">
        <v>3578.27</v>
      </c>
      <c r="I405">
        <v>2171.2941999999998</v>
      </c>
      <c r="J405" s="11">
        <v>38802</v>
      </c>
      <c r="K405">
        <v>50095.78</v>
      </c>
      <c r="L405">
        <v>30398.1188</v>
      </c>
      <c r="M405">
        <v>19697.661199999999</v>
      </c>
    </row>
    <row r="406" spans="1:13" x14ac:dyDescent="0.3">
      <c r="A406">
        <v>311</v>
      </c>
      <c r="B406">
        <v>20060320</v>
      </c>
      <c r="C406">
        <v>20060401</v>
      </c>
      <c r="D406">
        <v>20060327</v>
      </c>
      <c r="E406">
        <v>23378</v>
      </c>
      <c r="F406">
        <v>6</v>
      </c>
      <c r="G406">
        <v>2</v>
      </c>
      <c r="H406">
        <v>3578.27</v>
      </c>
      <c r="I406">
        <v>2171.2941999999998</v>
      </c>
      <c r="J406" s="11">
        <v>38796</v>
      </c>
      <c r="K406">
        <v>7156.54</v>
      </c>
      <c r="L406">
        <v>4342.5883999999996</v>
      </c>
      <c r="M406">
        <v>2813.9515999999999</v>
      </c>
    </row>
    <row r="407" spans="1:13" x14ac:dyDescent="0.3">
      <c r="A407">
        <v>312</v>
      </c>
      <c r="B407">
        <v>20060306</v>
      </c>
      <c r="C407">
        <v>20060318</v>
      </c>
      <c r="D407">
        <v>20060313</v>
      </c>
      <c r="E407">
        <v>23385</v>
      </c>
      <c r="F407">
        <v>6</v>
      </c>
      <c r="G407">
        <v>18</v>
      </c>
      <c r="H407">
        <v>3578.27</v>
      </c>
      <c r="I407">
        <v>2171.2941999999998</v>
      </c>
      <c r="J407" s="11">
        <v>38782</v>
      </c>
      <c r="K407">
        <v>64408.86</v>
      </c>
      <c r="L407">
        <v>39083.295599999998</v>
      </c>
      <c r="M407">
        <v>25325.564399999999</v>
      </c>
    </row>
    <row r="408" spans="1:13" x14ac:dyDescent="0.3">
      <c r="A408">
        <v>311</v>
      </c>
      <c r="B408">
        <v>20060225</v>
      </c>
      <c r="C408">
        <v>20060309</v>
      </c>
      <c r="D408">
        <v>20060304</v>
      </c>
      <c r="E408">
        <v>27672</v>
      </c>
      <c r="F408">
        <v>6</v>
      </c>
      <c r="G408">
        <v>1</v>
      </c>
      <c r="H408">
        <v>3578.27</v>
      </c>
      <c r="I408">
        <v>2171.2941999999998</v>
      </c>
      <c r="J408" s="11">
        <v>38773</v>
      </c>
      <c r="K408">
        <v>3578.27</v>
      </c>
      <c r="L408">
        <v>2171.2941999999998</v>
      </c>
      <c r="M408">
        <v>1406.9757999999999</v>
      </c>
    </row>
    <row r="409" spans="1:13" x14ac:dyDescent="0.3">
      <c r="A409">
        <v>313</v>
      </c>
      <c r="B409">
        <v>20060219</v>
      </c>
      <c r="C409">
        <v>20060303</v>
      </c>
      <c r="D409">
        <v>20060226</v>
      </c>
      <c r="E409">
        <v>27752</v>
      </c>
      <c r="F409">
        <v>6</v>
      </c>
      <c r="G409">
        <v>2</v>
      </c>
      <c r="H409">
        <v>3578.27</v>
      </c>
      <c r="I409">
        <v>2171.2941999999998</v>
      </c>
      <c r="J409" s="11">
        <v>38767</v>
      </c>
      <c r="K409">
        <v>7156.54</v>
      </c>
      <c r="L409">
        <v>4342.5883999999996</v>
      </c>
      <c r="M409">
        <v>2813.9515999999999</v>
      </c>
    </row>
    <row r="410" spans="1:13" x14ac:dyDescent="0.3">
      <c r="A410">
        <v>311</v>
      </c>
      <c r="B410">
        <v>20060213</v>
      </c>
      <c r="C410">
        <v>20060225</v>
      </c>
      <c r="D410">
        <v>20060220</v>
      </c>
      <c r="E410">
        <v>28013</v>
      </c>
      <c r="F410">
        <v>6</v>
      </c>
      <c r="G410">
        <v>8</v>
      </c>
      <c r="H410">
        <v>3578.27</v>
      </c>
      <c r="I410">
        <v>2171.2941999999998</v>
      </c>
      <c r="J410" s="11">
        <v>38761</v>
      </c>
      <c r="K410">
        <v>28626.16</v>
      </c>
      <c r="L410">
        <v>17370.353599999999</v>
      </c>
      <c r="M410">
        <v>11255.806399999999</v>
      </c>
    </row>
    <row r="411" spans="1:13" x14ac:dyDescent="0.3">
      <c r="A411">
        <v>313</v>
      </c>
      <c r="B411">
        <v>20060203</v>
      </c>
      <c r="C411">
        <v>20060215</v>
      </c>
      <c r="D411">
        <v>20060210</v>
      </c>
      <c r="E411">
        <v>28036</v>
      </c>
      <c r="F411">
        <v>6</v>
      </c>
      <c r="G411">
        <v>19</v>
      </c>
      <c r="H411">
        <v>3578.27</v>
      </c>
      <c r="I411">
        <v>2171.2941999999998</v>
      </c>
      <c r="J411" s="11">
        <v>38751</v>
      </c>
      <c r="K411">
        <v>67987.13</v>
      </c>
      <c r="L411">
        <v>41254.589800000002</v>
      </c>
      <c r="M411">
        <v>26732.540199999999</v>
      </c>
    </row>
    <row r="412" spans="1:13" x14ac:dyDescent="0.3">
      <c r="A412">
        <v>314</v>
      </c>
      <c r="B412">
        <v>20060228</v>
      </c>
      <c r="C412">
        <v>20060312</v>
      </c>
      <c r="D412">
        <v>20060307</v>
      </c>
      <c r="E412">
        <v>28051</v>
      </c>
      <c r="F412">
        <v>6</v>
      </c>
      <c r="G412">
        <v>9</v>
      </c>
      <c r="H412">
        <v>3578.27</v>
      </c>
      <c r="I412">
        <v>2171.2941999999998</v>
      </c>
      <c r="J412" s="11">
        <v>38776</v>
      </c>
      <c r="K412">
        <v>32204.43</v>
      </c>
      <c r="L412">
        <v>19541.647799999999</v>
      </c>
      <c r="M412">
        <v>12662.7822</v>
      </c>
    </row>
    <row r="413" spans="1:13" x14ac:dyDescent="0.3">
      <c r="A413">
        <v>312</v>
      </c>
      <c r="B413">
        <v>20060211</v>
      </c>
      <c r="C413">
        <v>20060223</v>
      </c>
      <c r="D413">
        <v>20060218</v>
      </c>
      <c r="E413">
        <v>28092</v>
      </c>
      <c r="F413">
        <v>6</v>
      </c>
      <c r="G413">
        <v>15</v>
      </c>
      <c r="H413">
        <v>3578.27</v>
      </c>
      <c r="I413">
        <v>2171.2941999999998</v>
      </c>
      <c r="J413" s="11">
        <v>38759</v>
      </c>
      <c r="K413">
        <v>53674.05</v>
      </c>
      <c r="L413">
        <v>32569.413</v>
      </c>
      <c r="M413">
        <v>21104.636999999999</v>
      </c>
    </row>
    <row r="414" spans="1:13" x14ac:dyDescent="0.3">
      <c r="A414">
        <v>310</v>
      </c>
      <c r="B414">
        <v>20060213</v>
      </c>
      <c r="C414">
        <v>20060225</v>
      </c>
      <c r="D414">
        <v>20060220</v>
      </c>
      <c r="E414">
        <v>28129</v>
      </c>
      <c r="F414">
        <v>6</v>
      </c>
      <c r="G414">
        <v>7</v>
      </c>
      <c r="H414">
        <v>3578.27</v>
      </c>
      <c r="I414">
        <v>2171.2941999999998</v>
      </c>
      <c r="J414" s="11">
        <v>38761</v>
      </c>
      <c r="K414">
        <v>25047.89</v>
      </c>
      <c r="L414">
        <v>15199.0594</v>
      </c>
      <c r="M414">
        <v>9848.8305999999993</v>
      </c>
    </row>
    <row r="415" spans="1:13" x14ac:dyDescent="0.3">
      <c r="A415">
        <v>312</v>
      </c>
      <c r="B415">
        <v>20060214</v>
      </c>
      <c r="C415">
        <v>20060226</v>
      </c>
      <c r="D415">
        <v>20060221</v>
      </c>
      <c r="E415">
        <v>28130</v>
      </c>
      <c r="F415">
        <v>6</v>
      </c>
      <c r="G415">
        <v>17</v>
      </c>
      <c r="H415">
        <v>3578.27</v>
      </c>
      <c r="I415">
        <v>2171.2941999999998</v>
      </c>
      <c r="J415" s="11">
        <v>38762</v>
      </c>
      <c r="K415">
        <v>60830.59</v>
      </c>
      <c r="L415">
        <v>36912.001400000001</v>
      </c>
      <c r="M415">
        <v>23918.588599999999</v>
      </c>
    </row>
    <row r="416" spans="1:13" x14ac:dyDescent="0.3">
      <c r="A416">
        <v>310</v>
      </c>
      <c r="B416">
        <v>20060211</v>
      </c>
      <c r="C416">
        <v>20060223</v>
      </c>
      <c r="D416">
        <v>20060218</v>
      </c>
      <c r="E416">
        <v>28161</v>
      </c>
      <c r="F416">
        <v>6</v>
      </c>
      <c r="G416">
        <v>20</v>
      </c>
      <c r="H416">
        <v>3578.27</v>
      </c>
      <c r="I416">
        <v>2171.2941999999998</v>
      </c>
      <c r="J416" s="11">
        <v>38759</v>
      </c>
      <c r="K416">
        <v>71565.399999999994</v>
      </c>
      <c r="L416">
        <v>43425.883999999998</v>
      </c>
      <c r="M416">
        <v>28139.516</v>
      </c>
    </row>
    <row r="417" spans="1:13" x14ac:dyDescent="0.3">
      <c r="A417">
        <v>311</v>
      </c>
      <c r="B417">
        <v>20060212</v>
      </c>
      <c r="C417">
        <v>20060224</v>
      </c>
      <c r="D417">
        <v>20060219</v>
      </c>
      <c r="E417">
        <v>28165</v>
      </c>
      <c r="F417">
        <v>6</v>
      </c>
      <c r="G417">
        <v>5</v>
      </c>
      <c r="H417">
        <v>3578.27</v>
      </c>
      <c r="I417">
        <v>2171.2941999999998</v>
      </c>
      <c r="J417" s="11">
        <v>38760</v>
      </c>
      <c r="K417">
        <v>17891.349999999999</v>
      </c>
      <c r="L417">
        <v>10856.471</v>
      </c>
      <c r="M417">
        <v>7034.8789999999999</v>
      </c>
    </row>
    <row r="418" spans="1:13" x14ac:dyDescent="0.3">
      <c r="A418">
        <v>312</v>
      </c>
      <c r="B418">
        <v>20060214</v>
      </c>
      <c r="C418">
        <v>20060226</v>
      </c>
      <c r="D418">
        <v>20060221</v>
      </c>
      <c r="E418">
        <v>28169</v>
      </c>
      <c r="F418">
        <v>6</v>
      </c>
      <c r="G418">
        <v>4</v>
      </c>
      <c r="H418">
        <v>3578.27</v>
      </c>
      <c r="I418">
        <v>2171.2941999999998</v>
      </c>
      <c r="J418" s="11">
        <v>38762</v>
      </c>
      <c r="K418">
        <v>14313.08</v>
      </c>
      <c r="L418">
        <v>8685.1767999999993</v>
      </c>
      <c r="M418">
        <v>5627.9031999999997</v>
      </c>
    </row>
    <row r="419" spans="1:13" x14ac:dyDescent="0.3">
      <c r="A419">
        <v>314</v>
      </c>
      <c r="B419">
        <v>20060226</v>
      </c>
      <c r="C419">
        <v>20060310</v>
      </c>
      <c r="D419">
        <v>20060305</v>
      </c>
      <c r="E419">
        <v>28173</v>
      </c>
      <c r="F419">
        <v>6</v>
      </c>
      <c r="G419">
        <v>10</v>
      </c>
      <c r="H419">
        <v>3578.27</v>
      </c>
      <c r="I419">
        <v>2171.2941999999998</v>
      </c>
      <c r="J419" s="11">
        <v>38774</v>
      </c>
      <c r="K419">
        <v>35782.699999999997</v>
      </c>
      <c r="L419">
        <v>21712.941999999999</v>
      </c>
      <c r="M419">
        <v>14069.758</v>
      </c>
    </row>
    <row r="420" spans="1:13" x14ac:dyDescent="0.3">
      <c r="A420">
        <v>312</v>
      </c>
      <c r="B420">
        <v>20060213</v>
      </c>
      <c r="C420">
        <v>20060225</v>
      </c>
      <c r="D420">
        <v>20060220</v>
      </c>
      <c r="E420">
        <v>28176</v>
      </c>
      <c r="F420">
        <v>6</v>
      </c>
      <c r="G420">
        <v>15</v>
      </c>
      <c r="H420">
        <v>3578.27</v>
      </c>
      <c r="I420">
        <v>2171.2941999999998</v>
      </c>
      <c r="J420" s="11">
        <v>38761</v>
      </c>
      <c r="K420">
        <v>53674.05</v>
      </c>
      <c r="L420">
        <v>32569.413</v>
      </c>
      <c r="M420">
        <v>21104.636999999999</v>
      </c>
    </row>
    <row r="421" spans="1:13" x14ac:dyDescent="0.3">
      <c r="A421">
        <v>312</v>
      </c>
      <c r="B421">
        <v>20060222</v>
      </c>
      <c r="C421">
        <v>20060306</v>
      </c>
      <c r="D421">
        <v>20060301</v>
      </c>
      <c r="E421">
        <v>28177</v>
      </c>
      <c r="F421">
        <v>6</v>
      </c>
      <c r="G421">
        <v>10</v>
      </c>
      <c r="H421">
        <v>3578.27</v>
      </c>
      <c r="I421">
        <v>2171.2941999999998</v>
      </c>
      <c r="J421" s="11">
        <v>38770</v>
      </c>
      <c r="K421">
        <v>35782.699999999997</v>
      </c>
      <c r="L421">
        <v>21712.941999999999</v>
      </c>
      <c r="M421">
        <v>14069.758</v>
      </c>
    </row>
    <row r="422" spans="1:13" x14ac:dyDescent="0.3">
      <c r="A422">
        <v>310</v>
      </c>
      <c r="B422">
        <v>20060206</v>
      </c>
      <c r="C422">
        <v>20060218</v>
      </c>
      <c r="D422">
        <v>20060213</v>
      </c>
      <c r="E422">
        <v>28178</v>
      </c>
      <c r="F422">
        <v>6</v>
      </c>
      <c r="G422">
        <v>11</v>
      </c>
      <c r="H422">
        <v>3578.27</v>
      </c>
      <c r="I422">
        <v>2171.2941999999998</v>
      </c>
      <c r="J422" s="11">
        <v>38754</v>
      </c>
      <c r="K422">
        <v>39360.97</v>
      </c>
      <c r="L422">
        <v>23884.236199999999</v>
      </c>
      <c r="M422">
        <v>15476.7338</v>
      </c>
    </row>
    <row r="423" spans="1:13" x14ac:dyDescent="0.3">
      <c r="A423">
        <v>313</v>
      </c>
      <c r="B423">
        <v>20060211</v>
      </c>
      <c r="C423">
        <v>20060223</v>
      </c>
      <c r="D423">
        <v>20060218</v>
      </c>
      <c r="E423">
        <v>28197</v>
      </c>
      <c r="F423">
        <v>6</v>
      </c>
      <c r="G423">
        <v>19</v>
      </c>
      <c r="H423">
        <v>3578.27</v>
      </c>
      <c r="I423">
        <v>2171.2941999999998</v>
      </c>
      <c r="J423" s="11">
        <v>38759</v>
      </c>
      <c r="K423">
        <v>67987.13</v>
      </c>
      <c r="L423">
        <v>41254.589800000002</v>
      </c>
      <c r="M423">
        <v>26732.540199999999</v>
      </c>
    </row>
    <row r="424" spans="1:13" x14ac:dyDescent="0.3">
      <c r="A424">
        <v>310</v>
      </c>
      <c r="B424">
        <v>20060212</v>
      </c>
      <c r="C424">
        <v>20060224</v>
      </c>
      <c r="D424">
        <v>20060219</v>
      </c>
      <c r="E424">
        <v>28198</v>
      </c>
      <c r="F424">
        <v>6</v>
      </c>
      <c r="G424">
        <v>1</v>
      </c>
      <c r="H424">
        <v>3578.27</v>
      </c>
      <c r="I424">
        <v>2171.2941999999998</v>
      </c>
      <c r="J424" s="11">
        <v>38760</v>
      </c>
      <c r="K424">
        <v>3578.27</v>
      </c>
      <c r="L424">
        <v>2171.2941999999998</v>
      </c>
      <c r="M424">
        <v>1406.9757999999999</v>
      </c>
    </row>
    <row r="425" spans="1:13" x14ac:dyDescent="0.3">
      <c r="A425">
        <v>311</v>
      </c>
      <c r="B425">
        <v>20060226</v>
      </c>
      <c r="C425">
        <v>20060310</v>
      </c>
      <c r="D425">
        <v>20060305</v>
      </c>
      <c r="E425">
        <v>28354</v>
      </c>
      <c r="F425">
        <v>6</v>
      </c>
      <c r="G425">
        <v>1</v>
      </c>
      <c r="H425">
        <v>3578.27</v>
      </c>
      <c r="I425">
        <v>2171.2941999999998</v>
      </c>
      <c r="J425" s="11">
        <v>38774</v>
      </c>
      <c r="K425">
        <v>3578.27</v>
      </c>
      <c r="L425">
        <v>2171.2941999999998</v>
      </c>
      <c r="M425">
        <v>1406.9757999999999</v>
      </c>
    </row>
    <row r="426" spans="1:13" x14ac:dyDescent="0.3">
      <c r="A426">
        <v>313</v>
      </c>
      <c r="B426">
        <v>20060206</v>
      </c>
      <c r="C426">
        <v>20060218</v>
      </c>
      <c r="D426">
        <v>20060213</v>
      </c>
      <c r="E426">
        <v>28363</v>
      </c>
      <c r="F426">
        <v>6</v>
      </c>
      <c r="G426">
        <v>13</v>
      </c>
      <c r="H426">
        <v>3578.27</v>
      </c>
      <c r="I426">
        <v>2171.2941999999998</v>
      </c>
      <c r="J426" s="11">
        <v>38754</v>
      </c>
      <c r="K426">
        <v>46517.51</v>
      </c>
      <c r="L426">
        <v>28226.8246</v>
      </c>
      <c r="M426">
        <v>18290.685399999998</v>
      </c>
    </row>
    <row r="427" spans="1:13" x14ac:dyDescent="0.3">
      <c r="A427">
        <v>312</v>
      </c>
      <c r="B427">
        <v>20060226</v>
      </c>
      <c r="C427">
        <v>20060310</v>
      </c>
      <c r="D427">
        <v>20060305</v>
      </c>
      <c r="E427">
        <v>28574</v>
      </c>
      <c r="F427">
        <v>6</v>
      </c>
      <c r="G427">
        <v>13</v>
      </c>
      <c r="H427">
        <v>3578.27</v>
      </c>
      <c r="I427">
        <v>2171.2941999999998</v>
      </c>
      <c r="J427" s="11">
        <v>38774</v>
      </c>
      <c r="K427">
        <v>46517.51</v>
      </c>
      <c r="L427">
        <v>28226.8246</v>
      </c>
      <c r="M427">
        <v>18290.685399999998</v>
      </c>
    </row>
    <row r="428" spans="1:13" x14ac:dyDescent="0.3">
      <c r="A428">
        <v>310</v>
      </c>
      <c r="B428">
        <v>20060211</v>
      </c>
      <c r="C428">
        <v>20060223</v>
      </c>
      <c r="D428">
        <v>20060218</v>
      </c>
      <c r="E428">
        <v>28620</v>
      </c>
      <c r="F428">
        <v>6</v>
      </c>
      <c r="G428">
        <v>19</v>
      </c>
      <c r="H428">
        <v>3578.27</v>
      </c>
      <c r="I428">
        <v>2171.2941999999998</v>
      </c>
      <c r="J428" s="11">
        <v>38759</v>
      </c>
      <c r="K428">
        <v>67987.13</v>
      </c>
      <c r="L428">
        <v>41254.589800000002</v>
      </c>
      <c r="M428">
        <v>26732.540199999999</v>
      </c>
    </row>
    <row r="429" spans="1:13" x14ac:dyDescent="0.3">
      <c r="A429">
        <v>312</v>
      </c>
      <c r="B429">
        <v>20060217</v>
      </c>
      <c r="C429">
        <v>20060301</v>
      </c>
      <c r="D429">
        <v>20060224</v>
      </c>
      <c r="E429">
        <v>28624</v>
      </c>
      <c r="F429">
        <v>6</v>
      </c>
      <c r="G429">
        <v>19</v>
      </c>
      <c r="H429">
        <v>3578.27</v>
      </c>
      <c r="I429">
        <v>2171.2941999999998</v>
      </c>
      <c r="J429" s="11">
        <v>38765</v>
      </c>
      <c r="K429">
        <v>67987.13</v>
      </c>
      <c r="L429">
        <v>41254.589800000002</v>
      </c>
      <c r="M429">
        <v>26732.540199999999</v>
      </c>
    </row>
    <row r="430" spans="1:13" x14ac:dyDescent="0.3">
      <c r="A430">
        <v>314</v>
      </c>
      <c r="B430">
        <v>20060226</v>
      </c>
      <c r="C430">
        <v>20060310</v>
      </c>
      <c r="D430">
        <v>20060305</v>
      </c>
      <c r="E430">
        <v>28626</v>
      </c>
      <c r="F430">
        <v>6</v>
      </c>
      <c r="G430">
        <v>7</v>
      </c>
      <c r="H430">
        <v>3578.27</v>
      </c>
      <c r="I430">
        <v>2171.2941999999998</v>
      </c>
      <c r="J430" s="11">
        <v>38774</v>
      </c>
      <c r="K430">
        <v>25047.89</v>
      </c>
      <c r="L430">
        <v>15199.0594</v>
      </c>
      <c r="M430">
        <v>9848.8305999999993</v>
      </c>
    </row>
    <row r="431" spans="1:13" x14ac:dyDescent="0.3">
      <c r="A431">
        <v>310</v>
      </c>
      <c r="B431">
        <v>20060202</v>
      </c>
      <c r="C431">
        <v>20060214</v>
      </c>
      <c r="D431">
        <v>20060209</v>
      </c>
      <c r="E431">
        <v>28630</v>
      </c>
      <c r="F431">
        <v>6</v>
      </c>
      <c r="G431">
        <v>17</v>
      </c>
      <c r="H431">
        <v>3578.27</v>
      </c>
      <c r="I431">
        <v>2171.2941999999998</v>
      </c>
      <c r="J431" s="11">
        <v>38750</v>
      </c>
      <c r="K431">
        <v>60830.59</v>
      </c>
      <c r="L431">
        <v>36912.001400000001</v>
      </c>
      <c r="M431">
        <v>23918.588599999999</v>
      </c>
    </row>
    <row r="432" spans="1:13" x14ac:dyDescent="0.3">
      <c r="A432">
        <v>311</v>
      </c>
      <c r="B432">
        <v>20060220</v>
      </c>
      <c r="C432">
        <v>20060304</v>
      </c>
      <c r="D432">
        <v>20060227</v>
      </c>
      <c r="E432">
        <v>28646</v>
      </c>
      <c r="F432">
        <v>6</v>
      </c>
      <c r="G432">
        <v>16</v>
      </c>
      <c r="H432">
        <v>3578.27</v>
      </c>
      <c r="I432">
        <v>2171.2941999999998</v>
      </c>
      <c r="J432" s="11">
        <v>38768</v>
      </c>
      <c r="K432">
        <v>57252.32</v>
      </c>
      <c r="L432">
        <v>34740.707199999997</v>
      </c>
      <c r="M432">
        <v>22511.612799999999</v>
      </c>
    </row>
    <row r="433" spans="1:13" x14ac:dyDescent="0.3">
      <c r="A433">
        <v>310</v>
      </c>
      <c r="B433">
        <v>20060220</v>
      </c>
      <c r="C433">
        <v>20060304</v>
      </c>
      <c r="D433">
        <v>20060227</v>
      </c>
      <c r="E433">
        <v>28647</v>
      </c>
      <c r="F433">
        <v>6</v>
      </c>
      <c r="G433">
        <v>18</v>
      </c>
      <c r="H433">
        <v>3578.27</v>
      </c>
      <c r="I433">
        <v>2171.2941999999998</v>
      </c>
      <c r="J433" s="11">
        <v>38768</v>
      </c>
      <c r="K433">
        <v>64408.86</v>
      </c>
      <c r="L433">
        <v>39083.295599999998</v>
      </c>
      <c r="M433">
        <v>25325.564399999999</v>
      </c>
    </row>
    <row r="434" spans="1:13" x14ac:dyDescent="0.3">
      <c r="A434">
        <v>312</v>
      </c>
      <c r="B434">
        <v>20060201</v>
      </c>
      <c r="C434">
        <v>20060213</v>
      </c>
      <c r="D434">
        <v>20060208</v>
      </c>
      <c r="E434">
        <v>28648</v>
      </c>
      <c r="F434">
        <v>6</v>
      </c>
      <c r="G434">
        <v>4</v>
      </c>
      <c r="H434">
        <v>3578.27</v>
      </c>
      <c r="I434">
        <v>2171.2941999999998</v>
      </c>
      <c r="J434" s="11">
        <v>38749</v>
      </c>
      <c r="K434">
        <v>14313.08</v>
      </c>
      <c r="L434">
        <v>8685.1767999999993</v>
      </c>
      <c r="M434">
        <v>5627.9031999999997</v>
      </c>
    </row>
    <row r="435" spans="1:13" x14ac:dyDescent="0.3">
      <c r="A435">
        <v>312</v>
      </c>
      <c r="B435">
        <v>20060312</v>
      </c>
      <c r="C435">
        <v>20060324</v>
      </c>
      <c r="D435">
        <v>20060319</v>
      </c>
      <c r="E435">
        <v>28652</v>
      </c>
      <c r="F435">
        <v>6</v>
      </c>
      <c r="G435">
        <v>19</v>
      </c>
      <c r="H435">
        <v>3578.27</v>
      </c>
      <c r="I435">
        <v>2171.2941999999998</v>
      </c>
      <c r="J435" s="11">
        <v>38788</v>
      </c>
      <c r="K435">
        <v>67987.13</v>
      </c>
      <c r="L435">
        <v>41254.589800000002</v>
      </c>
      <c r="M435">
        <v>26732.540199999999</v>
      </c>
    </row>
    <row r="436" spans="1:13" x14ac:dyDescent="0.3">
      <c r="A436">
        <v>312</v>
      </c>
      <c r="B436">
        <v>20060301</v>
      </c>
      <c r="C436">
        <v>20060313</v>
      </c>
      <c r="D436">
        <v>20060308</v>
      </c>
      <c r="E436">
        <v>28656</v>
      </c>
      <c r="F436">
        <v>6</v>
      </c>
      <c r="G436">
        <v>3</v>
      </c>
      <c r="H436">
        <v>3578.27</v>
      </c>
      <c r="I436">
        <v>2171.2941999999998</v>
      </c>
      <c r="J436" s="11">
        <v>38777</v>
      </c>
      <c r="K436">
        <v>10734.81</v>
      </c>
      <c r="L436">
        <v>6513.8825999999999</v>
      </c>
      <c r="M436">
        <v>4220.9273999999996</v>
      </c>
    </row>
    <row r="437" spans="1:13" x14ac:dyDescent="0.3">
      <c r="A437">
        <v>312</v>
      </c>
      <c r="B437">
        <v>20060202</v>
      </c>
      <c r="C437">
        <v>20060214</v>
      </c>
      <c r="D437">
        <v>20060209</v>
      </c>
      <c r="E437">
        <v>28778</v>
      </c>
      <c r="F437">
        <v>6</v>
      </c>
      <c r="G437">
        <v>6</v>
      </c>
      <c r="H437">
        <v>3578.27</v>
      </c>
      <c r="I437">
        <v>2171.2941999999998</v>
      </c>
      <c r="J437" s="11">
        <v>38750</v>
      </c>
      <c r="K437">
        <v>21469.62</v>
      </c>
      <c r="L437">
        <v>13027.7652</v>
      </c>
      <c r="M437">
        <v>8441.8547999999992</v>
      </c>
    </row>
    <row r="438" spans="1:13" x14ac:dyDescent="0.3">
      <c r="A438">
        <v>314</v>
      </c>
      <c r="B438">
        <v>20060226</v>
      </c>
      <c r="C438">
        <v>20060310</v>
      </c>
      <c r="D438">
        <v>20060305</v>
      </c>
      <c r="E438">
        <v>29340</v>
      </c>
      <c r="F438">
        <v>6</v>
      </c>
      <c r="G438">
        <v>4</v>
      </c>
      <c r="H438">
        <v>3578.27</v>
      </c>
      <c r="I438">
        <v>2171.2941999999998</v>
      </c>
      <c r="J438" s="11">
        <v>38774</v>
      </c>
      <c r="K438">
        <v>14313.08</v>
      </c>
      <c r="L438">
        <v>8685.1767999999993</v>
      </c>
      <c r="M438">
        <v>5627.9031999999997</v>
      </c>
    </row>
    <row r="439" spans="1:13" x14ac:dyDescent="0.3">
      <c r="A439">
        <v>314</v>
      </c>
      <c r="B439">
        <v>20060120</v>
      </c>
      <c r="C439">
        <v>20060201</v>
      </c>
      <c r="D439">
        <v>20060127</v>
      </c>
      <c r="E439">
        <v>14846</v>
      </c>
      <c r="F439">
        <v>10</v>
      </c>
      <c r="G439">
        <v>10</v>
      </c>
      <c r="H439">
        <v>3578.27</v>
      </c>
      <c r="I439">
        <v>2171.2941999999998</v>
      </c>
      <c r="J439" s="11">
        <v>38737</v>
      </c>
      <c r="K439">
        <v>35782.699999999997</v>
      </c>
      <c r="L439">
        <v>21712.941999999999</v>
      </c>
      <c r="M439">
        <v>14069.758</v>
      </c>
    </row>
    <row r="440" spans="1:13" x14ac:dyDescent="0.3">
      <c r="A440">
        <v>313</v>
      </c>
      <c r="B440">
        <v>20060121</v>
      </c>
      <c r="C440">
        <v>20060202</v>
      </c>
      <c r="D440">
        <v>20060128</v>
      </c>
      <c r="E440">
        <v>14847</v>
      </c>
      <c r="F440">
        <v>10</v>
      </c>
      <c r="G440">
        <v>9</v>
      </c>
      <c r="H440">
        <v>3578.27</v>
      </c>
      <c r="I440">
        <v>2171.2941999999998</v>
      </c>
      <c r="J440" s="11">
        <v>38738</v>
      </c>
      <c r="K440">
        <v>32204.43</v>
      </c>
      <c r="L440">
        <v>19541.647799999999</v>
      </c>
      <c r="M440">
        <v>12662.7822</v>
      </c>
    </row>
    <row r="441" spans="1:13" x14ac:dyDescent="0.3">
      <c r="A441">
        <v>311</v>
      </c>
      <c r="B441">
        <v>20060119</v>
      </c>
      <c r="C441">
        <v>20060131</v>
      </c>
      <c r="D441">
        <v>20060126</v>
      </c>
      <c r="E441">
        <v>14861</v>
      </c>
      <c r="F441">
        <v>10</v>
      </c>
      <c r="G441">
        <v>1</v>
      </c>
      <c r="H441">
        <v>3578.27</v>
      </c>
      <c r="I441">
        <v>2171.2941999999998</v>
      </c>
      <c r="J441" s="11">
        <v>38736</v>
      </c>
      <c r="K441">
        <v>3578.27</v>
      </c>
      <c r="L441">
        <v>2171.2941999999998</v>
      </c>
      <c r="M441">
        <v>1406.9757999999999</v>
      </c>
    </row>
    <row r="442" spans="1:13" x14ac:dyDescent="0.3">
      <c r="A442">
        <v>310</v>
      </c>
      <c r="B442">
        <v>20060130</v>
      </c>
      <c r="C442">
        <v>20060211</v>
      </c>
      <c r="D442">
        <v>20060206</v>
      </c>
      <c r="E442">
        <v>14928</v>
      </c>
      <c r="F442">
        <v>10</v>
      </c>
      <c r="G442">
        <v>18</v>
      </c>
      <c r="H442">
        <v>3578.27</v>
      </c>
      <c r="I442">
        <v>2171.2941999999998</v>
      </c>
      <c r="J442" s="11">
        <v>38747</v>
      </c>
      <c r="K442">
        <v>64408.86</v>
      </c>
      <c r="L442">
        <v>39083.295599999998</v>
      </c>
      <c r="M442">
        <v>25325.564399999999</v>
      </c>
    </row>
    <row r="443" spans="1:13" x14ac:dyDescent="0.3">
      <c r="A443">
        <v>310</v>
      </c>
      <c r="B443">
        <v>20060118</v>
      </c>
      <c r="C443">
        <v>20060130</v>
      </c>
      <c r="D443">
        <v>20060125</v>
      </c>
      <c r="E443">
        <v>14929</v>
      </c>
      <c r="F443">
        <v>10</v>
      </c>
      <c r="G443">
        <v>20</v>
      </c>
      <c r="H443">
        <v>3578.27</v>
      </c>
      <c r="I443">
        <v>2171.2941999999998</v>
      </c>
      <c r="J443" s="11">
        <v>38735</v>
      </c>
      <c r="K443">
        <v>71565.399999999994</v>
      </c>
      <c r="L443">
        <v>43425.883999999998</v>
      </c>
      <c r="M443">
        <v>28139.516</v>
      </c>
    </row>
    <row r="444" spans="1:13" x14ac:dyDescent="0.3">
      <c r="A444">
        <v>311</v>
      </c>
      <c r="B444">
        <v>20060107</v>
      </c>
      <c r="C444">
        <v>20060119</v>
      </c>
      <c r="D444">
        <v>20060114</v>
      </c>
      <c r="E444">
        <v>14937</v>
      </c>
      <c r="F444">
        <v>10</v>
      </c>
      <c r="G444">
        <v>19</v>
      </c>
      <c r="H444">
        <v>3578.27</v>
      </c>
      <c r="I444">
        <v>2171.2941999999998</v>
      </c>
      <c r="J444" s="11">
        <v>38724</v>
      </c>
      <c r="K444">
        <v>67987.13</v>
      </c>
      <c r="L444">
        <v>41254.589800000002</v>
      </c>
      <c r="M444">
        <v>26732.540199999999</v>
      </c>
    </row>
    <row r="445" spans="1:13" x14ac:dyDescent="0.3">
      <c r="A445">
        <v>314</v>
      </c>
      <c r="B445">
        <v>20060114</v>
      </c>
      <c r="C445">
        <v>20060126</v>
      </c>
      <c r="D445">
        <v>20060121</v>
      </c>
      <c r="E445">
        <v>14941</v>
      </c>
      <c r="F445">
        <v>10</v>
      </c>
      <c r="G445">
        <v>13</v>
      </c>
      <c r="H445">
        <v>3578.27</v>
      </c>
      <c r="I445">
        <v>2171.2941999999998</v>
      </c>
      <c r="J445" s="11">
        <v>38731</v>
      </c>
      <c r="K445">
        <v>46517.51</v>
      </c>
      <c r="L445">
        <v>28226.8246</v>
      </c>
      <c r="M445">
        <v>18290.685399999998</v>
      </c>
    </row>
    <row r="446" spans="1:13" x14ac:dyDescent="0.3">
      <c r="A446">
        <v>312</v>
      </c>
      <c r="B446">
        <v>20060102</v>
      </c>
      <c r="C446">
        <v>20060114</v>
      </c>
      <c r="D446">
        <v>20060109</v>
      </c>
      <c r="E446">
        <v>14947</v>
      </c>
      <c r="F446">
        <v>10</v>
      </c>
      <c r="G446">
        <v>10</v>
      </c>
      <c r="H446">
        <v>3578.27</v>
      </c>
      <c r="I446">
        <v>2171.2941999999998</v>
      </c>
      <c r="J446" s="11">
        <v>38719</v>
      </c>
      <c r="K446">
        <v>35782.699999999997</v>
      </c>
      <c r="L446">
        <v>21712.941999999999</v>
      </c>
      <c r="M446">
        <v>14069.758</v>
      </c>
    </row>
    <row r="447" spans="1:13" x14ac:dyDescent="0.3">
      <c r="A447">
        <v>310</v>
      </c>
      <c r="B447">
        <v>20060118</v>
      </c>
      <c r="C447">
        <v>20060130</v>
      </c>
      <c r="D447">
        <v>20060125</v>
      </c>
      <c r="E447">
        <v>14949</v>
      </c>
      <c r="F447">
        <v>10</v>
      </c>
      <c r="G447">
        <v>13</v>
      </c>
      <c r="H447">
        <v>3578.27</v>
      </c>
      <c r="I447">
        <v>2171.2941999999998</v>
      </c>
      <c r="J447" s="11">
        <v>38735</v>
      </c>
      <c r="K447">
        <v>46517.51</v>
      </c>
      <c r="L447">
        <v>28226.8246</v>
      </c>
      <c r="M447">
        <v>18290.685399999998</v>
      </c>
    </row>
    <row r="448" spans="1:13" x14ac:dyDescent="0.3">
      <c r="A448">
        <v>310</v>
      </c>
      <c r="B448">
        <v>20060113</v>
      </c>
      <c r="C448">
        <v>20060125</v>
      </c>
      <c r="D448">
        <v>20060120</v>
      </c>
      <c r="E448">
        <v>14950</v>
      </c>
      <c r="F448">
        <v>10</v>
      </c>
      <c r="G448">
        <v>17</v>
      </c>
      <c r="H448">
        <v>3578.27</v>
      </c>
      <c r="I448">
        <v>2171.2941999999998</v>
      </c>
      <c r="J448" s="11">
        <v>38730</v>
      </c>
      <c r="K448">
        <v>60830.59</v>
      </c>
      <c r="L448">
        <v>36912.001400000001</v>
      </c>
      <c r="M448">
        <v>23918.588599999999</v>
      </c>
    </row>
    <row r="449" spans="1:13" x14ac:dyDescent="0.3">
      <c r="A449">
        <v>313</v>
      </c>
      <c r="B449">
        <v>20060111</v>
      </c>
      <c r="C449">
        <v>20060123</v>
      </c>
      <c r="D449">
        <v>20060118</v>
      </c>
      <c r="E449">
        <v>14975</v>
      </c>
      <c r="F449">
        <v>10</v>
      </c>
      <c r="G449">
        <v>15</v>
      </c>
      <c r="H449">
        <v>3578.27</v>
      </c>
      <c r="I449">
        <v>2171.2941999999998</v>
      </c>
      <c r="J449" s="11">
        <v>38728</v>
      </c>
      <c r="K449">
        <v>53674.05</v>
      </c>
      <c r="L449">
        <v>32569.413</v>
      </c>
      <c r="M449">
        <v>21104.636999999999</v>
      </c>
    </row>
    <row r="450" spans="1:13" x14ac:dyDescent="0.3">
      <c r="A450">
        <v>310</v>
      </c>
      <c r="B450">
        <v>20060115</v>
      </c>
      <c r="C450">
        <v>20060127</v>
      </c>
      <c r="D450">
        <v>20060122</v>
      </c>
      <c r="E450">
        <v>14984</v>
      </c>
      <c r="F450">
        <v>10</v>
      </c>
      <c r="G450">
        <v>5</v>
      </c>
      <c r="H450">
        <v>3578.27</v>
      </c>
      <c r="I450">
        <v>2171.2941999999998</v>
      </c>
      <c r="J450" s="11">
        <v>38732</v>
      </c>
      <c r="K450">
        <v>17891.349999999999</v>
      </c>
      <c r="L450">
        <v>10856.471</v>
      </c>
      <c r="M450">
        <v>7034.8789999999999</v>
      </c>
    </row>
    <row r="451" spans="1:13" x14ac:dyDescent="0.3">
      <c r="A451">
        <v>313</v>
      </c>
      <c r="B451">
        <v>20060119</v>
      </c>
      <c r="C451">
        <v>20060131</v>
      </c>
      <c r="D451">
        <v>20060126</v>
      </c>
      <c r="E451">
        <v>14991</v>
      </c>
      <c r="F451">
        <v>10</v>
      </c>
      <c r="G451">
        <v>12</v>
      </c>
      <c r="H451">
        <v>3578.27</v>
      </c>
      <c r="I451">
        <v>2171.2941999999998</v>
      </c>
      <c r="J451" s="11">
        <v>38736</v>
      </c>
      <c r="K451">
        <v>42939.24</v>
      </c>
      <c r="L451">
        <v>26055.5304</v>
      </c>
      <c r="M451">
        <v>16883.709599999998</v>
      </c>
    </row>
    <row r="452" spans="1:13" x14ac:dyDescent="0.3">
      <c r="A452">
        <v>311</v>
      </c>
      <c r="B452">
        <v>20060118</v>
      </c>
      <c r="C452">
        <v>20060130</v>
      </c>
      <c r="D452">
        <v>20060125</v>
      </c>
      <c r="E452">
        <v>15046</v>
      </c>
      <c r="F452">
        <v>10</v>
      </c>
      <c r="G452">
        <v>4</v>
      </c>
      <c r="H452">
        <v>3578.27</v>
      </c>
      <c r="I452">
        <v>2171.2941999999998</v>
      </c>
      <c r="J452" s="11">
        <v>38735</v>
      </c>
      <c r="K452">
        <v>14313.08</v>
      </c>
      <c r="L452">
        <v>8685.1767999999993</v>
      </c>
      <c r="M452">
        <v>5627.9031999999997</v>
      </c>
    </row>
    <row r="453" spans="1:13" x14ac:dyDescent="0.3">
      <c r="A453">
        <v>310</v>
      </c>
      <c r="B453">
        <v>20060119</v>
      </c>
      <c r="C453">
        <v>20060131</v>
      </c>
      <c r="D453">
        <v>20060126</v>
      </c>
      <c r="E453">
        <v>15047</v>
      </c>
      <c r="F453">
        <v>10</v>
      </c>
      <c r="G453">
        <v>20</v>
      </c>
      <c r="H453">
        <v>3578.27</v>
      </c>
      <c r="I453">
        <v>2171.2941999999998</v>
      </c>
      <c r="J453" s="11">
        <v>38736</v>
      </c>
      <c r="K453">
        <v>71565.399999999994</v>
      </c>
      <c r="L453">
        <v>43425.883999999998</v>
      </c>
      <c r="M453">
        <v>28139.516</v>
      </c>
    </row>
    <row r="454" spans="1:13" x14ac:dyDescent="0.3">
      <c r="A454">
        <v>313</v>
      </c>
      <c r="B454">
        <v>20060201</v>
      </c>
      <c r="C454">
        <v>20060213</v>
      </c>
      <c r="D454">
        <v>20060208</v>
      </c>
      <c r="E454">
        <v>15048</v>
      </c>
      <c r="F454">
        <v>10</v>
      </c>
      <c r="G454">
        <v>2</v>
      </c>
      <c r="H454">
        <v>3578.27</v>
      </c>
      <c r="I454">
        <v>2171.2941999999998</v>
      </c>
      <c r="J454" s="11">
        <v>38749</v>
      </c>
      <c r="K454">
        <v>7156.54</v>
      </c>
      <c r="L454">
        <v>4342.5883999999996</v>
      </c>
      <c r="M454">
        <v>2813.9515999999999</v>
      </c>
    </row>
    <row r="455" spans="1:13" x14ac:dyDescent="0.3">
      <c r="A455">
        <v>313</v>
      </c>
      <c r="B455">
        <v>20060209</v>
      </c>
      <c r="C455">
        <v>20060221</v>
      </c>
      <c r="D455">
        <v>20060216</v>
      </c>
      <c r="E455">
        <v>15051</v>
      </c>
      <c r="F455">
        <v>10</v>
      </c>
      <c r="G455">
        <v>19</v>
      </c>
      <c r="H455">
        <v>3578.27</v>
      </c>
      <c r="I455">
        <v>2171.2941999999998</v>
      </c>
      <c r="J455" s="11">
        <v>38757</v>
      </c>
      <c r="K455">
        <v>67987.13</v>
      </c>
      <c r="L455">
        <v>41254.589800000002</v>
      </c>
      <c r="M455">
        <v>26732.540199999999</v>
      </c>
    </row>
    <row r="456" spans="1:13" x14ac:dyDescent="0.3">
      <c r="A456">
        <v>310</v>
      </c>
      <c r="B456">
        <v>20060213</v>
      </c>
      <c r="C456">
        <v>20060225</v>
      </c>
      <c r="D456">
        <v>20060220</v>
      </c>
      <c r="E456">
        <v>15056</v>
      </c>
      <c r="F456">
        <v>10</v>
      </c>
      <c r="G456">
        <v>7</v>
      </c>
      <c r="H456">
        <v>3578.27</v>
      </c>
      <c r="I456">
        <v>2171.2941999999998</v>
      </c>
      <c r="J456" s="11">
        <v>38761</v>
      </c>
      <c r="K456">
        <v>25047.89</v>
      </c>
      <c r="L456">
        <v>15199.0594</v>
      </c>
      <c r="M456">
        <v>9848.8305999999993</v>
      </c>
    </row>
    <row r="457" spans="1:13" x14ac:dyDescent="0.3">
      <c r="A457">
        <v>310</v>
      </c>
      <c r="B457">
        <v>20060210</v>
      </c>
      <c r="C457">
        <v>20060222</v>
      </c>
      <c r="D457">
        <v>20060217</v>
      </c>
      <c r="E457">
        <v>15058</v>
      </c>
      <c r="F457">
        <v>10</v>
      </c>
      <c r="G457">
        <v>13</v>
      </c>
      <c r="H457">
        <v>3578.27</v>
      </c>
      <c r="I457">
        <v>2171.2941999999998</v>
      </c>
      <c r="J457" s="11">
        <v>38758</v>
      </c>
      <c r="K457">
        <v>46517.51</v>
      </c>
      <c r="L457">
        <v>28226.8246</v>
      </c>
      <c r="M457">
        <v>18290.685399999998</v>
      </c>
    </row>
    <row r="458" spans="1:13" x14ac:dyDescent="0.3">
      <c r="A458">
        <v>312</v>
      </c>
      <c r="B458">
        <v>20060209</v>
      </c>
      <c r="C458">
        <v>20060221</v>
      </c>
      <c r="D458">
        <v>20060216</v>
      </c>
      <c r="E458">
        <v>15059</v>
      </c>
      <c r="F458">
        <v>10</v>
      </c>
      <c r="G458">
        <v>15</v>
      </c>
      <c r="H458">
        <v>3578.27</v>
      </c>
      <c r="I458">
        <v>2171.2941999999998</v>
      </c>
      <c r="J458" s="11">
        <v>38757</v>
      </c>
      <c r="K458">
        <v>53674.05</v>
      </c>
      <c r="L458">
        <v>32569.413</v>
      </c>
      <c r="M458">
        <v>21104.636999999999</v>
      </c>
    </row>
    <row r="459" spans="1:13" x14ac:dyDescent="0.3">
      <c r="A459">
        <v>310</v>
      </c>
      <c r="B459">
        <v>20060205</v>
      </c>
      <c r="C459">
        <v>20060217</v>
      </c>
      <c r="D459">
        <v>20060212</v>
      </c>
      <c r="E459">
        <v>15062</v>
      </c>
      <c r="F459">
        <v>10</v>
      </c>
      <c r="G459">
        <v>2</v>
      </c>
      <c r="H459">
        <v>3578.27</v>
      </c>
      <c r="I459">
        <v>2171.2941999999998</v>
      </c>
      <c r="J459" s="11">
        <v>38753</v>
      </c>
      <c r="K459">
        <v>7156.54</v>
      </c>
      <c r="L459">
        <v>4342.5883999999996</v>
      </c>
      <c r="M459">
        <v>2813.9515999999999</v>
      </c>
    </row>
    <row r="460" spans="1:13" x14ac:dyDescent="0.3">
      <c r="A460">
        <v>313</v>
      </c>
      <c r="B460">
        <v>20060206</v>
      </c>
      <c r="C460">
        <v>20060218</v>
      </c>
      <c r="D460">
        <v>20060213</v>
      </c>
      <c r="E460">
        <v>15077</v>
      </c>
      <c r="F460">
        <v>10</v>
      </c>
      <c r="G460">
        <v>14</v>
      </c>
      <c r="H460">
        <v>3578.27</v>
      </c>
      <c r="I460">
        <v>2171.2941999999998</v>
      </c>
      <c r="J460" s="11">
        <v>38754</v>
      </c>
      <c r="K460">
        <v>50095.78</v>
      </c>
      <c r="L460">
        <v>30398.1188</v>
      </c>
      <c r="M460">
        <v>19697.661199999999</v>
      </c>
    </row>
    <row r="461" spans="1:13" x14ac:dyDescent="0.3">
      <c r="A461">
        <v>313</v>
      </c>
      <c r="B461">
        <v>20060204</v>
      </c>
      <c r="C461">
        <v>20060216</v>
      </c>
      <c r="D461">
        <v>20060211</v>
      </c>
      <c r="E461">
        <v>15078</v>
      </c>
      <c r="F461">
        <v>10</v>
      </c>
      <c r="G461">
        <v>4</v>
      </c>
      <c r="H461">
        <v>3578.27</v>
      </c>
      <c r="I461">
        <v>2171.2941999999998</v>
      </c>
      <c r="J461" s="11">
        <v>38752</v>
      </c>
      <c r="K461">
        <v>14313.08</v>
      </c>
      <c r="L461">
        <v>8685.1767999999993</v>
      </c>
      <c r="M461">
        <v>5627.9031999999997</v>
      </c>
    </row>
    <row r="462" spans="1:13" x14ac:dyDescent="0.3">
      <c r="A462">
        <v>313</v>
      </c>
      <c r="B462">
        <v>20060202</v>
      </c>
      <c r="C462">
        <v>20060214</v>
      </c>
      <c r="D462">
        <v>20060209</v>
      </c>
      <c r="E462">
        <v>15081</v>
      </c>
      <c r="F462">
        <v>10</v>
      </c>
      <c r="G462">
        <v>5</v>
      </c>
      <c r="H462">
        <v>3578.27</v>
      </c>
      <c r="I462">
        <v>2171.2941999999998</v>
      </c>
      <c r="J462" s="11">
        <v>38750</v>
      </c>
      <c r="K462">
        <v>17891.349999999999</v>
      </c>
      <c r="L462">
        <v>10856.471</v>
      </c>
      <c r="M462">
        <v>7034.8789999999999</v>
      </c>
    </row>
    <row r="463" spans="1:13" x14ac:dyDescent="0.3">
      <c r="A463">
        <v>313</v>
      </c>
      <c r="B463">
        <v>20060318</v>
      </c>
      <c r="C463">
        <v>20060330</v>
      </c>
      <c r="D463">
        <v>20060325</v>
      </c>
      <c r="E463">
        <v>15083</v>
      </c>
      <c r="F463">
        <v>10</v>
      </c>
      <c r="G463">
        <v>13</v>
      </c>
      <c r="H463">
        <v>3578.27</v>
      </c>
      <c r="I463">
        <v>2171.2941999999998</v>
      </c>
      <c r="J463" s="11">
        <v>38794</v>
      </c>
      <c r="K463">
        <v>46517.51</v>
      </c>
      <c r="L463">
        <v>28226.8246</v>
      </c>
      <c r="M463">
        <v>18290.685399999998</v>
      </c>
    </row>
    <row r="464" spans="1:13" x14ac:dyDescent="0.3">
      <c r="A464">
        <v>313</v>
      </c>
      <c r="B464">
        <v>20060324</v>
      </c>
      <c r="C464">
        <v>20060405</v>
      </c>
      <c r="D464">
        <v>20060331</v>
      </c>
      <c r="E464">
        <v>15087</v>
      </c>
      <c r="F464">
        <v>10</v>
      </c>
      <c r="G464">
        <v>7</v>
      </c>
      <c r="H464">
        <v>3578.27</v>
      </c>
      <c r="I464">
        <v>2171.2941999999998</v>
      </c>
      <c r="J464" s="11">
        <v>38800</v>
      </c>
      <c r="K464">
        <v>25047.89</v>
      </c>
      <c r="L464">
        <v>15199.0594</v>
      </c>
      <c r="M464">
        <v>9848.8305999999993</v>
      </c>
    </row>
    <row r="465" spans="1:13" x14ac:dyDescent="0.3">
      <c r="A465">
        <v>314</v>
      </c>
      <c r="B465">
        <v>20060321</v>
      </c>
      <c r="C465">
        <v>20060402</v>
      </c>
      <c r="D465">
        <v>20060328</v>
      </c>
      <c r="E465">
        <v>15088</v>
      </c>
      <c r="F465">
        <v>10</v>
      </c>
      <c r="G465">
        <v>17</v>
      </c>
      <c r="H465">
        <v>3578.27</v>
      </c>
      <c r="I465">
        <v>2171.2941999999998</v>
      </c>
      <c r="J465" s="11">
        <v>38797</v>
      </c>
      <c r="K465">
        <v>60830.59</v>
      </c>
      <c r="L465">
        <v>36912.001400000001</v>
      </c>
      <c r="M465">
        <v>23918.588599999999</v>
      </c>
    </row>
    <row r="466" spans="1:13" x14ac:dyDescent="0.3">
      <c r="A466">
        <v>312</v>
      </c>
      <c r="B466">
        <v>20060326</v>
      </c>
      <c r="C466">
        <v>20060407</v>
      </c>
      <c r="D466">
        <v>20060402</v>
      </c>
      <c r="E466">
        <v>15089</v>
      </c>
      <c r="F466">
        <v>10</v>
      </c>
      <c r="G466">
        <v>19</v>
      </c>
      <c r="H466">
        <v>3578.27</v>
      </c>
      <c r="I466">
        <v>2171.2941999999998</v>
      </c>
      <c r="J466" s="11">
        <v>38802</v>
      </c>
      <c r="K466">
        <v>67987.13</v>
      </c>
      <c r="L466">
        <v>41254.589800000002</v>
      </c>
      <c r="M466">
        <v>26732.540199999999</v>
      </c>
    </row>
    <row r="467" spans="1:13" x14ac:dyDescent="0.3">
      <c r="A467">
        <v>312</v>
      </c>
      <c r="B467">
        <v>20060318</v>
      </c>
      <c r="C467">
        <v>20060330</v>
      </c>
      <c r="D467">
        <v>20060325</v>
      </c>
      <c r="E467">
        <v>15097</v>
      </c>
      <c r="F467">
        <v>10</v>
      </c>
      <c r="G467">
        <v>12</v>
      </c>
      <c r="H467">
        <v>3578.27</v>
      </c>
      <c r="I467">
        <v>2171.2941999999998</v>
      </c>
      <c r="J467" s="11">
        <v>38794</v>
      </c>
      <c r="K467">
        <v>42939.24</v>
      </c>
      <c r="L467">
        <v>26055.5304</v>
      </c>
      <c r="M467">
        <v>16883.709599999998</v>
      </c>
    </row>
    <row r="468" spans="1:13" x14ac:dyDescent="0.3">
      <c r="A468">
        <v>312</v>
      </c>
      <c r="B468">
        <v>20060328</v>
      </c>
      <c r="C468">
        <v>20060409</v>
      </c>
      <c r="D468">
        <v>20060404</v>
      </c>
      <c r="E468">
        <v>15106</v>
      </c>
      <c r="F468">
        <v>10</v>
      </c>
      <c r="G468">
        <v>6</v>
      </c>
      <c r="H468">
        <v>3578.27</v>
      </c>
      <c r="I468">
        <v>2171.2941999999998</v>
      </c>
      <c r="J468" s="11">
        <v>38804</v>
      </c>
      <c r="K468">
        <v>21469.62</v>
      </c>
      <c r="L468">
        <v>13027.7652</v>
      </c>
      <c r="M468">
        <v>8441.8547999999992</v>
      </c>
    </row>
    <row r="469" spans="1:13" x14ac:dyDescent="0.3">
      <c r="A469">
        <v>310</v>
      </c>
      <c r="B469">
        <v>20060303</v>
      </c>
      <c r="C469">
        <v>20060315</v>
      </c>
      <c r="D469">
        <v>20060310</v>
      </c>
      <c r="E469">
        <v>15118</v>
      </c>
      <c r="F469">
        <v>10</v>
      </c>
      <c r="G469">
        <v>16</v>
      </c>
      <c r="H469">
        <v>3578.27</v>
      </c>
      <c r="I469">
        <v>2171.2941999999998</v>
      </c>
      <c r="J469" s="11">
        <v>38779</v>
      </c>
      <c r="K469">
        <v>57252.32</v>
      </c>
      <c r="L469">
        <v>34740.707199999997</v>
      </c>
      <c r="M469">
        <v>22511.612799999999</v>
      </c>
    </row>
    <row r="470" spans="1:13" x14ac:dyDescent="0.3">
      <c r="A470">
        <v>311</v>
      </c>
      <c r="B470">
        <v>20060306</v>
      </c>
      <c r="C470">
        <v>20060318</v>
      </c>
      <c r="D470">
        <v>20060313</v>
      </c>
      <c r="E470">
        <v>15354</v>
      </c>
      <c r="F470">
        <v>10</v>
      </c>
      <c r="G470">
        <v>17</v>
      </c>
      <c r="H470">
        <v>3578.27</v>
      </c>
      <c r="I470">
        <v>2171.2941999999998</v>
      </c>
      <c r="J470" s="11">
        <v>38782</v>
      </c>
      <c r="K470">
        <v>60830.59</v>
      </c>
      <c r="L470">
        <v>36912.001400000001</v>
      </c>
      <c r="M470">
        <v>23918.588599999999</v>
      </c>
    </row>
    <row r="471" spans="1:13" x14ac:dyDescent="0.3">
      <c r="A471">
        <v>349</v>
      </c>
      <c r="B471">
        <v>20060126</v>
      </c>
      <c r="C471">
        <v>20060207</v>
      </c>
      <c r="D471">
        <v>20060202</v>
      </c>
      <c r="E471">
        <v>11387</v>
      </c>
      <c r="F471">
        <v>10</v>
      </c>
      <c r="G471">
        <v>5</v>
      </c>
      <c r="H471">
        <v>3374.99</v>
      </c>
      <c r="I471">
        <v>1898.0944</v>
      </c>
      <c r="J471" s="11">
        <v>38743</v>
      </c>
      <c r="K471">
        <v>16874.95</v>
      </c>
      <c r="L471">
        <v>9490.4719999999998</v>
      </c>
      <c r="M471">
        <v>7384.4780000000001</v>
      </c>
    </row>
    <row r="472" spans="1:13" x14ac:dyDescent="0.3">
      <c r="A472">
        <v>350</v>
      </c>
      <c r="B472">
        <v>20060103</v>
      </c>
      <c r="C472">
        <v>20060115</v>
      </c>
      <c r="D472">
        <v>20060110</v>
      </c>
      <c r="E472">
        <v>11388</v>
      </c>
      <c r="F472">
        <v>10</v>
      </c>
      <c r="G472">
        <v>16</v>
      </c>
      <c r="H472">
        <v>3374.99</v>
      </c>
      <c r="I472">
        <v>1898.0944</v>
      </c>
      <c r="J472" s="11">
        <v>38720</v>
      </c>
      <c r="K472">
        <v>53999.839999999997</v>
      </c>
      <c r="L472">
        <v>30369.510399999999</v>
      </c>
      <c r="M472">
        <v>23630.329600000001</v>
      </c>
    </row>
    <row r="473" spans="1:13" x14ac:dyDescent="0.3">
      <c r="A473">
        <v>344</v>
      </c>
      <c r="B473">
        <v>20060104</v>
      </c>
      <c r="C473">
        <v>20060116</v>
      </c>
      <c r="D473">
        <v>20060111</v>
      </c>
      <c r="E473">
        <v>11394</v>
      </c>
      <c r="F473">
        <v>10</v>
      </c>
      <c r="G473">
        <v>7</v>
      </c>
      <c r="H473">
        <v>3399.99</v>
      </c>
      <c r="I473">
        <v>1912.1543999999999</v>
      </c>
      <c r="J473" s="11">
        <v>38721</v>
      </c>
      <c r="K473">
        <v>23799.93</v>
      </c>
      <c r="L473">
        <v>13385.0808</v>
      </c>
      <c r="M473">
        <v>10414.849200000001</v>
      </c>
    </row>
    <row r="474" spans="1:13" x14ac:dyDescent="0.3">
      <c r="A474">
        <v>345</v>
      </c>
      <c r="B474">
        <v>20060103</v>
      </c>
      <c r="C474">
        <v>20060115</v>
      </c>
      <c r="D474">
        <v>20060110</v>
      </c>
      <c r="E474">
        <v>11398</v>
      </c>
      <c r="F474">
        <v>10</v>
      </c>
      <c r="G474">
        <v>16</v>
      </c>
      <c r="H474">
        <v>3399.99</v>
      </c>
      <c r="I474">
        <v>1912.1543999999999</v>
      </c>
      <c r="J474" s="11">
        <v>38720</v>
      </c>
      <c r="K474">
        <v>54399.839999999997</v>
      </c>
      <c r="L474">
        <v>30594.470399999998</v>
      </c>
      <c r="M474">
        <v>23805.369600000002</v>
      </c>
    </row>
    <row r="475" spans="1:13" x14ac:dyDescent="0.3">
      <c r="A475">
        <v>349</v>
      </c>
      <c r="B475">
        <v>20060115</v>
      </c>
      <c r="C475">
        <v>20060127</v>
      </c>
      <c r="D475">
        <v>20060122</v>
      </c>
      <c r="E475">
        <v>11400</v>
      </c>
      <c r="F475">
        <v>10</v>
      </c>
      <c r="G475">
        <v>3</v>
      </c>
      <c r="H475">
        <v>3374.99</v>
      </c>
      <c r="I475">
        <v>1898.0944</v>
      </c>
      <c r="J475" s="11">
        <v>38732</v>
      </c>
      <c r="K475">
        <v>10124.969999999999</v>
      </c>
      <c r="L475">
        <v>5694.2831999999999</v>
      </c>
      <c r="M475">
        <v>4430.6868000000004</v>
      </c>
    </row>
    <row r="476" spans="1:13" x14ac:dyDescent="0.3">
      <c r="A476">
        <v>344</v>
      </c>
      <c r="B476">
        <v>20060210</v>
      </c>
      <c r="C476">
        <v>20060222</v>
      </c>
      <c r="D476">
        <v>20060217</v>
      </c>
      <c r="E476">
        <v>11413</v>
      </c>
      <c r="F476">
        <v>10</v>
      </c>
      <c r="G476">
        <v>2</v>
      </c>
      <c r="H476">
        <v>3399.99</v>
      </c>
      <c r="I476">
        <v>1912.1543999999999</v>
      </c>
      <c r="J476" s="11">
        <v>38758</v>
      </c>
      <c r="K476">
        <v>6799.98</v>
      </c>
      <c r="L476">
        <v>3824.3087999999998</v>
      </c>
      <c r="M476">
        <v>2975.6712000000002</v>
      </c>
    </row>
    <row r="477" spans="1:13" x14ac:dyDescent="0.3">
      <c r="A477">
        <v>346</v>
      </c>
      <c r="B477">
        <v>20060213</v>
      </c>
      <c r="C477">
        <v>20060225</v>
      </c>
      <c r="D477">
        <v>20060220</v>
      </c>
      <c r="E477">
        <v>11414</v>
      </c>
      <c r="F477">
        <v>10</v>
      </c>
      <c r="G477">
        <v>15</v>
      </c>
      <c r="H477">
        <v>3399.99</v>
      </c>
      <c r="I477">
        <v>1912.1543999999999</v>
      </c>
      <c r="J477" s="11">
        <v>38761</v>
      </c>
      <c r="K477">
        <v>50999.85</v>
      </c>
      <c r="L477">
        <v>28682.315999999999</v>
      </c>
      <c r="M477">
        <v>22317.534</v>
      </c>
    </row>
    <row r="478" spans="1:13" x14ac:dyDescent="0.3">
      <c r="A478">
        <v>345</v>
      </c>
      <c r="B478">
        <v>20060222</v>
      </c>
      <c r="C478">
        <v>20060306</v>
      </c>
      <c r="D478">
        <v>20060301</v>
      </c>
      <c r="E478">
        <v>11422</v>
      </c>
      <c r="F478">
        <v>10</v>
      </c>
      <c r="G478">
        <v>11</v>
      </c>
      <c r="H478">
        <v>3399.99</v>
      </c>
      <c r="I478">
        <v>1912.1543999999999</v>
      </c>
      <c r="J478" s="11">
        <v>38770</v>
      </c>
      <c r="K478">
        <v>37399.89</v>
      </c>
      <c r="L478">
        <v>21033.698400000001</v>
      </c>
      <c r="M478">
        <v>16366.1916</v>
      </c>
    </row>
    <row r="479" spans="1:13" x14ac:dyDescent="0.3">
      <c r="A479">
        <v>348</v>
      </c>
      <c r="B479">
        <v>20060208</v>
      </c>
      <c r="C479">
        <v>20060220</v>
      </c>
      <c r="D479">
        <v>20060215</v>
      </c>
      <c r="E479">
        <v>11468</v>
      </c>
      <c r="F479">
        <v>10</v>
      </c>
      <c r="G479">
        <v>7</v>
      </c>
      <c r="H479">
        <v>3374.99</v>
      </c>
      <c r="I479">
        <v>1898.0944</v>
      </c>
      <c r="J479" s="11">
        <v>38756</v>
      </c>
      <c r="K479">
        <v>23624.93</v>
      </c>
      <c r="L479">
        <v>13286.6608</v>
      </c>
      <c r="M479">
        <v>10338.269200000001</v>
      </c>
    </row>
    <row r="480" spans="1:13" x14ac:dyDescent="0.3">
      <c r="A480">
        <v>351</v>
      </c>
      <c r="B480">
        <v>20060311</v>
      </c>
      <c r="C480">
        <v>20060323</v>
      </c>
      <c r="D480">
        <v>20060318</v>
      </c>
      <c r="E480">
        <v>11482</v>
      </c>
      <c r="F480">
        <v>10</v>
      </c>
      <c r="G480">
        <v>10</v>
      </c>
      <c r="H480">
        <v>3374.99</v>
      </c>
      <c r="I480">
        <v>1898.0944</v>
      </c>
      <c r="J480" s="11">
        <v>38787</v>
      </c>
      <c r="K480">
        <v>33749.9</v>
      </c>
      <c r="L480">
        <v>18980.944</v>
      </c>
      <c r="M480">
        <v>14768.956</v>
      </c>
    </row>
    <row r="481" spans="1:13" x14ac:dyDescent="0.3">
      <c r="A481">
        <v>345</v>
      </c>
      <c r="B481">
        <v>20060317</v>
      </c>
      <c r="C481">
        <v>20060329</v>
      </c>
      <c r="D481">
        <v>20060324</v>
      </c>
      <c r="E481">
        <v>11485</v>
      </c>
      <c r="F481">
        <v>10</v>
      </c>
      <c r="G481">
        <v>11</v>
      </c>
      <c r="H481">
        <v>3399.99</v>
      </c>
      <c r="I481">
        <v>1912.1543999999999</v>
      </c>
      <c r="J481" s="11">
        <v>38793</v>
      </c>
      <c r="K481">
        <v>37399.89</v>
      </c>
      <c r="L481">
        <v>21033.698400000001</v>
      </c>
      <c r="M481">
        <v>16366.1916</v>
      </c>
    </row>
    <row r="482" spans="1:13" x14ac:dyDescent="0.3">
      <c r="A482">
        <v>324</v>
      </c>
      <c r="B482">
        <v>20060107</v>
      </c>
      <c r="C482">
        <v>20060119</v>
      </c>
      <c r="D482">
        <v>20060114</v>
      </c>
      <c r="E482">
        <v>20558</v>
      </c>
      <c r="F482">
        <v>10</v>
      </c>
      <c r="G482">
        <v>2</v>
      </c>
      <c r="H482">
        <v>699.09820000000002</v>
      </c>
      <c r="I482">
        <v>413.1463</v>
      </c>
      <c r="J482" s="11">
        <v>38724</v>
      </c>
      <c r="K482">
        <v>1398.1964</v>
      </c>
      <c r="L482">
        <v>826.29259999999999</v>
      </c>
      <c r="M482">
        <v>571.90380000000005</v>
      </c>
    </row>
    <row r="483" spans="1:13" x14ac:dyDescent="0.3">
      <c r="A483">
        <v>328</v>
      </c>
      <c r="B483">
        <v>20060204</v>
      </c>
      <c r="C483">
        <v>20060216</v>
      </c>
      <c r="D483">
        <v>20060211</v>
      </c>
      <c r="E483">
        <v>20561</v>
      </c>
      <c r="F483">
        <v>10</v>
      </c>
      <c r="G483">
        <v>19</v>
      </c>
      <c r="H483">
        <v>699.09820000000002</v>
      </c>
      <c r="I483">
        <v>413.1463</v>
      </c>
      <c r="J483" s="11">
        <v>38752</v>
      </c>
      <c r="K483">
        <v>13282.8658</v>
      </c>
      <c r="L483">
        <v>7849.7797</v>
      </c>
      <c r="M483">
        <v>5433.0861000000004</v>
      </c>
    </row>
    <row r="484" spans="1:13" x14ac:dyDescent="0.3">
      <c r="A484">
        <v>336</v>
      </c>
      <c r="B484">
        <v>20060214</v>
      </c>
      <c r="C484">
        <v>20060226</v>
      </c>
      <c r="D484">
        <v>20060221</v>
      </c>
      <c r="E484">
        <v>20562</v>
      </c>
      <c r="F484">
        <v>10</v>
      </c>
      <c r="G484">
        <v>10</v>
      </c>
      <c r="H484">
        <v>699.09820000000002</v>
      </c>
      <c r="I484">
        <v>413.1463</v>
      </c>
      <c r="J484" s="11">
        <v>38762</v>
      </c>
      <c r="K484">
        <v>6990.982</v>
      </c>
      <c r="L484">
        <v>4131.4629999999997</v>
      </c>
      <c r="M484">
        <v>2859.5189999999998</v>
      </c>
    </row>
    <row r="485" spans="1:13" x14ac:dyDescent="0.3">
      <c r="A485">
        <v>332</v>
      </c>
      <c r="B485">
        <v>20060303</v>
      </c>
      <c r="C485">
        <v>20060315</v>
      </c>
      <c r="D485">
        <v>20060310</v>
      </c>
      <c r="E485">
        <v>20564</v>
      </c>
      <c r="F485">
        <v>10</v>
      </c>
      <c r="G485">
        <v>10</v>
      </c>
      <c r="H485">
        <v>699.09820000000002</v>
      </c>
      <c r="I485">
        <v>413.1463</v>
      </c>
      <c r="J485" s="11">
        <v>38779</v>
      </c>
      <c r="K485">
        <v>6990.982</v>
      </c>
      <c r="L485">
        <v>4131.4629999999997</v>
      </c>
      <c r="M485">
        <v>2859.5189999999998</v>
      </c>
    </row>
    <row r="486" spans="1:13" x14ac:dyDescent="0.3">
      <c r="A486">
        <v>350</v>
      </c>
      <c r="B486">
        <v>20060308</v>
      </c>
      <c r="C486">
        <v>20060320</v>
      </c>
      <c r="D486">
        <v>20060315</v>
      </c>
      <c r="E486">
        <v>11237</v>
      </c>
      <c r="F486">
        <v>8</v>
      </c>
      <c r="G486">
        <v>8</v>
      </c>
      <c r="H486">
        <v>3374.99</v>
      </c>
      <c r="I486">
        <v>1898.0944</v>
      </c>
      <c r="J486" s="11">
        <v>38784</v>
      </c>
      <c r="K486">
        <v>26999.919999999998</v>
      </c>
      <c r="L486">
        <v>15184.7552</v>
      </c>
      <c r="M486">
        <v>11815.1648</v>
      </c>
    </row>
    <row r="487" spans="1:13" x14ac:dyDescent="0.3">
      <c r="A487">
        <v>350</v>
      </c>
      <c r="B487">
        <v>20060329</v>
      </c>
      <c r="C487">
        <v>20060410</v>
      </c>
      <c r="D487">
        <v>20060405</v>
      </c>
      <c r="E487">
        <v>11245</v>
      </c>
      <c r="F487">
        <v>8</v>
      </c>
      <c r="G487">
        <v>11</v>
      </c>
      <c r="H487">
        <v>3374.99</v>
      </c>
      <c r="I487">
        <v>1898.0944</v>
      </c>
      <c r="J487" s="11">
        <v>38805</v>
      </c>
      <c r="K487">
        <v>37124.89</v>
      </c>
      <c r="L487">
        <v>20879.038400000001</v>
      </c>
      <c r="M487">
        <v>16245.8516</v>
      </c>
    </row>
    <row r="488" spans="1:13" x14ac:dyDescent="0.3">
      <c r="A488">
        <v>328</v>
      </c>
      <c r="B488">
        <v>20060128</v>
      </c>
      <c r="C488">
        <v>20060209</v>
      </c>
      <c r="D488">
        <v>20060204</v>
      </c>
      <c r="E488">
        <v>19420</v>
      </c>
      <c r="F488">
        <v>8</v>
      </c>
      <c r="G488">
        <v>12</v>
      </c>
      <c r="H488">
        <v>699.09820000000002</v>
      </c>
      <c r="I488">
        <v>413.1463</v>
      </c>
      <c r="J488" s="11">
        <v>38745</v>
      </c>
      <c r="K488">
        <v>8389.1784000000007</v>
      </c>
      <c r="L488">
        <v>4957.7556000000004</v>
      </c>
      <c r="M488">
        <v>3431.4227999999998</v>
      </c>
    </row>
    <row r="489" spans="1:13" x14ac:dyDescent="0.3">
      <c r="A489">
        <v>334</v>
      </c>
      <c r="B489">
        <v>20060130</v>
      </c>
      <c r="C489">
        <v>20060211</v>
      </c>
      <c r="D489">
        <v>20060206</v>
      </c>
      <c r="E489">
        <v>19422</v>
      </c>
      <c r="F489">
        <v>8</v>
      </c>
      <c r="G489">
        <v>4</v>
      </c>
      <c r="H489">
        <v>699.09820000000002</v>
      </c>
      <c r="I489">
        <v>413.1463</v>
      </c>
      <c r="J489" s="11">
        <v>38747</v>
      </c>
      <c r="K489">
        <v>2796.3928000000001</v>
      </c>
      <c r="L489">
        <v>1652.5852</v>
      </c>
      <c r="M489">
        <v>1143.8076000000001</v>
      </c>
    </row>
    <row r="490" spans="1:13" x14ac:dyDescent="0.3">
      <c r="A490">
        <v>326</v>
      </c>
      <c r="B490">
        <v>20060105</v>
      </c>
      <c r="C490">
        <v>20060117</v>
      </c>
      <c r="D490">
        <v>20060112</v>
      </c>
      <c r="E490">
        <v>19428</v>
      </c>
      <c r="F490">
        <v>8</v>
      </c>
      <c r="G490">
        <v>10</v>
      </c>
      <c r="H490">
        <v>699.09820000000002</v>
      </c>
      <c r="I490">
        <v>413.1463</v>
      </c>
      <c r="J490" s="11">
        <v>38722</v>
      </c>
      <c r="K490">
        <v>6990.982</v>
      </c>
      <c r="L490">
        <v>4131.4629999999997</v>
      </c>
      <c r="M490">
        <v>2859.5189999999998</v>
      </c>
    </row>
    <row r="491" spans="1:13" x14ac:dyDescent="0.3">
      <c r="A491">
        <v>330</v>
      </c>
      <c r="B491">
        <v>20060225</v>
      </c>
      <c r="C491">
        <v>20060309</v>
      </c>
      <c r="D491">
        <v>20060304</v>
      </c>
      <c r="E491">
        <v>19429</v>
      </c>
      <c r="F491">
        <v>8</v>
      </c>
      <c r="G491">
        <v>19</v>
      </c>
      <c r="H491">
        <v>699.09820000000002</v>
      </c>
      <c r="I491">
        <v>413.1463</v>
      </c>
      <c r="J491" s="11">
        <v>38773</v>
      </c>
      <c r="K491">
        <v>13282.8658</v>
      </c>
      <c r="L491">
        <v>7849.7797</v>
      </c>
      <c r="M491">
        <v>5433.0861000000004</v>
      </c>
    </row>
    <row r="492" spans="1:13" x14ac:dyDescent="0.3">
      <c r="A492">
        <v>340</v>
      </c>
      <c r="B492">
        <v>20060202</v>
      </c>
      <c r="C492">
        <v>20060214</v>
      </c>
      <c r="D492">
        <v>20060209</v>
      </c>
      <c r="E492">
        <v>19432</v>
      </c>
      <c r="F492">
        <v>8</v>
      </c>
      <c r="G492">
        <v>13</v>
      </c>
      <c r="H492">
        <v>699.09820000000002</v>
      </c>
      <c r="I492">
        <v>413.1463</v>
      </c>
      <c r="J492" s="11">
        <v>38750</v>
      </c>
      <c r="K492">
        <v>9088.2765999999992</v>
      </c>
      <c r="L492">
        <v>5370.9018999999998</v>
      </c>
      <c r="M492">
        <v>3717.3746999999998</v>
      </c>
    </row>
    <row r="493" spans="1:13" x14ac:dyDescent="0.3">
      <c r="A493">
        <v>340</v>
      </c>
      <c r="B493">
        <v>20060315</v>
      </c>
      <c r="C493">
        <v>20060327</v>
      </c>
      <c r="D493">
        <v>20060322</v>
      </c>
      <c r="E493">
        <v>19438</v>
      </c>
      <c r="F493">
        <v>8</v>
      </c>
      <c r="G493">
        <v>19</v>
      </c>
      <c r="H493">
        <v>699.09820000000002</v>
      </c>
      <c r="I493">
        <v>413.1463</v>
      </c>
      <c r="J493" s="11">
        <v>38791</v>
      </c>
      <c r="K493">
        <v>13282.8658</v>
      </c>
      <c r="L493">
        <v>7849.7797</v>
      </c>
      <c r="M493">
        <v>5433.0861000000004</v>
      </c>
    </row>
    <row r="494" spans="1:13" x14ac:dyDescent="0.3">
      <c r="A494">
        <v>346</v>
      </c>
      <c r="B494">
        <v>20060121</v>
      </c>
      <c r="C494">
        <v>20060202</v>
      </c>
      <c r="D494">
        <v>20060128</v>
      </c>
      <c r="E494">
        <v>29476</v>
      </c>
      <c r="F494">
        <v>8</v>
      </c>
      <c r="G494">
        <v>14</v>
      </c>
      <c r="H494">
        <v>3399.99</v>
      </c>
      <c r="I494">
        <v>1912.1543999999999</v>
      </c>
      <c r="J494" s="11">
        <v>38738</v>
      </c>
      <c r="K494">
        <v>47599.86</v>
      </c>
      <c r="L494">
        <v>26770.161599999999</v>
      </c>
      <c r="M494">
        <v>20829.698400000001</v>
      </c>
    </row>
    <row r="495" spans="1:13" x14ac:dyDescent="0.3">
      <c r="A495">
        <v>349</v>
      </c>
      <c r="B495">
        <v>20060213</v>
      </c>
      <c r="C495">
        <v>20060225</v>
      </c>
      <c r="D495">
        <v>20060220</v>
      </c>
      <c r="E495">
        <v>29481</v>
      </c>
      <c r="F495">
        <v>8</v>
      </c>
      <c r="G495">
        <v>13</v>
      </c>
      <c r="H495">
        <v>3374.99</v>
      </c>
      <c r="I495">
        <v>1898.0944</v>
      </c>
      <c r="J495" s="11">
        <v>38761</v>
      </c>
      <c r="K495">
        <v>43874.87</v>
      </c>
      <c r="L495">
        <v>24675.227200000001</v>
      </c>
      <c r="M495">
        <v>19199.642800000001</v>
      </c>
    </row>
    <row r="496" spans="1:13" x14ac:dyDescent="0.3">
      <c r="A496">
        <v>310</v>
      </c>
      <c r="B496">
        <v>20060130</v>
      </c>
      <c r="C496">
        <v>20060211</v>
      </c>
      <c r="D496">
        <v>20060206</v>
      </c>
      <c r="E496">
        <v>14147</v>
      </c>
      <c r="F496">
        <v>8</v>
      </c>
      <c r="G496">
        <v>10</v>
      </c>
      <c r="H496">
        <v>3578.27</v>
      </c>
      <c r="I496">
        <v>2171.2941999999998</v>
      </c>
      <c r="J496" s="11">
        <v>38747</v>
      </c>
      <c r="K496">
        <v>35782.699999999997</v>
      </c>
      <c r="L496">
        <v>21712.941999999999</v>
      </c>
      <c r="M496">
        <v>14069.758</v>
      </c>
    </row>
    <row r="497" spans="1:13" x14ac:dyDescent="0.3">
      <c r="A497">
        <v>310</v>
      </c>
      <c r="B497">
        <v>20060227</v>
      </c>
      <c r="C497">
        <v>20060311</v>
      </c>
      <c r="D497">
        <v>20060306</v>
      </c>
      <c r="E497">
        <v>14148</v>
      </c>
      <c r="F497">
        <v>8</v>
      </c>
      <c r="G497">
        <v>7</v>
      </c>
      <c r="H497">
        <v>3578.27</v>
      </c>
      <c r="I497">
        <v>2171.2941999999998</v>
      </c>
      <c r="J497" s="11">
        <v>38775</v>
      </c>
      <c r="K497">
        <v>25047.89</v>
      </c>
      <c r="L497">
        <v>15199.0594</v>
      </c>
      <c r="M497">
        <v>9848.8305999999993</v>
      </c>
    </row>
    <row r="498" spans="1:13" x14ac:dyDescent="0.3">
      <c r="A498">
        <v>310</v>
      </c>
      <c r="B498">
        <v>20060211</v>
      </c>
      <c r="C498">
        <v>20060223</v>
      </c>
      <c r="D498">
        <v>20060218</v>
      </c>
      <c r="E498">
        <v>14149</v>
      </c>
      <c r="F498">
        <v>8</v>
      </c>
      <c r="G498">
        <v>1</v>
      </c>
      <c r="H498">
        <v>3578.27</v>
      </c>
      <c r="I498">
        <v>2171.2941999999998</v>
      </c>
      <c r="J498" s="11">
        <v>38759</v>
      </c>
      <c r="K498">
        <v>3578.27</v>
      </c>
      <c r="L498">
        <v>2171.2941999999998</v>
      </c>
      <c r="M498">
        <v>1406.9757999999999</v>
      </c>
    </row>
    <row r="499" spans="1:13" x14ac:dyDescent="0.3">
      <c r="A499">
        <v>313</v>
      </c>
      <c r="B499">
        <v>20060223</v>
      </c>
      <c r="C499">
        <v>20060307</v>
      </c>
      <c r="D499">
        <v>20060302</v>
      </c>
      <c r="E499">
        <v>14160</v>
      </c>
      <c r="F499">
        <v>8</v>
      </c>
      <c r="G499">
        <v>4</v>
      </c>
      <c r="H499">
        <v>3578.27</v>
      </c>
      <c r="I499">
        <v>2171.2941999999998</v>
      </c>
      <c r="J499" s="11">
        <v>38771</v>
      </c>
      <c r="K499">
        <v>14313.08</v>
      </c>
      <c r="L499">
        <v>8685.1767999999993</v>
      </c>
      <c r="M499">
        <v>5627.9031999999997</v>
      </c>
    </row>
    <row r="500" spans="1:13" x14ac:dyDescent="0.3">
      <c r="A500">
        <v>311</v>
      </c>
      <c r="B500">
        <v>20060204</v>
      </c>
      <c r="C500">
        <v>20060216</v>
      </c>
      <c r="D500">
        <v>20060211</v>
      </c>
      <c r="E500">
        <v>14161</v>
      </c>
      <c r="F500">
        <v>8</v>
      </c>
      <c r="G500">
        <v>20</v>
      </c>
      <c r="H500">
        <v>3578.27</v>
      </c>
      <c r="I500">
        <v>2171.2941999999998</v>
      </c>
      <c r="J500" s="11">
        <v>38752</v>
      </c>
      <c r="K500">
        <v>71565.399999999994</v>
      </c>
      <c r="L500">
        <v>43425.883999999998</v>
      </c>
      <c r="M500">
        <v>28139.516</v>
      </c>
    </row>
    <row r="501" spans="1:13" x14ac:dyDescent="0.3">
      <c r="A501">
        <v>313</v>
      </c>
      <c r="B501">
        <v>20060210</v>
      </c>
      <c r="C501">
        <v>20060222</v>
      </c>
      <c r="D501">
        <v>20060217</v>
      </c>
      <c r="E501">
        <v>14162</v>
      </c>
      <c r="F501">
        <v>8</v>
      </c>
      <c r="G501">
        <v>5</v>
      </c>
      <c r="H501">
        <v>3578.27</v>
      </c>
      <c r="I501">
        <v>2171.2941999999998</v>
      </c>
      <c r="J501" s="11">
        <v>38758</v>
      </c>
      <c r="K501">
        <v>17891.349999999999</v>
      </c>
      <c r="L501">
        <v>10856.471</v>
      </c>
      <c r="M501">
        <v>7034.8789999999999</v>
      </c>
    </row>
    <row r="502" spans="1:13" x14ac:dyDescent="0.3">
      <c r="A502">
        <v>310</v>
      </c>
      <c r="B502">
        <v>20060219</v>
      </c>
      <c r="C502">
        <v>20060303</v>
      </c>
      <c r="D502">
        <v>20060226</v>
      </c>
      <c r="E502">
        <v>14163</v>
      </c>
      <c r="F502">
        <v>8</v>
      </c>
      <c r="G502">
        <v>16</v>
      </c>
      <c r="H502">
        <v>3578.27</v>
      </c>
      <c r="I502">
        <v>2171.2941999999998</v>
      </c>
      <c r="J502" s="11">
        <v>38767</v>
      </c>
      <c r="K502">
        <v>57252.32</v>
      </c>
      <c r="L502">
        <v>34740.707199999997</v>
      </c>
      <c r="M502">
        <v>22511.612799999999</v>
      </c>
    </row>
    <row r="503" spans="1:13" x14ac:dyDescent="0.3">
      <c r="A503">
        <v>312</v>
      </c>
      <c r="B503">
        <v>20060213</v>
      </c>
      <c r="C503">
        <v>20060225</v>
      </c>
      <c r="D503">
        <v>20060220</v>
      </c>
      <c r="E503">
        <v>14164</v>
      </c>
      <c r="F503">
        <v>8</v>
      </c>
      <c r="G503">
        <v>20</v>
      </c>
      <c r="H503">
        <v>3578.27</v>
      </c>
      <c r="I503">
        <v>2171.2941999999998</v>
      </c>
      <c r="J503" s="11">
        <v>38761</v>
      </c>
      <c r="K503">
        <v>71565.399999999994</v>
      </c>
      <c r="L503">
        <v>43425.883999999998</v>
      </c>
      <c r="M503">
        <v>28139.516</v>
      </c>
    </row>
    <row r="504" spans="1:13" x14ac:dyDescent="0.3">
      <c r="A504">
        <v>312</v>
      </c>
      <c r="B504">
        <v>20060214</v>
      </c>
      <c r="C504">
        <v>20060226</v>
      </c>
      <c r="D504">
        <v>20060221</v>
      </c>
      <c r="E504">
        <v>14167</v>
      </c>
      <c r="F504">
        <v>8</v>
      </c>
      <c r="G504">
        <v>18</v>
      </c>
      <c r="H504">
        <v>3578.27</v>
      </c>
      <c r="I504">
        <v>2171.2941999999998</v>
      </c>
      <c r="J504" s="11">
        <v>38762</v>
      </c>
      <c r="K504">
        <v>64408.86</v>
      </c>
      <c r="L504">
        <v>39083.295599999998</v>
      </c>
      <c r="M504">
        <v>25325.564399999999</v>
      </c>
    </row>
    <row r="505" spans="1:13" x14ac:dyDescent="0.3">
      <c r="A505">
        <v>312</v>
      </c>
      <c r="B505">
        <v>20060208</v>
      </c>
      <c r="C505">
        <v>20060220</v>
      </c>
      <c r="D505">
        <v>20060215</v>
      </c>
      <c r="E505">
        <v>14171</v>
      </c>
      <c r="F505">
        <v>8</v>
      </c>
      <c r="G505">
        <v>1</v>
      </c>
      <c r="H505">
        <v>3578.27</v>
      </c>
      <c r="I505">
        <v>2171.2941999999998</v>
      </c>
      <c r="J505" s="11">
        <v>38756</v>
      </c>
      <c r="K505">
        <v>3578.27</v>
      </c>
      <c r="L505">
        <v>2171.2941999999998</v>
      </c>
      <c r="M505">
        <v>1406.9757999999999</v>
      </c>
    </row>
    <row r="506" spans="1:13" x14ac:dyDescent="0.3">
      <c r="A506">
        <v>314</v>
      </c>
      <c r="B506">
        <v>20060224</v>
      </c>
      <c r="C506">
        <v>20060308</v>
      </c>
      <c r="D506">
        <v>20060303</v>
      </c>
      <c r="E506">
        <v>14181</v>
      </c>
      <c r="F506">
        <v>8</v>
      </c>
      <c r="G506">
        <v>13</v>
      </c>
      <c r="H506">
        <v>3578.27</v>
      </c>
      <c r="I506">
        <v>2171.2941999999998</v>
      </c>
      <c r="J506" s="11">
        <v>38772</v>
      </c>
      <c r="K506">
        <v>46517.51</v>
      </c>
      <c r="L506">
        <v>28226.8246</v>
      </c>
      <c r="M506">
        <v>18290.685399999998</v>
      </c>
    </row>
    <row r="507" spans="1:13" x14ac:dyDescent="0.3">
      <c r="A507">
        <v>310</v>
      </c>
      <c r="B507">
        <v>20060217</v>
      </c>
      <c r="C507">
        <v>20060301</v>
      </c>
      <c r="D507">
        <v>20060224</v>
      </c>
      <c r="E507">
        <v>14189</v>
      </c>
      <c r="F507">
        <v>8</v>
      </c>
      <c r="G507">
        <v>2</v>
      </c>
      <c r="H507">
        <v>3578.27</v>
      </c>
      <c r="I507">
        <v>2171.2941999999998</v>
      </c>
      <c r="J507" s="11">
        <v>38765</v>
      </c>
      <c r="K507">
        <v>7156.54</v>
      </c>
      <c r="L507">
        <v>4342.5883999999996</v>
      </c>
      <c r="M507">
        <v>2813.9515999999999</v>
      </c>
    </row>
    <row r="508" spans="1:13" x14ac:dyDescent="0.3">
      <c r="A508">
        <v>312</v>
      </c>
      <c r="B508">
        <v>20060215</v>
      </c>
      <c r="C508">
        <v>20060227</v>
      </c>
      <c r="D508">
        <v>20060222</v>
      </c>
      <c r="E508">
        <v>14198</v>
      </c>
      <c r="F508">
        <v>8</v>
      </c>
      <c r="G508">
        <v>17</v>
      </c>
      <c r="H508">
        <v>3578.27</v>
      </c>
      <c r="I508">
        <v>2171.2941999999998</v>
      </c>
      <c r="J508" s="11">
        <v>38763</v>
      </c>
      <c r="K508">
        <v>60830.59</v>
      </c>
      <c r="L508">
        <v>36912.001400000001</v>
      </c>
      <c r="M508">
        <v>23918.588599999999</v>
      </c>
    </row>
    <row r="509" spans="1:13" x14ac:dyDescent="0.3">
      <c r="A509">
        <v>314</v>
      </c>
      <c r="B509">
        <v>20060331</v>
      </c>
      <c r="C509">
        <v>20060412</v>
      </c>
      <c r="D509">
        <v>20060407</v>
      </c>
      <c r="E509">
        <v>14207</v>
      </c>
      <c r="F509">
        <v>8</v>
      </c>
      <c r="G509">
        <v>20</v>
      </c>
      <c r="H509">
        <v>3578.27</v>
      </c>
      <c r="I509">
        <v>2171.2941999999998</v>
      </c>
      <c r="J509" s="11">
        <v>38807</v>
      </c>
      <c r="K509">
        <v>71565.399999999994</v>
      </c>
      <c r="L509">
        <v>43425.883999999998</v>
      </c>
      <c r="M509">
        <v>28139.516</v>
      </c>
    </row>
    <row r="510" spans="1:13" x14ac:dyDescent="0.3">
      <c r="A510">
        <v>313</v>
      </c>
      <c r="B510">
        <v>20060318</v>
      </c>
      <c r="C510">
        <v>20060330</v>
      </c>
      <c r="D510">
        <v>20060325</v>
      </c>
      <c r="E510">
        <v>14425</v>
      </c>
      <c r="F510">
        <v>8</v>
      </c>
      <c r="G510">
        <v>15</v>
      </c>
      <c r="H510">
        <v>3578.27</v>
      </c>
      <c r="I510">
        <v>2171.2941999999998</v>
      </c>
      <c r="J510" s="11">
        <v>38794</v>
      </c>
      <c r="K510">
        <v>53674.05</v>
      </c>
      <c r="L510">
        <v>32569.413</v>
      </c>
      <c r="M510">
        <v>21104.636999999999</v>
      </c>
    </row>
    <row r="511" spans="1:13" x14ac:dyDescent="0.3">
      <c r="A511">
        <v>313</v>
      </c>
      <c r="B511">
        <v>20060324</v>
      </c>
      <c r="C511">
        <v>20060405</v>
      </c>
      <c r="D511">
        <v>20060331</v>
      </c>
      <c r="E511">
        <v>14426</v>
      </c>
      <c r="F511">
        <v>8</v>
      </c>
      <c r="G511">
        <v>17</v>
      </c>
      <c r="H511">
        <v>3578.27</v>
      </c>
      <c r="I511">
        <v>2171.2941999999998</v>
      </c>
      <c r="J511" s="11">
        <v>38800</v>
      </c>
      <c r="K511">
        <v>60830.59</v>
      </c>
      <c r="L511">
        <v>36912.001400000001</v>
      </c>
      <c r="M511">
        <v>23918.588599999999</v>
      </c>
    </row>
    <row r="512" spans="1:13" x14ac:dyDescent="0.3">
      <c r="A512">
        <v>310</v>
      </c>
      <c r="B512">
        <v>20060301</v>
      </c>
      <c r="C512">
        <v>20060313</v>
      </c>
      <c r="D512">
        <v>20060308</v>
      </c>
      <c r="E512">
        <v>14428</v>
      </c>
      <c r="F512">
        <v>8</v>
      </c>
      <c r="G512">
        <v>7</v>
      </c>
      <c r="H512">
        <v>3578.27</v>
      </c>
      <c r="I512">
        <v>2171.2941999999998</v>
      </c>
      <c r="J512" s="11">
        <v>38777</v>
      </c>
      <c r="K512">
        <v>25047.89</v>
      </c>
      <c r="L512">
        <v>15199.0594</v>
      </c>
      <c r="M512">
        <v>9848.8305999999993</v>
      </c>
    </row>
    <row r="513" spans="1:13" x14ac:dyDescent="0.3">
      <c r="A513">
        <v>310</v>
      </c>
      <c r="B513">
        <v>20060311</v>
      </c>
      <c r="C513">
        <v>20060323</v>
      </c>
      <c r="D513">
        <v>20060318</v>
      </c>
      <c r="E513">
        <v>14541</v>
      </c>
      <c r="F513">
        <v>8</v>
      </c>
      <c r="G513">
        <v>12</v>
      </c>
      <c r="H513">
        <v>3578.27</v>
      </c>
      <c r="I513">
        <v>2171.2941999999998</v>
      </c>
      <c r="J513" s="11">
        <v>38787</v>
      </c>
      <c r="K513">
        <v>42939.24</v>
      </c>
      <c r="L513">
        <v>26055.5304</v>
      </c>
      <c r="M513">
        <v>16883.709599999998</v>
      </c>
    </row>
    <row r="514" spans="1:13" x14ac:dyDescent="0.3">
      <c r="A514">
        <v>311</v>
      </c>
      <c r="B514">
        <v>20060317</v>
      </c>
      <c r="C514">
        <v>20060329</v>
      </c>
      <c r="D514">
        <v>20060324</v>
      </c>
      <c r="E514">
        <v>14709</v>
      </c>
      <c r="F514">
        <v>8</v>
      </c>
      <c r="G514">
        <v>9</v>
      </c>
      <c r="H514">
        <v>3578.27</v>
      </c>
      <c r="I514">
        <v>2171.2941999999998</v>
      </c>
      <c r="J514" s="11">
        <v>38793</v>
      </c>
      <c r="K514">
        <v>32204.43</v>
      </c>
      <c r="L514">
        <v>19541.647799999999</v>
      </c>
      <c r="M514">
        <v>12662.7822</v>
      </c>
    </row>
    <row r="515" spans="1:13" x14ac:dyDescent="0.3">
      <c r="A515">
        <v>312</v>
      </c>
      <c r="B515">
        <v>20060314</v>
      </c>
      <c r="C515">
        <v>20060326</v>
      </c>
      <c r="D515">
        <v>20060321</v>
      </c>
      <c r="E515">
        <v>14713</v>
      </c>
      <c r="F515">
        <v>8</v>
      </c>
      <c r="G515">
        <v>16</v>
      </c>
      <c r="H515">
        <v>3578.27</v>
      </c>
      <c r="I515">
        <v>2171.2941999999998</v>
      </c>
      <c r="J515" s="11">
        <v>38790</v>
      </c>
      <c r="K515">
        <v>57252.32</v>
      </c>
      <c r="L515">
        <v>34740.707199999997</v>
      </c>
      <c r="M515">
        <v>22511.612799999999</v>
      </c>
    </row>
    <row r="516" spans="1:13" x14ac:dyDescent="0.3">
      <c r="A516">
        <v>311</v>
      </c>
      <c r="B516">
        <v>20060307</v>
      </c>
      <c r="C516">
        <v>20060319</v>
      </c>
      <c r="D516">
        <v>20060314</v>
      </c>
      <c r="E516">
        <v>14769</v>
      </c>
      <c r="F516">
        <v>8</v>
      </c>
      <c r="G516">
        <v>19</v>
      </c>
      <c r="H516">
        <v>3578.27</v>
      </c>
      <c r="I516">
        <v>2171.2941999999998</v>
      </c>
      <c r="J516" s="11">
        <v>38783</v>
      </c>
      <c r="K516">
        <v>67987.13</v>
      </c>
      <c r="L516">
        <v>41254.589800000002</v>
      </c>
      <c r="M516">
        <v>26732.540199999999</v>
      </c>
    </row>
    <row r="517" spans="1:13" x14ac:dyDescent="0.3">
      <c r="A517">
        <v>312</v>
      </c>
      <c r="B517">
        <v>20060320</v>
      </c>
      <c r="C517">
        <v>20060401</v>
      </c>
      <c r="D517">
        <v>20060327</v>
      </c>
      <c r="E517">
        <v>14772</v>
      </c>
      <c r="F517">
        <v>8</v>
      </c>
      <c r="G517">
        <v>18</v>
      </c>
      <c r="H517">
        <v>3578.27</v>
      </c>
      <c r="I517">
        <v>2171.2941999999998</v>
      </c>
      <c r="J517" s="11">
        <v>38796</v>
      </c>
      <c r="K517">
        <v>64408.86</v>
      </c>
      <c r="L517">
        <v>39083.295599999998</v>
      </c>
      <c r="M517">
        <v>25325.564399999999</v>
      </c>
    </row>
    <row r="518" spans="1:13" x14ac:dyDescent="0.3">
      <c r="A518">
        <v>311</v>
      </c>
      <c r="B518">
        <v>20060304</v>
      </c>
      <c r="C518">
        <v>20060316</v>
      </c>
      <c r="D518">
        <v>20060311</v>
      </c>
      <c r="E518">
        <v>14774</v>
      </c>
      <c r="F518">
        <v>8</v>
      </c>
      <c r="G518">
        <v>12</v>
      </c>
      <c r="H518">
        <v>3578.27</v>
      </c>
      <c r="I518">
        <v>2171.2941999999998</v>
      </c>
      <c r="J518" s="11">
        <v>38780</v>
      </c>
      <c r="K518">
        <v>42939.24</v>
      </c>
      <c r="L518">
        <v>26055.5304</v>
      </c>
      <c r="M518">
        <v>16883.709599999998</v>
      </c>
    </row>
    <row r="519" spans="1:13" x14ac:dyDescent="0.3">
      <c r="A519">
        <v>314</v>
      </c>
      <c r="B519">
        <v>20060308</v>
      </c>
      <c r="C519">
        <v>20060320</v>
      </c>
      <c r="D519">
        <v>20060315</v>
      </c>
      <c r="E519">
        <v>14775</v>
      </c>
      <c r="F519">
        <v>8</v>
      </c>
      <c r="G519">
        <v>5</v>
      </c>
      <c r="H519">
        <v>3578.27</v>
      </c>
      <c r="I519">
        <v>2171.2941999999998</v>
      </c>
      <c r="J519" s="11">
        <v>38784</v>
      </c>
      <c r="K519">
        <v>17891.349999999999</v>
      </c>
      <c r="L519">
        <v>10856.471</v>
      </c>
      <c r="M519">
        <v>7034.8789999999999</v>
      </c>
    </row>
    <row r="520" spans="1:13" x14ac:dyDescent="0.3">
      <c r="A520">
        <v>312</v>
      </c>
      <c r="B520">
        <v>20060323</v>
      </c>
      <c r="C520">
        <v>20060404</v>
      </c>
      <c r="D520">
        <v>20060330</v>
      </c>
      <c r="E520">
        <v>14789</v>
      </c>
      <c r="F520">
        <v>8</v>
      </c>
      <c r="G520">
        <v>8</v>
      </c>
      <c r="H520">
        <v>3578.27</v>
      </c>
      <c r="I520">
        <v>2171.2941999999998</v>
      </c>
      <c r="J520" s="11">
        <v>38799</v>
      </c>
      <c r="K520">
        <v>28626.16</v>
      </c>
      <c r="L520">
        <v>17370.353599999999</v>
      </c>
      <c r="M520">
        <v>11255.806399999999</v>
      </c>
    </row>
    <row r="521" spans="1:13" x14ac:dyDescent="0.3">
      <c r="A521">
        <v>312</v>
      </c>
      <c r="B521">
        <v>20060305</v>
      </c>
      <c r="C521">
        <v>20060317</v>
      </c>
      <c r="D521">
        <v>20060312</v>
      </c>
      <c r="E521">
        <v>14795</v>
      </c>
      <c r="F521">
        <v>8</v>
      </c>
      <c r="G521">
        <v>15</v>
      </c>
      <c r="H521">
        <v>3578.27</v>
      </c>
      <c r="I521">
        <v>2171.2941999999998</v>
      </c>
      <c r="J521" s="11">
        <v>38781</v>
      </c>
      <c r="K521">
        <v>53674.05</v>
      </c>
      <c r="L521">
        <v>32569.413</v>
      </c>
      <c r="M521">
        <v>21104.636999999999</v>
      </c>
    </row>
    <row r="522" spans="1:13" x14ac:dyDescent="0.3">
      <c r="A522">
        <v>311</v>
      </c>
      <c r="B522">
        <v>20060326</v>
      </c>
      <c r="C522">
        <v>20060407</v>
      </c>
      <c r="D522">
        <v>20060402</v>
      </c>
      <c r="E522">
        <v>14797</v>
      </c>
      <c r="F522">
        <v>8</v>
      </c>
      <c r="G522">
        <v>16</v>
      </c>
      <c r="H522">
        <v>3578.27</v>
      </c>
      <c r="I522">
        <v>2171.2941999999998</v>
      </c>
      <c r="J522" s="11">
        <v>38802</v>
      </c>
      <c r="K522">
        <v>57252.32</v>
      </c>
      <c r="L522">
        <v>34740.707199999997</v>
      </c>
      <c r="M522">
        <v>22511.612799999999</v>
      </c>
    </row>
    <row r="523" spans="1:13" x14ac:dyDescent="0.3">
      <c r="A523">
        <v>314</v>
      </c>
      <c r="B523">
        <v>20060306</v>
      </c>
      <c r="C523">
        <v>20060318</v>
      </c>
      <c r="D523">
        <v>20060313</v>
      </c>
      <c r="E523">
        <v>14800</v>
      </c>
      <c r="F523">
        <v>8</v>
      </c>
      <c r="G523">
        <v>5</v>
      </c>
      <c r="H523">
        <v>3578.27</v>
      </c>
      <c r="I523">
        <v>2171.2941999999998</v>
      </c>
      <c r="J523" s="11">
        <v>38782</v>
      </c>
      <c r="K523">
        <v>17891.349999999999</v>
      </c>
      <c r="L523">
        <v>10856.471</v>
      </c>
      <c r="M523">
        <v>7034.8789999999999</v>
      </c>
    </row>
    <row r="524" spans="1:13" x14ac:dyDescent="0.3">
      <c r="A524">
        <v>310</v>
      </c>
      <c r="B524">
        <v>20060123</v>
      </c>
      <c r="C524">
        <v>20060204</v>
      </c>
      <c r="D524">
        <v>20060130</v>
      </c>
      <c r="E524">
        <v>12464</v>
      </c>
      <c r="F524">
        <v>7</v>
      </c>
      <c r="G524">
        <v>6</v>
      </c>
      <c r="H524">
        <v>3578.27</v>
      </c>
      <c r="I524">
        <v>2171.2941999999998</v>
      </c>
      <c r="J524" s="11">
        <v>38740</v>
      </c>
      <c r="K524">
        <v>21469.62</v>
      </c>
      <c r="L524">
        <v>13027.7652</v>
      </c>
      <c r="M524">
        <v>8441.8547999999992</v>
      </c>
    </row>
    <row r="525" spans="1:13" x14ac:dyDescent="0.3">
      <c r="A525">
        <v>314</v>
      </c>
      <c r="B525">
        <v>20060112</v>
      </c>
      <c r="C525">
        <v>20060124</v>
      </c>
      <c r="D525">
        <v>20060119</v>
      </c>
      <c r="E525">
        <v>12468</v>
      </c>
      <c r="F525">
        <v>7</v>
      </c>
      <c r="G525">
        <v>17</v>
      </c>
      <c r="H525">
        <v>3578.27</v>
      </c>
      <c r="I525">
        <v>2171.2941999999998</v>
      </c>
      <c r="J525" s="11">
        <v>38729</v>
      </c>
      <c r="K525">
        <v>60830.59</v>
      </c>
      <c r="L525">
        <v>36912.001400000001</v>
      </c>
      <c r="M525">
        <v>23918.588599999999</v>
      </c>
    </row>
    <row r="526" spans="1:13" x14ac:dyDescent="0.3">
      <c r="A526">
        <v>313</v>
      </c>
      <c r="B526">
        <v>20060122</v>
      </c>
      <c r="C526">
        <v>20060203</v>
      </c>
      <c r="D526">
        <v>20060129</v>
      </c>
      <c r="E526">
        <v>12474</v>
      </c>
      <c r="F526">
        <v>7</v>
      </c>
      <c r="G526">
        <v>9</v>
      </c>
      <c r="H526">
        <v>3578.27</v>
      </c>
      <c r="I526">
        <v>2171.2941999999998</v>
      </c>
      <c r="J526" s="11">
        <v>38739</v>
      </c>
      <c r="K526">
        <v>32204.43</v>
      </c>
      <c r="L526">
        <v>19541.647799999999</v>
      </c>
      <c r="M526">
        <v>12662.7822</v>
      </c>
    </row>
    <row r="527" spans="1:13" x14ac:dyDescent="0.3">
      <c r="A527">
        <v>311</v>
      </c>
      <c r="B527">
        <v>20060110</v>
      </c>
      <c r="C527">
        <v>20060122</v>
      </c>
      <c r="D527">
        <v>20060117</v>
      </c>
      <c r="E527">
        <v>12480</v>
      </c>
      <c r="F527">
        <v>7</v>
      </c>
      <c r="G527">
        <v>19</v>
      </c>
      <c r="H527">
        <v>3578.27</v>
      </c>
      <c r="I527">
        <v>2171.2941999999998</v>
      </c>
      <c r="J527" s="11">
        <v>38727</v>
      </c>
      <c r="K527">
        <v>67987.13</v>
      </c>
      <c r="L527">
        <v>41254.589800000002</v>
      </c>
      <c r="M527">
        <v>26732.540199999999</v>
      </c>
    </row>
    <row r="528" spans="1:13" x14ac:dyDescent="0.3">
      <c r="A528">
        <v>312</v>
      </c>
      <c r="B528">
        <v>20060104</v>
      </c>
      <c r="C528">
        <v>20060116</v>
      </c>
      <c r="D528">
        <v>20060111</v>
      </c>
      <c r="E528">
        <v>12483</v>
      </c>
      <c r="F528">
        <v>7</v>
      </c>
      <c r="G528">
        <v>15</v>
      </c>
      <c r="H528">
        <v>3578.27</v>
      </c>
      <c r="I528">
        <v>2171.2941999999998</v>
      </c>
      <c r="J528" s="11">
        <v>38721</v>
      </c>
      <c r="K528">
        <v>53674.05</v>
      </c>
      <c r="L528">
        <v>32569.413</v>
      </c>
      <c r="M528">
        <v>21104.636999999999</v>
      </c>
    </row>
    <row r="529" spans="1:13" x14ac:dyDescent="0.3">
      <c r="A529">
        <v>312</v>
      </c>
      <c r="B529">
        <v>20060112</v>
      </c>
      <c r="C529">
        <v>20060124</v>
      </c>
      <c r="D529">
        <v>20060119</v>
      </c>
      <c r="E529">
        <v>12485</v>
      </c>
      <c r="F529">
        <v>7</v>
      </c>
      <c r="G529">
        <v>3</v>
      </c>
      <c r="H529">
        <v>3578.27</v>
      </c>
      <c r="I529">
        <v>2171.2941999999998</v>
      </c>
      <c r="J529" s="11">
        <v>38729</v>
      </c>
      <c r="K529">
        <v>10734.81</v>
      </c>
      <c r="L529">
        <v>6513.8825999999999</v>
      </c>
      <c r="M529">
        <v>4220.9273999999996</v>
      </c>
    </row>
    <row r="530" spans="1:13" x14ac:dyDescent="0.3">
      <c r="A530">
        <v>313</v>
      </c>
      <c r="B530">
        <v>20060101</v>
      </c>
      <c r="C530">
        <v>20060113</v>
      </c>
      <c r="D530">
        <v>20060108</v>
      </c>
      <c r="E530">
        <v>12494</v>
      </c>
      <c r="F530">
        <v>7</v>
      </c>
      <c r="G530">
        <v>8</v>
      </c>
      <c r="H530">
        <v>3578.27</v>
      </c>
      <c r="I530">
        <v>2171.2941999999998</v>
      </c>
      <c r="J530" s="11">
        <v>38718</v>
      </c>
      <c r="K530">
        <v>28626.16</v>
      </c>
      <c r="L530">
        <v>17370.353599999999</v>
      </c>
      <c r="M530">
        <v>11255.806399999999</v>
      </c>
    </row>
    <row r="531" spans="1:13" x14ac:dyDescent="0.3">
      <c r="A531">
        <v>310</v>
      </c>
      <c r="B531">
        <v>20060227</v>
      </c>
      <c r="C531">
        <v>20060311</v>
      </c>
      <c r="D531">
        <v>20060306</v>
      </c>
      <c r="E531">
        <v>12510</v>
      </c>
      <c r="F531">
        <v>7</v>
      </c>
      <c r="G531">
        <v>20</v>
      </c>
      <c r="H531">
        <v>3578.27</v>
      </c>
      <c r="I531">
        <v>2171.2941999999998</v>
      </c>
      <c r="J531" s="11">
        <v>38775</v>
      </c>
      <c r="K531">
        <v>71565.399999999994</v>
      </c>
      <c r="L531">
        <v>43425.883999999998</v>
      </c>
      <c r="M531">
        <v>28139.516</v>
      </c>
    </row>
    <row r="532" spans="1:13" x14ac:dyDescent="0.3">
      <c r="A532">
        <v>313</v>
      </c>
      <c r="B532">
        <v>20060202</v>
      </c>
      <c r="C532">
        <v>20060214</v>
      </c>
      <c r="D532">
        <v>20060209</v>
      </c>
      <c r="E532">
        <v>12520</v>
      </c>
      <c r="F532">
        <v>7</v>
      </c>
      <c r="G532">
        <v>11</v>
      </c>
      <c r="H532">
        <v>3578.27</v>
      </c>
      <c r="I532">
        <v>2171.2941999999998</v>
      </c>
      <c r="J532" s="11">
        <v>38750</v>
      </c>
      <c r="K532">
        <v>39360.97</v>
      </c>
      <c r="L532">
        <v>23884.236199999999</v>
      </c>
      <c r="M532">
        <v>15476.7338</v>
      </c>
    </row>
    <row r="533" spans="1:13" x14ac:dyDescent="0.3">
      <c r="A533">
        <v>310</v>
      </c>
      <c r="B533">
        <v>20060224</v>
      </c>
      <c r="C533">
        <v>20060308</v>
      </c>
      <c r="D533">
        <v>20060303</v>
      </c>
      <c r="E533">
        <v>12522</v>
      </c>
      <c r="F533">
        <v>7</v>
      </c>
      <c r="G533">
        <v>19</v>
      </c>
      <c r="H533">
        <v>3578.27</v>
      </c>
      <c r="I533">
        <v>2171.2941999999998</v>
      </c>
      <c r="J533" s="11">
        <v>38772</v>
      </c>
      <c r="K533">
        <v>67987.13</v>
      </c>
      <c r="L533">
        <v>41254.589800000002</v>
      </c>
      <c r="M533">
        <v>26732.540199999999</v>
      </c>
    </row>
    <row r="534" spans="1:13" x14ac:dyDescent="0.3">
      <c r="A534">
        <v>311</v>
      </c>
      <c r="B534">
        <v>20060228</v>
      </c>
      <c r="C534">
        <v>20060312</v>
      </c>
      <c r="D534">
        <v>20060307</v>
      </c>
      <c r="E534">
        <v>12523</v>
      </c>
      <c r="F534">
        <v>7</v>
      </c>
      <c r="G534">
        <v>6</v>
      </c>
      <c r="H534">
        <v>3578.27</v>
      </c>
      <c r="I534">
        <v>2171.2941999999998</v>
      </c>
      <c r="J534" s="11">
        <v>38776</v>
      </c>
      <c r="K534">
        <v>21469.62</v>
      </c>
      <c r="L534">
        <v>13027.7652</v>
      </c>
      <c r="M534">
        <v>8441.8547999999992</v>
      </c>
    </row>
    <row r="535" spans="1:13" x14ac:dyDescent="0.3">
      <c r="A535">
        <v>310</v>
      </c>
      <c r="B535">
        <v>20060214</v>
      </c>
      <c r="C535">
        <v>20060226</v>
      </c>
      <c r="D535">
        <v>20060221</v>
      </c>
      <c r="E535">
        <v>12547</v>
      </c>
      <c r="F535">
        <v>7</v>
      </c>
      <c r="G535">
        <v>14</v>
      </c>
      <c r="H535">
        <v>3578.27</v>
      </c>
      <c r="I535">
        <v>2171.2941999999998</v>
      </c>
      <c r="J535" s="11">
        <v>38762</v>
      </c>
      <c r="K535">
        <v>50095.78</v>
      </c>
      <c r="L535">
        <v>30398.1188</v>
      </c>
      <c r="M535">
        <v>19697.661199999999</v>
      </c>
    </row>
    <row r="536" spans="1:13" x14ac:dyDescent="0.3">
      <c r="A536">
        <v>311</v>
      </c>
      <c r="B536">
        <v>20060218</v>
      </c>
      <c r="C536">
        <v>20060302</v>
      </c>
      <c r="D536">
        <v>20060225</v>
      </c>
      <c r="E536">
        <v>12549</v>
      </c>
      <c r="F536">
        <v>7</v>
      </c>
      <c r="G536">
        <v>5</v>
      </c>
      <c r="H536">
        <v>3578.27</v>
      </c>
      <c r="I536">
        <v>2171.2941999999998</v>
      </c>
      <c r="J536" s="11">
        <v>38766</v>
      </c>
      <c r="K536">
        <v>17891.349999999999</v>
      </c>
      <c r="L536">
        <v>10856.471</v>
      </c>
      <c r="M536">
        <v>7034.8789999999999</v>
      </c>
    </row>
    <row r="537" spans="1:13" x14ac:dyDescent="0.3">
      <c r="A537">
        <v>312</v>
      </c>
      <c r="B537">
        <v>20060328</v>
      </c>
      <c r="C537">
        <v>20060409</v>
      </c>
      <c r="D537">
        <v>20060404</v>
      </c>
      <c r="E537">
        <v>12561</v>
      </c>
      <c r="F537">
        <v>7</v>
      </c>
      <c r="G537">
        <v>17</v>
      </c>
      <c r="H537">
        <v>3578.27</v>
      </c>
      <c r="I537">
        <v>2171.2941999999998</v>
      </c>
      <c r="J537" s="11">
        <v>38804</v>
      </c>
      <c r="K537">
        <v>60830.59</v>
      </c>
      <c r="L537">
        <v>36912.001400000001</v>
      </c>
      <c r="M537">
        <v>23918.588599999999</v>
      </c>
    </row>
    <row r="538" spans="1:13" x14ac:dyDescent="0.3">
      <c r="A538">
        <v>312</v>
      </c>
      <c r="B538">
        <v>20060304</v>
      </c>
      <c r="C538">
        <v>20060316</v>
      </c>
      <c r="D538">
        <v>20060311</v>
      </c>
      <c r="E538">
        <v>12607</v>
      </c>
      <c r="F538">
        <v>7</v>
      </c>
      <c r="G538">
        <v>16</v>
      </c>
      <c r="H538">
        <v>3578.27</v>
      </c>
      <c r="I538">
        <v>2171.2941999999998</v>
      </c>
      <c r="J538" s="11">
        <v>38780</v>
      </c>
      <c r="K538">
        <v>57252.32</v>
      </c>
      <c r="L538">
        <v>34740.707199999997</v>
      </c>
      <c r="M538">
        <v>22511.612799999999</v>
      </c>
    </row>
    <row r="539" spans="1:13" x14ac:dyDescent="0.3">
      <c r="A539">
        <v>311</v>
      </c>
      <c r="B539">
        <v>20060302</v>
      </c>
      <c r="C539">
        <v>20060314</v>
      </c>
      <c r="D539">
        <v>20060309</v>
      </c>
      <c r="E539">
        <v>12613</v>
      </c>
      <c r="F539">
        <v>7</v>
      </c>
      <c r="G539">
        <v>11</v>
      </c>
      <c r="H539">
        <v>3578.27</v>
      </c>
      <c r="I539">
        <v>2171.2941999999998</v>
      </c>
      <c r="J539" s="11">
        <v>38778</v>
      </c>
      <c r="K539">
        <v>39360.97</v>
      </c>
      <c r="L539">
        <v>23884.236199999999</v>
      </c>
      <c r="M539">
        <v>15476.7338</v>
      </c>
    </row>
    <row r="540" spans="1:13" x14ac:dyDescent="0.3">
      <c r="A540">
        <v>313</v>
      </c>
      <c r="B540">
        <v>20060323</v>
      </c>
      <c r="C540">
        <v>20060404</v>
      </c>
      <c r="D540">
        <v>20060330</v>
      </c>
      <c r="E540">
        <v>12614</v>
      </c>
      <c r="F540">
        <v>7</v>
      </c>
      <c r="G540">
        <v>13</v>
      </c>
      <c r="H540">
        <v>3578.27</v>
      </c>
      <c r="I540">
        <v>2171.2941999999998</v>
      </c>
      <c r="J540" s="11">
        <v>38799</v>
      </c>
      <c r="K540">
        <v>46517.51</v>
      </c>
      <c r="L540">
        <v>28226.8246</v>
      </c>
      <c r="M540">
        <v>18290.685399999998</v>
      </c>
    </row>
    <row r="541" spans="1:13" x14ac:dyDescent="0.3">
      <c r="A541">
        <v>311</v>
      </c>
      <c r="B541">
        <v>20060306</v>
      </c>
      <c r="C541">
        <v>20060318</v>
      </c>
      <c r="D541">
        <v>20060313</v>
      </c>
      <c r="E541">
        <v>12618</v>
      </c>
      <c r="F541">
        <v>7</v>
      </c>
      <c r="G541">
        <v>16</v>
      </c>
      <c r="H541">
        <v>3578.27</v>
      </c>
      <c r="I541">
        <v>2171.2941999999998</v>
      </c>
      <c r="J541" s="11">
        <v>38782</v>
      </c>
      <c r="K541">
        <v>57252.32</v>
      </c>
      <c r="L541">
        <v>34740.707199999997</v>
      </c>
      <c r="M541">
        <v>22511.612799999999</v>
      </c>
    </row>
    <row r="542" spans="1:13" x14ac:dyDescent="0.3">
      <c r="A542">
        <v>312</v>
      </c>
      <c r="B542">
        <v>20060323</v>
      </c>
      <c r="C542">
        <v>20060404</v>
      </c>
      <c r="D542">
        <v>20060330</v>
      </c>
      <c r="E542">
        <v>12620</v>
      </c>
      <c r="F542">
        <v>7</v>
      </c>
      <c r="G542">
        <v>9</v>
      </c>
      <c r="H542">
        <v>3578.27</v>
      </c>
      <c r="I542">
        <v>2171.2941999999998</v>
      </c>
      <c r="J542" s="11">
        <v>38799</v>
      </c>
      <c r="K542">
        <v>32204.43</v>
      </c>
      <c r="L542">
        <v>19541.647799999999</v>
      </c>
      <c r="M542">
        <v>12662.7822</v>
      </c>
    </row>
    <row r="543" spans="1:13" x14ac:dyDescent="0.3">
      <c r="A543">
        <v>312</v>
      </c>
      <c r="B543">
        <v>20060328</v>
      </c>
      <c r="C543">
        <v>20060409</v>
      </c>
      <c r="D543">
        <v>20060404</v>
      </c>
      <c r="E543">
        <v>12621</v>
      </c>
      <c r="F543">
        <v>7</v>
      </c>
      <c r="G543">
        <v>7</v>
      </c>
      <c r="H543">
        <v>3578.27</v>
      </c>
      <c r="I543">
        <v>2171.2941999999998</v>
      </c>
      <c r="J543" s="11">
        <v>38804</v>
      </c>
      <c r="K543">
        <v>25047.89</v>
      </c>
      <c r="L543">
        <v>15199.0594</v>
      </c>
      <c r="M543">
        <v>9848.8305999999993</v>
      </c>
    </row>
    <row r="544" spans="1:13" x14ac:dyDescent="0.3">
      <c r="A544">
        <v>334</v>
      </c>
      <c r="B544">
        <v>20060117</v>
      </c>
      <c r="C544">
        <v>20060129</v>
      </c>
      <c r="D544">
        <v>20060124</v>
      </c>
      <c r="E544">
        <v>18008</v>
      </c>
      <c r="F544">
        <v>7</v>
      </c>
      <c r="G544">
        <v>1</v>
      </c>
      <c r="H544">
        <v>699.09820000000002</v>
      </c>
      <c r="I544">
        <v>413.1463</v>
      </c>
      <c r="J544" s="11">
        <v>38734</v>
      </c>
      <c r="K544">
        <v>699.09820000000002</v>
      </c>
      <c r="L544">
        <v>413.1463</v>
      </c>
      <c r="M544">
        <v>285.95190000000002</v>
      </c>
    </row>
    <row r="545" spans="1:13" x14ac:dyDescent="0.3">
      <c r="A545">
        <v>328</v>
      </c>
      <c r="B545">
        <v>20060127</v>
      </c>
      <c r="C545">
        <v>20060208</v>
      </c>
      <c r="D545">
        <v>20060203</v>
      </c>
      <c r="E545">
        <v>18009</v>
      </c>
      <c r="F545">
        <v>7</v>
      </c>
      <c r="G545">
        <v>11</v>
      </c>
      <c r="H545">
        <v>699.09820000000002</v>
      </c>
      <c r="I545">
        <v>413.1463</v>
      </c>
      <c r="J545" s="11">
        <v>38744</v>
      </c>
      <c r="K545">
        <v>7690.0802000000003</v>
      </c>
      <c r="L545">
        <v>4544.6093000000001</v>
      </c>
      <c r="M545">
        <v>3145.4708999999998</v>
      </c>
    </row>
    <row r="546" spans="1:13" x14ac:dyDescent="0.3">
      <c r="A546">
        <v>324</v>
      </c>
      <c r="B546">
        <v>20060206</v>
      </c>
      <c r="C546">
        <v>20060218</v>
      </c>
      <c r="D546">
        <v>20060213</v>
      </c>
      <c r="E546">
        <v>18010</v>
      </c>
      <c r="F546">
        <v>7</v>
      </c>
      <c r="G546">
        <v>8</v>
      </c>
      <c r="H546">
        <v>699.09820000000002</v>
      </c>
      <c r="I546">
        <v>413.1463</v>
      </c>
      <c r="J546" s="11">
        <v>38754</v>
      </c>
      <c r="K546">
        <v>5592.7856000000002</v>
      </c>
      <c r="L546">
        <v>3305.1704</v>
      </c>
      <c r="M546">
        <v>2287.6152000000002</v>
      </c>
    </row>
    <row r="547" spans="1:13" x14ac:dyDescent="0.3">
      <c r="A547">
        <v>330</v>
      </c>
      <c r="B547">
        <v>20060204</v>
      </c>
      <c r="C547">
        <v>20060216</v>
      </c>
      <c r="D547">
        <v>20060211</v>
      </c>
      <c r="E547">
        <v>18011</v>
      </c>
      <c r="F547">
        <v>7</v>
      </c>
      <c r="G547">
        <v>14</v>
      </c>
      <c r="H547">
        <v>699.09820000000002</v>
      </c>
      <c r="I547">
        <v>413.1463</v>
      </c>
      <c r="J547" s="11">
        <v>38752</v>
      </c>
      <c r="K547">
        <v>9787.3747999999996</v>
      </c>
      <c r="L547">
        <v>5784.0482000000002</v>
      </c>
      <c r="M547">
        <v>4003.3265999999999</v>
      </c>
    </row>
    <row r="548" spans="1:13" x14ac:dyDescent="0.3">
      <c r="A548">
        <v>330</v>
      </c>
      <c r="B548">
        <v>20060211</v>
      </c>
      <c r="C548">
        <v>20060223</v>
      </c>
      <c r="D548">
        <v>20060218</v>
      </c>
      <c r="E548">
        <v>18038</v>
      </c>
      <c r="F548">
        <v>7</v>
      </c>
      <c r="G548">
        <v>4</v>
      </c>
      <c r="H548">
        <v>699.09820000000002</v>
      </c>
      <c r="I548">
        <v>413.1463</v>
      </c>
      <c r="J548" s="11">
        <v>38759</v>
      </c>
      <c r="K548">
        <v>2796.3928000000001</v>
      </c>
      <c r="L548">
        <v>1652.5852</v>
      </c>
      <c r="M548">
        <v>1143.8076000000001</v>
      </c>
    </row>
    <row r="549" spans="1:13" x14ac:dyDescent="0.3">
      <c r="A549">
        <v>324</v>
      </c>
      <c r="B549">
        <v>20060307</v>
      </c>
      <c r="C549">
        <v>20060319</v>
      </c>
      <c r="D549">
        <v>20060314</v>
      </c>
      <c r="E549">
        <v>18039</v>
      </c>
      <c r="F549">
        <v>7</v>
      </c>
      <c r="G549">
        <v>11</v>
      </c>
      <c r="H549">
        <v>699.09820000000002</v>
      </c>
      <c r="I549">
        <v>413.1463</v>
      </c>
      <c r="J549" s="11">
        <v>38783</v>
      </c>
      <c r="K549">
        <v>7690.0802000000003</v>
      </c>
      <c r="L549">
        <v>4544.6093000000001</v>
      </c>
      <c r="M549">
        <v>3145.4708999999998</v>
      </c>
    </row>
    <row r="550" spans="1:13" x14ac:dyDescent="0.3">
      <c r="A550">
        <v>332</v>
      </c>
      <c r="B550">
        <v>20060326</v>
      </c>
      <c r="C550">
        <v>20060407</v>
      </c>
      <c r="D550">
        <v>20060402</v>
      </c>
      <c r="E550">
        <v>18046</v>
      </c>
      <c r="F550">
        <v>7</v>
      </c>
      <c r="G550">
        <v>16</v>
      </c>
      <c r="H550">
        <v>699.09820000000002</v>
      </c>
      <c r="I550">
        <v>413.1463</v>
      </c>
      <c r="J550" s="11">
        <v>38802</v>
      </c>
      <c r="K550">
        <v>11185.5712</v>
      </c>
      <c r="L550">
        <v>6610.3407999999999</v>
      </c>
      <c r="M550">
        <v>4575.2304000000004</v>
      </c>
    </row>
    <row r="551" spans="1:13" x14ac:dyDescent="0.3">
      <c r="A551">
        <v>320</v>
      </c>
      <c r="B551">
        <v>20060319</v>
      </c>
      <c r="C551">
        <v>20060331</v>
      </c>
      <c r="D551">
        <v>20060326</v>
      </c>
      <c r="E551">
        <v>18131</v>
      </c>
      <c r="F551">
        <v>7</v>
      </c>
      <c r="G551">
        <v>9</v>
      </c>
      <c r="H551">
        <v>699.09820000000002</v>
      </c>
      <c r="I551">
        <v>413.1463</v>
      </c>
      <c r="J551" s="11">
        <v>38795</v>
      </c>
      <c r="K551">
        <v>6291.8837999999996</v>
      </c>
      <c r="L551">
        <v>3718.3166999999999</v>
      </c>
      <c r="M551">
        <v>2573.5671000000002</v>
      </c>
    </row>
    <row r="552" spans="1:13" x14ac:dyDescent="0.3">
      <c r="A552">
        <v>322</v>
      </c>
      <c r="B552">
        <v>20060317</v>
      </c>
      <c r="C552">
        <v>20060329</v>
      </c>
      <c r="D552">
        <v>20060324</v>
      </c>
      <c r="E552">
        <v>18132</v>
      </c>
      <c r="F552">
        <v>7</v>
      </c>
      <c r="G552">
        <v>3</v>
      </c>
      <c r="H552">
        <v>699.09820000000002</v>
      </c>
      <c r="I552">
        <v>413.1463</v>
      </c>
      <c r="J552" s="11">
        <v>38793</v>
      </c>
      <c r="K552">
        <v>2097.2946000000002</v>
      </c>
      <c r="L552">
        <v>1239.4389000000001</v>
      </c>
      <c r="M552">
        <v>857.85569999999996</v>
      </c>
    </row>
    <row r="553" spans="1:13" x14ac:dyDescent="0.3">
      <c r="A553">
        <v>342</v>
      </c>
      <c r="B553">
        <v>20060306</v>
      </c>
      <c r="C553">
        <v>20060318</v>
      </c>
      <c r="D553">
        <v>20060313</v>
      </c>
      <c r="E553">
        <v>18137</v>
      </c>
      <c r="F553">
        <v>7</v>
      </c>
      <c r="G553">
        <v>6</v>
      </c>
      <c r="H553">
        <v>699.09820000000002</v>
      </c>
      <c r="I553">
        <v>413.1463</v>
      </c>
      <c r="J553" s="11">
        <v>38782</v>
      </c>
      <c r="K553">
        <v>4194.5892000000003</v>
      </c>
      <c r="L553">
        <v>2478.8778000000002</v>
      </c>
      <c r="M553">
        <v>1715.7113999999999</v>
      </c>
    </row>
    <row r="554" spans="1:13" x14ac:dyDescent="0.3">
      <c r="A554">
        <v>344</v>
      </c>
      <c r="B554">
        <v>20060115</v>
      </c>
      <c r="C554">
        <v>20060127</v>
      </c>
      <c r="D554">
        <v>20060122</v>
      </c>
      <c r="E554">
        <v>28419</v>
      </c>
      <c r="F554">
        <v>7</v>
      </c>
      <c r="G554">
        <v>10</v>
      </c>
      <c r="H554">
        <v>3399.99</v>
      </c>
      <c r="I554">
        <v>1912.1543999999999</v>
      </c>
      <c r="J554" s="11">
        <v>38732</v>
      </c>
      <c r="K554">
        <v>33999.9</v>
      </c>
      <c r="L554">
        <v>19121.544000000002</v>
      </c>
      <c r="M554">
        <v>14878.356</v>
      </c>
    </row>
    <row r="555" spans="1:13" x14ac:dyDescent="0.3">
      <c r="A555">
        <v>344</v>
      </c>
      <c r="B555">
        <v>20060122</v>
      </c>
      <c r="C555">
        <v>20060203</v>
      </c>
      <c r="D555">
        <v>20060129</v>
      </c>
      <c r="E555">
        <v>28420</v>
      </c>
      <c r="F555">
        <v>7</v>
      </c>
      <c r="G555">
        <v>4</v>
      </c>
      <c r="H555">
        <v>3399.99</v>
      </c>
      <c r="I555">
        <v>1912.1543999999999</v>
      </c>
      <c r="J555" s="11">
        <v>38739</v>
      </c>
      <c r="K555">
        <v>13599.96</v>
      </c>
      <c r="L555">
        <v>7648.6175999999996</v>
      </c>
      <c r="M555">
        <v>5951.3424000000005</v>
      </c>
    </row>
    <row r="556" spans="1:13" x14ac:dyDescent="0.3">
      <c r="A556">
        <v>351</v>
      </c>
      <c r="B556">
        <v>20060203</v>
      </c>
      <c r="C556">
        <v>20060215</v>
      </c>
      <c r="D556">
        <v>20060210</v>
      </c>
      <c r="E556">
        <v>28443</v>
      </c>
      <c r="F556">
        <v>7</v>
      </c>
      <c r="G556">
        <v>13</v>
      </c>
      <c r="H556">
        <v>3374.99</v>
      </c>
      <c r="I556">
        <v>1898.0944</v>
      </c>
      <c r="J556" s="11">
        <v>38751</v>
      </c>
      <c r="K556">
        <v>43874.87</v>
      </c>
      <c r="L556">
        <v>24675.227200000001</v>
      </c>
      <c r="M556">
        <v>19199.642800000001</v>
      </c>
    </row>
    <row r="557" spans="1:13" x14ac:dyDescent="0.3">
      <c r="A557">
        <v>348</v>
      </c>
      <c r="B557">
        <v>20060205</v>
      </c>
      <c r="C557">
        <v>20060217</v>
      </c>
      <c r="D557">
        <v>20060212</v>
      </c>
      <c r="E557">
        <v>28449</v>
      </c>
      <c r="F557">
        <v>7</v>
      </c>
      <c r="G557">
        <v>7</v>
      </c>
      <c r="H557">
        <v>3374.99</v>
      </c>
      <c r="I557">
        <v>1898.0944</v>
      </c>
      <c r="J557" s="11">
        <v>38753</v>
      </c>
      <c r="K557">
        <v>23624.93</v>
      </c>
      <c r="L557">
        <v>13286.6608</v>
      </c>
      <c r="M557">
        <v>10338.269200000001</v>
      </c>
    </row>
    <row r="558" spans="1:13" x14ac:dyDescent="0.3">
      <c r="A558">
        <v>350</v>
      </c>
      <c r="B558">
        <v>20060311</v>
      </c>
      <c r="C558">
        <v>20060323</v>
      </c>
      <c r="D558">
        <v>20060318</v>
      </c>
      <c r="E558">
        <v>28458</v>
      </c>
      <c r="F558">
        <v>7</v>
      </c>
      <c r="G558">
        <v>10</v>
      </c>
      <c r="H558">
        <v>3374.99</v>
      </c>
      <c r="I558">
        <v>1898.0944</v>
      </c>
      <c r="J558" s="11">
        <v>38787</v>
      </c>
      <c r="K558">
        <v>33749.9</v>
      </c>
      <c r="L558">
        <v>18980.944</v>
      </c>
      <c r="M558">
        <v>14768.956</v>
      </c>
    </row>
    <row r="559" spans="1:13" x14ac:dyDescent="0.3">
      <c r="A559">
        <v>344</v>
      </c>
      <c r="B559">
        <v>20060307</v>
      </c>
      <c r="C559">
        <v>20060319</v>
      </c>
      <c r="D559">
        <v>20060314</v>
      </c>
      <c r="E559">
        <v>28470</v>
      </c>
      <c r="F559">
        <v>7</v>
      </c>
      <c r="G559">
        <v>13</v>
      </c>
      <c r="H559">
        <v>3399.99</v>
      </c>
      <c r="I559">
        <v>1912.1543999999999</v>
      </c>
      <c r="J559" s="11">
        <v>38783</v>
      </c>
      <c r="K559">
        <v>44199.87</v>
      </c>
      <c r="L559">
        <v>24858.0072</v>
      </c>
      <c r="M559">
        <v>19341.862799999999</v>
      </c>
    </row>
    <row r="560" spans="1:13" x14ac:dyDescent="0.3">
      <c r="A560">
        <v>350</v>
      </c>
      <c r="B560">
        <v>20060324</v>
      </c>
      <c r="C560">
        <v>20060405</v>
      </c>
      <c r="D560">
        <v>20060331</v>
      </c>
      <c r="E560">
        <v>28471</v>
      </c>
      <c r="F560">
        <v>7</v>
      </c>
      <c r="G560">
        <v>15</v>
      </c>
      <c r="H560">
        <v>3374.99</v>
      </c>
      <c r="I560">
        <v>1898.0944</v>
      </c>
      <c r="J560" s="11">
        <v>38800</v>
      </c>
      <c r="K560">
        <v>50624.85</v>
      </c>
      <c r="L560">
        <v>28471.416000000001</v>
      </c>
      <c r="M560">
        <v>22153.434000000001</v>
      </c>
    </row>
    <row r="561" spans="1:13" x14ac:dyDescent="0.3">
      <c r="A561">
        <v>348</v>
      </c>
      <c r="B561">
        <v>20060313</v>
      </c>
      <c r="C561">
        <v>20060325</v>
      </c>
      <c r="D561">
        <v>20060320</v>
      </c>
      <c r="E561">
        <v>28478</v>
      </c>
      <c r="F561">
        <v>7</v>
      </c>
      <c r="G561">
        <v>7</v>
      </c>
      <c r="H561">
        <v>3374.99</v>
      </c>
      <c r="I561">
        <v>1898.0944</v>
      </c>
      <c r="J561" s="11">
        <v>38789</v>
      </c>
      <c r="K561">
        <v>23624.93</v>
      </c>
      <c r="L561">
        <v>13286.6608</v>
      </c>
      <c r="M561">
        <v>10338.269200000001</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4BDF57-D0A6-40A8-8255-A5A9EA7652BE}">
  <sheetPr codeName="Sheet2"/>
  <dimension ref="B1:Z47"/>
  <sheetViews>
    <sheetView workbookViewId="0">
      <selection activeCell="T25" sqref="T25"/>
    </sheetView>
  </sheetViews>
  <sheetFormatPr defaultRowHeight="14.4" x14ac:dyDescent="0.3"/>
  <cols>
    <col min="3" max="3" width="11.77734375" bestFit="1" customWidth="1"/>
    <col min="4" max="4" width="8.6640625" bestFit="1" customWidth="1"/>
    <col min="5" max="5" width="13.5546875" bestFit="1" customWidth="1"/>
    <col min="6" max="6" width="10.77734375" bestFit="1" customWidth="1"/>
    <col min="7" max="7" width="14.109375" bestFit="1" customWidth="1"/>
    <col min="8" max="8" width="13.6640625" bestFit="1" customWidth="1"/>
    <col min="9" max="9" width="11" bestFit="1" customWidth="1"/>
    <col min="10" max="10" width="12.5546875" bestFit="1" customWidth="1"/>
    <col min="11" max="12" width="14.88671875" bestFit="1" customWidth="1"/>
    <col min="13" max="13" width="4" style="9" customWidth="1"/>
    <col min="15" max="15" width="12.5546875" bestFit="1" customWidth="1"/>
    <col min="16" max="16" width="11.77734375" bestFit="1" customWidth="1"/>
    <col min="17" max="17" width="8.6640625" bestFit="1" customWidth="1"/>
    <col min="18" max="18" width="13.5546875" bestFit="1" customWidth="1"/>
    <col min="19" max="19" width="10.77734375" bestFit="1" customWidth="1"/>
    <col min="20" max="20" width="14.109375" bestFit="1" customWidth="1"/>
    <col min="21" max="21" width="13.6640625" bestFit="1" customWidth="1"/>
    <col min="22" max="22" width="10.77734375" bestFit="1" customWidth="1"/>
    <col min="23" max="23" width="6.88671875" bestFit="1" customWidth="1"/>
    <col min="24" max="24" width="8" bestFit="1" customWidth="1"/>
    <col min="25" max="25" width="11" bestFit="1" customWidth="1"/>
    <col min="26" max="26" width="10.44140625" bestFit="1" customWidth="1"/>
  </cols>
  <sheetData>
    <row r="1" spans="3:26" x14ac:dyDescent="0.3">
      <c r="D1" t="s">
        <v>0</v>
      </c>
    </row>
    <row r="5" spans="3:26" x14ac:dyDescent="0.3">
      <c r="C5" s="2" t="s">
        <v>1</v>
      </c>
      <c r="D5" s="2" t="s">
        <v>6</v>
      </c>
      <c r="E5" s="2" t="s">
        <v>7</v>
      </c>
      <c r="F5" s="2" t="s">
        <v>8</v>
      </c>
      <c r="G5" s="2" t="s">
        <v>5</v>
      </c>
      <c r="H5" s="2" t="s">
        <v>9</v>
      </c>
      <c r="I5" s="2" t="s">
        <v>2</v>
      </c>
      <c r="J5" s="2" t="s">
        <v>3</v>
      </c>
      <c r="K5" s="2" t="s">
        <v>4</v>
      </c>
    </row>
    <row r="6" spans="3:26" x14ac:dyDescent="0.3">
      <c r="C6" s="3">
        <v>32265</v>
      </c>
      <c r="D6" s="4">
        <v>59696552.714300886</v>
      </c>
      <c r="E6" s="4">
        <v>101858616.70999962</v>
      </c>
      <c r="F6" s="4">
        <v>42162063.995700091</v>
      </c>
      <c r="G6" s="5">
        <v>0.4139273176636511</v>
      </c>
      <c r="H6" s="3">
        <v>337392</v>
      </c>
      <c r="I6" s="6">
        <v>606</v>
      </c>
      <c r="J6" s="6">
        <v>102</v>
      </c>
      <c r="K6" s="6">
        <v>504</v>
      </c>
      <c r="O6" s="7" t="s">
        <v>34</v>
      </c>
      <c r="P6" s="2" t="s">
        <v>1</v>
      </c>
      <c r="Q6" s="2" t="s">
        <v>6</v>
      </c>
      <c r="R6" s="2" t="s">
        <v>7</v>
      </c>
      <c r="S6" s="2" t="s">
        <v>8</v>
      </c>
      <c r="T6" s="2" t="s">
        <v>5</v>
      </c>
      <c r="U6" s="2" t="s">
        <v>9</v>
      </c>
      <c r="W6" s="7" t="s">
        <v>11</v>
      </c>
      <c r="Y6" t="s">
        <v>35</v>
      </c>
    </row>
    <row r="7" spans="3:26" x14ac:dyDescent="0.3">
      <c r="O7" s="13">
        <v>2005</v>
      </c>
      <c r="P7" s="3">
        <v>1013</v>
      </c>
      <c r="Q7" s="4">
        <v>19966565.611399997</v>
      </c>
      <c r="R7" s="4">
        <v>33370192.171199914</v>
      </c>
      <c r="S7" s="4">
        <v>13403626.559800046</v>
      </c>
      <c r="T7" s="5">
        <v>0.40166465002763818</v>
      </c>
      <c r="U7" s="3">
        <v>10400</v>
      </c>
      <c r="W7" s="2">
        <v>2008</v>
      </c>
      <c r="Y7">
        <f>COUNTA(W7:W12)</f>
        <v>1</v>
      </c>
    </row>
    <row r="8" spans="3:26" x14ac:dyDescent="0.3">
      <c r="O8" s="13">
        <v>2006</v>
      </c>
      <c r="P8" s="3">
        <v>2318</v>
      </c>
      <c r="Q8" s="4">
        <v>34012938.400400005</v>
      </c>
      <c r="R8" s="4">
        <v>57305075.875199974</v>
      </c>
      <c r="S8" s="4">
        <v>23292137.474800058</v>
      </c>
      <c r="T8" s="5">
        <v>0.40645853999959958</v>
      </c>
      <c r="U8" s="3">
        <v>24617</v>
      </c>
    </row>
    <row r="9" spans="3:26" x14ac:dyDescent="0.3">
      <c r="O9" s="13">
        <v>2007</v>
      </c>
      <c r="P9" s="3">
        <v>23927</v>
      </c>
      <c r="Q9" s="4">
        <v>54253790.886299603</v>
      </c>
      <c r="R9" s="4">
        <v>92784509.785796836</v>
      </c>
      <c r="S9" s="4">
        <v>38530718.899500638</v>
      </c>
      <c r="T9" s="5">
        <v>0.4152710294902997</v>
      </c>
      <c r="U9" s="3">
        <v>250457</v>
      </c>
    </row>
    <row r="10" spans="3:26" x14ac:dyDescent="0.3">
      <c r="O10" s="13">
        <v>2008</v>
      </c>
      <c r="P10" s="3">
        <v>23064</v>
      </c>
      <c r="Q10" s="4">
        <v>42581964.100300439</v>
      </c>
      <c r="R10" s="4">
        <v>72629382.959998667</v>
      </c>
      <c r="S10" s="4">
        <v>30047418.859700568</v>
      </c>
      <c r="T10" s="5">
        <v>0.41370885494441656</v>
      </c>
      <c r="U10" s="3">
        <v>241327</v>
      </c>
    </row>
    <row r="11" spans="3:26" x14ac:dyDescent="0.3">
      <c r="C11" s="1" t="s">
        <v>12</v>
      </c>
      <c r="D11" s="1">
        <v>3</v>
      </c>
    </row>
    <row r="13" spans="3:26" x14ac:dyDescent="0.3">
      <c r="W13" s="14" t="s">
        <v>40</v>
      </c>
      <c r="X13" s="14" t="s">
        <v>11</v>
      </c>
      <c r="Y13" s="14" t="s">
        <v>38</v>
      </c>
      <c r="Z13" s="14" t="s">
        <v>15</v>
      </c>
    </row>
    <row r="14" spans="3:26" x14ac:dyDescent="0.3">
      <c r="C14" s="7" t="s">
        <v>11</v>
      </c>
      <c r="D14" s="2" t="s">
        <v>18</v>
      </c>
      <c r="E14" s="2" t="s">
        <v>17</v>
      </c>
      <c r="F14" s="2" t="s">
        <v>1</v>
      </c>
      <c r="W14" s="15" t="s">
        <v>36</v>
      </c>
      <c r="X14" s="15">
        <f>IF(Y7=1,W7,0)</f>
        <v>2008</v>
      </c>
      <c r="Y14" s="4">
        <f>IFERROR(VLOOKUP(X14,LookTable,5,0),0)</f>
        <v>30047418.859700568</v>
      </c>
      <c r="Z14" s="16">
        <f>IFERROR(Y14/SUM($Y$14:$Y$15),0)</f>
        <v>0.43814865555559762</v>
      </c>
    </row>
    <row r="15" spans="3:26" x14ac:dyDescent="0.3">
      <c r="C15" s="2">
        <v>2005</v>
      </c>
      <c r="D15" s="4">
        <v>33370192.171199914</v>
      </c>
      <c r="E15" s="4">
        <v>13403626.559800046</v>
      </c>
      <c r="F15" s="6">
        <v>1013</v>
      </c>
      <c r="W15" s="15" t="s">
        <v>37</v>
      </c>
      <c r="X15" s="15">
        <f>W7-1</f>
        <v>2007</v>
      </c>
      <c r="Y15" s="4">
        <f>IFERROR(VLOOKUP(X15,LookTable,5,0),0)</f>
        <v>38530718.899500638</v>
      </c>
      <c r="Z15" s="16">
        <f>IFERROR(Y15/SUM($Y$14:$Y$15),0)</f>
        <v>0.56185134444440255</v>
      </c>
    </row>
    <row r="16" spans="3:26" x14ac:dyDescent="0.3">
      <c r="C16" s="2">
        <v>2006</v>
      </c>
      <c r="D16" s="4">
        <v>69484523.200599909</v>
      </c>
      <c r="E16" s="4">
        <v>28177776.426299959</v>
      </c>
      <c r="F16" s="6">
        <v>2677</v>
      </c>
    </row>
    <row r="17" spans="2:26" x14ac:dyDescent="0.3">
      <c r="C17" s="2">
        <v>2007</v>
      </c>
      <c r="D17" s="4">
        <v>102379613.11629641</v>
      </c>
      <c r="E17" s="4">
        <v>42547110.664200306</v>
      </c>
      <c r="F17" s="6">
        <v>24443</v>
      </c>
      <c r="W17" s="17" t="s">
        <v>39</v>
      </c>
      <c r="X17" s="17"/>
      <c r="Y17" s="17"/>
      <c r="Z17" s="18">
        <f>Z14-Z15</f>
        <v>-0.12370268888880492</v>
      </c>
    </row>
    <row r="18" spans="2:26" x14ac:dyDescent="0.3">
      <c r="C18" s="2">
        <v>2008</v>
      </c>
      <c r="D18" s="4">
        <v>101858616.70999517</v>
      </c>
      <c r="E18" s="4">
        <v>42162063.995700456</v>
      </c>
      <c r="F18" s="6">
        <v>32265</v>
      </c>
    </row>
    <row r="19" spans="2:26" x14ac:dyDescent="0.3">
      <c r="C19" s="2" t="s">
        <v>10</v>
      </c>
      <c r="D19" s="4">
        <v>307092945.1980952</v>
      </c>
      <c r="E19" s="4">
        <v>126290577.64599985</v>
      </c>
      <c r="F19" s="6">
        <v>60398</v>
      </c>
      <c r="W19" s="14" t="s">
        <v>41</v>
      </c>
      <c r="X19" s="14" t="s">
        <v>11</v>
      </c>
      <c r="Y19" s="14" t="s">
        <v>38</v>
      </c>
      <c r="Z19" s="14" t="s">
        <v>15</v>
      </c>
    </row>
    <row r="20" spans="2:26" x14ac:dyDescent="0.3">
      <c r="W20" s="15" t="s">
        <v>36</v>
      </c>
      <c r="X20" s="15">
        <f>IF(Y7=1,W7,0)</f>
        <v>2008</v>
      </c>
      <c r="Y20" s="4">
        <f>IFERROR(VLOOKUP(X20,LookTable,4,0),0)</f>
        <v>72629382.959998667</v>
      </c>
      <c r="Z20" s="16">
        <f>IFERROR(Y20/SUM($Y$20:$Y$21),0)</f>
        <v>0.43907668064866801</v>
      </c>
    </row>
    <row r="21" spans="2:26" x14ac:dyDescent="0.3">
      <c r="C21" s="2" t="str">
        <f>C14</f>
        <v>Year</v>
      </c>
      <c r="D21" s="2" t="str" cm="1">
        <f t="array" ref="D21">_xlfn.IFS($D$11=1,D14,$D$11=2,E14,$D$11=3,F14)</f>
        <v>#Transaction</v>
      </c>
      <c r="E21" s="2" t="str">
        <f>"Average"&amp;D14</f>
        <v>Average Revenue</v>
      </c>
      <c r="F21" s="2" t="s">
        <v>13</v>
      </c>
      <c r="W21" s="15" t="s">
        <v>37</v>
      </c>
      <c r="X21" s="15">
        <f>W7-1</f>
        <v>2007</v>
      </c>
      <c r="Y21" s="4">
        <f>IFERROR(VLOOKUP(X21,LookTable,4,0),0)</f>
        <v>92784509.785796836</v>
      </c>
      <c r="Z21" s="16">
        <f>IFERROR(Y21/SUM($Y$20:$Y$21),0)</f>
        <v>0.56092331935133211</v>
      </c>
    </row>
    <row r="22" spans="2:26" x14ac:dyDescent="0.3">
      <c r="C22" s="2">
        <f t="shared" ref="C22:C25" si="0">C15</f>
        <v>2005</v>
      </c>
      <c r="D22" s="3" cm="1">
        <f t="array" ref="D22">_xlfn.IFS($D$11=1,D15,$D$11=2,E15,$D$11=3,F15)</f>
        <v>1013</v>
      </c>
      <c r="E22" s="6">
        <f>AVERAGE(D22:$D$25)</f>
        <v>15099.5</v>
      </c>
      <c r="F22" s="2" t="str">
        <f>IF(D22&gt;E22,D22,"")</f>
        <v/>
      </c>
    </row>
    <row r="23" spans="2:26" x14ac:dyDescent="0.3">
      <c r="C23" s="2">
        <f t="shared" si="0"/>
        <v>2006</v>
      </c>
      <c r="D23" s="3" cm="1">
        <f t="array" ref="D23">_xlfn.IFS($D$11=1,D16,$D$11=2,E16,$D$11=3,F16)</f>
        <v>2677</v>
      </c>
      <c r="E23" s="6">
        <f>AVERAGE(D22:$D$25)</f>
        <v>15099.5</v>
      </c>
      <c r="F23" s="2" t="str">
        <f t="shared" ref="F23:F25" si="1">IF(D23&gt;E23,D23,"")</f>
        <v/>
      </c>
      <c r="W23" s="17" t="s">
        <v>39</v>
      </c>
      <c r="X23" s="17"/>
      <c r="Y23" s="17"/>
      <c r="Z23" s="18">
        <f>Z20-Z21</f>
        <v>-0.1218466387026641</v>
      </c>
    </row>
    <row r="24" spans="2:26" x14ac:dyDescent="0.3">
      <c r="C24" s="2">
        <f t="shared" si="0"/>
        <v>2007</v>
      </c>
      <c r="D24" s="3" cm="1">
        <f t="array" ref="D24">_xlfn.IFS($D$11=1,D17,$D$11=2,E17,$D$11=3,F17)</f>
        <v>24443</v>
      </c>
      <c r="E24" s="6">
        <f>AVERAGE(D22:$D$25)</f>
        <v>15099.5</v>
      </c>
      <c r="F24" s="2">
        <f t="shared" si="1"/>
        <v>24443</v>
      </c>
    </row>
    <row r="25" spans="2:26" x14ac:dyDescent="0.3">
      <c r="C25" s="2">
        <f t="shared" si="0"/>
        <v>2008</v>
      </c>
      <c r="D25" s="3" cm="1">
        <f t="array" ref="D25">_xlfn.IFS($D$11=1,D18,$D$11=2,E18,$D$11=3,F18)</f>
        <v>32265</v>
      </c>
      <c r="E25" s="6">
        <f>AVERAGE(D22:$D$25)</f>
        <v>15099.5</v>
      </c>
      <c r="F25" s="2">
        <f t="shared" si="1"/>
        <v>32265</v>
      </c>
      <c r="W25" s="14" t="s">
        <v>42</v>
      </c>
      <c r="X25" s="14" t="s">
        <v>11</v>
      </c>
      <c r="Y25" s="14" t="s">
        <v>46</v>
      </c>
      <c r="Z25" s="14" t="s">
        <v>15</v>
      </c>
    </row>
    <row r="26" spans="2:26" x14ac:dyDescent="0.3">
      <c r="W26" s="15" t="s">
        <v>36</v>
      </c>
      <c r="X26" s="15">
        <f>IF(Y7=1,W7,0)</f>
        <v>2008</v>
      </c>
      <c r="Y26" s="4">
        <f>IFERROR(VLOOKUP(X26,LookTable,3,0),0)</f>
        <v>42581964.100300439</v>
      </c>
      <c r="Z26" s="16">
        <f>Y26/SUM($Y$26:$Y$27)</f>
        <v>0.43973389897350268</v>
      </c>
    </row>
    <row r="27" spans="2:26" x14ac:dyDescent="0.3">
      <c r="C27" t="s">
        <v>13</v>
      </c>
      <c r="E27" t="s">
        <v>16</v>
      </c>
      <c r="W27" s="15" t="s">
        <v>37</v>
      </c>
      <c r="X27" s="15">
        <f>W7-1</f>
        <v>2007</v>
      </c>
      <c r="Y27" s="4">
        <f>IFERROR(VLOOKUP(X27,LookTable,3,0),0)</f>
        <v>54253790.886299603</v>
      </c>
      <c r="Z27" s="16">
        <f>Y27/SUM($Y$26:$Y$27)</f>
        <v>0.56026610102649732</v>
      </c>
    </row>
    <row r="28" spans="2:26" x14ac:dyDescent="0.3">
      <c r="B28" t="s">
        <v>14</v>
      </c>
      <c r="C28">
        <f>SUM(F22:F25)</f>
        <v>56708</v>
      </c>
      <c r="E28" t="str">
        <f>" of the"&amp;D14&amp;" came from the highlighted years"</f>
        <v xml:space="preserve"> of the Revenue came from the highlighted years</v>
      </c>
    </row>
    <row r="29" spans="2:26" x14ac:dyDescent="0.3">
      <c r="B29" t="s">
        <v>15</v>
      </c>
      <c r="C29" s="8">
        <f>C28/SUM(D22:D25)</f>
        <v>0.93890526176363454</v>
      </c>
      <c r="W29" s="17" t="s">
        <v>39</v>
      </c>
      <c r="X29" s="17"/>
      <c r="Y29" s="17"/>
      <c r="Z29" s="18">
        <f>Z26-Z27</f>
        <v>-0.12053220205299464</v>
      </c>
    </row>
    <row r="31" spans="2:26" x14ac:dyDescent="0.3">
      <c r="W31" s="14" t="s">
        <v>43</v>
      </c>
      <c r="X31" s="14" t="s">
        <v>11</v>
      </c>
      <c r="Y31" s="14" t="s">
        <v>44</v>
      </c>
      <c r="Z31" s="14" t="s">
        <v>15</v>
      </c>
    </row>
    <row r="32" spans="2:26" x14ac:dyDescent="0.3">
      <c r="W32" s="15" t="s">
        <v>36</v>
      </c>
      <c r="X32" s="15">
        <f>IF(Y7=1,W7,0)</f>
        <v>2008</v>
      </c>
      <c r="Y32" s="4">
        <f>IFERROR(VLOOKUP(X32,LookTable,7,0),0)</f>
        <v>241327</v>
      </c>
      <c r="Z32" s="16">
        <f>IFERROR(Y32/SUM($Y$32:$Y$33),0)</f>
        <v>0.4907174694581361</v>
      </c>
    </row>
    <row r="33" spans="23:26" x14ac:dyDescent="0.3">
      <c r="W33" s="15" t="s">
        <v>37</v>
      </c>
      <c r="X33" s="15">
        <f>W7-1</f>
        <v>2007</v>
      </c>
      <c r="Y33" s="4">
        <f>IFERROR(VLOOKUP(X33,LookTable,7,0),0)</f>
        <v>250457</v>
      </c>
      <c r="Z33" s="16">
        <f>IFERROR(Y33/SUM($Y$32:$Y$33),0)</f>
        <v>0.5092825305418639</v>
      </c>
    </row>
    <row r="35" spans="23:26" x14ac:dyDescent="0.3">
      <c r="W35" s="17" t="s">
        <v>39</v>
      </c>
      <c r="X35" s="17"/>
      <c r="Y35" s="17"/>
      <c r="Z35" s="18">
        <f>Z32-Z33</f>
        <v>-1.8565061083727796E-2</v>
      </c>
    </row>
    <row r="37" spans="23:26" x14ac:dyDescent="0.3">
      <c r="W37" s="14" t="s">
        <v>43</v>
      </c>
      <c r="X37" s="14" t="s">
        <v>11</v>
      </c>
      <c r="Y37" s="14" t="s">
        <v>45</v>
      </c>
      <c r="Z37" s="14" t="s">
        <v>15</v>
      </c>
    </row>
    <row r="38" spans="23:26" x14ac:dyDescent="0.3">
      <c r="W38" s="15" t="s">
        <v>36</v>
      </c>
      <c r="X38" s="15">
        <f>IF(Y7=1,W7,0)</f>
        <v>2008</v>
      </c>
      <c r="Y38" s="4">
        <f>IFERROR(VLOOKUP(X38,LookTable,2,0),0)</f>
        <v>23064</v>
      </c>
      <c r="Z38" s="16">
        <f>IFERROR(Y38/SUM($Y$38:$Y$39),0)</f>
        <v>0.49081739056415058</v>
      </c>
    </row>
    <row r="39" spans="23:26" x14ac:dyDescent="0.3">
      <c r="W39" s="15" t="s">
        <v>37</v>
      </c>
      <c r="X39" s="15">
        <f>W7-1</f>
        <v>2007</v>
      </c>
      <c r="Y39" s="4">
        <f>IFERROR(VLOOKUP(X39,LookTable,2,0),0)</f>
        <v>23927</v>
      </c>
      <c r="Z39" s="16">
        <f>IFERROR(Y39/SUM($Y$38:$Y$39),0)</f>
        <v>0.50918260943584936</v>
      </c>
    </row>
    <row r="41" spans="23:26" x14ac:dyDescent="0.3">
      <c r="W41" s="17" t="s">
        <v>39</v>
      </c>
      <c r="X41" s="17"/>
      <c r="Y41" s="17"/>
      <c r="Z41" s="18">
        <f>Z38-Z39</f>
        <v>-1.8365218871698785E-2</v>
      </c>
    </row>
    <row r="43" spans="23:26" x14ac:dyDescent="0.3">
      <c r="W43" s="14" t="s">
        <v>5</v>
      </c>
      <c r="X43" s="14" t="s">
        <v>11</v>
      </c>
      <c r="Y43" s="14" t="s">
        <v>47</v>
      </c>
      <c r="Z43" s="14" t="s">
        <v>15</v>
      </c>
    </row>
    <row r="44" spans="23:26" x14ac:dyDescent="0.3">
      <c r="W44" s="15" t="s">
        <v>36</v>
      </c>
      <c r="X44" s="15">
        <f>IF(Y7=1,W7,0)</f>
        <v>2008</v>
      </c>
      <c r="Y44" s="19">
        <f>IFERROR(VLOOKUP(X44,LookTable,6,0),0)</f>
        <v>0.41370885494441656</v>
      </c>
      <c r="Z44" s="16">
        <f>IFERROR(Y44/SUM($Y$44:$Y$45),0)</f>
        <v>0.49905777294768233</v>
      </c>
    </row>
    <row r="45" spans="23:26" x14ac:dyDescent="0.3">
      <c r="W45" s="15" t="s">
        <v>37</v>
      </c>
      <c r="X45" s="15">
        <f>W7-1</f>
        <v>2007</v>
      </c>
      <c r="Y45" s="19">
        <f>IFERROR(VLOOKUP(X45,LookTable,6,0),0)</f>
        <v>0.4152710294902997</v>
      </c>
      <c r="Z45" s="16">
        <f>IFERROR(Y45/SUM($Y$44:$Y$45),0)</f>
        <v>0.50094222705231772</v>
      </c>
    </row>
    <row r="47" spans="23:26" x14ac:dyDescent="0.3">
      <c r="W47" s="17" t="s">
        <v>39</v>
      </c>
      <c r="X47" s="17"/>
      <c r="Y47" s="17"/>
      <c r="Z47" s="18">
        <f>Z44-Z45</f>
        <v>-1.8844541046353913E-3</v>
      </c>
    </row>
  </sheetData>
  <pageMargins left="0.7" right="0.7" top="0.75" bottom="0.75" header="0.3" footer="0.3"/>
  <drawing r:id="rId5"/>
  <extLst>
    <ext xmlns:x14="http://schemas.microsoft.com/office/spreadsheetml/2009/9/main" uri="{A8765BA9-456A-4dab-B4F3-ACF838C121DE}">
      <x14:slicerList>
        <x14:slicer r:id="rId6"/>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815D96-3193-4AF0-A2D2-7CFCF440955F}">
  <dimension ref="C1:AI13"/>
  <sheetViews>
    <sheetView topLeftCell="G1" workbookViewId="0">
      <selection activeCell="I8" sqref="I8"/>
    </sheetView>
  </sheetViews>
  <sheetFormatPr defaultRowHeight="14.4" x14ac:dyDescent="0.3"/>
  <cols>
    <col min="3" max="3" width="14.44140625" bestFit="1" customWidth="1"/>
    <col min="4" max="4" width="10.77734375" bestFit="1" customWidth="1"/>
    <col min="5" max="9" width="14.88671875" bestFit="1" customWidth="1"/>
    <col min="10" max="10" width="14.88671875" customWidth="1"/>
    <col min="11" max="13" width="14.88671875" bestFit="1" customWidth="1"/>
    <col min="14" max="14" width="4" style="9" customWidth="1"/>
    <col min="16" max="16" width="11.88671875" bestFit="1" customWidth="1"/>
    <col min="17" max="17" width="10.77734375" bestFit="1" customWidth="1"/>
    <col min="26" max="26" width="5.5546875" style="9" customWidth="1"/>
    <col min="28" max="28" width="12.5546875" bestFit="1" customWidth="1"/>
    <col min="29" max="29" width="10.77734375" bestFit="1" customWidth="1"/>
    <col min="30" max="30" width="10.77734375" customWidth="1"/>
    <col min="31" max="31" width="6.6640625" style="9" customWidth="1"/>
    <col min="33" max="33" width="9.6640625" bestFit="1" customWidth="1"/>
    <col min="34" max="34" width="10.77734375" bestFit="1" customWidth="1"/>
    <col min="35" max="35" width="16.88671875" bestFit="1" customWidth="1"/>
  </cols>
  <sheetData>
    <row r="1" spans="3:35" x14ac:dyDescent="0.3">
      <c r="D1" t="s">
        <v>0</v>
      </c>
    </row>
    <row r="5" spans="3:35" x14ac:dyDescent="0.3">
      <c r="C5" s="7" t="s">
        <v>55</v>
      </c>
      <c r="D5" s="2" t="s">
        <v>8</v>
      </c>
      <c r="P5" s="7" t="s">
        <v>56</v>
      </c>
      <c r="Q5" s="2" t="s">
        <v>8</v>
      </c>
      <c r="S5" t="str">
        <f>P5</f>
        <v>Day Name</v>
      </c>
      <c r="T5" t="str">
        <f>Q5</f>
        <v xml:space="preserve"> Total Profit</v>
      </c>
      <c r="U5" t="s">
        <v>64</v>
      </c>
      <c r="AB5" s="7" t="s">
        <v>74</v>
      </c>
      <c r="AC5" s="2" t="s">
        <v>8</v>
      </c>
      <c r="AD5" s="21" t="s">
        <v>75</v>
      </c>
      <c r="AG5" s="7" t="s">
        <v>65</v>
      </c>
      <c r="AH5" s="2" t="s">
        <v>8</v>
      </c>
      <c r="AI5" s="2" t="s">
        <v>70</v>
      </c>
    </row>
    <row r="6" spans="3:35" x14ac:dyDescent="0.3">
      <c r="C6" s="2" t="s">
        <v>50</v>
      </c>
      <c r="D6" s="4">
        <v>5767055.735800012</v>
      </c>
      <c r="F6">
        <v>1</v>
      </c>
      <c r="G6" s="10">
        <f>LARGE($D$6:$D$17,F6)</f>
        <v>8276331.7860000152</v>
      </c>
      <c r="H6" t="str">
        <f>INDEX($C$6:$C$17,MATCH(G6,$D$6:$D$17,0))</f>
        <v>Jun</v>
      </c>
      <c r="P6" s="2" t="s">
        <v>60</v>
      </c>
      <c r="Q6" s="4">
        <v>5885986.6232999908</v>
      </c>
      <c r="S6" t="str">
        <f t="shared" ref="S6:S12" si="0">P6</f>
        <v>Sun</v>
      </c>
      <c r="T6" s="10">
        <f>Q6</f>
        <v>5885986.6232999908</v>
      </c>
      <c r="U6" t="str" cm="1">
        <f t="array" ref="U6">IFERROR(_xlfn.IFS(T6=$W$6,T6,T6=$W$7,T6,T6=$W$8,T6),"")</f>
        <v/>
      </c>
      <c r="V6">
        <v>1</v>
      </c>
      <c r="W6">
        <f>LARGE($T$6:$T$12,V6)</f>
        <v>6425170.873100006</v>
      </c>
      <c r="AB6" s="2" t="s">
        <v>72</v>
      </c>
      <c r="AC6" s="4">
        <v>30167409.314100407</v>
      </c>
      <c r="AD6" s="22">
        <f>AC6/SUM($AC$6:$AC$7)</f>
        <v>0.7155107329939252</v>
      </c>
      <c r="AG6" s="2" t="s">
        <v>66</v>
      </c>
      <c r="AH6" s="4">
        <v>4903228.8386999881</v>
      </c>
      <c r="AI6" s="20">
        <v>0.45123179320383372</v>
      </c>
    </row>
    <row r="7" spans="3:35" x14ac:dyDescent="0.3">
      <c r="C7" s="2" t="s">
        <v>49</v>
      </c>
      <c r="D7" s="4">
        <v>6347589.4002000038</v>
      </c>
      <c r="F7">
        <v>2</v>
      </c>
      <c r="G7" s="10">
        <f t="shared" ref="G7:G8" si="1">LARGE($D$6:$D$17,F7)</f>
        <v>8252983.0976000046</v>
      </c>
      <c r="H7" t="str">
        <f t="shared" ref="H7:H8" si="2">INDEX($C$6:$C$17,MATCH(G7,$D$6:$D$17,0))</f>
        <v>May</v>
      </c>
      <c r="P7" s="2" t="s">
        <v>58</v>
      </c>
      <c r="Q7" s="4">
        <v>5761848.1430000057</v>
      </c>
      <c r="S7" t="str">
        <f t="shared" si="0"/>
        <v>Mon</v>
      </c>
      <c r="T7" s="10">
        <f t="shared" ref="T7:T12" si="3">Q7</f>
        <v>5761848.1430000057</v>
      </c>
      <c r="U7" t="str" cm="1">
        <f t="array" ref="U7">IFERROR(_xlfn.IFS(T7=$W$6,T7,T7=$W$7,T7,T7=$W$8,T7),"")</f>
        <v/>
      </c>
      <c r="V7">
        <v>2</v>
      </c>
      <c r="W7">
        <f t="shared" ref="W7:W8" si="4">LARGE($T$6:$T$12,V7)</f>
        <v>6287422.5863000052</v>
      </c>
      <c r="AB7" s="2" t="s">
        <v>73</v>
      </c>
      <c r="AC7" s="4">
        <v>11994654.681600034</v>
      </c>
      <c r="AD7" s="22">
        <f>AC7/SUM($AC$6:$AC$7)</f>
        <v>0.28448926700607474</v>
      </c>
      <c r="AG7" s="2" t="s">
        <v>67</v>
      </c>
      <c r="AH7" s="4">
        <v>5908800.8657000083</v>
      </c>
      <c r="AI7" s="20">
        <v>0.54377205266664441</v>
      </c>
    </row>
    <row r="8" spans="3:35" x14ac:dyDescent="0.3">
      <c r="C8" s="2" t="s">
        <v>53</v>
      </c>
      <c r="D8" s="4">
        <v>6321911.1677999934</v>
      </c>
      <c r="F8">
        <v>3</v>
      </c>
      <c r="G8" s="10">
        <f t="shared" si="1"/>
        <v>6899665.643599987</v>
      </c>
      <c r="H8" t="str">
        <f t="shared" si="2"/>
        <v>Apr</v>
      </c>
      <c r="P8" s="2" t="s">
        <v>62</v>
      </c>
      <c r="Q8" s="4">
        <v>5769437.8296999875</v>
      </c>
      <c r="S8" t="str">
        <f t="shared" si="0"/>
        <v>Tue</v>
      </c>
      <c r="T8" s="10">
        <f t="shared" si="3"/>
        <v>5769437.8296999875</v>
      </c>
      <c r="U8" t="str" cm="1">
        <f t="array" ref="U8">IFERROR(_xlfn.IFS(T8=$W$6,T8,T8=$W$7,T8,T8=$W$8,T8),"")</f>
        <v/>
      </c>
      <c r="V8">
        <v>3</v>
      </c>
      <c r="W8">
        <f t="shared" si="4"/>
        <v>6108668.0583000043</v>
      </c>
      <c r="AG8" s="2" t="s">
        <v>68</v>
      </c>
      <c r="AH8" s="4">
        <v>54289.807099999984</v>
      </c>
      <c r="AI8" s="20">
        <v>4.996154129514028E-3</v>
      </c>
    </row>
    <row r="9" spans="3:35" x14ac:dyDescent="0.3">
      <c r="C9" s="2" t="s">
        <v>48</v>
      </c>
      <c r="D9" s="4">
        <v>6899665.643599987</v>
      </c>
      <c r="P9" s="2" t="s">
        <v>63</v>
      </c>
      <c r="Q9" s="4">
        <v>6425170.873100006</v>
      </c>
      <c r="S9" t="str">
        <f t="shared" si="0"/>
        <v>Wed</v>
      </c>
      <c r="T9" s="10">
        <f t="shared" si="3"/>
        <v>6425170.873100006</v>
      </c>
      <c r="U9" cm="1">
        <f t="array" ref="U9">IFERROR(_xlfn.IFS(T9=$W$6,T9,T9=$W$7,T9,T9=$W$8,T9),"")</f>
        <v>6425170.873100006</v>
      </c>
      <c r="AG9" s="2" t="s">
        <v>69</v>
      </c>
      <c r="AH9" s="4">
        <v>0</v>
      </c>
      <c r="AI9" s="20">
        <v>0</v>
      </c>
    </row>
    <row r="10" spans="3:35" x14ac:dyDescent="0.3">
      <c r="C10" s="2" t="s">
        <v>54</v>
      </c>
      <c r="D10" s="4">
        <v>8252983.0976000046</v>
      </c>
      <c r="P10" s="2" t="s">
        <v>61</v>
      </c>
      <c r="Q10" s="4">
        <v>6287422.5863000052</v>
      </c>
      <c r="S10" t="str">
        <f t="shared" si="0"/>
        <v>Thu</v>
      </c>
      <c r="T10" s="10">
        <f t="shared" si="3"/>
        <v>6287422.5863000052</v>
      </c>
      <c r="U10" cm="1">
        <f t="array" ref="U10">IFERROR(_xlfn.IFS(T10=$W$6,T10,T10=$W$7,T10,T10=$W$8,T10),"")</f>
        <v>6287422.5863000052</v>
      </c>
      <c r="AB10" t="s">
        <v>76</v>
      </c>
      <c r="AD10" t="s">
        <v>0</v>
      </c>
    </row>
    <row r="11" spans="3:35" x14ac:dyDescent="0.3">
      <c r="C11" s="2" t="s">
        <v>52</v>
      </c>
      <c r="D11" s="4">
        <v>8276331.7860000152</v>
      </c>
      <c r="G11" s="8">
        <f>SUM(G6:G8)/SUM(D6:D17)</f>
        <v>0.55568865247179211</v>
      </c>
      <c r="P11" s="2" t="s">
        <v>57</v>
      </c>
      <c r="Q11" s="4">
        <v>5923529.8820000095</v>
      </c>
      <c r="S11" t="str">
        <f t="shared" si="0"/>
        <v>Fri</v>
      </c>
      <c r="T11" s="10">
        <f t="shared" si="3"/>
        <v>5923529.8820000095</v>
      </c>
      <c r="U11" t="str" cm="1">
        <f t="array" ref="U11">IFERROR(_xlfn.IFS(T11=$W$6,T11,T11=$W$7,T11,T11=$W$8,T11),"")</f>
        <v/>
      </c>
      <c r="AB11" s="8">
        <f>MAX(AD6:AD7)</f>
        <v>0.7155107329939252</v>
      </c>
    </row>
    <row r="12" spans="3:35" x14ac:dyDescent="0.3">
      <c r="C12" s="2" t="s">
        <v>51</v>
      </c>
      <c r="D12" s="4">
        <v>296527.16470000002</v>
      </c>
      <c r="F12" t="str">
        <f>"In " &amp; Analysis_01!W7</f>
        <v>In 2008</v>
      </c>
      <c r="P12" s="2" t="s">
        <v>59</v>
      </c>
      <c r="Q12" s="4">
        <v>6108668.0583000043</v>
      </c>
      <c r="S12" t="str">
        <f t="shared" si="0"/>
        <v>Sat</v>
      </c>
      <c r="T12" s="10">
        <f t="shared" si="3"/>
        <v>6108668.0583000043</v>
      </c>
      <c r="U12" cm="1">
        <f t="array" ref="U12">IFERROR(_xlfn.IFS(T12=$W$6,T12,T12=$W$7,T12,T12=$W$8,T12),"")</f>
        <v>6108668.0583000043</v>
      </c>
      <c r="AB12" t="str">
        <f>UPPER(INDEX(AB6:AB7,MATCH(AB11,AD6:AD7,0)))&amp;" makes up"</f>
        <v>WEEKDAY makes up</v>
      </c>
    </row>
    <row r="13" spans="3:35" x14ac:dyDescent="0.3">
      <c r="F13" t="s">
        <v>0</v>
      </c>
      <c r="U13" s="8">
        <f>SUM(U6:U12)/SUM(T6:T12)</f>
        <v>0.44640275484662101</v>
      </c>
    </row>
  </sheetData>
  <pageMargins left="0.7" right="0.7" top="0.75" bottom="0.75" header="0.3" footer="0.3"/>
  <drawing r:id="rId5"/>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C0A42A-3E82-4A5A-9434-47E811CA797C}">
  <sheetPr codeName="Sheet1"/>
  <dimension ref="R1"/>
  <sheetViews>
    <sheetView showGridLines="0" showRowColHeaders="0" tabSelected="1" zoomScale="99" zoomScaleNormal="99" workbookViewId="0">
      <selection activeCell="A3" sqref="A3"/>
    </sheetView>
  </sheetViews>
  <sheetFormatPr defaultRowHeight="14.4" x14ac:dyDescent="0.3"/>
  <sheetData>
    <row r="1" spans="18:18" x14ac:dyDescent="0.3">
      <c r="R1" t="s">
        <v>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6" r:id="rId3" name="Option Button 2">
              <controlPr defaultSize="0" autoFill="0" autoLine="0" autoPict="0">
                <anchor moveWithCells="1">
                  <from>
                    <xdr:col>14</xdr:col>
                    <xdr:colOff>15240</xdr:colOff>
                    <xdr:row>0</xdr:row>
                    <xdr:rowOff>144780</xdr:rowOff>
                  </from>
                  <to>
                    <xdr:col>15</xdr:col>
                    <xdr:colOff>320040</xdr:colOff>
                    <xdr:row>1</xdr:row>
                    <xdr:rowOff>182880</xdr:rowOff>
                  </to>
                </anchor>
              </controlPr>
            </control>
          </mc:Choice>
        </mc:AlternateContent>
        <mc:AlternateContent xmlns:mc="http://schemas.openxmlformats.org/markup-compatibility/2006">
          <mc:Choice Requires="x14">
            <control shapeId="1032" r:id="rId4" name="Option Button 8">
              <controlPr defaultSize="0" autoFill="0" autoLine="0" autoPict="0">
                <anchor moveWithCells="1">
                  <from>
                    <xdr:col>15</xdr:col>
                    <xdr:colOff>152400</xdr:colOff>
                    <xdr:row>0</xdr:row>
                    <xdr:rowOff>144780</xdr:rowOff>
                  </from>
                  <to>
                    <xdr:col>16</xdr:col>
                    <xdr:colOff>457200</xdr:colOff>
                    <xdr:row>1</xdr:row>
                    <xdr:rowOff>182880</xdr:rowOff>
                  </to>
                </anchor>
              </controlPr>
            </control>
          </mc:Choice>
        </mc:AlternateContent>
        <mc:AlternateContent xmlns:mc="http://schemas.openxmlformats.org/markup-compatibility/2006">
          <mc:Choice Requires="x14">
            <control shapeId="1034" r:id="rId5" name="Option Button 10">
              <controlPr defaultSize="0" autoFill="0" autoLine="0" autoPict="0">
                <anchor moveWithCells="1">
                  <from>
                    <xdr:col>16</xdr:col>
                    <xdr:colOff>289560</xdr:colOff>
                    <xdr:row>0</xdr:row>
                    <xdr:rowOff>144780</xdr:rowOff>
                  </from>
                  <to>
                    <xdr:col>17</xdr:col>
                    <xdr:colOff>594360</xdr:colOff>
                    <xdr:row>1</xdr:row>
                    <xdr:rowOff>182880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Props1.xml><?xml version="1.0" encoding="utf-8"?>
<ds:datastoreItem xmlns:ds="http://schemas.openxmlformats.org/officeDocument/2006/customXml" ds:itemID="{F03A98B2-6D22-4864-99E2-A4A680D5B3B1}">
  <ds:schemaRefs/>
</ds:datastoreItem>
</file>

<file path=customXml/itemProps2.xml><?xml version="1.0" encoding="utf-8"?>
<ds:datastoreItem xmlns:ds="http://schemas.openxmlformats.org/officeDocument/2006/customXml" ds:itemID="{D0F073D5-BAB2-48BC-BC8C-CDCAD5BF884D}">
  <ds:schemaRefs/>
</ds:datastoreItem>
</file>

<file path=customXml/itemProps3.xml><?xml version="1.0" encoding="utf-8"?>
<ds:datastoreItem xmlns:ds="http://schemas.openxmlformats.org/officeDocument/2006/customXml" ds:itemID="{5F5C8753-1944-4E3E-8F03-A06632065F4B}">
  <ds:schemaRefs/>
</ds:datastoreItem>
</file>

<file path=customXml/itemProps4.xml><?xml version="1.0" encoding="utf-8"?>
<ds:datastoreItem xmlns:ds="http://schemas.openxmlformats.org/officeDocument/2006/customXml" ds:itemID="{C6264A79-27CE-4943-B852-F86E35F3CAEA}">
  <ds:schemaRefs/>
</ds:datastoreItem>
</file>

<file path=customXml/itemProps5.xml><?xml version="1.0" encoding="utf-8"?>
<ds:datastoreItem xmlns:ds="http://schemas.openxmlformats.org/officeDocument/2006/customXml" ds:itemID="{26E5C0B8-882D-44DF-A831-4CCB807E7643}">
  <ds:schemaRefs/>
</ds:datastoreItem>
</file>

<file path=customXml/itemProps6.xml><?xml version="1.0" encoding="utf-8"?>
<ds:datastoreItem xmlns:ds="http://schemas.openxmlformats.org/officeDocument/2006/customXml" ds:itemID="{16F40018-FC51-4FAA-BEAC-D687494B00F0}">
  <ds:schemaRefs/>
</ds:datastoreItem>
</file>

<file path=customXml/itemProps7.xml><?xml version="1.0" encoding="utf-8"?>
<ds:datastoreItem xmlns:ds="http://schemas.openxmlformats.org/officeDocument/2006/customXml" ds:itemID="{B916AC1C-7122-4C47-B7D2-A0342856F493}">
  <ds:schemaRefs/>
</ds:datastoreItem>
</file>

<file path=customXml/itemProps8.xml><?xml version="1.0" encoding="utf-8"?>
<ds:datastoreItem xmlns:ds="http://schemas.openxmlformats.org/officeDocument/2006/customXml" ds:itemID="{BBE42B7D-1B54-4897-8AA9-AFBF8FE27CEB}">
  <ds:schemaRefs/>
</ds:datastoreItem>
</file>

<file path=customXml/itemProps9.xml><?xml version="1.0" encoding="utf-8"?>
<ds:datastoreItem xmlns:ds="http://schemas.openxmlformats.org/officeDocument/2006/customXml" ds:itemID="{2A235E4E-2399-4CE1-9103-C33552221F48}">
  <ds:schemaRefs/>
</ds:datastoreItem>
</file>

<file path=customXml/itemProps10.xml><?xml version="1.0" encoding="utf-8"?>
<ds:datastoreItem xmlns:ds="http://schemas.openxmlformats.org/officeDocument/2006/customXml" ds:itemID="{C920882B-D664-4FE4-9238-75DEF4112959}">
  <ds:schemaRefs/>
</ds:datastoreItem>
</file>

<file path=customXml/itemProps11.xml><?xml version="1.0" encoding="utf-8"?>
<ds:datastoreItem xmlns:ds="http://schemas.openxmlformats.org/officeDocument/2006/customXml" ds:itemID="{3A971664-3965-4246-8ABD-6B17687F7324}">
  <ds:schemaRefs/>
</ds:datastoreItem>
</file>

<file path=customXml/itemProps12.xml><?xml version="1.0" encoding="utf-8"?>
<ds:datastoreItem xmlns:ds="http://schemas.openxmlformats.org/officeDocument/2006/customXml" ds:itemID="{79980D89-13CC-40C6-BCC8-E14A29330B15}">
  <ds:schemaRefs/>
</ds:datastoreItem>
</file>

<file path=customXml/itemProps13.xml><?xml version="1.0" encoding="utf-8"?>
<ds:datastoreItem xmlns:ds="http://schemas.openxmlformats.org/officeDocument/2006/customXml" ds:itemID="{D196462D-2CBC-463B-A5CE-18F0CA2FFD76}">
  <ds:schemaRefs>
    <ds:schemaRef ds:uri="http://schemas.microsoft.com/DataMashup"/>
  </ds:schemaRefs>
</ds:datastoreItem>
</file>

<file path=customXml/itemProps14.xml><?xml version="1.0" encoding="utf-8"?>
<ds:datastoreItem xmlns:ds="http://schemas.openxmlformats.org/officeDocument/2006/customXml" ds:itemID="{DCEF9F73-78C7-4E1C-BF52-392AEA1F8C54}">
  <ds:schemaRefs/>
</ds:datastoreItem>
</file>

<file path=customXml/itemProps15.xml><?xml version="1.0" encoding="utf-8"?>
<ds:datastoreItem xmlns:ds="http://schemas.openxmlformats.org/officeDocument/2006/customXml" ds:itemID="{FDD4CA71-A532-421B-804D-09132877FAFC}">
  <ds:schemaRefs/>
</ds:datastoreItem>
</file>

<file path=customXml/itemProps16.xml><?xml version="1.0" encoding="utf-8"?>
<ds:datastoreItem xmlns:ds="http://schemas.openxmlformats.org/officeDocument/2006/customXml" ds:itemID="{D667C906-F5C8-4C22-BB9E-C82CEB3FD531}">
  <ds:schemaRefs/>
</ds:datastoreItem>
</file>

<file path=customXml/itemProps17.xml><?xml version="1.0" encoding="utf-8"?>
<ds:datastoreItem xmlns:ds="http://schemas.openxmlformats.org/officeDocument/2006/customXml" ds:itemID="{E52FEDF1-A9CB-4552-8954-D33AE2396B75}">
  <ds:schemaRefs/>
</ds:datastoreItem>
</file>

<file path=customXml/itemProps18.xml><?xml version="1.0" encoding="utf-8"?>
<ds:datastoreItem xmlns:ds="http://schemas.openxmlformats.org/officeDocument/2006/customXml" ds:itemID="{760E94A9-1F49-41AE-ADF3-264248D730CB}">
  <ds:schemaRefs/>
</ds:datastoreItem>
</file>

<file path=customXml/itemProps19.xml><?xml version="1.0" encoding="utf-8"?>
<ds:datastoreItem xmlns:ds="http://schemas.openxmlformats.org/officeDocument/2006/customXml" ds:itemID="{B5CBF775-953F-4773-83C3-7A3E97D7BB39}">
  <ds:schemaRefs/>
</ds:datastoreItem>
</file>

<file path=customXml/itemProps20.xml><?xml version="1.0" encoding="utf-8"?>
<ds:datastoreItem xmlns:ds="http://schemas.openxmlformats.org/officeDocument/2006/customXml" ds:itemID="{75DE1A1A-D527-4B84-AA64-4F323548D295}">
  <ds:schemaRefs/>
</ds:datastoreItem>
</file>

<file path=customXml/itemProps21.xml><?xml version="1.0" encoding="utf-8"?>
<ds:datastoreItem xmlns:ds="http://schemas.openxmlformats.org/officeDocument/2006/customXml" ds:itemID="{28F1AE83-7E95-4ABA-85DB-F73BB04D276C}">
  <ds:schemaRefs/>
</ds:datastoreItem>
</file>

<file path=customXml/itemProps22.xml><?xml version="1.0" encoding="utf-8"?>
<ds:datastoreItem xmlns:ds="http://schemas.openxmlformats.org/officeDocument/2006/customXml" ds:itemID="{0145A91C-0750-4C19-B049-CAE2E8889BD3}">
  <ds:schemaRefs/>
</ds:datastoreItem>
</file>

<file path=customXml/itemProps23.xml><?xml version="1.0" encoding="utf-8"?>
<ds:datastoreItem xmlns:ds="http://schemas.openxmlformats.org/officeDocument/2006/customXml" ds:itemID="{563021CB-90D0-4D97-AAAD-96CE6EBC33AA}">
  <ds:schemaRefs/>
</ds:datastoreItem>
</file>

<file path=customXml/itemProps24.xml><?xml version="1.0" encoding="utf-8"?>
<ds:datastoreItem xmlns:ds="http://schemas.openxmlformats.org/officeDocument/2006/customXml" ds:itemID="{A389BD48-E2B1-40F7-9BDC-E0557D6341CB}">
  <ds:schemaRefs/>
</ds:datastoreItem>
</file>

<file path=customXml/itemProps25.xml><?xml version="1.0" encoding="utf-8"?>
<ds:datastoreItem xmlns:ds="http://schemas.openxmlformats.org/officeDocument/2006/customXml" ds:itemID="{5FD6E32B-5CD9-465A-AF1A-AC1E986947A2}">
  <ds:schemaRefs/>
</ds:datastoreItem>
</file>

<file path=customXml/itemProps26.xml><?xml version="1.0" encoding="utf-8"?>
<ds:datastoreItem xmlns:ds="http://schemas.openxmlformats.org/officeDocument/2006/customXml" ds:itemID="{67E7F7B9-D878-415D-BD4D-B883BF5E0400}">
  <ds:schemaRefs/>
</ds:datastoreItem>
</file>

<file path=customXml/itemProps27.xml><?xml version="1.0" encoding="utf-8"?>
<ds:datastoreItem xmlns:ds="http://schemas.openxmlformats.org/officeDocument/2006/customXml" ds:itemID="{A1E6D1AB-5317-416F-8B39-2A39168B11D9}">
  <ds:schemaRefs/>
</ds:datastoreItem>
</file>

<file path=customXml/itemProps28.xml><?xml version="1.0" encoding="utf-8"?>
<ds:datastoreItem xmlns:ds="http://schemas.openxmlformats.org/officeDocument/2006/customXml" ds:itemID="{4C971893-30CA-4EFB-9D4F-1CE7F4C17604}">
  <ds:schemaRefs/>
</ds:datastoreItem>
</file>

<file path=customXml/itemProps29.xml><?xml version="1.0" encoding="utf-8"?>
<ds:datastoreItem xmlns:ds="http://schemas.openxmlformats.org/officeDocument/2006/customXml" ds:itemID="{5775AA10-F068-48C5-897D-6210ED524B97}">
  <ds:schemaRefs/>
</ds:datastoreItem>
</file>

<file path=customXml/itemProps30.xml><?xml version="1.0" encoding="utf-8"?>
<ds:datastoreItem xmlns:ds="http://schemas.openxmlformats.org/officeDocument/2006/customXml" ds:itemID="{B78E4160-FC14-4D33-B12D-05D2E4FAFA63}">
  <ds:schemaRefs/>
</ds:datastoreItem>
</file>

<file path=customXml/itemProps31.xml><?xml version="1.0" encoding="utf-8"?>
<ds:datastoreItem xmlns:ds="http://schemas.openxmlformats.org/officeDocument/2006/customXml" ds:itemID="{7687D401-7F77-4754-B48A-87ACC5BFFDEE}">
  <ds:schemaRefs/>
</ds:datastoreItem>
</file>

<file path=customXml/itemProps32.xml><?xml version="1.0" encoding="utf-8"?>
<ds:datastoreItem xmlns:ds="http://schemas.openxmlformats.org/officeDocument/2006/customXml" ds:itemID="{D152B8BA-092D-451F-8E00-130043ADF68F}">
  <ds:schemaRefs/>
</ds:datastoreItem>
</file>

<file path=customXml/itemProps33.xml><?xml version="1.0" encoding="utf-8"?>
<ds:datastoreItem xmlns:ds="http://schemas.openxmlformats.org/officeDocument/2006/customXml" ds:itemID="{50548079-39B0-4B96-B75E-5F7F9E8D2B20}">
  <ds:schemaRefs/>
</ds:datastoreItem>
</file>

<file path=customXml/itemProps34.xml><?xml version="1.0" encoding="utf-8"?>
<ds:datastoreItem xmlns:ds="http://schemas.openxmlformats.org/officeDocument/2006/customXml" ds:itemID="{69E9C603-D1C6-4D5C-832F-A543625C88B8}">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Sheet1</vt:lpstr>
      <vt:lpstr>Sheet2</vt:lpstr>
      <vt:lpstr>Sheet5</vt:lpstr>
      <vt:lpstr>Analysis_01</vt:lpstr>
      <vt:lpstr>Analysis_01 (2)</vt:lpstr>
      <vt:lpstr>Time Series Dashboard</vt:lpstr>
      <vt:lpstr>LookTable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Maryam Daniyal</dc:creator>
  <cp:lastModifiedBy>Maryam Daniyal</cp:lastModifiedBy>
  <dcterms:created xsi:type="dcterms:W3CDTF">2025-05-04T16:33:39Z</dcterms:created>
  <dcterms:modified xsi:type="dcterms:W3CDTF">2025-06-12T05:02:20Z</dcterms:modified>
</cp:coreProperties>
</file>