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
    </mc:Choice>
  </mc:AlternateContent>
  <bookViews>
    <workbookView xWindow="0" yWindow="0" windowWidth="19200" windowHeight="7300" firstSheet="5" activeTab="10"/>
  </bookViews>
  <sheets>
    <sheet name="Sales Detailed Statistics" sheetId="1" r:id="rId1"/>
    <sheet name="Sheet2" sheetId="6" r:id="rId2"/>
    <sheet name="Sheet3" sheetId="7" r:id="rId3"/>
    <sheet name="Sheet5" sheetId="9" r:id="rId4"/>
    <sheet name="Sheet6" sheetId="10" r:id="rId5"/>
    <sheet name="Sheet1" sheetId="11" r:id="rId6"/>
    <sheet name="Sheet7" sheetId="12" r:id="rId7"/>
    <sheet name="Sheet8" sheetId="13" r:id="rId8"/>
    <sheet name="pivot tables" sheetId="14" r:id="rId9"/>
    <sheet name="Sales &amp; Profit DashBoard" sheetId="15" r:id="rId10"/>
    <sheet name=" Sales DashBoard!" sheetId="16" r:id="rId11"/>
  </sheets>
  <definedNames>
    <definedName name="Slicer_Collection">#N/A</definedName>
    <definedName name="Slicer_Mode_Of_Sale1">#N/A</definedName>
    <definedName name="Slicer_Size">#N/A</definedName>
    <definedName name="Slicer_Year2">#N/A</definedName>
  </definedNames>
  <calcPr calcId="152511"/>
  <pivotCaches>
    <pivotCache cacheId="0" r:id="rId12"/>
    <pivotCache cacheId="1" r:id="rId13"/>
    <pivotCache cacheId="2" r:id="rId14"/>
    <pivotCache cacheId="3" r:id="rId15"/>
    <pivotCache cacheId="4"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1" i="1" l="1"/>
  <c r="G150" i="1"/>
  <c r="E150" i="1"/>
  <c r="G149" i="1"/>
  <c r="G148" i="1"/>
  <c r="G147" i="1"/>
  <c r="G146" i="1"/>
  <c r="G145" i="1"/>
  <c r="G144" i="1"/>
  <c r="E144" i="1"/>
  <c r="G143" i="1"/>
  <c r="E143" i="1"/>
  <c r="G142" i="1"/>
  <c r="G141" i="1"/>
  <c r="G140" i="1"/>
  <c r="E140" i="1"/>
  <c r="G139" i="1"/>
  <c r="G138" i="1"/>
  <c r="G137" i="1"/>
  <c r="G136" i="1"/>
  <c r="E136" i="1"/>
  <c r="G135" i="1"/>
  <c r="G134" i="1"/>
  <c r="G133" i="1"/>
  <c r="G132" i="1"/>
  <c r="G131" i="1"/>
  <c r="G130" i="1"/>
  <c r="E130" i="1"/>
  <c r="G129" i="1"/>
  <c r="E129" i="1"/>
  <c r="G128" i="1"/>
  <c r="E128" i="1"/>
  <c r="G127" i="1"/>
  <c r="G126" i="1"/>
  <c r="G125" i="1"/>
  <c r="G124" i="1"/>
  <c r="E124" i="1"/>
  <c r="G123" i="1"/>
  <c r="G122" i="1"/>
  <c r="E122" i="1"/>
  <c r="G121" i="1"/>
  <c r="G120" i="1"/>
  <c r="G119" i="1"/>
  <c r="G118" i="1"/>
  <c r="E118" i="1"/>
  <c r="G117" i="1"/>
  <c r="G116" i="1"/>
  <c r="E116" i="1"/>
  <c r="G115" i="1"/>
  <c r="E115" i="1"/>
  <c r="G114" i="1"/>
  <c r="G113" i="1"/>
  <c r="G112" i="1"/>
  <c r="E112" i="1"/>
  <c r="G111" i="1"/>
  <c r="E111" i="1"/>
  <c r="G110" i="1"/>
  <c r="E110" i="1"/>
  <c r="G109" i="1"/>
  <c r="E109" i="1"/>
  <c r="G108" i="1"/>
  <c r="E108" i="1"/>
  <c r="G107" i="1"/>
  <c r="E107" i="1"/>
  <c r="G106" i="1"/>
  <c r="E106" i="1"/>
  <c r="G105" i="1"/>
  <c r="E105" i="1"/>
  <c r="G104" i="1"/>
  <c r="E104" i="1"/>
  <c r="G103" i="1"/>
  <c r="E103" i="1"/>
  <c r="G102" i="1"/>
  <c r="G101" i="1"/>
  <c r="G100" i="1"/>
  <c r="G99" i="1"/>
  <c r="G98" i="1"/>
  <c r="E98" i="1"/>
  <c r="G97" i="1"/>
  <c r="E97" i="1"/>
  <c r="G96" i="1"/>
  <c r="E96" i="1"/>
  <c r="G95" i="1"/>
  <c r="E95" i="1"/>
  <c r="G94" i="1"/>
  <c r="E94" i="1"/>
  <c r="G93" i="1"/>
  <c r="E93" i="1"/>
  <c r="G92" i="1"/>
  <c r="G91" i="1"/>
  <c r="G90" i="1"/>
  <c r="E90" i="1"/>
  <c r="G89" i="1"/>
  <c r="G88" i="1"/>
  <c r="E88" i="1"/>
  <c r="G87" i="1"/>
  <c r="E87" i="1"/>
  <c r="G86" i="1"/>
  <c r="E86" i="1"/>
  <c r="G85" i="1"/>
  <c r="E85" i="1"/>
  <c r="G84" i="1"/>
  <c r="E84" i="1"/>
  <c r="G83" i="1"/>
  <c r="E83" i="1"/>
  <c r="G82" i="1"/>
  <c r="E82" i="1"/>
  <c r="G81" i="1"/>
  <c r="E81" i="1"/>
  <c r="G80" i="1"/>
  <c r="E80" i="1"/>
  <c r="G79" i="1"/>
  <c r="G78" i="1"/>
  <c r="E78" i="1"/>
  <c r="G77" i="1"/>
  <c r="G76" i="1"/>
  <c r="E76" i="1"/>
  <c r="G75" i="1"/>
  <c r="E75" i="1"/>
  <c r="G74" i="1"/>
  <c r="E74" i="1"/>
  <c r="G73" i="1"/>
  <c r="E73" i="1"/>
  <c r="G72" i="1"/>
  <c r="E72" i="1"/>
  <c r="G71" i="1"/>
  <c r="E71" i="1"/>
  <c r="G70" i="1"/>
  <c r="E70" i="1"/>
  <c r="G69" i="1"/>
  <c r="E69" i="1"/>
  <c r="G68" i="1"/>
  <c r="G67" i="1"/>
  <c r="E67" i="1"/>
  <c r="G66" i="1"/>
  <c r="G65" i="1"/>
  <c r="G64" i="1"/>
  <c r="G63" i="1"/>
  <c r="G62" i="1"/>
  <c r="G61" i="1"/>
  <c r="G60" i="1"/>
  <c r="G59" i="1"/>
  <c r="G58" i="1"/>
  <c r="E58" i="1"/>
  <c r="G57" i="1"/>
  <c r="E57" i="1"/>
  <c r="G56" i="1"/>
  <c r="E56" i="1"/>
  <c r="G55" i="1"/>
  <c r="E55" i="1"/>
  <c r="G54" i="1"/>
  <c r="G53" i="1"/>
  <c r="G52" i="1"/>
  <c r="G51" i="1"/>
  <c r="G50" i="1"/>
  <c r="G49" i="1"/>
  <c r="E49" i="1"/>
  <c r="G48" i="1"/>
  <c r="G47" i="1"/>
  <c r="E47" i="1"/>
  <c r="G46" i="1"/>
  <c r="E46" i="1"/>
  <c r="G45" i="1"/>
  <c r="E45" i="1"/>
  <c r="G44" i="1"/>
  <c r="G43" i="1"/>
  <c r="E43" i="1"/>
  <c r="G42" i="1"/>
  <c r="G41" i="1"/>
  <c r="G40" i="1"/>
  <c r="G39" i="1"/>
  <c r="E39" i="1"/>
  <c r="G38" i="1"/>
  <c r="E38" i="1"/>
  <c r="G37" i="1"/>
  <c r="E37" i="1"/>
  <c r="G36" i="1"/>
  <c r="G35" i="1"/>
  <c r="G34" i="1"/>
  <c r="G33" i="1"/>
  <c r="G32" i="1"/>
  <c r="G31" i="1"/>
  <c r="E31" i="1"/>
  <c r="G30" i="1"/>
  <c r="G29" i="1"/>
  <c r="E29" i="1"/>
  <c r="G28" i="1"/>
  <c r="E28" i="1"/>
  <c r="G27" i="1"/>
  <c r="E27" i="1"/>
  <c r="G26" i="1"/>
  <c r="G25" i="1"/>
  <c r="G24" i="1"/>
  <c r="G23" i="1"/>
  <c r="G22" i="1"/>
  <c r="G21" i="1"/>
  <c r="E21" i="1"/>
  <c r="G20" i="1"/>
  <c r="E20" i="1"/>
  <c r="G19" i="1"/>
  <c r="E19" i="1"/>
  <c r="G18" i="1"/>
  <c r="K17" i="1"/>
  <c r="G17" i="1"/>
  <c r="E17" i="1"/>
  <c r="K16" i="1"/>
  <c r="G16" i="1"/>
  <c r="E16" i="1"/>
  <c r="K15" i="1"/>
  <c r="G15" i="1"/>
  <c r="E15" i="1"/>
  <c r="K14" i="1"/>
  <c r="G14" i="1"/>
  <c r="E14" i="1"/>
  <c r="K13" i="1"/>
  <c r="G13" i="1"/>
  <c r="K12" i="1"/>
  <c r="G12" i="1"/>
  <c r="E12" i="1"/>
  <c r="K11" i="1"/>
  <c r="G11" i="1"/>
  <c r="E11" i="1"/>
  <c r="K10" i="1"/>
  <c r="G10" i="1"/>
  <c r="K9" i="1"/>
  <c r="G9" i="1"/>
  <c r="E9" i="1"/>
  <c r="G8" i="1"/>
  <c r="E8" i="1"/>
  <c r="G7" i="1"/>
  <c r="E7" i="1"/>
  <c r="N6" i="1"/>
  <c r="K6" i="1"/>
  <c r="G6" i="1"/>
  <c r="E6" i="1"/>
  <c r="N5" i="1"/>
  <c r="K5" i="1"/>
  <c r="G5" i="1"/>
  <c r="E5" i="1"/>
  <c r="N4" i="1"/>
  <c r="K4" i="1"/>
  <c r="G4" i="1"/>
  <c r="E4" i="1"/>
  <c r="N3" i="1"/>
  <c r="K3" i="1"/>
  <c r="G3" i="1"/>
  <c r="E3" i="1"/>
  <c r="N2" i="1"/>
  <c r="K2" i="1"/>
  <c r="G2" i="1"/>
</calcChain>
</file>

<file path=xl/sharedStrings.xml><?xml version="1.0" encoding="utf-8"?>
<sst xmlns="http://schemas.openxmlformats.org/spreadsheetml/2006/main" count="736" uniqueCount="181">
  <si>
    <t>Item Code</t>
  </si>
  <si>
    <t>Collection</t>
  </si>
  <si>
    <t>Size</t>
  </si>
  <si>
    <t>Cost Price</t>
  </si>
  <si>
    <t>Sale price</t>
  </si>
  <si>
    <t>Mode Of Sale</t>
  </si>
  <si>
    <t>Profit</t>
  </si>
  <si>
    <t>Year</t>
  </si>
  <si>
    <t xml:space="preserve">Year </t>
  </si>
  <si>
    <t>Total Profit</t>
  </si>
  <si>
    <t>JNE1233-BLUE-KR-031-XXL</t>
  </si>
  <si>
    <t>new arrival</t>
  </si>
  <si>
    <t>XXL</t>
  </si>
  <si>
    <t>online</t>
  </si>
  <si>
    <t>SET414-KR-NP-L</t>
  </si>
  <si>
    <t>new year sale</t>
  </si>
  <si>
    <t>L</t>
  </si>
  <si>
    <t>SET261-KR-PP-S</t>
  </si>
  <si>
    <t>S</t>
  </si>
  <si>
    <t>SET110-KR-PP-M</t>
  </si>
  <si>
    <t>M</t>
  </si>
  <si>
    <t>in store</t>
  </si>
  <si>
    <t>JNE2294-KR-A-XXL</t>
  </si>
  <si>
    <t>JNE3797-KR-XXL</t>
  </si>
  <si>
    <t>flat 50% off</t>
  </si>
  <si>
    <t>JNE3801-KR-XXL</t>
  </si>
  <si>
    <t>JNE3405-KR-M</t>
  </si>
  <si>
    <t>stock clearance sale</t>
  </si>
  <si>
    <t>JNE3474-KR-E-XL</t>
  </si>
  <si>
    <t>XL</t>
  </si>
  <si>
    <t>JNE3466-KR-L</t>
  </si>
  <si>
    <t>JNE3795-KR-S</t>
  </si>
  <si>
    <t>J0181-TP-M</t>
  </si>
  <si>
    <t>eid sale</t>
  </si>
  <si>
    <t>SET217-KR-PP-XL</t>
  </si>
  <si>
    <t>SET185-KR-NP-M</t>
  </si>
  <si>
    <t>SET333-KR-DPT-M</t>
  </si>
  <si>
    <t>J0124-TP-L</t>
  </si>
  <si>
    <t>SET304-KR-DPT-XL</t>
  </si>
  <si>
    <t>SET184-KR-PP-XS</t>
  </si>
  <si>
    <t>XS</t>
  </si>
  <si>
    <t>J0161-DR-XXL</t>
  </si>
  <si>
    <t>SET233-KR-PP-M</t>
  </si>
  <si>
    <t>J0231-SKD-XXXL</t>
  </si>
  <si>
    <t>3XL</t>
  </si>
  <si>
    <t>J0339-DR-XXL</t>
  </si>
  <si>
    <t>SET210-KR-PP-XXXL</t>
  </si>
  <si>
    <t>SET110-KR-PP-XS</t>
  </si>
  <si>
    <t>SET273-KR-NP-M</t>
  </si>
  <si>
    <t>MEN5025-KR-XXL</t>
  </si>
  <si>
    <t>JNE3690-TU-XL</t>
  </si>
  <si>
    <t>SET184-KR-PP-XXXL</t>
  </si>
  <si>
    <t>SET183-KR-DH-XS</t>
  </si>
  <si>
    <t>J0414-DR-XXL</t>
  </si>
  <si>
    <t>JNE3601-KR-M</t>
  </si>
  <si>
    <t>J0231-SKD-XL</t>
  </si>
  <si>
    <t>SET320-KR-NP-S</t>
  </si>
  <si>
    <t>J0351-SET-L</t>
  </si>
  <si>
    <t>JNE3368-KR-XL</t>
  </si>
  <si>
    <t>SET333-KR-DPT-XS</t>
  </si>
  <si>
    <t>JNE3423-KR-XL</t>
  </si>
  <si>
    <t>J0230-SKD-M</t>
  </si>
  <si>
    <t>J0159-DR-L</t>
  </si>
  <si>
    <t>J0334-TP-S</t>
  </si>
  <si>
    <t>SET397-KR-NP-XS</t>
  </si>
  <si>
    <t>SET389-KR-NP-XL</t>
  </si>
  <si>
    <t>J0248-KR-DPT-S</t>
  </si>
  <si>
    <t>NW001-TP-PJ-XXL</t>
  </si>
  <si>
    <t>J0092-SET-S</t>
  </si>
  <si>
    <t>JNE3770-KR-S</t>
  </si>
  <si>
    <t>JNE3703-KR-M</t>
  </si>
  <si>
    <t>SET210-KR-PP-M</t>
  </si>
  <si>
    <t>J0003-SET-M</t>
  </si>
  <si>
    <t>J0113-TP-S</t>
  </si>
  <si>
    <t>SET268-KR-NP-XS</t>
  </si>
  <si>
    <t>J0004-SKD-XXL</t>
  </si>
  <si>
    <t>SET209-KR-PP-XXL</t>
  </si>
  <si>
    <t>SET343-KR-NP-XS</t>
  </si>
  <si>
    <t>SAR008</t>
  </si>
  <si>
    <t>Free</t>
  </si>
  <si>
    <t>SET402-KR-NP-XXXL</t>
  </si>
  <si>
    <t>J0095-SET-XL</t>
  </si>
  <si>
    <t>SET348-KR-NP-M</t>
  </si>
  <si>
    <t>PJNE2100-KR-N-6XL</t>
  </si>
  <si>
    <t>6XL</t>
  </si>
  <si>
    <t>MEN5004-KR-XXXL</t>
  </si>
  <si>
    <t>JNE3567-KR-L</t>
  </si>
  <si>
    <t>JNE3568-KR-XL</t>
  </si>
  <si>
    <t>J0090-TP-S</t>
  </si>
  <si>
    <t>JNE3461-KR-XL</t>
  </si>
  <si>
    <t>SET218-KR-NP-S</t>
  </si>
  <si>
    <t>SAR006</t>
  </si>
  <si>
    <t>SET272-KR-PP-S</t>
  </si>
  <si>
    <t>SAR018</t>
  </si>
  <si>
    <t>J0094-KR-XXL</t>
  </si>
  <si>
    <t>J0283-SET-XXL</t>
  </si>
  <si>
    <t>SET339-KR-NP-XS</t>
  </si>
  <si>
    <t>SAR003</t>
  </si>
  <si>
    <t>SET324-KR-NP-XL</t>
  </si>
  <si>
    <t>SET403-KR-NP-XL</t>
  </si>
  <si>
    <t>J0349-SET-XS</t>
  </si>
  <si>
    <t>JNE3560-KR-XL</t>
  </si>
  <si>
    <t>NW034-TP-PJ-M</t>
  </si>
  <si>
    <t>JNE3518-KR-XXL</t>
  </si>
  <si>
    <t>JNE3160-KR-M</t>
  </si>
  <si>
    <t>JNE3487-KR-M</t>
  </si>
  <si>
    <t>JNE3560-KR-M</t>
  </si>
  <si>
    <t>JNE3373-KR-S</t>
  </si>
  <si>
    <t>SET377-KR-NP-XS</t>
  </si>
  <si>
    <t>JNE3620-KR-S</t>
  </si>
  <si>
    <t>JNE3822-KR-L</t>
  </si>
  <si>
    <t>SET184-KR-PP-L</t>
  </si>
  <si>
    <t>SET366-KR-NP-S</t>
  </si>
  <si>
    <t>SET253-KR-NP-L</t>
  </si>
  <si>
    <t>SET203-KR-DPT-L</t>
  </si>
  <si>
    <t>SAR028</t>
  </si>
  <si>
    <t>SET024-KR-SP-A-M</t>
  </si>
  <si>
    <t>JNE3794-KR-M</t>
  </si>
  <si>
    <t>JNE3781-KR-S</t>
  </si>
  <si>
    <t>J0338-DR-S</t>
  </si>
  <si>
    <t>JNE3365-KR-1052-A-XXL</t>
  </si>
  <si>
    <t>JNE3805-KR-L</t>
  </si>
  <si>
    <t>SET319-KR-NP-M</t>
  </si>
  <si>
    <t>JNE3466-KR-XXL</t>
  </si>
  <si>
    <t>JNE3805-KR-M</t>
  </si>
  <si>
    <t>MEN5019-KR-XL</t>
  </si>
  <si>
    <t>SAR015</t>
  </si>
  <si>
    <t>JNE3794-KR-XS</t>
  </si>
  <si>
    <t>SET135-KR-PP-XXXL</t>
  </si>
  <si>
    <t>J0338-DR-XL</t>
  </si>
  <si>
    <t>JNE2251-KR-537-XXL</t>
  </si>
  <si>
    <t>SET272-KR-PP-M</t>
  </si>
  <si>
    <t>SET197-KR-NP-M</t>
  </si>
  <si>
    <t>J0301-TP-XL</t>
  </si>
  <si>
    <t>SET251-KR-PP-XS</t>
  </si>
  <si>
    <t>SET282-KR-PP-L</t>
  </si>
  <si>
    <t>SET268-KR-NP-M</t>
  </si>
  <si>
    <t>JNE3648-TP-N-S</t>
  </si>
  <si>
    <t>J0308-DR-XXL</t>
  </si>
  <si>
    <t>MEN5026-KR-XXXL</t>
  </si>
  <si>
    <t>JNE3642-TP-XS</t>
  </si>
  <si>
    <t>SET229-KR-PP-XS</t>
  </si>
  <si>
    <t>J0132-KR-XS</t>
  </si>
  <si>
    <t>JNE1234-MULTI-KR-032-XL</t>
  </si>
  <si>
    <t>PJNE3068-KR-6XL</t>
  </si>
  <si>
    <t>SET313-KR-NP-XS</t>
  </si>
  <si>
    <t>SET282-KR-PP-M</t>
  </si>
  <si>
    <t>JNE1525-KR-UDF19BLACK-XS</t>
  </si>
  <si>
    <t>JNE3691-TU-L</t>
  </si>
  <si>
    <t>JNE3399-KR-M</t>
  </si>
  <si>
    <t>JNE3790-KR-XXXL</t>
  </si>
  <si>
    <t>SET268-KR-NP-L</t>
  </si>
  <si>
    <t>SET393-KR-NP-M</t>
  </si>
  <si>
    <t>J0329-KR-XS</t>
  </si>
  <si>
    <t>SET397-KR-NP -M</t>
  </si>
  <si>
    <t>J0008-SKD-M</t>
  </si>
  <si>
    <t>J0003-SET-S</t>
  </si>
  <si>
    <t>SET304-KR-DPT-M</t>
  </si>
  <si>
    <t>J0382-SKD-XXL</t>
  </si>
  <si>
    <t>JNE3405-KR-XXL</t>
  </si>
  <si>
    <t>JNE3797-KR-A-M</t>
  </si>
  <si>
    <t>JNE3611-KR-XXL</t>
  </si>
  <si>
    <t>JNE3546-KR-L</t>
  </si>
  <si>
    <t>MEN5007-KR-L</t>
  </si>
  <si>
    <t>JNE3860-DR-L</t>
  </si>
  <si>
    <t>J0382-SKD-XS</t>
  </si>
  <si>
    <t>Sum of Sale price</t>
  </si>
  <si>
    <t>Column Labels</t>
  </si>
  <si>
    <t>Row Labels</t>
  </si>
  <si>
    <t>Grand Total</t>
  </si>
  <si>
    <t>Sum of Profit</t>
  </si>
  <si>
    <t>Sum of Total Profit</t>
  </si>
  <si>
    <t>No. of Sales</t>
  </si>
  <si>
    <t>New Arrival</t>
  </si>
  <si>
    <t>Eid Sale</t>
  </si>
  <si>
    <t>New Year Sale</t>
  </si>
  <si>
    <t>Flat 50% off</t>
  </si>
  <si>
    <t>Stock Clearance Sale</t>
  </si>
  <si>
    <t>Sum of No. of Sales</t>
  </si>
  <si>
    <t>No. Sales</t>
  </si>
  <si>
    <t>Sum of No.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</si>
</sst>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font>
      <sz val="11"/>
      <color theme="1"/>
      <name val="Aptos Narrow"/>
      <family val="2"/>
      <scheme val="minor"/>
    </font>
    <font>
      <sz val="11"/>
      <color theme="1"/>
      <name val="Calibri"/>
      <charset val="1"/>
    </font>
    <font>
      <b/>
      <sz val="11"/>
      <color theme="1"/>
      <name val="Aptos Narrow"/>
      <family val="2"/>
      <scheme val="minor"/>
    </font>
    <font>
      <b/>
      <sz val="11"/>
      <color theme="0"/>
      <name val="Aptos Narrow"/>
      <family val="2"/>
      <scheme val="minor"/>
    </font>
    <font>
      <sz val="11"/>
      <color theme="1"/>
      <name val="Calibri"/>
    </font>
  </fonts>
  <fills count="3">
    <fill>
      <patternFill patternType="none"/>
    </fill>
    <fill>
      <patternFill patternType="gray125"/>
    </fill>
    <fill>
      <patternFill patternType="solid">
        <fgColor theme="4"/>
        <bgColor theme="4"/>
      </patternFill>
    </fill>
  </fills>
  <borders count="15">
    <border>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int="-0.249977111117893"/>
      </top>
      <bottom style="medium">
        <color theme="4" tint="-0.249977111117893"/>
      </bottom>
      <diagonal/>
    </border>
    <border>
      <left style="thin">
        <color rgb="FF000000"/>
      </left>
      <right style="thin">
        <color rgb="FF000000"/>
      </right>
      <top style="thin">
        <color rgb="FFCCCCCC"/>
      </top>
      <bottom/>
      <diagonal/>
    </border>
  </borders>
  <cellStyleXfs count="1">
    <xf numFmtId="0" fontId="0" fillId="0" borderId="0"/>
  </cellStyleXfs>
  <cellXfs count="25">
    <xf numFmtId="0" fontId="0" fillId="0" borderId="0" xfId="0"/>
    <xf numFmtId="0" fontId="1" fillId="0" borderId="1" xfId="0" applyFont="1" applyBorder="1" applyAlignment="1">
      <alignment readingOrder="1"/>
    </xf>
    <xf numFmtId="0" fontId="1" fillId="0" borderId="2" xfId="0" applyFont="1" applyBorder="1" applyAlignment="1">
      <alignment readingOrder="1"/>
    </xf>
    <xf numFmtId="0" fontId="1" fillId="0" borderId="3" xfId="0" applyFont="1" applyBorder="1" applyAlignment="1">
      <alignment readingOrder="1"/>
    </xf>
    <xf numFmtId="0" fontId="2" fillId="0" borderId="0" xfId="0" applyFont="1"/>
    <xf numFmtId="0" fontId="0" fillId="0" borderId="0" xfId="0" pivotButton="1"/>
    <xf numFmtId="0" fontId="0" fillId="0" borderId="0" xfId="0" applyNumberFormat="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ont="1" applyAlignment="1">
      <alignment horizontal="left"/>
    </xf>
    <xf numFmtId="0" fontId="0" fillId="0" borderId="0" xfId="0" applyNumberFormat="1" applyFont="1"/>
    <xf numFmtId="0" fontId="2" fillId="0" borderId="13" xfId="0" applyFont="1" applyBorder="1" applyAlignment="1">
      <alignment horizontal="left"/>
    </xf>
    <xf numFmtId="0" fontId="2" fillId="0" borderId="13" xfId="0" applyNumberFormat="1" applyFont="1" applyBorder="1"/>
    <xf numFmtId="0" fontId="3" fillId="2" borderId="0" xfId="0" applyFont="1" applyFill="1"/>
    <xf numFmtId="0" fontId="4" fillId="0" borderId="14" xfId="0" applyFont="1" applyBorder="1" applyAlignment="1">
      <alignment readingOrder="1"/>
    </xf>
    <xf numFmtId="0" fontId="0" fillId="0" borderId="0" xfId="0" applyBorder="1"/>
    <xf numFmtId="44" fontId="0" fillId="0" borderId="0" xfId="0" applyNumberFormat="1"/>
  </cellXfs>
  <cellStyles count="1">
    <cellStyle name="Normal" xfId="0" builtinId="0"/>
  </cellStyles>
  <dxfs count="67">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1"/>
      <border diagonalUp="0" diagonalDown="0">
        <left style="thin">
          <color rgb="FF000000"/>
        </left>
        <right style="thin">
          <color rgb="FF000000"/>
        </right>
        <top style="thin">
          <color rgb="FFCCCCCC"/>
        </top>
        <bottom style="thin">
          <color rgb="FFCCCCCC"/>
        </bottom>
        <vertical/>
        <horizontal/>
      </border>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1"/>
      <border diagonalUp="0" diagonalDown="0">
        <left style="thin">
          <color rgb="FF000000"/>
        </left>
        <right style="thin">
          <color rgb="FF000000"/>
        </right>
        <top style="thin">
          <color rgb="FFCCCCCC"/>
        </top>
        <bottom style="thin">
          <color rgb="FFCCCCCC"/>
        </bottom>
        <vertical/>
        <horizontal/>
      </border>
    </dxf>
    <dxf>
      <font>
        <b/>
        <i val="0"/>
        <strike val="0"/>
        <condense val="0"/>
        <extend val="0"/>
        <outline val="0"/>
        <shadow val="0"/>
        <u val="none"/>
        <vertAlign val="baseline"/>
        <sz val="11"/>
        <color theme="1"/>
        <name val="Aptos Narrow"/>
        <scheme val="minor"/>
      </font>
    </dxf>
    <dxf>
      <font>
        <b/>
        <i/>
        <sz val="11"/>
      </font>
    </dxf>
    <dxf>
      <font>
        <sz val="10"/>
        <name val="Aptos Narrow"/>
        <scheme val="minor"/>
      </font>
      <fill>
        <patternFill>
          <bgColor rgb="FF0C769E"/>
        </patternFill>
      </fill>
      <border diagonalUp="0" diagonalDown="0">
        <left/>
        <right/>
        <top/>
        <bottom/>
        <vertical/>
        <horizontal/>
      </border>
    </dxf>
  </dxfs>
  <tableStyles count="1" defaultTableStyle="TableStyleMedium2" defaultPivotStyle="PivotStyleMedium9">
    <tableStyle name="Slicer Style 1" pivot="0" table="0" count="10">
      <tableStyleElement type="wholeTable" dxfId="66"/>
      <tableStyleElement type="headerRow" dxfId="65"/>
    </tableStyle>
  </tableStyles>
  <colors>
    <mruColors>
      <color rgb="FF074F69"/>
      <color rgb="FF0C769E"/>
      <color rgb="FF0070C0"/>
    </mruColors>
  </colors>
  <extLst>
    <ext xmlns:x14="http://schemas.microsoft.com/office/spreadsheetml/2009/9/main" uri="{46F421CA-312F-682f-3DD2-61675219B42D}">
      <x14:dxfs count="8">
        <dxf>
          <font>
            <b/>
            <i val="0"/>
            <sz val="11"/>
          </font>
        </dxf>
        <dxf>
          <font>
            <b/>
            <i val="0"/>
            <sz val="11"/>
          </font>
        </dxf>
        <dxf>
          <font>
            <b/>
            <i val="0"/>
            <sz val="11"/>
          </font>
        </dxf>
        <dxf>
          <font>
            <b/>
            <i val="0"/>
            <sz val="11"/>
          </font>
        </dxf>
        <dxf>
          <font>
            <b/>
            <i val="0"/>
            <sz val="11"/>
          </font>
        </dxf>
        <dxf>
          <font>
            <b/>
            <i val="0"/>
            <sz val="11"/>
          </font>
          <fill>
            <patternFill>
              <bgColor rgb="FF074F69"/>
            </patternFill>
          </fill>
          <border>
            <left style="thin">
              <color auto="1"/>
            </left>
            <right style="thin">
              <color auto="1"/>
            </right>
            <top style="thin">
              <color auto="1"/>
            </top>
            <bottom style="thin">
              <color auto="1"/>
            </bottom>
          </border>
        </dxf>
        <dxf>
          <font>
            <b/>
            <i val="0"/>
            <sz val="11"/>
          </font>
        </dxf>
        <dxf>
          <font>
            <b/>
            <i val="0"/>
            <sz val="1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DashBoard.xlsx]Sheet2!PivotTable1</c:name>
    <c:fmtId val="1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Sheet2!$B$1:$B$2</c:f>
              <c:strCache>
                <c:ptCount val="1"/>
                <c:pt idx="0">
                  <c:v>2020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Sheet2!$A$3:$A$5</c:f>
              <c:strCache>
                <c:ptCount val="2"/>
                <c:pt idx="0">
                  <c:v>in store</c:v>
                </c:pt>
                <c:pt idx="1">
                  <c:v>online</c:v>
                </c:pt>
              </c:strCache>
            </c:strRef>
          </c:cat>
          <c:val>
            <c:numRef>
              <c:f>Sheet2!$B$3:$B$5</c:f>
              <c:numCache>
                <c:formatCode>General</c:formatCode>
                <c:ptCount val="2"/>
                <c:pt idx="0">
                  <c:v>56760</c:v>
                </c:pt>
                <c:pt idx="1">
                  <c:v>172340</c:v>
                </c:pt>
              </c:numCache>
            </c:numRef>
          </c:val>
          <c:extLst xmlns:c16r2="http://schemas.microsoft.com/office/drawing/2015/06/chart">
            <c:ext xmlns:c16="http://schemas.microsoft.com/office/drawing/2014/chart" uri="{C3380CC4-5D6E-409C-BE32-E72D297353CC}">
              <c16:uniqueId val="{00000000-49E9-4BCA-8A02-F59C88893C95}"/>
            </c:ext>
          </c:extLst>
        </c:ser>
        <c:ser>
          <c:idx val="1"/>
          <c:order val="1"/>
          <c:tx>
            <c:strRef>
              <c:f>Sheet2!$C$1:$C$2</c:f>
              <c:strCache>
                <c:ptCount val="1"/>
                <c:pt idx="0">
                  <c:v>2021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Sheet2!$A$3:$A$5</c:f>
              <c:strCache>
                <c:ptCount val="2"/>
                <c:pt idx="0">
                  <c:v>in store</c:v>
                </c:pt>
                <c:pt idx="1">
                  <c:v>online</c:v>
                </c:pt>
              </c:strCache>
            </c:strRef>
          </c:cat>
          <c:val>
            <c:numRef>
              <c:f>Sheet2!$C$3:$C$5</c:f>
              <c:numCache>
                <c:formatCode>General</c:formatCode>
                <c:ptCount val="2"/>
                <c:pt idx="0">
                  <c:v>44660</c:v>
                </c:pt>
                <c:pt idx="1">
                  <c:v>145460</c:v>
                </c:pt>
              </c:numCache>
            </c:numRef>
          </c:val>
        </c:ser>
        <c:ser>
          <c:idx val="2"/>
          <c:order val="2"/>
          <c:tx>
            <c:strRef>
              <c:f>Sheet2!$D$1:$D$2</c:f>
              <c:strCache>
                <c:ptCount val="1"/>
                <c:pt idx="0">
                  <c:v>2022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Sheet2!$A$3:$A$5</c:f>
              <c:strCache>
                <c:ptCount val="2"/>
                <c:pt idx="0">
                  <c:v>in store</c:v>
                </c:pt>
                <c:pt idx="1">
                  <c:v>online</c:v>
                </c:pt>
              </c:strCache>
            </c:strRef>
          </c:cat>
          <c:val>
            <c:numRef>
              <c:f>Sheet2!$D$3:$D$5</c:f>
              <c:numCache>
                <c:formatCode>General</c:formatCode>
                <c:ptCount val="2"/>
                <c:pt idx="0">
                  <c:v>81390</c:v>
                </c:pt>
                <c:pt idx="1">
                  <c:v>108550</c:v>
                </c:pt>
              </c:numCache>
            </c:numRef>
          </c:val>
        </c:ser>
        <c:ser>
          <c:idx val="3"/>
          <c:order val="3"/>
          <c:tx>
            <c:strRef>
              <c:f>Sheet2!$E$1:$E$2</c:f>
              <c:strCache>
                <c:ptCount val="1"/>
                <c:pt idx="0">
                  <c:v>2023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Sheet2!$A$3:$A$5</c:f>
              <c:strCache>
                <c:ptCount val="2"/>
                <c:pt idx="0">
                  <c:v>in store</c:v>
                </c:pt>
                <c:pt idx="1">
                  <c:v>online</c:v>
                </c:pt>
              </c:strCache>
            </c:strRef>
          </c:cat>
          <c:val>
            <c:numRef>
              <c:f>Sheet2!$E$3:$E$5</c:f>
              <c:numCache>
                <c:formatCode>General</c:formatCode>
                <c:ptCount val="2"/>
                <c:pt idx="0">
                  <c:v>92540</c:v>
                </c:pt>
                <c:pt idx="1">
                  <c:v>82020</c:v>
                </c:pt>
              </c:numCache>
            </c:numRef>
          </c:val>
        </c:ser>
        <c:ser>
          <c:idx val="4"/>
          <c:order val="4"/>
          <c:tx>
            <c:strRef>
              <c:f>Sheet2!$F$1:$F$2</c:f>
              <c:strCache>
                <c:ptCount val="1"/>
                <c:pt idx="0">
                  <c:v>2024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Sheet2!$A$3:$A$5</c:f>
              <c:strCache>
                <c:ptCount val="2"/>
                <c:pt idx="0">
                  <c:v>in store</c:v>
                </c:pt>
                <c:pt idx="1">
                  <c:v>online</c:v>
                </c:pt>
              </c:strCache>
            </c:strRef>
          </c:cat>
          <c:val>
            <c:numRef>
              <c:f>Sheet2!$F$3:$F$5</c:f>
              <c:numCache>
                <c:formatCode>General</c:formatCode>
                <c:ptCount val="2"/>
                <c:pt idx="0">
                  <c:v>97580</c:v>
                </c:pt>
                <c:pt idx="1">
                  <c:v>77620</c:v>
                </c:pt>
              </c:numCache>
            </c:numRef>
          </c:val>
        </c:ser>
        <c:dLbls>
          <c:showLegendKey val="0"/>
          <c:showVal val="0"/>
          <c:showCatName val="0"/>
          <c:showSerName val="0"/>
          <c:showPercent val="0"/>
          <c:showBubbleSize val="0"/>
        </c:dLbls>
        <c:gapWidth val="315"/>
        <c:overlap val="-40"/>
        <c:axId val="262398752"/>
        <c:axId val="262511776"/>
      </c:barChart>
      <c:catAx>
        <c:axId val="262398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511776"/>
        <c:crosses val="autoZero"/>
        <c:auto val="1"/>
        <c:lblAlgn val="ctr"/>
        <c:lblOffset val="100"/>
        <c:noMultiLvlLbl val="0"/>
      </c:catAx>
      <c:valAx>
        <c:axId val="262511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3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&amp; Profit DashBoard.xlsx]pivot tables!PivotTable8</c:name>
    <c:fmtId val="25"/>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Arial Black" panose="020B0A04020102020204" pitchFamily="34" charset="0"/>
                <a:ea typeface="+mj-ea"/>
                <a:cs typeface="+mj-cs"/>
              </a:defRPr>
            </a:pPr>
            <a:r>
              <a:rPr lang="en-US">
                <a:solidFill>
                  <a:schemeClr val="tx1"/>
                </a:solidFill>
                <a:latin typeface="Arial Black" panose="020B0A04020102020204" pitchFamily="34" charset="0"/>
              </a:rPr>
              <a:t>Total Sales As Per Size</a:t>
            </a:r>
          </a:p>
        </c:rich>
      </c:tx>
      <c:layout>
        <c:manualLayout>
          <c:xMode val="edge"/>
          <c:yMode val="edge"/>
          <c:x val="0.19403466951288406"/>
          <c:y val="5.922350194467494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Arial Black" panose="020B0A04020102020204" pitchFamily="34" charset="0"/>
              <a:ea typeface="+mj-ea"/>
              <a:cs typeface="+mj-cs"/>
            </a:defRPr>
          </a:pPr>
          <a:endParaRPr lang="en-US"/>
        </a:p>
      </c:txPr>
    </c:title>
    <c:autoTitleDeleted val="0"/>
    <c:pivotFmts>
      <c:pivotFmt>
        <c:idx val="0"/>
        <c:spPr>
          <a:solidFill>
            <a:schemeClr val="dk1">
              <a:tint val="88500"/>
            </a:schemeClr>
          </a:solidFill>
          <a:ln>
            <a:noFill/>
          </a:ln>
          <a:effectLst/>
          <a:sp3d/>
        </c:spPr>
        <c:marker>
          <c:symbol val="circle"/>
          <c:size val="8"/>
          <c:spPr>
            <a:solidFill>
              <a:schemeClr val="dk1">
                <a:tint val="88500"/>
              </a:schemeClr>
            </a:solidFill>
            <a:ln>
              <a:noFill/>
            </a:ln>
            <a:effectLst/>
          </c:spPr>
        </c:marker>
      </c:pivotFmt>
      <c:pivotFmt>
        <c:idx val="1"/>
        <c:spPr>
          <a:solidFill>
            <a:schemeClr val="dk1">
              <a:tint val="88500"/>
            </a:schemeClr>
          </a:solidFill>
          <a:ln>
            <a:noFill/>
          </a:ln>
          <a:effectLst/>
          <a:sp3d/>
        </c:spPr>
        <c:marker>
          <c:symbol val="none"/>
        </c:marker>
      </c:pivotFmt>
      <c:pivotFmt>
        <c:idx val="2"/>
        <c:spPr>
          <a:solidFill>
            <a:schemeClr val="dk1">
              <a:tint val="885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63393447168132E-2"/>
          <c:y val="0.27570919779350567"/>
          <c:w val="0.89795023358300285"/>
          <c:h val="0.54535490697308775"/>
        </c:manualLayout>
      </c:layout>
      <c:bar3DChart>
        <c:barDir val="col"/>
        <c:grouping val="clustered"/>
        <c:varyColors val="0"/>
        <c:ser>
          <c:idx val="0"/>
          <c:order val="0"/>
          <c:tx>
            <c:strRef>
              <c:f>'pivot tables'!$H$1</c:f>
              <c:strCache>
                <c:ptCount val="1"/>
                <c:pt idx="0">
                  <c:v>Total</c:v>
                </c:pt>
              </c:strCache>
            </c:strRef>
          </c:tx>
          <c:spPr>
            <a:solidFill>
              <a:schemeClr val="dk1">
                <a:tint val="88500"/>
              </a:schemeClr>
            </a:solidFill>
            <a:ln>
              <a:noFill/>
            </a:ln>
            <a:effectLst/>
            <a:sp3d/>
          </c:spPr>
          <c:invertIfNegative val="0"/>
          <c:cat>
            <c:strRef>
              <c:f>'pivot tables'!$G$2:$G$11</c:f>
              <c:strCache>
                <c:ptCount val="9"/>
                <c:pt idx="0">
                  <c:v>3XL</c:v>
                </c:pt>
                <c:pt idx="1">
                  <c:v>6XL</c:v>
                </c:pt>
                <c:pt idx="2">
                  <c:v>Free</c:v>
                </c:pt>
                <c:pt idx="3">
                  <c:v>L</c:v>
                </c:pt>
                <c:pt idx="4">
                  <c:v>M</c:v>
                </c:pt>
                <c:pt idx="5">
                  <c:v>S</c:v>
                </c:pt>
                <c:pt idx="6">
                  <c:v>XL</c:v>
                </c:pt>
                <c:pt idx="7">
                  <c:v>XS</c:v>
                </c:pt>
                <c:pt idx="8">
                  <c:v>XXL</c:v>
                </c:pt>
              </c:strCache>
            </c:strRef>
          </c:cat>
          <c:val>
            <c:numRef>
              <c:f>'pivot tables'!$H$2:$H$11</c:f>
              <c:numCache>
                <c:formatCode>General</c:formatCode>
                <c:ptCount val="9"/>
                <c:pt idx="0">
                  <c:v>8</c:v>
                </c:pt>
                <c:pt idx="1">
                  <c:v>2</c:v>
                </c:pt>
                <c:pt idx="2">
                  <c:v>6</c:v>
                </c:pt>
                <c:pt idx="3">
                  <c:v>19</c:v>
                </c:pt>
                <c:pt idx="4">
                  <c:v>34</c:v>
                </c:pt>
                <c:pt idx="5">
                  <c:v>19</c:v>
                </c:pt>
                <c:pt idx="6">
                  <c:v>19</c:v>
                </c:pt>
                <c:pt idx="7">
                  <c:v>19</c:v>
                </c:pt>
                <c:pt idx="8">
                  <c:v>24</c:v>
                </c:pt>
              </c:numCache>
            </c:numRef>
          </c:val>
        </c:ser>
        <c:dLbls>
          <c:showLegendKey val="0"/>
          <c:showVal val="0"/>
          <c:showCatName val="0"/>
          <c:showSerName val="0"/>
          <c:showPercent val="0"/>
          <c:showBubbleSize val="0"/>
        </c:dLbls>
        <c:gapWidth val="150"/>
        <c:shape val="box"/>
        <c:axId val="261805000"/>
        <c:axId val="261808528"/>
        <c:axId val="0"/>
      </c:bar3DChart>
      <c:catAx>
        <c:axId val="261805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Arial Black" panose="020B0A04020102020204" pitchFamily="34" charset="0"/>
                <a:ea typeface="+mn-ea"/>
                <a:cs typeface="+mn-cs"/>
              </a:defRPr>
            </a:pPr>
            <a:endParaRPr lang="en-US"/>
          </a:p>
        </c:txPr>
        <c:crossAx val="261808528"/>
        <c:crosses val="autoZero"/>
        <c:auto val="1"/>
        <c:lblAlgn val="ctr"/>
        <c:lblOffset val="100"/>
        <c:noMultiLvlLbl val="0"/>
      </c:catAx>
      <c:valAx>
        <c:axId val="261808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26180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&amp; Profit DashBoard.xlsx]pivot tables!PivotTable8</c:name>
    <c:fmtId val="30"/>
  </c:pivotSource>
  <c:chart>
    <c:title>
      <c:tx>
        <c:rich>
          <a:bodyPr rot="0" spcFirstLastPara="1" vertOverflow="ellipsis" vert="horz" wrap="square" anchor="ctr" anchorCtr="1"/>
          <a:lstStyle/>
          <a:p>
            <a:pPr>
              <a:defRPr sz="1600" b="1" i="0" u="none" strike="noStrike" kern="1200" baseline="0">
                <a:solidFill>
                  <a:schemeClr val="tx2"/>
                </a:solidFill>
                <a:latin typeface="Arial Black" panose="020B0A04020102020204" pitchFamily="34" charset="0"/>
                <a:ea typeface="+mn-ea"/>
                <a:cs typeface="+mn-cs"/>
              </a:defRPr>
            </a:pPr>
            <a:r>
              <a:rPr lang="en-US" b="1">
                <a:latin typeface="Arial Black" panose="020B0A04020102020204" pitchFamily="34" charset="0"/>
              </a:rPr>
              <a:t>Total No.Of Sales As Per Size</a:t>
            </a:r>
          </a:p>
        </c:rich>
      </c:tx>
      <c:layout>
        <c:manualLayout>
          <c:xMode val="edge"/>
          <c:yMode val="edge"/>
          <c:x val="0.12852224448312324"/>
          <c:y val="8.97811796270762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Arial Black" panose="020B0A04020102020204" pitchFamily="34" charset="0"/>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none"/>
        </c:marker>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tables'!$H$1</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sp3d/>
          </c:spPr>
          <c:invertIfNegative val="0"/>
          <c:cat>
            <c:strRef>
              <c:f>'pivot tables'!$G$2:$G$11</c:f>
              <c:strCache>
                <c:ptCount val="9"/>
                <c:pt idx="0">
                  <c:v>3XL</c:v>
                </c:pt>
                <c:pt idx="1">
                  <c:v>6XL</c:v>
                </c:pt>
                <c:pt idx="2">
                  <c:v>Free</c:v>
                </c:pt>
                <c:pt idx="3">
                  <c:v>L</c:v>
                </c:pt>
                <c:pt idx="4">
                  <c:v>M</c:v>
                </c:pt>
                <c:pt idx="5">
                  <c:v>S</c:v>
                </c:pt>
                <c:pt idx="6">
                  <c:v>XL</c:v>
                </c:pt>
                <c:pt idx="7">
                  <c:v>XS</c:v>
                </c:pt>
                <c:pt idx="8">
                  <c:v>XXL</c:v>
                </c:pt>
              </c:strCache>
            </c:strRef>
          </c:cat>
          <c:val>
            <c:numRef>
              <c:f>'pivot tables'!$H$2:$H$11</c:f>
              <c:numCache>
                <c:formatCode>General</c:formatCode>
                <c:ptCount val="9"/>
                <c:pt idx="0">
                  <c:v>8</c:v>
                </c:pt>
                <c:pt idx="1">
                  <c:v>2</c:v>
                </c:pt>
                <c:pt idx="2">
                  <c:v>6</c:v>
                </c:pt>
                <c:pt idx="3">
                  <c:v>19</c:v>
                </c:pt>
                <c:pt idx="4">
                  <c:v>34</c:v>
                </c:pt>
                <c:pt idx="5">
                  <c:v>19</c:v>
                </c:pt>
                <c:pt idx="6">
                  <c:v>19</c:v>
                </c:pt>
                <c:pt idx="7">
                  <c:v>19</c:v>
                </c:pt>
                <c:pt idx="8">
                  <c:v>24</c:v>
                </c:pt>
              </c:numCache>
            </c:numRef>
          </c:val>
        </c:ser>
        <c:dLbls>
          <c:showLegendKey val="0"/>
          <c:showVal val="0"/>
          <c:showCatName val="0"/>
          <c:showSerName val="0"/>
          <c:showPercent val="0"/>
          <c:showBubbleSize val="0"/>
        </c:dLbls>
        <c:gapWidth val="150"/>
        <c:shape val="box"/>
        <c:axId val="261806568"/>
        <c:axId val="261801472"/>
        <c:axId val="0"/>
      </c:bar3DChart>
      <c:catAx>
        <c:axId val="261806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261801472"/>
        <c:crosses val="autoZero"/>
        <c:auto val="1"/>
        <c:lblAlgn val="ctr"/>
        <c:lblOffset val="100"/>
        <c:noMultiLvlLbl val="0"/>
      </c:catAx>
      <c:valAx>
        <c:axId val="261801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Arial Black" panose="020B0A04020102020204" pitchFamily="34" charset="0"/>
                <a:ea typeface="+mn-ea"/>
                <a:cs typeface="+mn-cs"/>
              </a:defRPr>
            </a:pPr>
            <a:endParaRPr lang="en-US"/>
          </a:p>
        </c:txPr>
        <c:crossAx val="26180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DashBoard.xlsx]pivot tables!PivotTable1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r>
              <a:rPr lang="en-US" sz="1800">
                <a:latin typeface="Arial Black" panose="020B0A04020102020204" pitchFamily="34" charset="0"/>
              </a:rPr>
              <a:t>Collection</a:t>
            </a:r>
            <a:r>
              <a:rPr lang="en-US" sz="1800" baseline="0">
                <a:latin typeface="Arial Black" panose="020B0A04020102020204" pitchFamily="34" charset="0"/>
              </a:rPr>
              <a:t> wise Profits</a:t>
            </a:r>
            <a:endParaRPr lang="en-US" sz="1800">
              <a:latin typeface="Arial Black" panose="020B0A04020102020204" pitchFamily="34" charset="0"/>
            </a:endParaRPr>
          </a:p>
        </c:rich>
      </c:tx>
      <c:layout>
        <c:manualLayout>
          <c:xMode val="edge"/>
          <c:yMode val="edge"/>
          <c:x val="0.12147659273557014"/>
          <c:y val="0.125736260526700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3000"/>
            </a:schemeClr>
          </a:solidFill>
          <a:ln>
            <a:noFill/>
          </a:ln>
          <a:effectLst>
            <a:outerShdw blurRad="254000" sx="102000" sy="102000" algn="ctr" rotWithShape="0">
              <a:prstClr val="black">
                <a:alpha val="20000"/>
              </a:prstClr>
            </a:outerShdw>
          </a:effectLst>
        </c:spPr>
      </c:pivotFmt>
      <c:pivotFmt>
        <c:idx val="3"/>
        <c:spPr>
          <a:solidFill>
            <a:schemeClr val="accent1">
              <a:shade val="76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tint val="77000"/>
            </a:schemeClr>
          </a:solidFill>
          <a:ln>
            <a:noFill/>
          </a:ln>
          <a:effectLst>
            <a:outerShdw blurRad="254000" sx="102000" sy="102000" algn="ctr" rotWithShape="0">
              <a:prstClr val="black">
                <a:alpha val="20000"/>
              </a:prstClr>
            </a:outerShdw>
          </a:effectLst>
        </c:spPr>
      </c:pivotFmt>
      <c:pivotFmt>
        <c:idx val="6"/>
        <c:spPr>
          <a:solidFill>
            <a:schemeClr val="accent1">
              <a:tint val="54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hade val="53000"/>
            </a:schemeClr>
          </a:solidFill>
          <a:ln>
            <a:noFill/>
          </a:ln>
          <a:effectLst>
            <a:outerShdw blurRad="254000" sx="102000" sy="102000" algn="ctr" rotWithShape="0">
              <a:prstClr val="black">
                <a:alpha val="20000"/>
              </a:prstClr>
            </a:outerShdw>
          </a:effectLst>
        </c:spPr>
      </c:pivotFmt>
      <c:pivotFmt>
        <c:idx val="9"/>
        <c:spPr>
          <a:solidFill>
            <a:schemeClr val="accent1">
              <a:shade val="76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tint val="77000"/>
            </a:schemeClr>
          </a:solidFill>
          <a:ln>
            <a:noFill/>
          </a:ln>
          <a:effectLst>
            <a:outerShdw blurRad="254000" sx="102000" sy="102000" algn="ctr" rotWithShape="0">
              <a:prstClr val="black">
                <a:alpha val="20000"/>
              </a:prstClr>
            </a:outerShdw>
          </a:effectLst>
        </c:spPr>
      </c:pivotFmt>
      <c:pivotFmt>
        <c:idx val="12"/>
        <c:spPr>
          <a:solidFill>
            <a:schemeClr val="accent1">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tables'!$B$1</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tables'!$A$2:$A$7</c:f>
              <c:strCache>
                <c:ptCount val="5"/>
                <c:pt idx="0">
                  <c:v>eid sale</c:v>
                </c:pt>
                <c:pt idx="1">
                  <c:v>flat 50% off</c:v>
                </c:pt>
                <c:pt idx="2">
                  <c:v>new arrival</c:v>
                </c:pt>
                <c:pt idx="3">
                  <c:v>new year sale</c:v>
                </c:pt>
                <c:pt idx="4">
                  <c:v>stock clearance sale</c:v>
                </c:pt>
              </c:strCache>
            </c:strRef>
          </c:cat>
          <c:val>
            <c:numRef>
              <c:f>'pivot tables'!$B$2:$B$7</c:f>
              <c:numCache>
                <c:formatCode>_("$"* #,##0.00_);_("$"* \(#,##0.00\);_("$"* "-"??_);_(@_)</c:formatCode>
                <c:ptCount val="5"/>
                <c:pt idx="0">
                  <c:v>81330</c:v>
                </c:pt>
                <c:pt idx="1">
                  <c:v>89170</c:v>
                </c:pt>
                <c:pt idx="2">
                  <c:v>125470</c:v>
                </c:pt>
                <c:pt idx="3">
                  <c:v>40410</c:v>
                </c:pt>
                <c:pt idx="4">
                  <c:v>114460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DashBoard.xlsx]pivot tables!PivotTable5</c:name>
    <c:fmtId val="25"/>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b="1"/>
              <a:t>Total Sales In-Store &amp; Online</a:t>
            </a:r>
          </a:p>
        </c:rich>
      </c:tx>
      <c:layout>
        <c:manualLayout>
          <c:xMode val="edge"/>
          <c:yMode val="edge"/>
          <c:x val="0.22727371791574733"/>
          <c:y val="2.3330764514944952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76246665205431"/>
          <c:y val="0.14102199927085629"/>
          <c:w val="0.56772037576006862"/>
          <c:h val="0.7416589656161372"/>
        </c:manualLayout>
      </c:layout>
      <c:bar3DChart>
        <c:barDir val="bar"/>
        <c:grouping val="stacked"/>
        <c:varyColors val="0"/>
        <c:ser>
          <c:idx val="0"/>
          <c:order val="0"/>
          <c:tx>
            <c:strRef>
              <c:f>'pivot tables'!$E$9</c:f>
              <c:strCache>
                <c:ptCount val="1"/>
                <c:pt idx="0">
                  <c:v>Total</c:v>
                </c:pt>
              </c:strCache>
            </c:strRef>
          </c:tx>
          <c:spPr>
            <a:solidFill>
              <a:schemeClr val="accent1"/>
            </a:solidFill>
            <a:ln>
              <a:noFill/>
            </a:ln>
            <a:effectLst/>
            <a:sp3d/>
          </c:spPr>
          <c:invertIfNegative val="0"/>
          <c:cat>
            <c:strRef>
              <c:f>'pivot tables'!$D$10:$D$12</c:f>
              <c:strCache>
                <c:ptCount val="2"/>
                <c:pt idx="0">
                  <c:v>in store</c:v>
                </c:pt>
                <c:pt idx="1">
                  <c:v>online</c:v>
                </c:pt>
              </c:strCache>
            </c:strRef>
          </c:cat>
          <c:val>
            <c:numRef>
              <c:f>'pivot tables'!$E$10:$E$12</c:f>
              <c:numCache>
                <c:formatCode>_("$"* #,##0.00_);_("$"* \(#,##0.00\);_("$"* "-"??_);_(@_)</c:formatCode>
                <c:ptCount val="2"/>
                <c:pt idx="0">
                  <c:v>372930</c:v>
                </c:pt>
                <c:pt idx="1">
                  <c:v>585990</c:v>
                </c:pt>
              </c:numCache>
            </c:numRef>
          </c:val>
        </c:ser>
        <c:dLbls>
          <c:showLegendKey val="0"/>
          <c:showVal val="0"/>
          <c:showCatName val="0"/>
          <c:showSerName val="0"/>
          <c:showPercent val="0"/>
          <c:showBubbleSize val="0"/>
        </c:dLbls>
        <c:gapWidth val="150"/>
        <c:shape val="box"/>
        <c:axId val="314052048"/>
        <c:axId val="314048520"/>
        <c:axId val="0"/>
      </c:bar3DChart>
      <c:catAx>
        <c:axId val="31405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314048520"/>
        <c:crosses val="autoZero"/>
        <c:auto val="1"/>
        <c:lblAlgn val="ctr"/>
        <c:lblOffset val="100"/>
        <c:noMultiLvlLbl val="0"/>
      </c:catAx>
      <c:valAx>
        <c:axId val="31404852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ln>
                  <a:solidFill>
                    <a:schemeClr val="tx1"/>
                  </a:solidFill>
                </a:ln>
                <a:solidFill>
                  <a:schemeClr val="tx1"/>
                </a:solidFill>
                <a:latin typeface="+mn-lt"/>
                <a:ea typeface="+mn-ea"/>
                <a:cs typeface="+mn-cs"/>
              </a:defRPr>
            </a:pPr>
            <a:endParaRPr lang="en-US"/>
          </a:p>
        </c:txPr>
        <c:crossAx val="31405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DashBoard.xlsx]pivot tables!PivotTable2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Black" panose="020B0A04020102020204" pitchFamily="34" charset="0"/>
              </a:rPr>
              <a:t>Profit</a:t>
            </a:r>
            <a:r>
              <a:rPr lang="en-US" sz="1600" b="1" baseline="0">
                <a:solidFill>
                  <a:schemeClr val="tx1"/>
                </a:solidFill>
                <a:latin typeface="Arial Black" panose="020B0A04020102020204" pitchFamily="34" charset="0"/>
              </a:rPr>
              <a:t> Comparison Of Online &amp; In-Store Sales</a:t>
            </a:r>
            <a:endParaRPr lang="en-US" sz="1600" b="1">
              <a:solidFill>
                <a:schemeClr val="tx1"/>
              </a:solidFill>
              <a:latin typeface="Arial Black" panose="020B0A04020102020204" pitchFamily="34" charset="0"/>
            </a:endParaRPr>
          </a:p>
        </c:rich>
      </c:tx>
      <c:layout>
        <c:manualLayout>
          <c:xMode val="edge"/>
          <c:yMode val="edge"/>
          <c:x val="0.14519725661932492"/>
          <c:y val="3.613458824898535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tables'!$B$9</c:f>
              <c:strCache>
                <c:ptCount val="1"/>
                <c:pt idx="0">
                  <c:v>Total</c:v>
                </c:pt>
              </c:strCache>
            </c:strRef>
          </c:tx>
          <c:spPr>
            <a:solidFill>
              <a:schemeClr val="accent1"/>
            </a:solidFill>
            <a:ln>
              <a:noFill/>
            </a:ln>
            <a:effectLst/>
            <a:sp3d/>
          </c:spPr>
          <c:invertIfNegative val="0"/>
          <c:cat>
            <c:strRef>
              <c:f>'pivot tables'!$A$10:$A$12</c:f>
              <c:strCache>
                <c:ptCount val="2"/>
                <c:pt idx="0">
                  <c:v>in store</c:v>
                </c:pt>
                <c:pt idx="1">
                  <c:v>online</c:v>
                </c:pt>
              </c:strCache>
            </c:strRef>
          </c:cat>
          <c:val>
            <c:numRef>
              <c:f>'pivot tables'!$B$10:$B$12</c:f>
              <c:numCache>
                <c:formatCode>_("$"* #,##0.00_);_("$"* \(#,##0.00\);_("$"* "-"??_);_(@_)</c:formatCode>
                <c:ptCount val="2"/>
                <c:pt idx="0">
                  <c:v>176550</c:v>
                </c:pt>
                <c:pt idx="1">
                  <c:v>274290</c:v>
                </c:pt>
              </c:numCache>
            </c:numRef>
          </c:val>
        </c:ser>
        <c:dLbls>
          <c:showLegendKey val="0"/>
          <c:showVal val="0"/>
          <c:showCatName val="0"/>
          <c:showSerName val="0"/>
          <c:showPercent val="0"/>
          <c:showBubbleSize val="0"/>
        </c:dLbls>
        <c:gapWidth val="150"/>
        <c:shape val="box"/>
        <c:axId val="314048912"/>
        <c:axId val="314049304"/>
        <c:axId val="0"/>
      </c:bar3DChart>
      <c:catAx>
        <c:axId val="31404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1" u="none" strike="noStrike" kern="1200" baseline="0">
                <a:solidFill>
                  <a:schemeClr val="tx1"/>
                </a:solidFill>
                <a:latin typeface="Arial Black" panose="020B0A04020102020204" pitchFamily="34" charset="0"/>
                <a:ea typeface="+mn-ea"/>
                <a:cs typeface="+mn-cs"/>
              </a:defRPr>
            </a:pPr>
            <a:endParaRPr lang="en-US"/>
          </a:p>
        </c:txPr>
        <c:crossAx val="314049304"/>
        <c:crosses val="autoZero"/>
        <c:auto val="1"/>
        <c:lblAlgn val="ctr"/>
        <c:lblOffset val="100"/>
        <c:noMultiLvlLbl val="0"/>
      </c:catAx>
      <c:valAx>
        <c:axId val="314049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404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DashBoard.xlsx]pivot tables!PivotTable3</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 Total</a:t>
            </a:r>
            <a:r>
              <a:rPr lang="en-US" b="1" baseline="0">
                <a:solidFill>
                  <a:schemeClr val="tx1"/>
                </a:solidFill>
                <a:latin typeface="Arial Black" panose="020B0A04020102020204" pitchFamily="34" charset="0"/>
              </a:rPr>
              <a:t> Annual Sales</a:t>
            </a:r>
            <a:endParaRPr lang="en-US" b="1">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tables'!$B$14</c:f>
              <c:strCache>
                <c:ptCount val="1"/>
                <c:pt idx="0">
                  <c:v>Total</c:v>
                </c:pt>
              </c:strCache>
            </c:strRef>
          </c:tx>
          <c:spPr>
            <a:solidFill>
              <a:schemeClr val="accent1"/>
            </a:solidFill>
            <a:ln>
              <a:noFill/>
            </a:ln>
            <a:effectLst/>
          </c:spPr>
          <c:invertIfNegative val="0"/>
          <c:cat>
            <c:strRef>
              <c:f>'pivot tables'!$A$15:$A$20</c:f>
              <c:strCache>
                <c:ptCount val="5"/>
                <c:pt idx="0">
                  <c:v>2020</c:v>
                </c:pt>
                <c:pt idx="1">
                  <c:v>2021</c:v>
                </c:pt>
                <c:pt idx="2">
                  <c:v>2022</c:v>
                </c:pt>
                <c:pt idx="3">
                  <c:v>2023</c:v>
                </c:pt>
                <c:pt idx="4">
                  <c:v>2024</c:v>
                </c:pt>
              </c:strCache>
            </c:strRef>
          </c:cat>
          <c:val>
            <c:numRef>
              <c:f>'pivot tables'!$B$15:$B$20</c:f>
              <c:numCache>
                <c:formatCode>_("$"* #,##0.00_);_("$"* \(#,##0.00\);_("$"* "-"??_);_(@_)</c:formatCode>
                <c:ptCount val="5"/>
                <c:pt idx="0">
                  <c:v>229100</c:v>
                </c:pt>
                <c:pt idx="1">
                  <c:v>190120</c:v>
                </c:pt>
                <c:pt idx="2">
                  <c:v>189940</c:v>
                </c:pt>
                <c:pt idx="3">
                  <c:v>174560</c:v>
                </c:pt>
                <c:pt idx="4">
                  <c:v>175200</c:v>
                </c:pt>
              </c:numCache>
            </c:numRef>
          </c:val>
        </c:ser>
        <c:dLbls>
          <c:showLegendKey val="0"/>
          <c:showVal val="0"/>
          <c:showCatName val="0"/>
          <c:showSerName val="0"/>
          <c:showPercent val="0"/>
          <c:showBubbleSize val="0"/>
        </c:dLbls>
        <c:gapWidth val="219"/>
        <c:overlap val="-27"/>
        <c:axId val="314052832"/>
        <c:axId val="314049696"/>
      </c:barChart>
      <c:catAx>
        <c:axId val="3140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4049696"/>
        <c:crosses val="autoZero"/>
        <c:auto val="1"/>
        <c:lblAlgn val="ctr"/>
        <c:lblOffset val="100"/>
        <c:noMultiLvlLbl val="0"/>
      </c:catAx>
      <c:valAx>
        <c:axId val="3140496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405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DashBoard.xlsx]pivot tables!PivotTable4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Black" panose="020B0A04020102020204" pitchFamily="34" charset="0"/>
              </a:rPr>
              <a:t>No.</a:t>
            </a:r>
            <a:r>
              <a:rPr lang="en-US" b="1" baseline="0">
                <a:solidFill>
                  <a:sysClr val="windowText" lastClr="000000"/>
                </a:solidFill>
                <a:latin typeface="Arial Black" panose="020B0A04020102020204" pitchFamily="34" charset="0"/>
              </a:rPr>
              <a:t> Of Sales As Per Collection</a:t>
            </a:r>
            <a:endParaRPr lang="en-US" b="1">
              <a:solidFill>
                <a:sysClr val="windowText" lastClr="000000"/>
              </a:solidFill>
              <a:latin typeface="Arial Black" panose="020B0A04020102020204" pitchFamily="34" charset="0"/>
            </a:endParaRPr>
          </a:p>
        </c:rich>
      </c:tx>
      <c:layout>
        <c:manualLayout>
          <c:xMode val="edge"/>
          <c:yMode val="edge"/>
          <c:x val="0.136111111111111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tables'!$D$2:$D$7</c:f>
              <c:strCache>
                <c:ptCount val="5"/>
                <c:pt idx="0">
                  <c:v>Eid Sale</c:v>
                </c:pt>
                <c:pt idx="1">
                  <c:v>Flat 50% off</c:v>
                </c:pt>
                <c:pt idx="2">
                  <c:v>New Arrival</c:v>
                </c:pt>
                <c:pt idx="3">
                  <c:v>New Year Sale</c:v>
                </c:pt>
                <c:pt idx="4">
                  <c:v>Stock Clearance Sale</c:v>
                </c:pt>
              </c:strCache>
            </c:strRef>
          </c:cat>
          <c:val>
            <c:numRef>
              <c:f>'pivot tables'!$E$2:$E$7</c:f>
              <c:numCache>
                <c:formatCode>General</c:formatCode>
                <c:ptCount val="5"/>
                <c:pt idx="0">
                  <c:v>39</c:v>
                </c:pt>
                <c:pt idx="1">
                  <c:v>29</c:v>
                </c:pt>
                <c:pt idx="2">
                  <c:v>30</c:v>
                </c:pt>
                <c:pt idx="3">
                  <c:v>11</c:v>
                </c:pt>
                <c:pt idx="4">
                  <c:v>41</c:v>
                </c:pt>
              </c:numCache>
            </c:numRef>
          </c:val>
          <c:smooth val="0"/>
        </c:ser>
        <c:dLbls>
          <c:showLegendKey val="0"/>
          <c:showVal val="0"/>
          <c:showCatName val="0"/>
          <c:showSerName val="0"/>
          <c:showPercent val="0"/>
          <c:showBubbleSize val="0"/>
        </c:dLbls>
        <c:smooth val="0"/>
        <c:axId val="314055576"/>
        <c:axId val="314055184"/>
      </c:lineChart>
      <c:catAx>
        <c:axId val="31405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4055184"/>
        <c:crosses val="autoZero"/>
        <c:auto val="1"/>
        <c:lblAlgn val="ctr"/>
        <c:lblOffset val="100"/>
        <c:noMultiLvlLbl val="0"/>
      </c:catAx>
      <c:valAx>
        <c:axId val="3140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4055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DashBoard.xlsx]Sheet3!PivotTable2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53000"/>
            </a:schemeClr>
          </a:solidFill>
          <a:ln>
            <a:noFill/>
          </a:ln>
          <a:effectLst>
            <a:outerShdw blurRad="254000" sx="102000" sy="102000" algn="ctr" rotWithShape="0">
              <a:prstClr val="black">
                <a:alpha val="20000"/>
              </a:prstClr>
            </a:outerShdw>
          </a:effectLst>
        </c:spPr>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tint val="77000"/>
            </a:schemeClr>
          </a:solidFill>
          <a:ln>
            <a:noFill/>
          </a:ln>
          <a:effectLst>
            <a:outerShdw blurRad="254000" sx="102000" sy="102000" algn="ctr" rotWithShape="0">
              <a:prstClr val="black">
                <a:alpha val="20000"/>
              </a:prstClr>
            </a:outerShdw>
          </a:effectLst>
        </c:spPr>
      </c:pivotFmt>
      <c:pivotFmt>
        <c:idx val="5"/>
        <c:spPr>
          <a:solidFill>
            <a:schemeClr val="accent1">
              <a:tint val="54000"/>
            </a:schemeClr>
          </a:solidFill>
          <a:ln>
            <a:noFill/>
          </a:ln>
          <a:effectLst>
            <a:outerShdw blurRad="254000" sx="102000" sy="102000" algn="ctr" rotWithShape="0">
              <a:prstClr val="black">
                <a:alpha val="20000"/>
              </a:prstClr>
            </a:outerShdw>
          </a:effectLst>
        </c:spPr>
      </c:pivotFmt>
      <c:pivotFmt>
        <c:idx val="6"/>
        <c:spPr>
          <a:solidFill>
            <a:schemeClr val="accent1">
              <a:shade val="53000"/>
            </a:schemeClr>
          </a:solidFill>
          <a:ln>
            <a:noFill/>
          </a:ln>
          <a:effectLst>
            <a:outerShdw blurRad="254000" sx="102000" sy="102000" algn="ctr" rotWithShape="0">
              <a:prstClr val="black">
                <a:alpha val="20000"/>
              </a:prstClr>
            </a:outerShdw>
          </a:effectLst>
        </c:spPr>
      </c:pivotFmt>
      <c:pivotFmt>
        <c:idx val="7"/>
        <c:spPr>
          <a:solidFill>
            <a:schemeClr val="accent1">
              <a:shade val="76000"/>
            </a:schemeClr>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tint val="77000"/>
            </a:schemeClr>
          </a:solidFill>
          <a:ln>
            <a:noFill/>
          </a:ln>
          <a:effectLst>
            <a:outerShdw blurRad="254000" sx="102000" sy="102000" algn="ctr" rotWithShape="0">
              <a:prstClr val="black">
                <a:alpha val="20000"/>
              </a:prstClr>
            </a:outerShdw>
          </a:effectLst>
        </c:spPr>
      </c:pivotFmt>
      <c:pivotFmt>
        <c:idx val="10"/>
        <c:spPr>
          <a:solidFill>
            <a:schemeClr val="accent1">
              <a:tint val="54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Sheet3!$B$1</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dPt>
          <c:dPt>
            <c:idx val="1"/>
            <c:bubble3D val="0"/>
            <c:spPr>
              <a:solidFill>
                <a:schemeClr val="accent1">
                  <a:shade val="76000"/>
                </a:schemeClr>
              </a:solidFill>
              <a:ln>
                <a:noFill/>
              </a:ln>
              <a:effectLst>
                <a:outerShdw blurRad="254000" sx="102000" sy="102000" algn="ctr" rotWithShape="0">
                  <a:prstClr val="black">
                    <a:alpha val="20000"/>
                  </a:prstClr>
                </a:outerShdw>
              </a:effectLst>
            </c:spPr>
          </c:dPt>
          <c:dPt>
            <c:idx val="2"/>
            <c:bubble3D val="0"/>
            <c:spPr>
              <a:solidFill>
                <a:schemeClr val="accent1"/>
              </a:solidFill>
              <a:ln>
                <a:noFill/>
              </a:ln>
              <a:effectLst>
                <a:outerShdw blurRad="254000" sx="102000" sy="102000" algn="ctr" rotWithShape="0">
                  <a:prstClr val="black">
                    <a:alpha val="20000"/>
                  </a:prstClr>
                </a:outerShdw>
              </a:effectLst>
            </c:spPr>
          </c:dPt>
          <c:dPt>
            <c:idx val="3"/>
            <c:bubble3D val="0"/>
            <c:spPr>
              <a:solidFill>
                <a:schemeClr val="accent1">
                  <a:tint val="77000"/>
                </a:schemeClr>
              </a:solidFill>
              <a:ln>
                <a:noFill/>
              </a:ln>
              <a:effectLst>
                <a:outerShdw blurRad="254000" sx="102000" sy="102000" algn="ctr" rotWithShape="0">
                  <a:prstClr val="black">
                    <a:alpha val="20000"/>
                  </a:prstClr>
                </a:outerShdw>
              </a:effectLst>
            </c:spPr>
          </c:dPt>
          <c:dPt>
            <c:idx val="4"/>
            <c:bubble3D val="0"/>
            <c:spPr>
              <a:solidFill>
                <a:schemeClr val="accent1">
                  <a:tint val="54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Sheet3!$A$2:$A$7</c:f>
              <c:strCache>
                <c:ptCount val="5"/>
                <c:pt idx="0">
                  <c:v>2020</c:v>
                </c:pt>
                <c:pt idx="1">
                  <c:v>2021</c:v>
                </c:pt>
                <c:pt idx="2">
                  <c:v>2022</c:v>
                </c:pt>
                <c:pt idx="3">
                  <c:v>2023</c:v>
                </c:pt>
                <c:pt idx="4">
                  <c:v>2024</c:v>
                </c:pt>
              </c:strCache>
            </c:strRef>
          </c:cat>
          <c:val>
            <c:numRef>
              <c:f>Sheet3!$B$2:$B$7</c:f>
              <c:numCache>
                <c:formatCode>General</c:formatCode>
                <c:ptCount val="5"/>
                <c:pt idx="0">
                  <c:v>110010</c:v>
                </c:pt>
                <c:pt idx="1">
                  <c:v>83110</c:v>
                </c:pt>
                <c:pt idx="2">
                  <c:v>92790</c:v>
                </c:pt>
                <c:pt idx="3">
                  <c:v>82660</c:v>
                </c:pt>
                <c:pt idx="4">
                  <c:v>82270</c:v>
                </c:pt>
              </c:numCache>
            </c:numRef>
          </c:val>
          <c:extLst xmlns:c16r2="http://schemas.microsoft.com/office/drawing/2015/06/chart">
            <c:ext xmlns:c16="http://schemas.microsoft.com/office/drawing/2014/chart" uri="{C3380CC4-5D6E-409C-BE32-E72D297353CC}">
              <c16:uniqueId val="{00000000-CB12-4A47-9743-9E1037CFE5A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DashBoard.xlsx]Sheet5!PivotTable5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pattFill prst="ltUpDiag">
              <a:fgClr>
                <a:schemeClr val="accent1"/>
              </a:fgClr>
              <a:bgClr>
                <a:schemeClr val="lt1"/>
              </a:bgClr>
            </a:pattFill>
            <a:ln>
              <a:noFill/>
            </a:ln>
            <a:effectLst/>
          </c:spPr>
          <c:invertIfNegative val="0"/>
          <c:cat>
            <c:strRef>
              <c:f>Sheet5!$A$2:$A$7</c:f>
              <c:strCache>
                <c:ptCount val="5"/>
                <c:pt idx="0">
                  <c:v>eid sale</c:v>
                </c:pt>
                <c:pt idx="1">
                  <c:v>flat 50% off</c:v>
                </c:pt>
                <c:pt idx="2">
                  <c:v>new arrival</c:v>
                </c:pt>
                <c:pt idx="3">
                  <c:v>new year sale</c:v>
                </c:pt>
                <c:pt idx="4">
                  <c:v>stock clearance sale</c:v>
                </c:pt>
              </c:strCache>
            </c:strRef>
          </c:cat>
          <c:val>
            <c:numRef>
              <c:f>Sheet5!$B$2:$B$7</c:f>
              <c:numCache>
                <c:formatCode>General</c:formatCode>
                <c:ptCount val="5"/>
                <c:pt idx="0">
                  <c:v>81330</c:v>
                </c:pt>
                <c:pt idx="1">
                  <c:v>89170</c:v>
                </c:pt>
                <c:pt idx="2">
                  <c:v>125470</c:v>
                </c:pt>
                <c:pt idx="3">
                  <c:v>40410</c:v>
                </c:pt>
                <c:pt idx="4">
                  <c:v>114460</c:v>
                </c:pt>
              </c:numCache>
            </c:numRef>
          </c:val>
          <c:extLst xmlns:c16r2="http://schemas.microsoft.com/office/drawing/2015/06/chart">
            <c:ext xmlns:c16="http://schemas.microsoft.com/office/drawing/2014/chart" uri="{C3380CC4-5D6E-409C-BE32-E72D297353CC}">
              <c16:uniqueId val="{00000000-02D4-4478-A5F8-1F7B9BC6C0E8}"/>
            </c:ext>
          </c:extLst>
        </c:ser>
        <c:dLbls>
          <c:showLegendKey val="0"/>
          <c:showVal val="0"/>
          <c:showCatName val="0"/>
          <c:showSerName val="0"/>
          <c:showPercent val="0"/>
          <c:showBubbleSize val="0"/>
        </c:dLbls>
        <c:gapWidth val="269"/>
        <c:overlap val="-20"/>
        <c:axId val="262557216"/>
        <c:axId val="263100136"/>
      </c:barChart>
      <c:catAx>
        <c:axId val="26255721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63100136"/>
        <c:crosses val="autoZero"/>
        <c:auto val="1"/>
        <c:lblAlgn val="ctr"/>
        <c:lblOffset val="100"/>
        <c:noMultiLvlLbl val="0"/>
      </c:catAx>
      <c:valAx>
        <c:axId val="263100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25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Profit DashBoard.xlsx]Sheet6!PivotTable6</c:name>
    <c:fmtId val="2"/>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percentStacked"/>
        <c:varyColors val="0"/>
        <c:ser>
          <c:idx val="0"/>
          <c:order val="0"/>
          <c:tx>
            <c:strRef>
              <c:f>Sheet6!$B$1:$B$2</c:f>
              <c:strCache>
                <c:ptCount val="1"/>
                <c:pt idx="0">
                  <c:v>in store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Sheet6!$A$3:$A$8</c:f>
              <c:strCache>
                <c:ptCount val="5"/>
                <c:pt idx="0">
                  <c:v>eid sale</c:v>
                </c:pt>
                <c:pt idx="1">
                  <c:v>flat 50% off</c:v>
                </c:pt>
                <c:pt idx="2">
                  <c:v>new arrival</c:v>
                </c:pt>
                <c:pt idx="3">
                  <c:v>new year sale</c:v>
                </c:pt>
                <c:pt idx="4">
                  <c:v>stock clearance sale</c:v>
                </c:pt>
              </c:strCache>
            </c:strRef>
          </c:cat>
          <c:val>
            <c:numRef>
              <c:f>Sheet6!$B$3:$B$8</c:f>
              <c:numCache>
                <c:formatCode>General</c:formatCode>
                <c:ptCount val="5"/>
                <c:pt idx="0">
                  <c:v>26160</c:v>
                </c:pt>
                <c:pt idx="1">
                  <c:v>32530</c:v>
                </c:pt>
                <c:pt idx="2">
                  <c:v>55580</c:v>
                </c:pt>
                <c:pt idx="3">
                  <c:v>11660</c:v>
                </c:pt>
                <c:pt idx="4">
                  <c:v>50620</c:v>
                </c:pt>
              </c:numCache>
            </c:numRef>
          </c:val>
          <c:extLst xmlns:c16r2="http://schemas.microsoft.com/office/drawing/2015/06/chart">
            <c:ext xmlns:c16="http://schemas.microsoft.com/office/drawing/2014/chart" uri="{C3380CC4-5D6E-409C-BE32-E72D297353CC}">
              <c16:uniqueId val="{00000000-6BB6-4827-8F52-B3B16AE4CFD1}"/>
            </c:ext>
          </c:extLst>
        </c:ser>
        <c:ser>
          <c:idx val="1"/>
          <c:order val="1"/>
          <c:tx>
            <c:strRef>
              <c:f>Sheet6!$C$1:$C$2</c:f>
              <c:strCache>
                <c:ptCount val="1"/>
                <c:pt idx="0">
                  <c:v>online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Sheet6!$A$3:$A$8</c:f>
              <c:strCache>
                <c:ptCount val="5"/>
                <c:pt idx="0">
                  <c:v>eid sale</c:v>
                </c:pt>
                <c:pt idx="1">
                  <c:v>flat 50% off</c:v>
                </c:pt>
                <c:pt idx="2">
                  <c:v>new arrival</c:v>
                </c:pt>
                <c:pt idx="3">
                  <c:v>new year sale</c:v>
                </c:pt>
                <c:pt idx="4">
                  <c:v>stock clearance sale</c:v>
                </c:pt>
              </c:strCache>
            </c:strRef>
          </c:cat>
          <c:val>
            <c:numRef>
              <c:f>Sheet6!$C$3:$C$8</c:f>
              <c:numCache>
                <c:formatCode>General</c:formatCode>
                <c:ptCount val="5"/>
                <c:pt idx="0">
                  <c:v>55170</c:v>
                </c:pt>
                <c:pt idx="1">
                  <c:v>56640</c:v>
                </c:pt>
                <c:pt idx="2">
                  <c:v>69890</c:v>
                </c:pt>
                <c:pt idx="3">
                  <c:v>28750</c:v>
                </c:pt>
                <c:pt idx="4">
                  <c:v>63840</c:v>
                </c:pt>
              </c:numCache>
            </c:numRef>
          </c:val>
          <c:extLst xmlns:c16r2="http://schemas.microsoft.com/office/drawing/2015/06/chart">
            <c:ext xmlns:c16="http://schemas.microsoft.com/office/drawing/2014/chart" uri="{C3380CC4-5D6E-409C-BE32-E72D297353CC}">
              <c16:uniqueId val="{00000001-6BB6-4827-8F52-B3B16AE4CFD1}"/>
            </c:ext>
          </c:extLst>
        </c:ser>
        <c:dLbls>
          <c:showLegendKey val="0"/>
          <c:showVal val="0"/>
          <c:showCatName val="0"/>
          <c:showSerName val="0"/>
          <c:showPercent val="0"/>
          <c:showBubbleSize val="0"/>
        </c:dLbls>
        <c:gapWidth val="150"/>
        <c:overlap val="100"/>
        <c:axId val="261965368"/>
        <c:axId val="261948920"/>
      </c:barChart>
      <c:catAx>
        <c:axId val="261965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948920"/>
        <c:crosses val="autoZero"/>
        <c:auto val="1"/>
        <c:lblAlgn val="ctr"/>
        <c:lblOffset val="100"/>
        <c:noMultiLvlLbl val="0"/>
      </c:catAx>
      <c:valAx>
        <c:axId val="2619489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96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pattFill prst="ltUpDiag">
              <a:fgClr>
                <a:schemeClr val="accent1"/>
              </a:fgClr>
              <a:bgClr>
                <a:schemeClr val="lt1"/>
              </a:bgClr>
            </a:pattFill>
            <a:ln>
              <a:noFill/>
            </a:ln>
            <a:effectLst/>
          </c:spPr>
          <c:invertIfNegative val="0"/>
          <c:cat>
            <c:strRef>
              <c:f>Sheet1!$A$2:$A$4</c:f>
              <c:strCache>
                <c:ptCount val="2"/>
                <c:pt idx="0">
                  <c:v>in store</c:v>
                </c:pt>
                <c:pt idx="1">
                  <c:v>online</c:v>
                </c:pt>
              </c:strCache>
            </c:strRef>
          </c:cat>
          <c:val>
            <c:numRef>
              <c:f>Sheet1!$B$2:$B$4</c:f>
              <c:numCache>
                <c:formatCode>General</c:formatCode>
                <c:ptCount val="2"/>
                <c:pt idx="0">
                  <c:v>176550</c:v>
                </c:pt>
                <c:pt idx="1">
                  <c:v>274290</c:v>
                </c:pt>
              </c:numCache>
            </c:numRef>
          </c:val>
          <c:extLst xmlns:c16r2="http://schemas.microsoft.com/office/drawing/2015/06/chart">
            <c:ext xmlns:c16="http://schemas.microsoft.com/office/drawing/2014/chart" uri="{C3380CC4-5D6E-409C-BE32-E72D297353CC}">
              <c16:uniqueId val="{00000000-3D1E-4BB2-978C-422D3E634C4B}"/>
            </c:ext>
          </c:extLst>
        </c:ser>
        <c:dLbls>
          <c:showLegendKey val="0"/>
          <c:showVal val="0"/>
          <c:showCatName val="0"/>
          <c:showSerName val="0"/>
          <c:showPercent val="0"/>
          <c:showBubbleSize val="0"/>
        </c:dLbls>
        <c:gapWidth val="269"/>
        <c:overlap val="-20"/>
        <c:axId val="312876192"/>
        <c:axId val="261803824"/>
      </c:barChart>
      <c:catAx>
        <c:axId val="3128761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61803824"/>
        <c:crosses val="autoZero"/>
        <c:auto val="1"/>
        <c:lblAlgn val="ctr"/>
        <c:lblOffset val="100"/>
        <c:noMultiLvlLbl val="0"/>
      </c:catAx>
      <c:valAx>
        <c:axId val="26180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28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Profit DashBoard.xlsx]Sheet1!PivotTable3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4">
              <a:shade val="53000"/>
            </a:schemeClr>
          </a:solidFill>
          <a:ln>
            <a:noFill/>
          </a:ln>
          <a:effectLst>
            <a:outerShdw blurRad="317500" algn="ctr" rotWithShape="0">
              <a:prstClr val="black">
                <a:alpha val="25000"/>
              </a:prstClr>
            </a:outerShdw>
          </a:effectLst>
        </c:spPr>
      </c:pivotFmt>
      <c:pivotFmt>
        <c:idx val="2"/>
        <c:spPr>
          <a:solidFill>
            <a:schemeClr val="accent4">
              <a:shade val="76000"/>
            </a:schemeClr>
          </a:solidFill>
          <a:ln>
            <a:noFill/>
          </a:ln>
          <a:effectLst>
            <a:outerShdw blurRad="317500" algn="ctr" rotWithShape="0">
              <a:prstClr val="black">
                <a:alpha val="25000"/>
              </a:prstClr>
            </a:outerShdw>
          </a:effectLst>
        </c:spPr>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tint val="77000"/>
            </a:schemeClr>
          </a:solidFill>
          <a:ln>
            <a:noFill/>
          </a:ln>
          <a:effectLst>
            <a:outerShdw blurRad="317500" algn="ctr" rotWithShape="0">
              <a:prstClr val="black">
                <a:alpha val="25000"/>
              </a:prstClr>
            </a:outerShdw>
          </a:effectLst>
        </c:spPr>
      </c:pivotFmt>
      <c:pivotFmt>
        <c:idx val="5"/>
        <c:spPr>
          <a:solidFill>
            <a:schemeClr val="accent4">
              <a:tint val="54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2474207079255283"/>
          <c:y val="0.21980305381535337"/>
          <c:w val="0.62771248804179847"/>
          <c:h val="0.65367626491943986"/>
        </c:manualLayout>
      </c:layout>
      <c:pieChart>
        <c:varyColors val="1"/>
        <c:ser>
          <c:idx val="0"/>
          <c:order val="0"/>
          <c:tx>
            <c:strRef>
              <c:f>Sheet1!$K$8</c:f>
              <c:strCache>
                <c:ptCount val="1"/>
                <c:pt idx="0">
                  <c:v>Total</c:v>
                </c:pt>
              </c:strCache>
            </c:strRef>
          </c:tx>
          <c:dPt>
            <c:idx val="0"/>
            <c:bubble3D val="0"/>
            <c:spPr>
              <a:solidFill>
                <a:schemeClr val="accent4">
                  <a:shade val="53000"/>
                </a:schemeClr>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12E8-4D7B-A628-C47E91DAD7E3}"/>
              </c:ext>
            </c:extLst>
          </c:dPt>
          <c:dPt>
            <c:idx val="1"/>
            <c:bubble3D val="0"/>
            <c:spPr>
              <a:solidFill>
                <a:schemeClr val="accent4">
                  <a:shade val="76000"/>
                </a:schemeClr>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12E8-4D7B-A628-C47E91DAD7E3}"/>
              </c:ext>
            </c:extLst>
          </c:dPt>
          <c:dPt>
            <c:idx val="2"/>
            <c:bubble3D val="0"/>
            <c:spPr>
              <a:solidFill>
                <a:schemeClr val="accent4"/>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5-12E8-4D7B-A628-C47E91DAD7E3}"/>
              </c:ext>
            </c:extLst>
          </c:dPt>
          <c:dPt>
            <c:idx val="3"/>
            <c:bubble3D val="0"/>
            <c:spPr>
              <a:solidFill>
                <a:schemeClr val="accent4">
                  <a:tint val="77000"/>
                </a:schemeClr>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7-12E8-4D7B-A628-C47E91DAD7E3}"/>
              </c:ext>
            </c:extLst>
          </c:dPt>
          <c:dPt>
            <c:idx val="4"/>
            <c:bubble3D val="0"/>
            <c:spPr>
              <a:solidFill>
                <a:schemeClr val="accent4">
                  <a:tint val="54000"/>
                </a:schemeClr>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9-12E8-4D7B-A628-C47E91DAD7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Sheet1!$J$9:$J$14</c:f>
              <c:strCache>
                <c:ptCount val="5"/>
                <c:pt idx="0">
                  <c:v>2020</c:v>
                </c:pt>
                <c:pt idx="1">
                  <c:v>2021</c:v>
                </c:pt>
                <c:pt idx="2">
                  <c:v>2022</c:v>
                </c:pt>
                <c:pt idx="3">
                  <c:v>2023</c:v>
                </c:pt>
                <c:pt idx="4">
                  <c:v>2024</c:v>
                </c:pt>
              </c:strCache>
            </c:strRef>
          </c:cat>
          <c:val>
            <c:numRef>
              <c:f>Sheet1!$K$9:$K$14</c:f>
              <c:numCache>
                <c:formatCode>General</c:formatCode>
                <c:ptCount val="5"/>
                <c:pt idx="0">
                  <c:v>110010</c:v>
                </c:pt>
                <c:pt idx="1">
                  <c:v>83110</c:v>
                </c:pt>
                <c:pt idx="2">
                  <c:v>60660</c:v>
                </c:pt>
                <c:pt idx="3">
                  <c:v>60690</c:v>
                </c:pt>
                <c:pt idx="4">
                  <c:v>60720</c:v>
                </c:pt>
              </c:numCache>
            </c:numRef>
          </c:val>
          <c:extLst xmlns:c16r2="http://schemas.microsoft.com/office/drawing/2015/06/chart">
            <c:ext xmlns:c16="http://schemas.microsoft.com/office/drawing/2014/chart" uri="{C3380CC4-5D6E-409C-BE32-E72D297353CC}">
              <c16:uniqueId val="{0000000A-12E8-4D7B-A628-C47E91DAD7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DashBoard.xlsx]Sheet7!PivotTable2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tint val="54000"/>
            </a:schemeClr>
          </a:solidFill>
          <a:ln>
            <a:noFill/>
          </a:ln>
          <a:effectLst>
            <a:outerShdw blurRad="254000" sx="102000" sy="102000" algn="ctr" rotWithShape="0">
              <a:prstClr val="black">
                <a:alpha val="20000"/>
              </a:prstClr>
            </a:outerShdw>
          </a:effectLst>
          <a:sp3d/>
        </c:spPr>
      </c:pivotFmt>
      <c:pivotFmt>
        <c:idx val="7"/>
        <c:spPr>
          <a:solidFill>
            <a:schemeClr val="accent1">
              <a:tint val="77000"/>
            </a:schemeClr>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hade val="76000"/>
            </a:schemeClr>
          </a:solidFill>
          <a:ln>
            <a:noFill/>
          </a:ln>
          <a:effectLst>
            <a:outerShdw blurRad="254000" sx="102000" sy="102000" algn="ctr" rotWithShape="0">
              <a:prstClr val="black">
                <a:alpha val="20000"/>
              </a:prstClr>
            </a:outerShdw>
          </a:effectLst>
          <a:sp3d/>
        </c:spPr>
      </c:pivotFmt>
      <c:pivotFmt>
        <c:idx val="10"/>
        <c:spPr>
          <a:solidFill>
            <a:schemeClr val="accent1">
              <a:shade val="53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Sheet7!$B$1:$B$2</c:f>
              <c:strCache>
                <c:ptCount val="1"/>
                <c:pt idx="0">
                  <c:v>2020</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78B-44FA-AB79-28ABA4E5805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78B-44FA-AB79-28ABA4E58058}"/>
              </c:ext>
            </c:extLst>
          </c:dPt>
          <c:dPt>
            <c:idx val="2"/>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78B-44FA-AB79-28ABA4E58058}"/>
              </c:ext>
            </c:extLst>
          </c:dPt>
          <c:dPt>
            <c:idx val="3"/>
            <c:bubble3D val="0"/>
            <c:spPr>
              <a:solidFill>
                <a:schemeClr val="accent1">
                  <a:shade val="76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78B-44FA-AB79-28ABA4E58058}"/>
              </c:ext>
            </c:extLst>
          </c:dPt>
          <c:dPt>
            <c:idx val="4"/>
            <c:bubble3D val="0"/>
            <c:spPr>
              <a:solidFill>
                <a:schemeClr val="accent1">
                  <a:shade val="5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78B-44FA-AB79-28ABA4E580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Sheet7!$A$3:$A$8</c:f>
              <c:strCache>
                <c:ptCount val="5"/>
                <c:pt idx="0">
                  <c:v>eid sale</c:v>
                </c:pt>
                <c:pt idx="1">
                  <c:v>flat 50% off</c:v>
                </c:pt>
                <c:pt idx="2">
                  <c:v>new arrival</c:v>
                </c:pt>
                <c:pt idx="3">
                  <c:v>new year sale</c:v>
                </c:pt>
                <c:pt idx="4">
                  <c:v>stock clearance sale</c:v>
                </c:pt>
              </c:strCache>
            </c:strRef>
          </c:cat>
          <c:val>
            <c:numRef>
              <c:f>Sheet7!$B$3:$B$8</c:f>
              <c:numCache>
                <c:formatCode>General</c:formatCode>
                <c:ptCount val="5"/>
                <c:pt idx="0">
                  <c:v>4860</c:v>
                </c:pt>
                <c:pt idx="1">
                  <c:v>37240</c:v>
                </c:pt>
                <c:pt idx="2">
                  <c:v>17790</c:v>
                </c:pt>
                <c:pt idx="3">
                  <c:v>30230</c:v>
                </c:pt>
                <c:pt idx="4">
                  <c:v>19890</c:v>
                </c:pt>
              </c:numCache>
            </c:numRef>
          </c:val>
          <c:extLst xmlns:c16r2="http://schemas.microsoft.com/office/drawing/2015/06/chart">
            <c:ext xmlns:c16="http://schemas.microsoft.com/office/drawing/2014/chart" uri="{C3380CC4-5D6E-409C-BE32-E72D297353CC}">
              <c16:uniqueId val="{0000000A-C78B-44FA-AB79-28ABA4E58058}"/>
            </c:ext>
          </c:extLst>
        </c:ser>
        <c:ser>
          <c:idx val="1"/>
          <c:order val="1"/>
          <c:tx>
            <c:strRef>
              <c:f>Sheet7!$C$1:$C$2</c:f>
              <c:strCache>
                <c:ptCount val="1"/>
                <c:pt idx="0">
                  <c:v>2021</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a:sp3d/>
            </c:spPr>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dPt>
          <c:dPt>
            <c:idx val="2"/>
            <c:bubble3D val="0"/>
            <c:spPr>
              <a:solidFill>
                <a:schemeClr val="accent1"/>
              </a:solidFill>
              <a:ln>
                <a:noFill/>
              </a:ln>
              <a:effectLst>
                <a:outerShdw blurRad="254000" sx="102000" sy="102000" algn="ctr" rotWithShape="0">
                  <a:prstClr val="black">
                    <a:alpha val="20000"/>
                  </a:prstClr>
                </a:outerShdw>
              </a:effectLst>
              <a:sp3d/>
            </c:spPr>
          </c:dPt>
          <c:dPt>
            <c:idx val="3"/>
            <c:bubble3D val="0"/>
            <c:spPr>
              <a:solidFill>
                <a:schemeClr val="accent1">
                  <a:shade val="76000"/>
                </a:schemeClr>
              </a:solidFill>
              <a:ln>
                <a:noFill/>
              </a:ln>
              <a:effectLst>
                <a:outerShdw blurRad="254000" sx="102000" sy="102000" algn="ctr" rotWithShape="0">
                  <a:prstClr val="black">
                    <a:alpha val="20000"/>
                  </a:prstClr>
                </a:outerShdw>
              </a:effectLst>
              <a:sp3d/>
            </c:spPr>
          </c:dPt>
          <c:dPt>
            <c:idx val="4"/>
            <c:bubble3D val="0"/>
            <c:spPr>
              <a:solidFill>
                <a:schemeClr val="accent1">
                  <a:shade val="53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Sheet7!$A$3:$A$8</c:f>
              <c:strCache>
                <c:ptCount val="5"/>
                <c:pt idx="0">
                  <c:v>eid sale</c:v>
                </c:pt>
                <c:pt idx="1">
                  <c:v>flat 50% off</c:v>
                </c:pt>
                <c:pt idx="2">
                  <c:v>new arrival</c:v>
                </c:pt>
                <c:pt idx="3">
                  <c:v>new year sale</c:v>
                </c:pt>
                <c:pt idx="4">
                  <c:v>stock clearance sale</c:v>
                </c:pt>
              </c:strCache>
            </c:strRef>
          </c:cat>
          <c:val>
            <c:numRef>
              <c:f>Sheet7!$C$3:$C$8</c:f>
              <c:numCache>
                <c:formatCode>General</c:formatCode>
                <c:ptCount val="5"/>
                <c:pt idx="0">
                  <c:v>15440</c:v>
                </c:pt>
                <c:pt idx="1">
                  <c:v>10950</c:v>
                </c:pt>
                <c:pt idx="2">
                  <c:v>35410</c:v>
                </c:pt>
                <c:pt idx="3">
                  <c:v>10180</c:v>
                </c:pt>
                <c:pt idx="4">
                  <c:v>11130</c:v>
                </c:pt>
              </c:numCache>
            </c:numRef>
          </c:val>
        </c:ser>
        <c:ser>
          <c:idx val="2"/>
          <c:order val="2"/>
          <c:tx>
            <c:strRef>
              <c:f>Sheet7!$D$1:$D$2</c:f>
              <c:strCache>
                <c:ptCount val="1"/>
                <c:pt idx="0">
                  <c:v>2022</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a:sp3d/>
            </c:spPr>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dPt>
          <c:dPt>
            <c:idx val="2"/>
            <c:bubble3D val="0"/>
            <c:spPr>
              <a:solidFill>
                <a:schemeClr val="accent1"/>
              </a:solidFill>
              <a:ln>
                <a:noFill/>
              </a:ln>
              <a:effectLst>
                <a:outerShdw blurRad="254000" sx="102000" sy="102000" algn="ctr" rotWithShape="0">
                  <a:prstClr val="black">
                    <a:alpha val="20000"/>
                  </a:prstClr>
                </a:outerShdw>
              </a:effectLst>
              <a:sp3d/>
            </c:spPr>
          </c:dPt>
          <c:dPt>
            <c:idx val="3"/>
            <c:bubble3D val="0"/>
            <c:spPr>
              <a:solidFill>
                <a:schemeClr val="accent1">
                  <a:shade val="76000"/>
                </a:schemeClr>
              </a:solidFill>
              <a:ln>
                <a:noFill/>
              </a:ln>
              <a:effectLst>
                <a:outerShdw blurRad="254000" sx="102000" sy="102000" algn="ctr" rotWithShape="0">
                  <a:prstClr val="black">
                    <a:alpha val="20000"/>
                  </a:prstClr>
                </a:outerShdw>
              </a:effectLst>
              <a:sp3d/>
            </c:spPr>
          </c:dPt>
          <c:dPt>
            <c:idx val="4"/>
            <c:bubble3D val="0"/>
            <c:spPr>
              <a:solidFill>
                <a:schemeClr val="accent1">
                  <a:shade val="53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Sheet7!$A$3:$A$8</c:f>
              <c:strCache>
                <c:ptCount val="5"/>
                <c:pt idx="0">
                  <c:v>eid sale</c:v>
                </c:pt>
                <c:pt idx="1">
                  <c:v>flat 50% off</c:v>
                </c:pt>
                <c:pt idx="2">
                  <c:v>new arrival</c:v>
                </c:pt>
                <c:pt idx="3">
                  <c:v>new year sale</c:v>
                </c:pt>
                <c:pt idx="4">
                  <c:v>stock clearance sale</c:v>
                </c:pt>
              </c:strCache>
            </c:strRef>
          </c:cat>
          <c:val>
            <c:numRef>
              <c:f>Sheet7!$D$3:$D$8</c:f>
              <c:numCache>
                <c:formatCode>General</c:formatCode>
                <c:ptCount val="5"/>
                <c:pt idx="0">
                  <c:v>16150</c:v>
                </c:pt>
                <c:pt idx="1">
                  <c:v>19150</c:v>
                </c:pt>
                <c:pt idx="2">
                  <c:v>17040</c:v>
                </c:pt>
                <c:pt idx="4">
                  <c:v>40450</c:v>
                </c:pt>
              </c:numCache>
            </c:numRef>
          </c:val>
        </c:ser>
        <c:ser>
          <c:idx val="3"/>
          <c:order val="3"/>
          <c:tx>
            <c:strRef>
              <c:f>Sheet7!$E$1:$E$2</c:f>
              <c:strCache>
                <c:ptCount val="1"/>
                <c:pt idx="0">
                  <c:v>2023</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a:sp3d/>
            </c:spPr>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dPt>
          <c:dPt>
            <c:idx val="2"/>
            <c:bubble3D val="0"/>
            <c:spPr>
              <a:solidFill>
                <a:schemeClr val="accent1"/>
              </a:solidFill>
              <a:ln>
                <a:noFill/>
              </a:ln>
              <a:effectLst>
                <a:outerShdw blurRad="254000" sx="102000" sy="102000" algn="ctr" rotWithShape="0">
                  <a:prstClr val="black">
                    <a:alpha val="20000"/>
                  </a:prstClr>
                </a:outerShdw>
              </a:effectLst>
              <a:sp3d/>
            </c:spPr>
          </c:dPt>
          <c:dPt>
            <c:idx val="3"/>
            <c:bubble3D val="0"/>
            <c:spPr>
              <a:solidFill>
                <a:schemeClr val="accent1">
                  <a:shade val="76000"/>
                </a:schemeClr>
              </a:solidFill>
              <a:ln>
                <a:noFill/>
              </a:ln>
              <a:effectLst>
                <a:outerShdw blurRad="254000" sx="102000" sy="102000" algn="ctr" rotWithShape="0">
                  <a:prstClr val="black">
                    <a:alpha val="20000"/>
                  </a:prstClr>
                </a:outerShdw>
              </a:effectLst>
              <a:sp3d/>
            </c:spPr>
          </c:dPt>
          <c:dPt>
            <c:idx val="4"/>
            <c:bubble3D val="0"/>
            <c:spPr>
              <a:solidFill>
                <a:schemeClr val="accent1">
                  <a:shade val="53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Sheet7!$A$3:$A$8</c:f>
              <c:strCache>
                <c:ptCount val="5"/>
                <c:pt idx="0">
                  <c:v>eid sale</c:v>
                </c:pt>
                <c:pt idx="1">
                  <c:v>flat 50% off</c:v>
                </c:pt>
                <c:pt idx="2">
                  <c:v>new arrival</c:v>
                </c:pt>
                <c:pt idx="3">
                  <c:v>new year sale</c:v>
                </c:pt>
                <c:pt idx="4">
                  <c:v>stock clearance sale</c:v>
                </c:pt>
              </c:strCache>
            </c:strRef>
          </c:cat>
          <c:val>
            <c:numRef>
              <c:f>Sheet7!$E$3:$E$8</c:f>
              <c:numCache>
                <c:formatCode>General</c:formatCode>
                <c:ptCount val="5"/>
                <c:pt idx="0">
                  <c:v>30990</c:v>
                </c:pt>
                <c:pt idx="1">
                  <c:v>10190</c:v>
                </c:pt>
                <c:pt idx="2">
                  <c:v>11840</c:v>
                </c:pt>
                <c:pt idx="4">
                  <c:v>29640</c:v>
                </c:pt>
              </c:numCache>
            </c:numRef>
          </c:val>
        </c:ser>
        <c:ser>
          <c:idx val="4"/>
          <c:order val="4"/>
          <c:tx>
            <c:strRef>
              <c:f>Sheet7!$F$1:$F$2</c:f>
              <c:strCache>
                <c:ptCount val="1"/>
                <c:pt idx="0">
                  <c:v>2024</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a:sp3d/>
            </c:spPr>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dPt>
          <c:dPt>
            <c:idx val="2"/>
            <c:bubble3D val="0"/>
            <c:spPr>
              <a:solidFill>
                <a:schemeClr val="accent1"/>
              </a:solidFill>
              <a:ln>
                <a:noFill/>
              </a:ln>
              <a:effectLst>
                <a:outerShdw blurRad="254000" sx="102000" sy="102000" algn="ctr" rotWithShape="0">
                  <a:prstClr val="black">
                    <a:alpha val="20000"/>
                  </a:prstClr>
                </a:outerShdw>
              </a:effectLst>
              <a:sp3d/>
            </c:spPr>
          </c:dPt>
          <c:dPt>
            <c:idx val="3"/>
            <c:bubble3D val="0"/>
            <c:spPr>
              <a:solidFill>
                <a:schemeClr val="accent1">
                  <a:shade val="76000"/>
                </a:schemeClr>
              </a:solidFill>
              <a:ln>
                <a:noFill/>
              </a:ln>
              <a:effectLst>
                <a:outerShdw blurRad="254000" sx="102000" sy="102000" algn="ctr" rotWithShape="0">
                  <a:prstClr val="black">
                    <a:alpha val="20000"/>
                  </a:prstClr>
                </a:outerShdw>
              </a:effectLst>
              <a:sp3d/>
            </c:spPr>
          </c:dPt>
          <c:dPt>
            <c:idx val="4"/>
            <c:bubble3D val="0"/>
            <c:spPr>
              <a:solidFill>
                <a:schemeClr val="accent1">
                  <a:shade val="53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Sheet7!$A$3:$A$8</c:f>
              <c:strCache>
                <c:ptCount val="5"/>
                <c:pt idx="0">
                  <c:v>eid sale</c:v>
                </c:pt>
                <c:pt idx="1">
                  <c:v>flat 50% off</c:v>
                </c:pt>
                <c:pt idx="2">
                  <c:v>new arrival</c:v>
                </c:pt>
                <c:pt idx="3">
                  <c:v>new year sale</c:v>
                </c:pt>
                <c:pt idx="4">
                  <c:v>stock clearance sale</c:v>
                </c:pt>
              </c:strCache>
            </c:strRef>
          </c:cat>
          <c:val>
            <c:numRef>
              <c:f>Sheet7!$F$3:$F$8</c:f>
              <c:numCache>
                <c:formatCode>General</c:formatCode>
                <c:ptCount val="5"/>
                <c:pt idx="0">
                  <c:v>13890</c:v>
                </c:pt>
                <c:pt idx="1">
                  <c:v>11640</c:v>
                </c:pt>
                <c:pt idx="2">
                  <c:v>43390</c:v>
                </c:pt>
                <c:pt idx="4">
                  <c:v>13350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84243369734789"/>
          <c:y val="0.1220212521978442"/>
          <c:w val="0.30477379095163809"/>
          <c:h val="0.73357885482761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 Profit DashBoard.xlsx]Sheet8!PivotTable1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Sheet8!$A$2:$A$7</c:f>
              <c:strCache>
                <c:ptCount val="5"/>
                <c:pt idx="0">
                  <c:v>Eid Sale</c:v>
                </c:pt>
                <c:pt idx="1">
                  <c:v>Flat 50% off</c:v>
                </c:pt>
                <c:pt idx="2">
                  <c:v>New Arrival</c:v>
                </c:pt>
                <c:pt idx="3">
                  <c:v>New Year Sale</c:v>
                </c:pt>
                <c:pt idx="4">
                  <c:v>Stock Clearance Sale</c:v>
                </c:pt>
              </c:strCache>
            </c:strRef>
          </c:cat>
          <c:val>
            <c:numRef>
              <c:f>Sheet8!$B$2:$B$7</c:f>
              <c:numCache>
                <c:formatCode>General</c:formatCode>
                <c:ptCount val="5"/>
                <c:pt idx="0">
                  <c:v>39</c:v>
                </c:pt>
                <c:pt idx="1">
                  <c:v>29</c:v>
                </c:pt>
                <c:pt idx="2">
                  <c:v>30</c:v>
                </c:pt>
                <c:pt idx="3">
                  <c:v>11</c:v>
                </c:pt>
                <c:pt idx="4">
                  <c:v>41</c:v>
                </c:pt>
              </c:numCache>
            </c:numRef>
          </c:val>
          <c:smooth val="0"/>
        </c:ser>
        <c:dLbls>
          <c:dLblPos val="ctr"/>
          <c:showLegendKey val="0"/>
          <c:showVal val="1"/>
          <c:showCatName val="0"/>
          <c:showSerName val="0"/>
          <c:showPercent val="0"/>
          <c:showBubbleSize val="0"/>
        </c:dLbls>
        <c:marker val="1"/>
        <c:smooth val="0"/>
        <c:axId val="261803040"/>
        <c:axId val="261805392"/>
      </c:lineChart>
      <c:catAx>
        <c:axId val="2618030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1805392"/>
        <c:crosses val="autoZero"/>
        <c:auto val="1"/>
        <c:lblAlgn val="ctr"/>
        <c:lblOffset val="100"/>
        <c:noMultiLvlLbl val="0"/>
      </c:catAx>
      <c:valAx>
        <c:axId val="261805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61803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&amp; Profit DashBoard.xlsx]pivot tables!PivotTable5</c:name>
    <c:fmtId val="13"/>
  </c:pivotSource>
  <c:chart>
    <c:autoTitleDeleted val="1"/>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422167852252454"/>
          <c:y val="9.0584731692580592E-2"/>
          <c:w val="0.56889049906626921"/>
          <c:h val="0.75585261836300044"/>
        </c:manualLayout>
      </c:layout>
      <c:barChart>
        <c:barDir val="col"/>
        <c:grouping val="clustered"/>
        <c:varyColors val="0"/>
        <c:ser>
          <c:idx val="0"/>
          <c:order val="0"/>
          <c:tx>
            <c:strRef>
              <c:f>'pivot tables'!$E$9</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tables'!$D$10:$D$12</c:f>
              <c:strCache>
                <c:ptCount val="2"/>
                <c:pt idx="0">
                  <c:v>in store</c:v>
                </c:pt>
                <c:pt idx="1">
                  <c:v>online</c:v>
                </c:pt>
              </c:strCache>
            </c:strRef>
          </c:cat>
          <c:val>
            <c:numRef>
              <c:f>'pivot tables'!$E$10:$E$12</c:f>
              <c:numCache>
                <c:formatCode>_("$"* #,##0.00_);_("$"* \(#,##0.00\);_("$"* "-"??_);_(@_)</c:formatCode>
                <c:ptCount val="2"/>
                <c:pt idx="0">
                  <c:v>372930</c:v>
                </c:pt>
                <c:pt idx="1">
                  <c:v>585990</c:v>
                </c:pt>
              </c:numCache>
            </c:numRef>
          </c:val>
        </c:ser>
        <c:dLbls>
          <c:showLegendKey val="0"/>
          <c:showVal val="0"/>
          <c:showCatName val="0"/>
          <c:showSerName val="0"/>
          <c:showPercent val="0"/>
          <c:showBubbleSize val="0"/>
        </c:dLbls>
        <c:gapWidth val="100"/>
        <c:overlap val="-24"/>
        <c:axId val="261803432"/>
        <c:axId val="261801864"/>
      </c:barChart>
      <c:catAx>
        <c:axId val="261803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Black" panose="020B0A04020102020204" pitchFamily="34" charset="0"/>
                <a:ea typeface="+mn-ea"/>
                <a:cs typeface="+mn-cs"/>
              </a:defRPr>
            </a:pPr>
            <a:endParaRPr lang="en-US"/>
          </a:p>
        </c:txPr>
        <c:crossAx val="261801864"/>
        <c:crosses val="autoZero"/>
        <c:auto val="1"/>
        <c:lblAlgn val="ctr"/>
        <c:lblOffset val="100"/>
        <c:noMultiLvlLbl val="0"/>
      </c:catAx>
      <c:valAx>
        <c:axId val="26180186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0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854075</xdr:colOff>
      <xdr:row>6</xdr:row>
      <xdr:rowOff>25400</xdr:rowOff>
    </xdr:from>
    <xdr:to>
      <xdr:col>7</xdr:col>
      <xdr:colOff>155575</xdr:colOff>
      <xdr:row>21</xdr:row>
      <xdr:rowOff>101600</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68385</xdr:rowOff>
    </xdr:from>
    <xdr:to>
      <xdr:col>24</xdr:col>
      <xdr:colOff>382867</xdr:colOff>
      <xdr:row>45</xdr:row>
      <xdr:rowOff>85482</xdr:rowOff>
    </xdr:to>
    <xdr:sp macro="" textlink="">
      <xdr:nvSpPr>
        <xdr:cNvPr id="2" name="Rectangle 1"/>
        <xdr:cNvSpPr/>
      </xdr:nvSpPr>
      <xdr:spPr>
        <a:xfrm>
          <a:off x="0" y="68385"/>
          <a:ext cx="16295220" cy="80012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85481</xdr:colOff>
      <xdr:row>0</xdr:row>
      <xdr:rowOff>159457</xdr:rowOff>
    </xdr:from>
    <xdr:to>
      <xdr:col>8</xdr:col>
      <xdr:colOff>305288</xdr:colOff>
      <xdr:row>4</xdr:row>
      <xdr:rowOff>177863</xdr:rowOff>
    </xdr:to>
    <xdr:sp macro="" textlink="">
      <xdr:nvSpPr>
        <xdr:cNvPr id="6" name="Rounded Rectangle 5"/>
        <xdr:cNvSpPr/>
      </xdr:nvSpPr>
      <xdr:spPr>
        <a:xfrm>
          <a:off x="85481" y="159457"/>
          <a:ext cx="5495192" cy="751098"/>
        </a:xfrm>
        <a:prstGeom prst="roundRect">
          <a:avLst/>
        </a:prstGeom>
        <a:solidFill>
          <a:schemeClr val="accent1">
            <a:lumMod val="40000"/>
            <a:lumOff val="60000"/>
          </a:schemeClr>
        </a:solidFill>
        <a:ln>
          <a:solidFill>
            <a:schemeClr val="tx1"/>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latin typeface="Arial Black" panose="020B0A04020102020204" pitchFamily="34" charset="0"/>
            </a:rPr>
            <a:t>SALES</a:t>
          </a:r>
          <a:r>
            <a:rPr lang="en-US" sz="2400" baseline="0">
              <a:solidFill>
                <a:schemeClr val="tx1"/>
              </a:solidFill>
              <a:latin typeface="Arial Black" panose="020B0A04020102020204" pitchFamily="34" charset="0"/>
            </a:rPr>
            <a:t> &amp; PROFIT DASHBOARD</a:t>
          </a:r>
          <a:endParaRPr lang="en-US" sz="2400">
            <a:solidFill>
              <a:schemeClr val="tx1"/>
            </a:solidFill>
            <a:latin typeface="Arial Black" panose="020B0A04020102020204" pitchFamily="34" charset="0"/>
          </a:endParaRPr>
        </a:p>
      </xdr:txBody>
    </xdr:sp>
    <xdr:clientData/>
  </xdr:twoCellAnchor>
  <xdr:twoCellAnchor>
    <xdr:from>
      <xdr:col>8</xdr:col>
      <xdr:colOff>445454</xdr:colOff>
      <xdr:row>0</xdr:row>
      <xdr:rowOff>135035</xdr:rowOff>
    </xdr:from>
    <xdr:to>
      <xdr:col>24</xdr:col>
      <xdr:colOff>165099</xdr:colOff>
      <xdr:row>5</xdr:row>
      <xdr:rowOff>52210</xdr:rowOff>
    </xdr:to>
    <xdr:sp macro="" textlink="">
      <xdr:nvSpPr>
        <xdr:cNvPr id="7" name="Rounded Rectangle 6"/>
        <xdr:cNvSpPr/>
      </xdr:nvSpPr>
      <xdr:spPr>
        <a:xfrm>
          <a:off x="5728654" y="135035"/>
          <a:ext cx="10286045" cy="806175"/>
        </a:xfrm>
        <a:prstGeom prst="roundRect">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latin typeface="Arial Black" panose="020B0A04020102020204" pitchFamily="34" charset="0"/>
              <a:cs typeface="Arial" panose="020B0604020202020204" pitchFamily="34" charset="0"/>
            </a:rPr>
            <a:t>TOTAL</a:t>
          </a:r>
          <a:r>
            <a:rPr lang="en-US" sz="2800" baseline="0">
              <a:solidFill>
                <a:schemeClr val="tx1"/>
              </a:solidFill>
              <a:latin typeface="Arial Black" panose="020B0A04020102020204" pitchFamily="34" charset="0"/>
              <a:cs typeface="Arial" panose="020B0604020202020204" pitchFamily="34" charset="0"/>
            </a:rPr>
            <a:t> PROFIT : </a:t>
          </a:r>
          <a:r>
            <a:rPr lang="en-US" sz="2800">
              <a:solidFill>
                <a:schemeClr val="tx1"/>
              </a:solidFill>
              <a:latin typeface="Arial Black" panose="020B0A04020102020204" pitchFamily="34" charset="0"/>
              <a:cs typeface="Arial" panose="020B0604020202020204" pitchFamily="34" charset="0"/>
            </a:rPr>
            <a:t>$ 450,840.00</a:t>
          </a:r>
        </a:p>
      </xdr:txBody>
    </xdr:sp>
    <xdr:clientData/>
  </xdr:twoCellAnchor>
  <xdr:twoCellAnchor>
    <xdr:from>
      <xdr:col>0</xdr:col>
      <xdr:colOff>219808</xdr:colOff>
      <xdr:row>5</xdr:row>
      <xdr:rowOff>73270</xdr:rowOff>
    </xdr:from>
    <xdr:to>
      <xdr:col>3</xdr:col>
      <xdr:colOff>610577</xdr:colOff>
      <xdr:row>45</xdr:row>
      <xdr:rowOff>24424</xdr:rowOff>
    </xdr:to>
    <xdr:sp macro="" textlink="">
      <xdr:nvSpPr>
        <xdr:cNvPr id="8" name="Rectangle 7"/>
        <xdr:cNvSpPr/>
      </xdr:nvSpPr>
      <xdr:spPr>
        <a:xfrm>
          <a:off x="219808" y="989135"/>
          <a:ext cx="2369038" cy="72780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11339</xdr:colOff>
      <xdr:row>5</xdr:row>
      <xdr:rowOff>122116</xdr:rowOff>
    </xdr:from>
    <xdr:to>
      <xdr:col>9</xdr:col>
      <xdr:colOff>606986</xdr:colOff>
      <xdr:row>25</xdr:row>
      <xdr:rowOff>34018</xdr:rowOff>
    </xdr:to>
    <xdr:sp macro="" textlink="">
      <xdr:nvSpPr>
        <xdr:cNvPr id="10" name="Rounded Rectangle 9"/>
        <xdr:cNvSpPr/>
      </xdr:nvSpPr>
      <xdr:spPr>
        <a:xfrm>
          <a:off x="2663398" y="1009248"/>
          <a:ext cx="3910720" cy="3460432"/>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625662</xdr:colOff>
      <xdr:row>5</xdr:row>
      <xdr:rowOff>84044</xdr:rowOff>
    </xdr:from>
    <xdr:to>
      <xdr:col>16</xdr:col>
      <xdr:colOff>9339</xdr:colOff>
      <xdr:row>25</xdr:row>
      <xdr:rowOff>29298</xdr:rowOff>
    </xdr:to>
    <xdr:sp macro="" textlink="">
      <xdr:nvSpPr>
        <xdr:cNvPr id="11" name="Rounded Rectangle 10"/>
        <xdr:cNvSpPr/>
      </xdr:nvSpPr>
      <xdr:spPr>
        <a:xfrm>
          <a:off x="6592794" y="971176"/>
          <a:ext cx="4024780" cy="3493784"/>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xdr:row>
      <xdr:rowOff>83327</xdr:rowOff>
    </xdr:from>
    <xdr:to>
      <xdr:col>24</xdr:col>
      <xdr:colOff>186765</xdr:colOff>
      <xdr:row>25</xdr:row>
      <xdr:rowOff>46691</xdr:rowOff>
    </xdr:to>
    <xdr:sp macro="" textlink="">
      <xdr:nvSpPr>
        <xdr:cNvPr id="12" name="Rounded Rectangle 11"/>
        <xdr:cNvSpPr/>
      </xdr:nvSpPr>
      <xdr:spPr>
        <a:xfrm>
          <a:off x="10608235" y="970459"/>
          <a:ext cx="5490883" cy="3511894"/>
        </a:xfrm>
        <a:prstGeom prst="roundRect">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74707</xdr:colOff>
      <xdr:row>25</xdr:row>
      <xdr:rowOff>134326</xdr:rowOff>
    </xdr:from>
    <xdr:to>
      <xdr:col>10</xdr:col>
      <xdr:colOff>420221</xdr:colOff>
      <xdr:row>44</xdr:row>
      <xdr:rowOff>170961</xdr:rowOff>
    </xdr:to>
    <xdr:sp macro="" textlink="">
      <xdr:nvSpPr>
        <xdr:cNvPr id="13" name="Rounded Rectangle 12"/>
        <xdr:cNvSpPr/>
      </xdr:nvSpPr>
      <xdr:spPr>
        <a:xfrm>
          <a:off x="2726766" y="4569988"/>
          <a:ext cx="4323602" cy="3407738"/>
        </a:xfrm>
        <a:prstGeom prst="roundRect">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553868</xdr:colOff>
      <xdr:row>25</xdr:row>
      <xdr:rowOff>83727</xdr:rowOff>
    </xdr:from>
    <xdr:to>
      <xdr:col>16</xdr:col>
      <xdr:colOff>540213</xdr:colOff>
      <xdr:row>44</xdr:row>
      <xdr:rowOff>156238</xdr:rowOff>
    </xdr:to>
    <xdr:sp macro="" textlink="">
      <xdr:nvSpPr>
        <xdr:cNvPr id="15" name="Flowchart: Connector 14"/>
        <xdr:cNvSpPr/>
      </xdr:nvSpPr>
      <xdr:spPr>
        <a:xfrm>
          <a:off x="7184015" y="4519389"/>
          <a:ext cx="3964433" cy="3443614"/>
        </a:xfrm>
        <a:prstGeom prst="flowChartConnector">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84043</xdr:colOff>
      <xdr:row>25</xdr:row>
      <xdr:rowOff>159793</xdr:rowOff>
    </xdr:from>
    <xdr:to>
      <xdr:col>24</xdr:col>
      <xdr:colOff>224117</xdr:colOff>
      <xdr:row>45</xdr:row>
      <xdr:rowOff>56030</xdr:rowOff>
    </xdr:to>
    <xdr:sp macro="" textlink="">
      <xdr:nvSpPr>
        <xdr:cNvPr id="16" name="Rounded Rectangle 15"/>
        <xdr:cNvSpPr/>
      </xdr:nvSpPr>
      <xdr:spPr>
        <a:xfrm>
          <a:off x="11355293" y="4595455"/>
          <a:ext cx="4781177" cy="3444766"/>
        </a:xfrm>
        <a:prstGeom prst="roundRect">
          <a:avLst/>
        </a:prstGeom>
        <a:solidFill>
          <a:schemeClr val="accent1">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102721</xdr:colOff>
      <xdr:row>5</xdr:row>
      <xdr:rowOff>158749</xdr:rowOff>
    </xdr:from>
    <xdr:to>
      <xdr:col>15</xdr:col>
      <xdr:colOff>569632</xdr:colOff>
      <xdr:row>25</xdr:row>
      <xdr:rowOff>176822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578970</xdr:colOff>
      <xdr:row>25</xdr:row>
      <xdr:rowOff>84044</xdr:rowOff>
    </xdr:from>
    <xdr:to>
      <xdr:col>16</xdr:col>
      <xdr:colOff>392205</xdr:colOff>
      <xdr:row>44</xdr:row>
      <xdr:rowOff>61450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410883</xdr:colOff>
      <xdr:row>26</xdr:row>
      <xdr:rowOff>61451</xdr:rowOff>
    </xdr:from>
    <xdr:to>
      <xdr:col>24</xdr:col>
      <xdr:colOff>65367</xdr:colOff>
      <xdr:row>45</xdr:row>
      <xdr:rowOff>84043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494926</xdr:colOff>
      <xdr:row>6</xdr:row>
      <xdr:rowOff>70512</xdr:rowOff>
    </xdr:from>
    <xdr:to>
      <xdr:col>24</xdr:col>
      <xdr:colOff>28015</xdr:colOff>
      <xdr:row>25</xdr:row>
      <xdr:rowOff>136559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600982</xdr:colOff>
      <xdr:row>4</xdr:row>
      <xdr:rowOff>124732</xdr:rowOff>
    </xdr:from>
    <xdr:to>
      <xdr:col>9</xdr:col>
      <xdr:colOff>226786</xdr:colOff>
      <xdr:row>26</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74707</xdr:colOff>
      <xdr:row>25</xdr:row>
      <xdr:rowOff>134325</xdr:rowOff>
    </xdr:from>
    <xdr:to>
      <xdr:col>10</xdr:col>
      <xdr:colOff>345515</xdr:colOff>
      <xdr:row>44</xdr:row>
      <xdr:rowOff>158749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219807</xdr:colOff>
      <xdr:row>5</xdr:row>
      <xdr:rowOff>102003</xdr:rowOff>
    </xdr:from>
    <xdr:to>
      <xdr:col>3</xdr:col>
      <xdr:colOff>606984</xdr:colOff>
      <xdr:row>10</xdr:row>
      <xdr:rowOff>122919</xdr:rowOff>
    </xdr:to>
    <mc:AlternateContent xmlns:mc="http://schemas.openxmlformats.org/markup-compatibility/2006" xmlns:a14="http://schemas.microsoft.com/office/drawing/2010/main">
      <mc:Choice Requires="a14">
        <xdr:graphicFrame macro="">
          <xdr:nvGraphicFramePr>
            <xdr:cNvPr id="28" name="Mode Of Sale 3"/>
            <xdr:cNvGraphicFramePr/>
          </xdr:nvGraphicFramePr>
          <xdr:xfrm>
            <a:off x="0" y="0"/>
            <a:ext cx="0" cy="0"/>
          </xdr:xfrm>
          <a:graphic>
            <a:graphicData uri="http://schemas.microsoft.com/office/drawing/2010/slicer">
              <sle:slicer xmlns:sle="http://schemas.microsoft.com/office/drawing/2010/slicer" name="Mode Of Sale 3"/>
            </a:graphicData>
          </a:graphic>
        </xdr:graphicFrame>
      </mc:Choice>
      <mc:Fallback xmlns="">
        <xdr:sp macro="" textlink="">
          <xdr:nvSpPr>
            <xdr:cNvPr id="0" name=""/>
            <xdr:cNvSpPr>
              <a:spLocks noTextEdit="1"/>
            </xdr:cNvSpPr>
          </xdr:nvSpPr>
          <xdr:spPr>
            <a:xfrm>
              <a:off x="219807" y="979306"/>
              <a:ext cx="2367374" cy="898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219807</xdr:colOff>
      <xdr:row>10</xdr:row>
      <xdr:rowOff>92665</xdr:rowOff>
    </xdr:from>
    <xdr:to>
      <xdr:col>3</xdr:col>
      <xdr:colOff>597646</xdr:colOff>
      <xdr:row>20</xdr:row>
      <xdr:rowOff>39251</xdr:rowOff>
    </xdr:to>
    <mc:AlternateContent xmlns:mc="http://schemas.openxmlformats.org/markup-compatibility/2006" xmlns:a14="http://schemas.microsoft.com/office/drawing/2010/main">
      <mc:Choice Requires="a14">
        <xdr:graphicFrame macro="">
          <xdr:nvGraphicFramePr>
            <xdr:cNvPr id="29" name="Collection 2"/>
            <xdr:cNvGraphicFramePr/>
          </xdr:nvGraphicFramePr>
          <xdr:xfrm>
            <a:off x="0" y="0"/>
            <a:ext cx="0" cy="0"/>
          </xdr:xfrm>
          <a:graphic>
            <a:graphicData uri="http://schemas.microsoft.com/office/drawing/2010/slicer">
              <sle:slicer xmlns:sle="http://schemas.microsoft.com/office/drawing/2010/slicer" name="Collection 2"/>
            </a:graphicData>
          </a:graphic>
        </xdr:graphicFrame>
      </mc:Choice>
      <mc:Fallback xmlns="">
        <xdr:sp macro="" textlink="">
          <xdr:nvSpPr>
            <xdr:cNvPr id="0" name=""/>
            <xdr:cNvSpPr>
              <a:spLocks noTextEdit="1"/>
            </xdr:cNvSpPr>
          </xdr:nvSpPr>
          <xdr:spPr>
            <a:xfrm>
              <a:off x="219807" y="1847270"/>
              <a:ext cx="2358036" cy="1701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219807</xdr:colOff>
      <xdr:row>19</xdr:row>
      <xdr:rowOff>167370</xdr:rowOff>
    </xdr:from>
    <xdr:to>
      <xdr:col>3</xdr:col>
      <xdr:colOff>588308</xdr:colOff>
      <xdr:row>29</xdr:row>
      <xdr:rowOff>107604</xdr:rowOff>
    </xdr:to>
    <mc:AlternateContent xmlns:mc="http://schemas.openxmlformats.org/markup-compatibility/2006" xmlns:a14="http://schemas.microsoft.com/office/drawing/2010/main">
      <mc:Choice Requires="a14">
        <xdr:graphicFrame macro="">
          <xdr:nvGraphicFramePr>
            <xdr:cNvPr id="31"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19807" y="3501120"/>
              <a:ext cx="2348698" cy="169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219807</xdr:colOff>
      <xdr:row>29</xdr:row>
      <xdr:rowOff>102719</xdr:rowOff>
    </xdr:from>
    <xdr:to>
      <xdr:col>3</xdr:col>
      <xdr:colOff>616324</xdr:colOff>
      <xdr:row>45</xdr:row>
      <xdr:rowOff>19079</xdr:rowOff>
    </xdr:to>
    <mc:AlternateContent xmlns:mc="http://schemas.openxmlformats.org/markup-compatibility/2006" xmlns:a14="http://schemas.microsoft.com/office/drawing/2010/main">
      <mc:Choice Requires="a14">
        <xdr:graphicFrame macro="">
          <xdr:nvGraphicFramePr>
            <xdr:cNvPr id="32"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219807" y="5191074"/>
              <a:ext cx="2376714" cy="2723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193675</xdr:colOff>
      <xdr:row>1</xdr:row>
      <xdr:rowOff>114300</xdr:rowOff>
    </xdr:from>
    <xdr:to>
      <xdr:col>8</xdr:col>
      <xdr:colOff>555625</xdr:colOff>
      <xdr:row>17</xdr:row>
      <xdr:rowOff>12700</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269875</xdr:colOff>
      <xdr:row>1</xdr:row>
      <xdr:rowOff>19050</xdr:rowOff>
    </xdr:from>
    <xdr:to>
      <xdr:col>10</xdr:col>
      <xdr:colOff>219075</xdr:colOff>
      <xdr:row>16</xdr:row>
      <xdr:rowOff>95250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876300</xdr:colOff>
      <xdr:row>8</xdr:row>
      <xdr:rowOff>25401</xdr:rowOff>
    </xdr:from>
    <xdr:to>
      <xdr:col>2</xdr:col>
      <xdr:colOff>495300</xdr:colOff>
      <xdr:row>13</xdr:row>
      <xdr:rowOff>133351</xdr:rowOff>
    </xdr:to>
    <mc:AlternateContent xmlns:mc="http://schemas.openxmlformats.org/markup-compatibility/2006" xmlns:a14="http://schemas.microsoft.com/office/drawing/2010/main">
      <mc:Choice Requires="a14">
        <xdr:graphicFrame macro="">
          <xdr:nvGraphicFramePr>
            <xdr:cNvPr id="3" name="Mode Of Sale">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Mode Of Sale"/>
            </a:graphicData>
          </a:graphic>
        </xdr:graphicFrame>
      </mc:Choice>
      <mc:Fallback xmlns="">
        <xdr:sp macro="" textlink="">
          <xdr:nvSpPr>
            <xdr:cNvPr id="0" name=""/>
            <xdr:cNvSpPr>
              <a:spLocks noTextEdit="1"/>
            </xdr:cNvSpPr>
          </xdr:nvSpPr>
          <xdr:spPr>
            <a:xfrm>
              <a:off x="876300" y="1447801"/>
              <a:ext cx="182880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79375</xdr:colOff>
      <xdr:row>1</xdr:row>
      <xdr:rowOff>95250</xdr:rowOff>
    </xdr:from>
    <xdr:to>
      <xdr:col>11</xdr:col>
      <xdr:colOff>28575</xdr:colOff>
      <xdr:row>16</xdr:row>
      <xdr:rowOff>171450</xdr:rowOff>
    </xdr:to>
    <xdr:graphicFrame macro="">
      <xdr:nvGraphicFramePr>
        <xdr:cNvPr id="3" name="Chart 2">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939800</xdr:colOff>
      <xdr:row>7</xdr:row>
      <xdr:rowOff>171450</xdr:rowOff>
    </xdr:from>
    <xdr:to>
      <xdr:col>2</xdr:col>
      <xdr:colOff>279400</xdr:colOff>
      <xdr:row>21</xdr:row>
      <xdr:rowOff>121703</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xmlns=""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9800" y="1416050"/>
              <a:ext cx="182880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422275</xdr:colOff>
      <xdr:row>5</xdr:row>
      <xdr:rowOff>12700</xdr:rowOff>
    </xdr:from>
    <xdr:to>
      <xdr:col>5</xdr:col>
      <xdr:colOff>152400</xdr:colOff>
      <xdr:row>17</xdr:row>
      <xdr:rowOff>114300</xdr:rowOff>
    </xdr:to>
    <xdr:graphicFrame macro="">
      <xdr:nvGraphicFramePr>
        <xdr:cNvPr id="2" name="Chart 1">
          <a:extLst>
            <a:ext uri="{FF2B5EF4-FFF2-40B4-BE49-F238E27FC236}">
              <a16:creationId xmlns:a16="http://schemas.microsoft.com/office/drawing/2014/main" xmlns=""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0</xdr:row>
      <xdr:rowOff>12700</xdr:rowOff>
    </xdr:from>
    <xdr:to>
      <xdr:col>9</xdr:col>
      <xdr:colOff>114300</xdr:colOff>
      <xdr:row>14</xdr:row>
      <xdr:rowOff>133350</xdr:rowOff>
    </xdr:to>
    <xdr:graphicFrame macro="">
      <xdr:nvGraphicFramePr>
        <xdr:cNvPr id="3" name="Chart 2">
          <a:extLst>
            <a:ext uri="{FF2B5EF4-FFF2-40B4-BE49-F238E27FC236}">
              <a16:creationId xmlns:a16="http://schemas.microsoft.com/office/drawing/2014/main" xmlns=""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422275</xdr:colOff>
      <xdr:row>1</xdr:row>
      <xdr:rowOff>76200</xdr:rowOff>
    </xdr:from>
    <xdr:to>
      <xdr:col>10</xdr:col>
      <xdr:colOff>371475</xdr:colOff>
      <xdr:row>16</xdr:row>
      <xdr:rowOff>25400</xdr:rowOff>
    </xdr:to>
    <xdr:graphicFrame macro="">
      <xdr:nvGraphicFramePr>
        <xdr:cNvPr id="2" name="Chart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654050</xdr:colOff>
      <xdr:row>9</xdr:row>
      <xdr:rowOff>0</xdr:rowOff>
    </xdr:from>
    <xdr:to>
      <xdr:col>2</xdr:col>
      <xdr:colOff>6350</xdr:colOff>
      <xdr:row>22</xdr:row>
      <xdr:rowOff>128053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xmlns=""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4050" y="1600200"/>
              <a:ext cx="182880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1</xdr:row>
      <xdr:rowOff>6350</xdr:rowOff>
    </xdr:from>
    <xdr:to>
      <xdr:col>10</xdr:col>
      <xdr:colOff>15875</xdr:colOff>
      <xdr:row>16</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6350</xdr:colOff>
      <xdr:row>12</xdr:row>
      <xdr:rowOff>139700</xdr:rowOff>
    </xdr:from>
    <xdr:to>
      <xdr:col>4</xdr:col>
      <xdr:colOff>850900</xdr:colOff>
      <xdr:row>22</xdr:row>
      <xdr:rowOff>82550</xdr:rowOff>
    </xdr:to>
    <mc:AlternateContent xmlns:mc="http://schemas.openxmlformats.org/markup-compatibility/2006" xmlns:a14="http://schemas.microsoft.com/office/drawing/2010/main">
      <mc:Choice Requires="a14">
        <xdr:graphicFrame macro="">
          <xdr:nvGraphicFramePr>
            <xdr:cNvPr id="3" name="Collection"/>
            <xdr:cNvGraphicFramePr/>
          </xdr:nvGraphicFramePr>
          <xdr:xfrm>
            <a:off x="0" y="0"/>
            <a:ext cx="0" cy="0"/>
          </xdr:xfrm>
          <a:graphic>
            <a:graphicData uri="http://schemas.microsoft.com/office/drawing/2010/slicer">
              <sle:slicer xmlns:sle="http://schemas.microsoft.com/office/drawing/2010/slicer" name="Collection"/>
            </a:graphicData>
          </a:graphic>
        </xdr:graphicFrame>
      </mc:Choice>
      <mc:Fallback xmlns="">
        <xdr:sp macro="" textlink="">
          <xdr:nvSpPr>
            <xdr:cNvPr id="0" name=""/>
            <xdr:cNvSpPr>
              <a:spLocks noTextEdit="1"/>
            </xdr:cNvSpPr>
          </xdr:nvSpPr>
          <xdr:spPr>
            <a:xfrm>
              <a:off x="3048000" y="2273300"/>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82550</xdr:colOff>
      <xdr:row>5</xdr:row>
      <xdr:rowOff>50800</xdr:rowOff>
    </xdr:from>
    <xdr:to>
      <xdr:col>9</xdr:col>
      <xdr:colOff>266700</xdr:colOff>
      <xdr:row>20</xdr:row>
      <xdr:rowOff>139700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34350" y="939800"/>
              <a:ext cx="844550" cy="275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xdr:colOff>
      <xdr:row>0</xdr:row>
      <xdr:rowOff>6350</xdr:rowOff>
    </xdr:from>
    <xdr:to>
      <xdr:col>10</xdr:col>
      <xdr:colOff>514350</xdr:colOff>
      <xdr:row>5</xdr:row>
      <xdr:rowOff>25399</xdr:rowOff>
    </xdr:to>
    <mc:AlternateContent xmlns:mc="http://schemas.openxmlformats.org/markup-compatibility/2006" xmlns:a14="http://schemas.microsoft.com/office/drawing/2010/main">
      <mc:Choice Requires="a14">
        <xdr:graphicFrame macro="">
          <xdr:nvGraphicFramePr>
            <xdr:cNvPr id="5" name="Mode Of Sale 1"/>
            <xdr:cNvGraphicFramePr/>
          </xdr:nvGraphicFramePr>
          <xdr:xfrm>
            <a:off x="0" y="0"/>
            <a:ext cx="0" cy="0"/>
          </xdr:xfrm>
          <a:graphic>
            <a:graphicData uri="http://schemas.microsoft.com/office/drawing/2010/slicer">
              <sle:slicer xmlns:sle="http://schemas.microsoft.com/office/drawing/2010/slicer" name="Mode Of Sale 1"/>
            </a:graphicData>
          </a:graphic>
        </xdr:graphicFrame>
      </mc:Choice>
      <mc:Fallback xmlns="">
        <xdr:sp macro="" textlink="">
          <xdr:nvSpPr>
            <xdr:cNvPr id="0" name=""/>
            <xdr:cNvSpPr>
              <a:spLocks noTextEdit="1"/>
            </xdr:cNvSpPr>
          </xdr:nvSpPr>
          <xdr:spPr>
            <a:xfrm>
              <a:off x="8058150" y="6350"/>
              <a:ext cx="18288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13</xdr:row>
      <xdr:rowOff>50801</xdr:rowOff>
    </xdr:from>
    <xdr:to>
      <xdr:col>7</xdr:col>
      <xdr:colOff>1035050</xdr:colOff>
      <xdr:row>22</xdr:row>
      <xdr:rowOff>165100</xdr:rowOff>
    </xdr:to>
    <mc:AlternateContent xmlns:mc="http://schemas.openxmlformats.org/markup-compatibility/2006" xmlns:a14="http://schemas.microsoft.com/office/drawing/2010/main">
      <mc:Choice Requires="a14">
        <xdr:graphicFrame macro="">
          <xdr:nvGraphicFramePr>
            <xdr:cNvPr id="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076950" y="23622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63500</xdr:colOff>
      <xdr:row>0</xdr:row>
      <xdr:rowOff>0</xdr:rowOff>
    </xdr:from>
    <xdr:to>
      <xdr:col>19</xdr:col>
      <xdr:colOff>63500</xdr:colOff>
      <xdr:row>42</xdr:row>
      <xdr:rowOff>154878</xdr:rowOff>
    </xdr:to>
    <xdr:sp macro="" textlink="">
      <xdr:nvSpPr>
        <xdr:cNvPr id="2" name="Rectangle 1"/>
        <xdr:cNvSpPr/>
      </xdr:nvSpPr>
      <xdr:spPr>
        <a:xfrm>
          <a:off x="63500" y="0"/>
          <a:ext cx="12506402" cy="7635488"/>
        </a:xfrm>
        <a:prstGeom prst="rect">
          <a:avLst/>
        </a:prstGeom>
        <a:solidFill>
          <a:schemeClr val="accent1">
            <a:lumMod val="40000"/>
            <a:lumOff val="60000"/>
          </a:schemeClr>
        </a:solidFill>
        <a:ln>
          <a:solidFill>
            <a:schemeClr val="accent1"/>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145619</xdr:colOff>
      <xdr:row>0</xdr:row>
      <xdr:rowOff>66843</xdr:rowOff>
    </xdr:from>
    <xdr:to>
      <xdr:col>6</xdr:col>
      <xdr:colOff>586777</xdr:colOff>
      <xdr:row>3</xdr:row>
      <xdr:rowOff>147054</xdr:rowOff>
    </xdr:to>
    <xdr:sp macro="" textlink="">
      <xdr:nvSpPr>
        <xdr:cNvPr id="3" name="Rounded Rectangle 2"/>
        <xdr:cNvSpPr/>
      </xdr:nvSpPr>
      <xdr:spPr>
        <a:xfrm>
          <a:off x="145619" y="66843"/>
          <a:ext cx="4414444" cy="6244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latin typeface="Arial Black" panose="020B0A04020102020204" pitchFamily="34" charset="0"/>
            </a:rPr>
            <a:t>SALES</a:t>
          </a:r>
          <a:r>
            <a:rPr lang="en-US" sz="2800" baseline="0">
              <a:solidFill>
                <a:sysClr val="windowText" lastClr="000000"/>
              </a:solidFill>
              <a:latin typeface="Arial Black" panose="020B0A04020102020204" pitchFamily="34" charset="0"/>
            </a:rPr>
            <a:t> DASHBOARD </a:t>
          </a:r>
          <a:endParaRPr lang="en-US" sz="2800">
            <a:solidFill>
              <a:sysClr val="windowText" lastClr="000000"/>
            </a:solidFill>
            <a:latin typeface="Arial Black" panose="020B0A04020102020204" pitchFamily="34" charset="0"/>
          </a:endParaRPr>
        </a:p>
      </xdr:txBody>
    </xdr:sp>
    <xdr:clientData/>
  </xdr:twoCellAnchor>
  <xdr:twoCellAnchor>
    <xdr:from>
      <xdr:col>14</xdr:col>
      <xdr:colOff>18141</xdr:colOff>
      <xdr:row>0</xdr:row>
      <xdr:rowOff>136071</xdr:rowOff>
    </xdr:from>
    <xdr:to>
      <xdr:col>18</xdr:col>
      <xdr:colOff>553356</xdr:colOff>
      <xdr:row>25</xdr:row>
      <xdr:rowOff>45357</xdr:rowOff>
    </xdr:to>
    <xdr:sp macro="" textlink="">
      <xdr:nvSpPr>
        <xdr:cNvPr id="11" name="Rounded Rectangle 10"/>
        <xdr:cNvSpPr/>
      </xdr:nvSpPr>
      <xdr:spPr>
        <a:xfrm>
          <a:off x="9289141" y="136071"/>
          <a:ext cx="3184072" cy="4445000"/>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501032</xdr:colOff>
      <xdr:row>4</xdr:row>
      <xdr:rowOff>163811</xdr:rowOff>
    </xdr:from>
    <xdr:to>
      <xdr:col>13</xdr:col>
      <xdr:colOff>570580</xdr:colOff>
      <xdr:row>21</xdr:row>
      <xdr:rowOff>75530</xdr:rowOff>
    </xdr:to>
    <xdr:sp macro="" textlink="">
      <xdr:nvSpPr>
        <xdr:cNvPr id="12" name="Rounded Rectangle 11"/>
        <xdr:cNvSpPr/>
      </xdr:nvSpPr>
      <xdr:spPr>
        <a:xfrm>
          <a:off x="5139293" y="863231"/>
          <a:ext cx="4045200" cy="2884256"/>
        </a:xfrm>
        <a:prstGeom prst="roundRect">
          <a:avLst>
            <a:gd name="adj" fmla="val 17943"/>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117929</xdr:colOff>
      <xdr:row>25</xdr:row>
      <xdr:rowOff>90715</xdr:rowOff>
    </xdr:from>
    <xdr:to>
      <xdr:col>18</xdr:col>
      <xdr:colOff>589643</xdr:colOff>
      <xdr:row>41</xdr:row>
      <xdr:rowOff>112889</xdr:rowOff>
    </xdr:to>
    <xdr:sp macro="" textlink="">
      <xdr:nvSpPr>
        <xdr:cNvPr id="14" name="Rounded Rectangle 13"/>
        <xdr:cNvSpPr/>
      </xdr:nvSpPr>
      <xdr:spPr>
        <a:xfrm>
          <a:off x="9403040" y="4676826"/>
          <a:ext cx="3124603" cy="295728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368561</xdr:colOff>
      <xdr:row>21</xdr:row>
      <xdr:rowOff>174569</xdr:rowOff>
    </xdr:from>
    <xdr:to>
      <xdr:col>13</xdr:col>
      <xdr:colOff>504633</xdr:colOff>
      <xdr:row>41</xdr:row>
      <xdr:rowOff>69031</xdr:rowOff>
    </xdr:to>
    <xdr:sp macro="" textlink="">
      <xdr:nvSpPr>
        <xdr:cNvPr id="15" name="Rounded Rectangle 14"/>
        <xdr:cNvSpPr/>
      </xdr:nvSpPr>
      <xdr:spPr>
        <a:xfrm>
          <a:off x="6332039" y="3846526"/>
          <a:ext cx="2786507" cy="339156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27608</xdr:colOff>
      <xdr:row>0</xdr:row>
      <xdr:rowOff>127000</xdr:rowOff>
    </xdr:from>
    <xdr:to>
      <xdr:col>18</xdr:col>
      <xdr:colOff>571500</xdr:colOff>
      <xdr:row>25</xdr:row>
      <xdr:rowOff>46014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27215</xdr:colOff>
      <xdr:row>0</xdr:row>
      <xdr:rowOff>63501</xdr:rowOff>
    </xdr:from>
    <xdr:to>
      <xdr:col>13</xdr:col>
      <xdr:colOff>607785</xdr:colOff>
      <xdr:row>4</xdr:row>
      <xdr:rowOff>36287</xdr:rowOff>
    </xdr:to>
    <xdr:sp macro="" textlink="">
      <xdr:nvSpPr>
        <xdr:cNvPr id="4" name="Rounded Rectangle 3"/>
        <xdr:cNvSpPr/>
      </xdr:nvSpPr>
      <xdr:spPr>
        <a:xfrm>
          <a:off x="4662715" y="63501"/>
          <a:ext cx="4553856"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latin typeface="Arial Black" panose="020B0A04020102020204" pitchFamily="34" charset="0"/>
            </a:rPr>
            <a:t>TOTAL</a:t>
          </a:r>
          <a:r>
            <a:rPr lang="en-US" sz="2000" baseline="0">
              <a:solidFill>
                <a:sysClr val="windowText" lastClr="000000"/>
              </a:solidFill>
              <a:latin typeface="Arial Black" panose="020B0A04020102020204" pitchFamily="34" charset="0"/>
            </a:rPr>
            <a:t> PROFIT </a:t>
          </a:r>
          <a:r>
            <a:rPr lang="en-US" sz="2800" baseline="0">
              <a:solidFill>
                <a:sysClr val="windowText" lastClr="000000"/>
              </a:solidFill>
              <a:latin typeface="Bahnschrift Condensed" panose="020B0502040204020203" pitchFamily="34" charset="0"/>
            </a:rPr>
            <a:t>:  $ 450,840.00</a:t>
          </a:r>
          <a:endParaRPr lang="en-US" sz="2800">
            <a:solidFill>
              <a:sysClr val="windowText" lastClr="000000"/>
            </a:solidFill>
            <a:latin typeface="Bahnschrift Condensed" panose="020B0502040204020203" pitchFamily="34" charset="0"/>
          </a:endParaRPr>
        </a:p>
      </xdr:txBody>
    </xdr:sp>
    <xdr:clientData/>
  </xdr:twoCellAnchor>
  <xdr:twoCellAnchor>
    <xdr:from>
      <xdr:col>0</xdr:col>
      <xdr:colOff>152869</xdr:colOff>
      <xdr:row>4</xdr:row>
      <xdr:rowOff>47036</xdr:rowOff>
    </xdr:from>
    <xdr:to>
      <xdr:col>2</xdr:col>
      <xdr:colOff>505647</xdr:colOff>
      <xdr:row>38</xdr:row>
      <xdr:rowOff>129351</xdr:rowOff>
    </xdr:to>
    <xdr:sp macro="" textlink="">
      <xdr:nvSpPr>
        <xdr:cNvPr id="7" name="Rounded Rectangle 6"/>
        <xdr:cNvSpPr/>
      </xdr:nvSpPr>
      <xdr:spPr>
        <a:xfrm>
          <a:off x="152869" y="752592"/>
          <a:ext cx="1669815" cy="60795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646759</xdr:colOff>
      <xdr:row>4</xdr:row>
      <xdr:rowOff>152870</xdr:rowOff>
    </xdr:from>
    <xdr:to>
      <xdr:col>7</xdr:col>
      <xdr:colOff>246944</xdr:colOff>
      <xdr:row>21</xdr:row>
      <xdr:rowOff>46463</xdr:rowOff>
    </xdr:to>
    <xdr:sp macro="" textlink="">
      <xdr:nvSpPr>
        <xdr:cNvPr id="24" name="Rounded Rectangle 23"/>
        <xdr:cNvSpPr/>
      </xdr:nvSpPr>
      <xdr:spPr>
        <a:xfrm>
          <a:off x="1963222" y="865309"/>
          <a:ext cx="2891344" cy="2921459"/>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25000"/>
                <a:lumOff val="75000"/>
              </a:schemeClr>
            </a:solidFill>
          </a:endParaRPr>
        </a:p>
      </xdr:txBody>
    </xdr:sp>
    <xdr:clientData/>
  </xdr:twoCellAnchor>
  <xdr:twoCellAnchor>
    <xdr:from>
      <xdr:col>3</xdr:col>
      <xdr:colOff>51051</xdr:colOff>
      <xdr:row>22</xdr:row>
      <xdr:rowOff>71129</xdr:rowOff>
    </xdr:from>
    <xdr:to>
      <xdr:col>9</xdr:col>
      <xdr:colOff>192163</xdr:colOff>
      <xdr:row>41</xdr:row>
      <xdr:rowOff>118167</xdr:rowOff>
    </xdr:to>
    <xdr:sp macro="" textlink="">
      <xdr:nvSpPr>
        <xdr:cNvPr id="25" name="Rounded Rectangle 24"/>
        <xdr:cNvSpPr/>
      </xdr:nvSpPr>
      <xdr:spPr>
        <a:xfrm>
          <a:off x="2025746" y="3989544"/>
          <a:ext cx="4090502" cy="343112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137382</xdr:colOff>
      <xdr:row>4</xdr:row>
      <xdr:rowOff>24665</xdr:rowOff>
    </xdr:from>
    <xdr:to>
      <xdr:col>2</xdr:col>
      <xdr:colOff>534330</xdr:colOff>
      <xdr:row>9</xdr:row>
      <xdr:rowOff>42165</xdr:rowOff>
    </xdr:to>
    <mc:AlternateContent xmlns:mc="http://schemas.openxmlformats.org/markup-compatibility/2006" xmlns:a14="http://schemas.microsoft.com/office/drawing/2010/main">
      <mc:Choice Requires="a14">
        <xdr:graphicFrame macro="">
          <xdr:nvGraphicFramePr>
            <xdr:cNvPr id="29" name="Mode Of Sale 2"/>
            <xdr:cNvGraphicFramePr/>
          </xdr:nvGraphicFramePr>
          <xdr:xfrm>
            <a:off x="0" y="0"/>
            <a:ext cx="0" cy="0"/>
          </xdr:xfrm>
          <a:graphic>
            <a:graphicData uri="http://schemas.microsoft.com/office/drawing/2010/slicer">
              <sle:slicer xmlns:sle="http://schemas.microsoft.com/office/drawing/2010/slicer" name="Mode Of Sale 2"/>
            </a:graphicData>
          </a:graphic>
        </xdr:graphicFrame>
      </mc:Choice>
      <mc:Fallback xmlns="">
        <xdr:sp macro="" textlink="">
          <xdr:nvSpPr>
            <xdr:cNvPr id="0" name=""/>
            <xdr:cNvSpPr>
              <a:spLocks noTextEdit="1"/>
            </xdr:cNvSpPr>
          </xdr:nvSpPr>
          <xdr:spPr>
            <a:xfrm>
              <a:off x="137382" y="724085"/>
              <a:ext cx="1722165" cy="891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137381</xdr:colOff>
      <xdr:row>8</xdr:row>
      <xdr:rowOff>148567</xdr:rowOff>
    </xdr:from>
    <xdr:to>
      <xdr:col>2</xdr:col>
      <xdr:colOff>526586</xdr:colOff>
      <xdr:row>18</xdr:row>
      <xdr:rowOff>88319</xdr:rowOff>
    </xdr:to>
    <mc:AlternateContent xmlns:mc="http://schemas.openxmlformats.org/markup-compatibility/2006" xmlns:a14="http://schemas.microsoft.com/office/drawing/2010/main">
      <mc:Choice Requires="a14">
        <xdr:graphicFrame macro="">
          <xdr:nvGraphicFramePr>
            <xdr:cNvPr id="31" name="Collection 1"/>
            <xdr:cNvGraphicFramePr/>
          </xdr:nvGraphicFramePr>
          <xdr:xfrm>
            <a:off x="0" y="0"/>
            <a:ext cx="0" cy="0"/>
          </xdr:xfrm>
          <a:graphic>
            <a:graphicData uri="http://schemas.microsoft.com/office/drawing/2010/slicer">
              <sle:slicer xmlns:sle="http://schemas.microsoft.com/office/drawing/2010/slicer" name="Collection 1"/>
            </a:graphicData>
          </a:graphic>
        </xdr:graphicFrame>
      </mc:Choice>
      <mc:Fallback xmlns="">
        <xdr:sp macro="" textlink="">
          <xdr:nvSpPr>
            <xdr:cNvPr id="0" name=""/>
            <xdr:cNvSpPr>
              <a:spLocks noTextEdit="1"/>
            </xdr:cNvSpPr>
          </xdr:nvSpPr>
          <xdr:spPr>
            <a:xfrm>
              <a:off x="137381" y="1547408"/>
              <a:ext cx="1714422" cy="1688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137382</xdr:colOff>
      <xdr:row>17</xdr:row>
      <xdr:rowOff>133078</xdr:rowOff>
    </xdr:from>
    <xdr:to>
      <xdr:col>2</xdr:col>
      <xdr:colOff>526587</xdr:colOff>
      <xdr:row>27</xdr:row>
      <xdr:rowOff>66480</xdr:rowOff>
    </xdr:to>
    <mc:AlternateContent xmlns:mc="http://schemas.openxmlformats.org/markup-compatibility/2006" xmlns:a14="http://schemas.microsoft.com/office/drawing/2010/main">
      <mc:Choice Requires="a14">
        <xdr:graphicFrame macro="">
          <xdr:nvGraphicFramePr>
            <xdr:cNvPr id="32"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37382" y="3105614"/>
              <a:ext cx="1714422" cy="1681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121892</xdr:colOff>
      <xdr:row>26</xdr:row>
      <xdr:rowOff>171801</xdr:rowOff>
    </xdr:from>
    <xdr:to>
      <xdr:col>2</xdr:col>
      <xdr:colOff>518842</xdr:colOff>
      <xdr:row>42</xdr:row>
      <xdr:rowOff>46463</xdr:rowOff>
    </xdr:to>
    <mc:AlternateContent xmlns:mc="http://schemas.openxmlformats.org/markup-compatibility/2006" xmlns:a14="http://schemas.microsoft.com/office/drawing/2010/main">
      <mc:Choice Requires="a14">
        <xdr:graphicFrame macro="">
          <xdr:nvGraphicFramePr>
            <xdr:cNvPr id="3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892" y="4718033"/>
              <a:ext cx="1722167" cy="2672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644203</xdr:colOff>
      <xdr:row>4</xdr:row>
      <xdr:rowOff>9203</xdr:rowOff>
    </xdr:from>
    <xdr:to>
      <xdr:col>13</xdr:col>
      <xdr:colOff>506159</xdr:colOff>
      <xdr:row>22</xdr:row>
      <xdr:rowOff>156449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ELL" refreshedDate="45771.029570833336" createdVersion="5" refreshedVersion="5" minRefreshableVersion="3" recordCount="9">
  <cacheSource type="worksheet">
    <worksheetSource name="Table5"/>
  </cacheSource>
  <cacheFields count="2">
    <cacheField name="Size" numFmtId="0">
      <sharedItems count="9">
        <s v="XS"/>
        <s v="S"/>
        <s v="M"/>
        <s v="L"/>
        <s v="XL"/>
        <s v="XXL"/>
        <s v="3XL"/>
        <s v="6XL"/>
        <s v="Free"/>
      </sharedItems>
    </cacheField>
    <cacheField name="No. Sales" numFmtId="0">
      <sharedItems containsSemiMixedTypes="0" containsString="0" containsNumber="1" containsInteger="1" minValue="2" maxValue="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771.029570949075" createdVersion="5" refreshedVersion="5" minRefreshableVersion="3" recordCount="150">
  <cacheSource type="worksheet">
    <worksheetSource name="Table1"/>
  </cacheSource>
  <cacheFields count="8">
    <cacheField name="Item Code" numFmtId="0">
      <sharedItems/>
    </cacheField>
    <cacheField name="Collection" numFmtId="0">
      <sharedItems count="5">
        <s v="new arrival"/>
        <s v="new year sale"/>
        <s v="flat 50% off"/>
        <s v="stock clearance sale"/>
        <s v="eid sale"/>
      </sharedItems>
    </cacheField>
    <cacheField name="Size" numFmtId="0">
      <sharedItems count="9">
        <s v="XXL"/>
        <s v="L"/>
        <s v="S"/>
        <s v="M"/>
        <s v="XL"/>
        <s v="XS"/>
        <s v="3XL"/>
        <s v="Free"/>
        <s v="6XL"/>
      </sharedItems>
    </cacheField>
    <cacheField name="Cost Price" numFmtId="0">
      <sharedItems containsSemiMixedTypes="0" containsString="0" containsNumber="1" containsInteger="1" minValue="1650" maxValue="6750"/>
    </cacheField>
    <cacheField name="Sale price" numFmtId="0">
      <sharedItems containsSemiMixedTypes="0" containsString="0" containsNumber="1" containsInteger="1" minValue="2670" maxValue="13500"/>
    </cacheField>
    <cacheField name="Mode Of Sale" numFmtId="0">
      <sharedItems count="2">
        <s v="online"/>
        <s v="in store"/>
      </sharedItems>
    </cacheField>
    <cacheField name="Profit" numFmtId="0">
      <sharedItems containsSemiMixedTypes="0" containsString="0" containsNumber="1" containsInteger="1" minValue="330" maxValue="6810"/>
    </cacheField>
    <cacheField name="Year" numFmtId="0">
      <sharedItems containsSemiMixedTypes="0" containsString="0" containsNumber="1" containsInteger="1" minValue="2020" maxValue="2024" count="5">
        <n v="2020"/>
        <n v="2021"/>
        <n v="2022"/>
        <n v="2023"/>
        <n v="2024"/>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771.029572916668" createdVersion="5" refreshedVersion="5" minRefreshableVersion="3" recordCount="6">
  <cacheSource type="worksheet">
    <worksheetSource ref="A1:B7" sheet="Sheet3"/>
  </cacheSource>
  <cacheFields count="2">
    <cacheField name="Row Labels" numFmtId="0">
      <sharedItems containsMixedTypes="1" containsNumber="1" containsInteger="1" minValue="2020" maxValue="2024"/>
    </cacheField>
    <cacheField name="Sum of Profit" numFmtId="0">
      <sharedItems containsSemiMixedTypes="0" containsString="0" containsNumber="1" containsInteger="1" minValue="82270" maxValue="45084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ELL" refreshedDate="45771.029572916668" createdVersion="5" refreshedVersion="5" minRefreshableVersion="3" recordCount="5">
  <cacheSource type="worksheet">
    <worksheetSource ref="J1:K6" sheet="Sales Detailed Statistics"/>
  </cacheSource>
  <cacheFields count="2">
    <cacheField name="Year " numFmtId="0">
      <sharedItems containsSemiMixedTypes="0" containsString="0" containsNumber="1" containsInteger="1" minValue="2020" maxValue="2024" count="5">
        <n v="2020"/>
        <n v="2021"/>
        <n v="2022"/>
        <n v="2023"/>
        <n v="2024"/>
      </sharedItems>
    </cacheField>
    <cacheField name="Total Profit" numFmtId="0">
      <sharedItems containsSemiMixedTypes="0" containsString="0" containsNumber="1" containsInteger="1" minValue="60660" maxValue="1100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ELL" refreshedDate="45771.029573148146" createdVersion="5" refreshedVersion="5" minRefreshableVersion="3" recordCount="5">
  <cacheSource type="worksheet">
    <worksheetSource name="Table2"/>
  </cacheSource>
  <cacheFields count="2">
    <cacheField name="Collection" numFmtId="0">
      <sharedItems count="5">
        <s v="New Arrival"/>
        <s v="Eid Sale"/>
        <s v="New Year Sale"/>
        <s v="Stock Clearance Sale"/>
        <s v="Flat 50% off"/>
      </sharedItems>
    </cacheField>
    <cacheField name="No. of Sales" numFmtId="0">
      <sharedItems containsSemiMixedTypes="0" containsString="0" containsNumber="1" containsInteger="1" minValue="11" maxValue="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n v="19"/>
  </r>
  <r>
    <x v="1"/>
    <n v="19"/>
  </r>
  <r>
    <x v="2"/>
    <n v="34"/>
  </r>
  <r>
    <x v="3"/>
    <n v="19"/>
  </r>
  <r>
    <x v="4"/>
    <n v="19"/>
  </r>
  <r>
    <x v="5"/>
    <n v="24"/>
  </r>
  <r>
    <x v="6"/>
    <n v="8"/>
  </r>
  <r>
    <x v="7"/>
    <n v="2"/>
  </r>
  <r>
    <x v="8"/>
    <n v="6"/>
  </r>
</pivotCacheRecords>
</file>

<file path=xl/pivotCache/pivotCacheRecords2.xml><?xml version="1.0" encoding="utf-8"?>
<pivotCacheRecords xmlns="http://schemas.openxmlformats.org/spreadsheetml/2006/main" xmlns:r="http://schemas.openxmlformats.org/officeDocument/2006/relationships" count="150">
  <r>
    <s v="JNE1233-BLUE-KR-031-XXL"/>
    <x v="0"/>
    <x v="0"/>
    <n v="2570"/>
    <n v="7600"/>
    <x v="0"/>
    <n v="5030"/>
    <x v="0"/>
  </r>
  <r>
    <s v="SET414-KR-NP-L"/>
    <x v="1"/>
    <x v="1"/>
    <n v="2800"/>
    <n v="5600"/>
    <x v="0"/>
    <n v="2800"/>
    <x v="0"/>
  </r>
  <r>
    <s v="SET261-KR-PP-S"/>
    <x v="1"/>
    <x v="2"/>
    <n v="3500"/>
    <n v="7000"/>
    <x v="0"/>
    <n v="3500"/>
    <x v="0"/>
  </r>
  <r>
    <s v="SET110-KR-PP-M"/>
    <x v="1"/>
    <x v="3"/>
    <n v="5600"/>
    <n v="11200"/>
    <x v="1"/>
    <n v="5600"/>
    <x v="0"/>
  </r>
  <r>
    <s v="JNE2294-KR-A-XXL"/>
    <x v="1"/>
    <x v="0"/>
    <n v="2700"/>
    <n v="5400"/>
    <x v="0"/>
    <n v="2700"/>
    <x v="0"/>
  </r>
  <r>
    <s v="JNE3797-KR-XXL"/>
    <x v="2"/>
    <x v="0"/>
    <n v="3000"/>
    <n v="6000"/>
    <x v="0"/>
    <n v="3000"/>
    <x v="0"/>
  </r>
  <r>
    <s v="JNE3801-KR-XXL"/>
    <x v="2"/>
    <x v="0"/>
    <n v="6500"/>
    <n v="13000"/>
    <x v="0"/>
    <n v="6500"/>
    <x v="0"/>
  </r>
  <r>
    <s v="JNE3405-KR-M"/>
    <x v="3"/>
    <x v="3"/>
    <n v="4550"/>
    <n v="9100"/>
    <x v="0"/>
    <n v="4550"/>
    <x v="0"/>
  </r>
  <r>
    <s v="JNE3474-KR-E-XL"/>
    <x v="0"/>
    <x v="4"/>
    <n v="2350"/>
    <n v="5340"/>
    <x v="0"/>
    <n v="2990"/>
    <x v="0"/>
  </r>
  <r>
    <s v="JNE3466-KR-L"/>
    <x v="2"/>
    <x v="1"/>
    <n v="6750"/>
    <n v="13500"/>
    <x v="0"/>
    <n v="6750"/>
    <x v="0"/>
  </r>
  <r>
    <s v="JNE3795-KR-S"/>
    <x v="2"/>
    <x v="2"/>
    <n v="3450"/>
    <n v="6900"/>
    <x v="0"/>
    <n v="3450"/>
    <x v="0"/>
  </r>
  <r>
    <s v="J0181-TP-M"/>
    <x v="4"/>
    <x v="3"/>
    <n v="4250"/>
    <n v="6490"/>
    <x v="1"/>
    <n v="2240"/>
    <x v="0"/>
  </r>
  <r>
    <s v="SET217-KR-PP-XL"/>
    <x v="2"/>
    <x v="4"/>
    <n v="5480"/>
    <n v="10960"/>
    <x v="1"/>
    <n v="5480"/>
    <x v="0"/>
  </r>
  <r>
    <s v="SET185-KR-NP-M"/>
    <x v="2"/>
    <x v="3"/>
    <n v="2340"/>
    <n v="4680"/>
    <x v="0"/>
    <n v="2340"/>
    <x v="0"/>
  </r>
  <r>
    <s v="SET333-KR-DPT-M"/>
    <x v="2"/>
    <x v="3"/>
    <n v="5680"/>
    <n v="11360"/>
    <x v="0"/>
    <n v="5680"/>
    <x v="0"/>
  </r>
  <r>
    <s v="J0124-TP-L"/>
    <x v="2"/>
    <x v="1"/>
    <n v="2490"/>
    <n v="4980"/>
    <x v="0"/>
    <n v="2490"/>
    <x v="0"/>
  </r>
  <r>
    <s v="SET304-KR-DPT-XL"/>
    <x v="0"/>
    <x v="4"/>
    <n v="3400"/>
    <n v="9870"/>
    <x v="1"/>
    <n v="6470"/>
    <x v="0"/>
  </r>
  <r>
    <s v="SET184-KR-PP-XS"/>
    <x v="1"/>
    <x v="5"/>
    <n v="5400"/>
    <n v="10800"/>
    <x v="0"/>
    <n v="5400"/>
    <x v="0"/>
  </r>
  <r>
    <s v="J0161-DR-XXL"/>
    <x v="1"/>
    <x v="0"/>
    <n v="4560"/>
    <n v="9120"/>
    <x v="1"/>
    <n v="4560"/>
    <x v="0"/>
  </r>
  <r>
    <s v="SET233-KR-PP-M"/>
    <x v="1"/>
    <x v="3"/>
    <n v="5670"/>
    <n v="11340"/>
    <x v="0"/>
    <n v="5670"/>
    <x v="0"/>
  </r>
  <r>
    <s v="J0231-SKD-XXXL"/>
    <x v="0"/>
    <x v="6"/>
    <n v="2370"/>
    <n v="5670"/>
    <x v="0"/>
    <n v="3300"/>
    <x v="0"/>
  </r>
  <r>
    <s v="J0339-DR-XXL"/>
    <x v="4"/>
    <x v="0"/>
    <n v="4500"/>
    <n v="5360"/>
    <x v="0"/>
    <n v="860"/>
    <x v="0"/>
  </r>
  <r>
    <s v="SET210-KR-PP-XXXL"/>
    <x v="4"/>
    <x v="6"/>
    <n v="4570"/>
    <n v="4900"/>
    <x v="0"/>
    <n v="330"/>
    <x v="0"/>
  </r>
  <r>
    <s v="SET110-KR-PP-XS"/>
    <x v="2"/>
    <x v="5"/>
    <n v="3450"/>
    <n v="5000"/>
    <x v="0"/>
    <n v="1550"/>
    <x v="0"/>
  </r>
  <r>
    <s v="SET273-KR-NP-M"/>
    <x v="3"/>
    <x v="3"/>
    <n v="5400"/>
    <n v="8230"/>
    <x v="0"/>
    <n v="2830"/>
    <x v="0"/>
  </r>
  <r>
    <s v="MEN5025-KR-XXL"/>
    <x v="3"/>
    <x v="0"/>
    <n v="4560"/>
    <n v="9120"/>
    <x v="1"/>
    <n v="4560"/>
    <x v="0"/>
  </r>
  <r>
    <s v="JNE3690-TU-XL"/>
    <x v="3"/>
    <x v="4"/>
    <n v="4500"/>
    <n v="9000"/>
    <x v="0"/>
    <n v="4500"/>
    <x v="0"/>
  </r>
  <r>
    <s v="SET184-KR-PP-XXXL"/>
    <x v="3"/>
    <x v="6"/>
    <n v="3450"/>
    <n v="6900"/>
    <x v="0"/>
    <n v="3450"/>
    <x v="0"/>
  </r>
  <r>
    <s v="JNE3797-KR-XXL"/>
    <x v="4"/>
    <x v="0"/>
    <n v="3250"/>
    <n v="4680"/>
    <x v="0"/>
    <n v="1430"/>
    <x v="0"/>
  </r>
  <r>
    <s v="SET183-KR-DH-XS"/>
    <x v="0"/>
    <x v="5"/>
    <n v="3480"/>
    <n v="6960"/>
    <x v="1"/>
    <n v="3480"/>
    <x v="1"/>
  </r>
  <r>
    <s v="JNE3797-KR-XXL"/>
    <x v="4"/>
    <x v="0"/>
    <n v="2350"/>
    <n v="3580"/>
    <x v="1"/>
    <n v="1230"/>
    <x v="1"/>
  </r>
  <r>
    <s v="J0414-DR-XXL"/>
    <x v="4"/>
    <x v="0"/>
    <n v="4500"/>
    <n v="7650"/>
    <x v="1"/>
    <n v="3150"/>
    <x v="1"/>
  </r>
  <r>
    <s v="JNE3601-KR-M"/>
    <x v="3"/>
    <x v="3"/>
    <n v="5400"/>
    <n v="6800"/>
    <x v="1"/>
    <n v="1400"/>
    <x v="1"/>
  </r>
  <r>
    <s v="J0231-SKD-XL"/>
    <x v="3"/>
    <x v="4"/>
    <n v="2560"/>
    <n v="3780"/>
    <x v="1"/>
    <n v="1220"/>
    <x v="1"/>
  </r>
  <r>
    <s v="SET320-KR-NP-S"/>
    <x v="3"/>
    <x v="2"/>
    <n v="3450"/>
    <n v="4780"/>
    <x v="1"/>
    <n v="1330"/>
    <x v="1"/>
  </r>
  <r>
    <s v="J0351-SET-L"/>
    <x v="1"/>
    <x v="1"/>
    <n v="4560"/>
    <n v="9120"/>
    <x v="0"/>
    <n v="4560"/>
    <x v="1"/>
  </r>
  <r>
    <s v="JNE3368-KR-XL"/>
    <x v="0"/>
    <x v="4"/>
    <n v="3280"/>
    <n v="6560"/>
    <x v="0"/>
    <n v="3280"/>
    <x v="1"/>
  </r>
  <r>
    <s v="SET333-KR-DPT-XS"/>
    <x v="0"/>
    <x v="5"/>
    <n v="3450"/>
    <n v="6900"/>
    <x v="0"/>
    <n v="3450"/>
    <x v="1"/>
  </r>
  <r>
    <s v="JNE3423-KR-XL"/>
    <x v="4"/>
    <x v="4"/>
    <n v="2640"/>
    <n v="4210"/>
    <x v="0"/>
    <n v="1570"/>
    <x v="1"/>
  </r>
  <r>
    <s v="J0230-SKD-M"/>
    <x v="4"/>
    <x v="3"/>
    <n v="3470"/>
    <n v="4950"/>
    <x v="0"/>
    <n v="1480"/>
    <x v="1"/>
  </r>
  <r>
    <s v="J0159-DR-L"/>
    <x v="3"/>
    <x v="1"/>
    <n v="3450"/>
    <n v="4560"/>
    <x v="0"/>
    <n v="1110"/>
    <x v="1"/>
  </r>
  <r>
    <s v="J0334-TP-S"/>
    <x v="0"/>
    <x v="2"/>
    <n v="3470"/>
    <n v="6940"/>
    <x v="1"/>
    <n v="3470"/>
    <x v="1"/>
  </r>
  <r>
    <s v="SET397-KR-NP-XS"/>
    <x v="1"/>
    <x v="5"/>
    <n v="2670"/>
    <n v="4170"/>
    <x v="1"/>
    <n v="1500"/>
    <x v="1"/>
  </r>
  <r>
    <s v="SET389-KR-NP-XL"/>
    <x v="0"/>
    <x v="4"/>
    <n v="3500"/>
    <n v="7000"/>
    <x v="0"/>
    <n v="3500"/>
    <x v="1"/>
  </r>
  <r>
    <s v="J0248-KR-DPT-S"/>
    <x v="0"/>
    <x v="2"/>
    <n v="4250"/>
    <n v="8500"/>
    <x v="0"/>
    <n v="4250"/>
    <x v="1"/>
  </r>
  <r>
    <s v="NW001-TP-PJ-XXL"/>
    <x v="3"/>
    <x v="0"/>
    <n v="3540"/>
    <n v="7080"/>
    <x v="0"/>
    <n v="3540"/>
    <x v="1"/>
  </r>
  <r>
    <s v="J0092-SET-S"/>
    <x v="4"/>
    <x v="2"/>
    <n v="5430"/>
    <n v="7890"/>
    <x v="0"/>
    <n v="2460"/>
    <x v="1"/>
  </r>
  <r>
    <s v="JNE3770-KR-S"/>
    <x v="3"/>
    <x v="2"/>
    <n v="2530"/>
    <n v="5060"/>
    <x v="0"/>
    <n v="2530"/>
    <x v="1"/>
  </r>
  <r>
    <s v="JNE3703-KR-M"/>
    <x v="4"/>
    <x v="3"/>
    <n v="5430"/>
    <n v="8900"/>
    <x v="0"/>
    <n v="3470"/>
    <x v="1"/>
  </r>
  <r>
    <s v="SET210-KR-PP-M"/>
    <x v="0"/>
    <x v="3"/>
    <n v="4300"/>
    <n v="9990"/>
    <x v="0"/>
    <n v="5690"/>
    <x v="1"/>
  </r>
  <r>
    <s v="J0003-SET-M"/>
    <x v="1"/>
    <x v="3"/>
    <n v="3700"/>
    <n v="6540"/>
    <x v="0"/>
    <n v="2840"/>
    <x v="1"/>
  </r>
  <r>
    <s v="J0230-SKD-M"/>
    <x v="1"/>
    <x v="3"/>
    <n v="2950"/>
    <n v="4230"/>
    <x v="0"/>
    <n v="1280"/>
    <x v="1"/>
  </r>
  <r>
    <s v="J0113-TP-S"/>
    <x v="0"/>
    <x v="2"/>
    <n v="3950"/>
    <n v="9890"/>
    <x v="0"/>
    <n v="5940"/>
    <x v="1"/>
  </r>
  <r>
    <s v="SET268-KR-NP-XS"/>
    <x v="2"/>
    <x v="5"/>
    <n v="2870"/>
    <n v="5740"/>
    <x v="0"/>
    <n v="2870"/>
    <x v="1"/>
  </r>
  <r>
    <s v="J0004-SKD-XXL"/>
    <x v="2"/>
    <x v="0"/>
    <n v="4520"/>
    <n v="9040"/>
    <x v="0"/>
    <n v="4520"/>
    <x v="1"/>
  </r>
  <r>
    <s v="SET209-KR-PP-XXL"/>
    <x v="2"/>
    <x v="0"/>
    <n v="3560"/>
    <n v="7120"/>
    <x v="0"/>
    <n v="3560"/>
    <x v="1"/>
  </r>
  <r>
    <s v="SET343-KR-NP-XS"/>
    <x v="0"/>
    <x v="5"/>
    <n v="2350"/>
    <n v="4700"/>
    <x v="0"/>
    <n v="2350"/>
    <x v="1"/>
  </r>
  <r>
    <s v="SAR008"/>
    <x v="4"/>
    <x v="7"/>
    <n v="3450"/>
    <n v="4590"/>
    <x v="0"/>
    <n v="1140"/>
    <x v="1"/>
  </r>
  <r>
    <s v="SET402-KR-NP-XXXL"/>
    <x v="4"/>
    <x v="6"/>
    <n v="1950"/>
    <n v="2890"/>
    <x v="0"/>
    <n v="940"/>
    <x v="1"/>
  </r>
  <r>
    <s v="J0095-SET-XL"/>
    <x v="4"/>
    <x v="4"/>
    <n v="1850"/>
    <n v="2670"/>
    <x v="0"/>
    <n v="820"/>
    <x v="2"/>
  </r>
  <r>
    <s v="SET348-KR-NP-M"/>
    <x v="0"/>
    <x v="3"/>
    <n v="4750"/>
    <n v="11560"/>
    <x v="0"/>
    <n v="6810"/>
    <x v="2"/>
  </r>
  <r>
    <s v="PJNE2100-KR-N-6XL"/>
    <x v="0"/>
    <x v="8"/>
    <n v="3750"/>
    <n v="8980"/>
    <x v="0"/>
    <n v="5230"/>
    <x v="2"/>
  </r>
  <r>
    <s v="MEN5004-KR-XXXL"/>
    <x v="4"/>
    <x v="6"/>
    <n v="4230"/>
    <n v="5670"/>
    <x v="0"/>
    <n v="1440"/>
    <x v="2"/>
  </r>
  <r>
    <s v="JNE3567-KR-L"/>
    <x v="4"/>
    <x v="1"/>
    <n v="3720"/>
    <n v="5670"/>
    <x v="1"/>
    <n v="1950"/>
    <x v="2"/>
  </r>
  <r>
    <s v="JNE3568-KR-XL"/>
    <x v="4"/>
    <x v="4"/>
    <n v="3350"/>
    <n v="5600"/>
    <x v="1"/>
    <n v="2250"/>
    <x v="2"/>
  </r>
  <r>
    <s v="J0090-TP-S"/>
    <x v="2"/>
    <x v="2"/>
    <n v="2940"/>
    <n v="5880"/>
    <x v="1"/>
    <n v="2940"/>
    <x v="2"/>
  </r>
  <r>
    <s v="JNE3461-KR-XL"/>
    <x v="4"/>
    <x v="4"/>
    <n v="3250"/>
    <n v="5600"/>
    <x v="0"/>
    <n v="2350"/>
    <x v="2"/>
  </r>
  <r>
    <s v="SET218-KR-NP-S"/>
    <x v="2"/>
    <x v="2"/>
    <n v="1890"/>
    <n v="3780"/>
    <x v="0"/>
    <n v="1890"/>
    <x v="2"/>
  </r>
  <r>
    <s v="SAR006"/>
    <x v="3"/>
    <x v="7"/>
    <n v="2730"/>
    <n v="5460"/>
    <x v="0"/>
    <n v="2730"/>
    <x v="2"/>
  </r>
  <r>
    <s v="SET272-KR-PP-S"/>
    <x v="3"/>
    <x v="2"/>
    <n v="2350"/>
    <n v="4700"/>
    <x v="1"/>
    <n v="2350"/>
    <x v="2"/>
  </r>
  <r>
    <s v="SAR018"/>
    <x v="3"/>
    <x v="7"/>
    <n v="2740"/>
    <n v="5480"/>
    <x v="1"/>
    <n v="2740"/>
    <x v="2"/>
  </r>
  <r>
    <s v="J0094-KR-XXL"/>
    <x v="3"/>
    <x v="0"/>
    <n v="3670"/>
    <n v="7340"/>
    <x v="1"/>
    <n v="3670"/>
    <x v="2"/>
  </r>
  <r>
    <s v="J0283-SET-XXL"/>
    <x v="2"/>
    <x v="0"/>
    <n v="4270"/>
    <n v="8540"/>
    <x v="1"/>
    <n v="4270"/>
    <x v="2"/>
  </r>
  <r>
    <s v="SET339-KR-NP-XS"/>
    <x v="2"/>
    <x v="5"/>
    <n v="3670"/>
    <n v="7340"/>
    <x v="1"/>
    <n v="3670"/>
    <x v="2"/>
  </r>
  <r>
    <s v="SAR003"/>
    <x v="2"/>
    <x v="7"/>
    <n v="3600"/>
    <n v="7200"/>
    <x v="0"/>
    <n v="3600"/>
    <x v="2"/>
  </r>
  <r>
    <s v="SET324-KR-NP-XL"/>
    <x v="4"/>
    <x v="4"/>
    <n v="2500"/>
    <n v="4380"/>
    <x v="0"/>
    <n v="1880"/>
    <x v="2"/>
  </r>
  <r>
    <s v="SET403-KR-NP-XL"/>
    <x v="2"/>
    <x v="4"/>
    <n v="2780"/>
    <n v="5560"/>
    <x v="0"/>
    <n v="2780"/>
    <x v="2"/>
  </r>
  <r>
    <s v="J0349-SET-XS"/>
    <x v="0"/>
    <x v="5"/>
    <n v="3000"/>
    <n v="8000"/>
    <x v="0"/>
    <n v="5000"/>
    <x v="2"/>
  </r>
  <r>
    <s v="JNE3560-KR-XL"/>
    <x v="3"/>
    <x v="4"/>
    <n v="2970"/>
    <n v="5940"/>
    <x v="0"/>
    <n v="2970"/>
    <x v="2"/>
  </r>
  <r>
    <s v="NW034-TP-PJ-M"/>
    <x v="3"/>
    <x v="3"/>
    <n v="2870"/>
    <n v="5740"/>
    <x v="0"/>
    <n v="2870"/>
    <x v="2"/>
  </r>
  <r>
    <s v="JNE3518-KR-XXL"/>
    <x v="3"/>
    <x v="0"/>
    <n v="3000"/>
    <n v="6000"/>
    <x v="1"/>
    <n v="3000"/>
    <x v="2"/>
  </r>
  <r>
    <s v="JNE3160-KR-M"/>
    <x v="3"/>
    <x v="3"/>
    <n v="3870"/>
    <n v="7740"/>
    <x v="1"/>
    <n v="3870"/>
    <x v="2"/>
  </r>
  <r>
    <s v="JNE3487-KR-M"/>
    <x v="3"/>
    <x v="3"/>
    <n v="2560"/>
    <n v="5120"/>
    <x v="1"/>
    <n v="2560"/>
    <x v="2"/>
  </r>
  <r>
    <s v="JNE3560-KR-M"/>
    <x v="3"/>
    <x v="3"/>
    <n v="2520"/>
    <n v="5040"/>
    <x v="1"/>
    <n v="2520"/>
    <x v="2"/>
  </r>
  <r>
    <s v="JNE3373-KR-S"/>
    <x v="3"/>
    <x v="2"/>
    <n v="3900"/>
    <n v="7800"/>
    <x v="0"/>
    <n v="3900"/>
    <x v="2"/>
  </r>
  <r>
    <s v="SET377-KR-NP-XS"/>
    <x v="3"/>
    <x v="5"/>
    <n v="3570"/>
    <n v="7140"/>
    <x v="0"/>
    <n v="3570"/>
    <x v="2"/>
  </r>
  <r>
    <s v="JNE3620-KR-S"/>
    <x v="3"/>
    <x v="2"/>
    <n v="3700"/>
    <n v="7400"/>
    <x v="0"/>
    <n v="3700"/>
    <x v="2"/>
  </r>
  <r>
    <s v="JNE3822-KR-L"/>
    <x v="4"/>
    <x v="1"/>
    <n v="3680"/>
    <n v="5670"/>
    <x v="0"/>
    <n v="1990"/>
    <x v="2"/>
  </r>
  <r>
    <s v="SET184-KR-PP-L"/>
    <x v="4"/>
    <x v="1"/>
    <n v="3470"/>
    <n v="6940"/>
    <x v="1"/>
    <n v="3470"/>
    <x v="2"/>
  </r>
  <r>
    <s v="SET366-KR-NP-S"/>
    <x v="4"/>
    <x v="2"/>
    <n v="2790"/>
    <n v="4210"/>
    <x v="1"/>
    <n v="1420"/>
    <x v="3"/>
  </r>
  <r>
    <s v="SET253-KR-NP-L"/>
    <x v="4"/>
    <x v="1"/>
    <n v="2780"/>
    <n v="4570"/>
    <x v="0"/>
    <n v="1790"/>
    <x v="3"/>
  </r>
  <r>
    <s v="SET203-KR-DPT-L"/>
    <x v="4"/>
    <x v="1"/>
    <n v="2460"/>
    <n v="4920"/>
    <x v="0"/>
    <n v="2460"/>
    <x v="3"/>
  </r>
  <r>
    <s v="JNE3368-KR-XL"/>
    <x v="4"/>
    <x v="4"/>
    <n v="1980"/>
    <n v="3960"/>
    <x v="0"/>
    <n v="1980"/>
    <x v="3"/>
  </r>
  <r>
    <s v="SAR028"/>
    <x v="4"/>
    <x v="7"/>
    <n v="1890"/>
    <n v="3780"/>
    <x v="0"/>
    <n v="1890"/>
    <x v="3"/>
  </r>
  <r>
    <s v="SET024-KR-SP-A-M"/>
    <x v="4"/>
    <x v="3"/>
    <n v="3870"/>
    <n v="7740"/>
    <x v="0"/>
    <n v="3870"/>
    <x v="3"/>
  </r>
  <r>
    <s v="JNE3794-KR-M"/>
    <x v="4"/>
    <x v="3"/>
    <n v="2670"/>
    <n v="5340"/>
    <x v="0"/>
    <n v="2670"/>
    <x v="3"/>
  </r>
  <r>
    <s v="JNE3781-KR-S"/>
    <x v="4"/>
    <x v="2"/>
    <n v="3790"/>
    <n v="7580"/>
    <x v="0"/>
    <n v="3790"/>
    <x v="3"/>
  </r>
  <r>
    <s v="J0338-DR-S"/>
    <x v="4"/>
    <x v="2"/>
    <n v="4350"/>
    <n v="5670"/>
    <x v="0"/>
    <n v="1320"/>
    <x v="3"/>
  </r>
  <r>
    <s v="JNE3365-KR-1052-A-XXL"/>
    <x v="4"/>
    <x v="0"/>
    <n v="3780"/>
    <n v="4890"/>
    <x v="1"/>
    <n v="1110"/>
    <x v="3"/>
  </r>
  <r>
    <s v="JNE3805-KR-L"/>
    <x v="4"/>
    <x v="1"/>
    <n v="4560"/>
    <n v="7570"/>
    <x v="0"/>
    <n v="3010"/>
    <x v="3"/>
  </r>
  <r>
    <s v="SET319-KR-NP-M"/>
    <x v="4"/>
    <x v="3"/>
    <n v="2340"/>
    <n v="5670"/>
    <x v="0"/>
    <n v="3330"/>
    <x v="3"/>
  </r>
  <r>
    <s v="JNE3466-KR-XXL"/>
    <x v="4"/>
    <x v="0"/>
    <n v="2350"/>
    <n v="4700"/>
    <x v="1"/>
    <n v="2350"/>
    <x v="3"/>
  </r>
  <r>
    <s v="JNE3805-KR-M"/>
    <x v="2"/>
    <x v="3"/>
    <n v="2300"/>
    <n v="4600"/>
    <x v="1"/>
    <n v="2300"/>
    <x v="3"/>
  </r>
  <r>
    <s v="MEN5019-KR-XL"/>
    <x v="2"/>
    <x v="4"/>
    <n v="1990"/>
    <n v="3980"/>
    <x v="1"/>
    <n v="1990"/>
    <x v="3"/>
  </r>
  <r>
    <s v="SAR015"/>
    <x v="2"/>
    <x v="7"/>
    <n v="2800"/>
    <n v="5600"/>
    <x v="1"/>
    <n v="2800"/>
    <x v="3"/>
  </r>
  <r>
    <s v="JNE3794-KR-XS"/>
    <x v="2"/>
    <x v="5"/>
    <n v="3100"/>
    <n v="6200"/>
    <x v="1"/>
    <n v="3100"/>
    <x v="3"/>
  </r>
  <r>
    <s v="SET135-KR-PP-XXXL"/>
    <x v="3"/>
    <x v="6"/>
    <n v="5100"/>
    <n v="10200"/>
    <x v="1"/>
    <n v="5100"/>
    <x v="3"/>
  </r>
  <r>
    <s v="J0338-DR-XL"/>
    <x v="3"/>
    <x v="4"/>
    <n v="4200"/>
    <n v="8400"/>
    <x v="1"/>
    <n v="4200"/>
    <x v="3"/>
  </r>
  <r>
    <s v="JNE2251-KR-537-XXL"/>
    <x v="3"/>
    <x v="0"/>
    <n v="3470"/>
    <n v="6940"/>
    <x v="0"/>
    <n v="3470"/>
    <x v="3"/>
  </r>
  <r>
    <s v="SET272-KR-PP-M"/>
    <x v="3"/>
    <x v="3"/>
    <n v="2900"/>
    <n v="5800"/>
    <x v="0"/>
    <n v="2900"/>
    <x v="3"/>
  </r>
  <r>
    <s v="SET197-KR-NP-M"/>
    <x v="3"/>
    <x v="3"/>
    <n v="2850"/>
    <n v="5700"/>
    <x v="0"/>
    <n v="2850"/>
    <x v="3"/>
  </r>
  <r>
    <s v="J0301-TP-XL"/>
    <x v="3"/>
    <x v="4"/>
    <n v="3160"/>
    <n v="6780"/>
    <x v="0"/>
    <n v="3620"/>
    <x v="3"/>
  </r>
  <r>
    <s v="JNE3518-KR-XXL"/>
    <x v="3"/>
    <x v="0"/>
    <n v="3260"/>
    <n v="4370"/>
    <x v="1"/>
    <n v="1110"/>
    <x v="3"/>
  </r>
  <r>
    <s v="JNE3405-KR-M"/>
    <x v="3"/>
    <x v="3"/>
    <n v="3100"/>
    <n v="6200"/>
    <x v="1"/>
    <n v="3100"/>
    <x v="3"/>
  </r>
  <r>
    <s v="SET251-KR-PP-XS"/>
    <x v="3"/>
    <x v="5"/>
    <n v="2340"/>
    <n v="4680"/>
    <x v="1"/>
    <n v="2340"/>
    <x v="3"/>
  </r>
  <r>
    <s v="SET282-KR-PP-L"/>
    <x v="3"/>
    <x v="1"/>
    <n v="2720"/>
    <n v="3670"/>
    <x v="1"/>
    <n v="950"/>
    <x v="3"/>
  </r>
  <r>
    <s v="SET268-KR-NP-M"/>
    <x v="0"/>
    <x v="3"/>
    <n v="2800"/>
    <n v="5600"/>
    <x v="1"/>
    <n v="2800"/>
    <x v="3"/>
  </r>
  <r>
    <s v="JNE3648-TP-N-S"/>
    <x v="0"/>
    <x v="2"/>
    <n v="2340"/>
    <n v="6450"/>
    <x v="1"/>
    <n v="4110"/>
    <x v="3"/>
  </r>
  <r>
    <s v="J0308-DR-XXL"/>
    <x v="0"/>
    <x v="0"/>
    <n v="3860"/>
    <n v="8790"/>
    <x v="1"/>
    <n v="4930"/>
    <x v="3"/>
  </r>
  <r>
    <s v="MEN5026-KR-XXXL"/>
    <x v="0"/>
    <x v="6"/>
    <n v="3290"/>
    <n v="7890"/>
    <x v="1"/>
    <n v="4600"/>
    <x v="4"/>
  </r>
  <r>
    <s v="JNE3642-TP-XS"/>
    <x v="0"/>
    <x v="5"/>
    <n v="3100"/>
    <n v="6200"/>
    <x v="1"/>
    <n v="3100"/>
    <x v="4"/>
  </r>
  <r>
    <s v="SET229-KR-PP-XS"/>
    <x v="0"/>
    <x v="5"/>
    <n v="2300"/>
    <n v="5600"/>
    <x v="1"/>
    <n v="3300"/>
    <x v="4"/>
  </r>
  <r>
    <s v="J0132-KR-XS"/>
    <x v="0"/>
    <x v="5"/>
    <n v="2490"/>
    <n v="4980"/>
    <x v="0"/>
    <n v="2490"/>
    <x v="4"/>
  </r>
  <r>
    <s v="JNE1234-MULTI-KR-032-XL"/>
    <x v="3"/>
    <x v="4"/>
    <n v="2800"/>
    <n v="3450"/>
    <x v="0"/>
    <n v="650"/>
    <x v="4"/>
  </r>
  <r>
    <s v="PJNE3068-KR-6XL"/>
    <x v="3"/>
    <x v="8"/>
    <n v="4370"/>
    <n v="6700"/>
    <x v="0"/>
    <n v="2330"/>
    <x v="4"/>
  </r>
  <r>
    <s v="SET313-KR-NP-XS"/>
    <x v="3"/>
    <x v="5"/>
    <n v="1650"/>
    <n v="2780"/>
    <x v="0"/>
    <n v="1130"/>
    <x v="4"/>
  </r>
  <r>
    <s v="SET282-KR-PP-M"/>
    <x v="3"/>
    <x v="3"/>
    <n v="1850"/>
    <n v="3700"/>
    <x v="0"/>
    <n v="1850"/>
    <x v="4"/>
  </r>
  <r>
    <s v="JNE1525-KR-UDF19BLACK-XS"/>
    <x v="3"/>
    <x v="5"/>
    <n v="3000"/>
    <n v="6000"/>
    <x v="1"/>
    <n v="3000"/>
    <x v="4"/>
  </r>
  <r>
    <s v="JNE3691-TU-L"/>
    <x v="4"/>
    <x v="1"/>
    <n v="2790"/>
    <n v="5580"/>
    <x v="1"/>
    <n v="2790"/>
    <x v="4"/>
  </r>
  <r>
    <s v="JNE3399-KR-M"/>
    <x v="4"/>
    <x v="3"/>
    <n v="3420"/>
    <n v="5430"/>
    <x v="1"/>
    <n v="2010"/>
    <x v="4"/>
  </r>
  <r>
    <s v="JNE3790-KR-XXXL"/>
    <x v="4"/>
    <x v="6"/>
    <n v="3100"/>
    <n v="4890"/>
    <x v="0"/>
    <n v="1790"/>
    <x v="4"/>
  </r>
  <r>
    <s v="SET268-KR-NP-L"/>
    <x v="2"/>
    <x v="1"/>
    <n v="3240"/>
    <n v="4560"/>
    <x v="1"/>
    <n v="1320"/>
    <x v="4"/>
  </r>
  <r>
    <s v="SET393-KR-NP-M"/>
    <x v="2"/>
    <x v="3"/>
    <n v="4520"/>
    <n v="6540"/>
    <x v="0"/>
    <n v="2020"/>
    <x v="4"/>
  </r>
  <r>
    <s v="J0329-KR-XS"/>
    <x v="2"/>
    <x v="5"/>
    <n v="4230"/>
    <n v="5670"/>
    <x v="1"/>
    <n v="1440"/>
    <x v="4"/>
  </r>
  <r>
    <s v="SET397-KR-NP -M"/>
    <x v="2"/>
    <x v="3"/>
    <n v="1790"/>
    <n v="3580"/>
    <x v="1"/>
    <n v="1790"/>
    <x v="4"/>
  </r>
  <r>
    <s v="J0008-SKD-M"/>
    <x v="2"/>
    <x v="3"/>
    <n v="2460"/>
    <n v="4670"/>
    <x v="0"/>
    <n v="2210"/>
    <x v="4"/>
  </r>
  <r>
    <s v="SET320-KR-NP-S"/>
    <x v="2"/>
    <x v="2"/>
    <n v="2570"/>
    <n v="4000"/>
    <x v="0"/>
    <n v="1430"/>
    <x v="4"/>
  </r>
  <r>
    <s v="J0003-SET-S"/>
    <x v="2"/>
    <x v="2"/>
    <n v="3460"/>
    <n v="4890"/>
    <x v="1"/>
    <n v="1430"/>
    <x v="4"/>
  </r>
  <r>
    <s v="SET304-KR-DPT-M"/>
    <x v="0"/>
    <x v="3"/>
    <n v="5200"/>
    <n v="10400"/>
    <x v="0"/>
    <n v="5200"/>
    <x v="4"/>
  </r>
  <r>
    <s v="J0382-SKD-XXL"/>
    <x v="0"/>
    <x v="0"/>
    <n v="2430"/>
    <n v="8900"/>
    <x v="1"/>
    <n v="6470"/>
    <x v="4"/>
  </r>
  <r>
    <s v="JNE3405-KR-XXL"/>
    <x v="0"/>
    <x v="0"/>
    <n v="3270"/>
    <n v="8650"/>
    <x v="0"/>
    <n v="5380"/>
    <x v="4"/>
  </r>
  <r>
    <s v="JNE3797-KR-A-M"/>
    <x v="0"/>
    <x v="3"/>
    <n v="3400"/>
    <n v="6800"/>
    <x v="1"/>
    <n v="3400"/>
    <x v="4"/>
  </r>
  <r>
    <s v="JNE3611-KR-XXL"/>
    <x v="3"/>
    <x v="0"/>
    <n v="2790"/>
    <n v="5580"/>
    <x v="0"/>
    <n v="2790"/>
    <x v="4"/>
  </r>
  <r>
    <s v="JNE3546-KR-L"/>
    <x v="3"/>
    <x v="1"/>
    <n v="2600"/>
    <n v="4200"/>
    <x v="1"/>
    <n v="1600"/>
    <x v="4"/>
  </r>
  <r>
    <s v="MEN5007-KR-L"/>
    <x v="0"/>
    <x v="1"/>
    <n v="2540"/>
    <n v="6090"/>
    <x v="1"/>
    <n v="3550"/>
    <x v="4"/>
  </r>
  <r>
    <s v="SET333-KR-DPT-M"/>
    <x v="4"/>
    <x v="3"/>
    <n v="3210"/>
    <n v="5400"/>
    <x v="1"/>
    <n v="2190"/>
    <x v="4"/>
  </r>
  <r>
    <s v="JNE3860-DR-L"/>
    <x v="4"/>
    <x v="1"/>
    <n v="3670"/>
    <n v="6780"/>
    <x v="0"/>
    <n v="3110"/>
    <x v="4"/>
  </r>
  <r>
    <s v="SET268-KR-NP-L"/>
    <x v="4"/>
    <x v="1"/>
    <n v="2500"/>
    <n v="4500"/>
    <x v="0"/>
    <n v="2000"/>
    <x v="4"/>
  </r>
  <r>
    <s v="J0382-SKD-XS"/>
    <x v="0"/>
    <x v="5"/>
    <n v="2350"/>
    <n v="4700"/>
    <x v="1"/>
    <n v="2350"/>
    <x v="4"/>
  </r>
  <r>
    <s v="MEN5007-KR-L"/>
    <x v="0"/>
    <x v="1"/>
    <n v="2540"/>
    <n v="6090"/>
    <x v="1"/>
    <n v="3550"/>
    <x v="4"/>
  </r>
</pivotCacheRecords>
</file>

<file path=xl/pivotCache/pivotCacheRecords3.xml><?xml version="1.0" encoding="utf-8"?>
<pivotCacheRecords xmlns="http://schemas.openxmlformats.org/spreadsheetml/2006/main" xmlns:r="http://schemas.openxmlformats.org/officeDocument/2006/relationships" count="6">
  <r>
    <n v="2020"/>
    <n v="110010"/>
  </r>
  <r>
    <n v="2021"/>
    <n v="83110"/>
  </r>
  <r>
    <n v="2022"/>
    <n v="92790"/>
  </r>
  <r>
    <n v="2023"/>
    <n v="82660"/>
  </r>
  <r>
    <n v="2024"/>
    <n v="82270"/>
  </r>
  <r>
    <s v="Grand Total"/>
    <n v="450840"/>
  </r>
</pivotCacheRecords>
</file>

<file path=xl/pivotCache/pivotCacheRecords4.xml><?xml version="1.0" encoding="utf-8"?>
<pivotCacheRecords xmlns="http://schemas.openxmlformats.org/spreadsheetml/2006/main" xmlns:r="http://schemas.openxmlformats.org/officeDocument/2006/relationships" count="5">
  <r>
    <x v="0"/>
    <n v="110010"/>
  </r>
  <r>
    <x v="1"/>
    <n v="83110"/>
  </r>
  <r>
    <x v="2"/>
    <n v="60660"/>
  </r>
  <r>
    <x v="3"/>
    <n v="60690"/>
  </r>
  <r>
    <x v="4"/>
    <n v="60720"/>
  </r>
</pivotCacheRecords>
</file>

<file path=xl/pivotCache/pivotCacheRecords5.xml><?xml version="1.0" encoding="utf-8"?>
<pivotCacheRecords xmlns="http://schemas.openxmlformats.org/spreadsheetml/2006/main" xmlns:r="http://schemas.openxmlformats.org/officeDocument/2006/relationships" count="5">
  <r>
    <x v="0"/>
    <n v="30"/>
  </r>
  <r>
    <x v="1"/>
    <n v="39"/>
  </r>
  <r>
    <x v="2"/>
    <n v="11"/>
  </r>
  <r>
    <x v="3"/>
    <n v="41"/>
  </r>
  <r>
    <x v="4"/>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20:L30" firstHeaderRow="1" firstDataRow="1" firstDataCol="1"/>
  <pivotFields count="8">
    <pivotField showAll="0"/>
    <pivotField showAll="0">
      <items count="6">
        <item x="4"/>
        <item x="2"/>
        <item x="0"/>
        <item x="1"/>
        <item x="3"/>
        <item t="default"/>
      </items>
    </pivotField>
    <pivotField axis="axisRow" showAll="0">
      <items count="10">
        <item x="6"/>
        <item x="8"/>
        <item x="7"/>
        <item x="1"/>
        <item x="3"/>
        <item x="2"/>
        <item x="4"/>
        <item x="5"/>
        <item x="0"/>
        <item t="default"/>
      </items>
    </pivotField>
    <pivotField showAll="0"/>
    <pivotField showAll="0"/>
    <pivotField showAll="0">
      <items count="3">
        <item x="1"/>
        <item x="0"/>
        <item t="default"/>
      </items>
    </pivotField>
    <pivotField showAll="0"/>
    <pivotField showAll="0">
      <items count="6">
        <item x="0"/>
        <item x="1"/>
        <item x="2"/>
        <item x="3"/>
        <item x="4"/>
        <item t="default"/>
      </items>
    </pivotField>
  </pivotFields>
  <rowFields count="1">
    <field x="2"/>
  </rowFields>
  <rowItems count="10">
    <i>
      <x/>
    </i>
    <i>
      <x v="1"/>
    </i>
    <i>
      <x v="2"/>
    </i>
    <i>
      <x v="3"/>
    </i>
    <i>
      <x v="4"/>
    </i>
    <i>
      <x v="5"/>
    </i>
    <i>
      <x v="6"/>
    </i>
    <i>
      <x v="7"/>
    </i>
    <i>
      <x v="8"/>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B7" firstHeaderRow="1" firstDataRow="1" firstDataCol="1"/>
  <pivotFields count="2">
    <pivotField axis="axisRow" showAll="0">
      <items count="6">
        <item x="1"/>
        <item x="4"/>
        <item x="0"/>
        <item x="2"/>
        <item x="3"/>
        <item t="default"/>
      </items>
    </pivotField>
    <pivotField dataField="1" showAll="0"/>
  </pivotFields>
  <rowFields count="1">
    <field x="0"/>
  </rowFields>
  <rowItems count="6">
    <i>
      <x/>
    </i>
    <i>
      <x v="1"/>
    </i>
    <i>
      <x v="2"/>
    </i>
    <i>
      <x v="3"/>
    </i>
    <i>
      <x v="4"/>
    </i>
    <i t="grand">
      <x/>
    </i>
  </rowItems>
  <colItems count="1">
    <i/>
  </colItems>
  <dataFields count="1">
    <dataField name="Sum of No. of Sa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9:B12" firstHeaderRow="1" firstDataRow="1"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axis="axisRow" showAll="0">
      <items count="3">
        <item x="1"/>
        <item x="0"/>
        <item t="default"/>
      </items>
    </pivotField>
    <pivotField dataField="1" showAll="0"/>
    <pivotField showAll="0">
      <items count="6">
        <item x="0"/>
        <item x="1"/>
        <item x="2"/>
        <item x="3"/>
        <item x="4"/>
        <item t="default"/>
      </items>
    </pivotField>
  </pivotFields>
  <rowFields count="1">
    <field x="5"/>
  </rowFields>
  <rowItems count="3">
    <i>
      <x/>
    </i>
    <i>
      <x v="1"/>
    </i>
    <i t="grand">
      <x/>
    </i>
  </rowItems>
  <colItems count="1">
    <i/>
  </colItems>
  <dataFields count="1">
    <dataField name="Sum of Profit" fld="6" baseField="5" baseItem="0" numFmtId="4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B7" firstHeaderRow="1" firstDataRow="1" firstDataCol="1"/>
  <pivotFields count="8">
    <pivotField showAll="0"/>
    <pivotField axis="axisRow"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showAll="0">
      <items count="3">
        <item x="1"/>
        <item x="0"/>
        <item t="default"/>
      </items>
    </pivotField>
    <pivotField dataField="1" showAll="0"/>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Profit" fld="6" baseField="1" baseItem="0" numFmtId="44"/>
  </dataFields>
  <formats count="2">
    <format dxfId="61">
      <pivotArea collapsedLevelsAreSubtotals="1" fieldPosition="0">
        <references count="1">
          <reference field="1" count="1">
            <x v="0"/>
          </reference>
        </references>
      </pivotArea>
    </format>
    <format dxfId="60">
      <pivotArea outline="0" fieldPosition="0">
        <references count="1">
          <reference field="4294967294" count="1">
            <x v="0"/>
          </reference>
        </references>
      </pivotArea>
    </format>
  </formats>
  <chartFormats count="12">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18" format="5">
      <pivotArea type="data" outline="0" fieldPosition="0">
        <references count="2">
          <reference field="4294967294" count="1" selected="0">
            <x v="0"/>
          </reference>
          <reference field="1" count="1" selected="0">
            <x v="3"/>
          </reference>
        </references>
      </pivotArea>
    </chartFormat>
    <chartFormat chart="18" format="6">
      <pivotArea type="data" outline="0" fieldPosition="0">
        <references count="2">
          <reference field="4294967294" count="1" selected="0">
            <x v="0"/>
          </reference>
          <reference field="1" count="1" selected="0">
            <x v="4"/>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 count="1" selected="0">
            <x v="0"/>
          </reference>
        </references>
      </pivotArea>
    </chartFormat>
    <chartFormat chart="19" format="9">
      <pivotArea type="data" outline="0" fieldPosition="0">
        <references count="2">
          <reference field="4294967294" count="1" selected="0">
            <x v="0"/>
          </reference>
          <reference field="1" count="1" selected="0">
            <x v="1"/>
          </reference>
        </references>
      </pivotArea>
    </chartFormat>
    <chartFormat chart="19" format="10">
      <pivotArea type="data" outline="0" fieldPosition="0">
        <references count="2">
          <reference field="4294967294" count="1" selected="0">
            <x v="0"/>
          </reference>
          <reference field="1" count="1" selected="0">
            <x v="2"/>
          </reference>
        </references>
      </pivotArea>
    </chartFormat>
    <chartFormat chart="19" format="11">
      <pivotArea type="data" outline="0" fieldPosition="0">
        <references count="2">
          <reference field="4294967294" count="1" selected="0">
            <x v="0"/>
          </reference>
          <reference field="1" count="1" selected="0">
            <x v="3"/>
          </reference>
        </references>
      </pivotArea>
    </chartFormat>
    <chartFormat chart="19" format="12">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D1:E7" firstHeaderRow="1" firstDataRow="1" firstDataCol="1"/>
  <pivotFields count="2">
    <pivotField axis="axisRow" showAll="0">
      <items count="6">
        <item x="1"/>
        <item x="4"/>
        <item x="0"/>
        <item x="2"/>
        <item x="3"/>
        <item t="default"/>
      </items>
    </pivotField>
    <pivotField dataField="1" showAll="0"/>
  </pivotFields>
  <rowFields count="1">
    <field x="0"/>
  </rowFields>
  <rowItems count="6">
    <i>
      <x/>
    </i>
    <i>
      <x v="1"/>
    </i>
    <i>
      <x v="2"/>
    </i>
    <i>
      <x v="3"/>
    </i>
    <i>
      <x v="4"/>
    </i>
    <i t="grand">
      <x/>
    </i>
  </rowItems>
  <colItems count="1">
    <i/>
  </colItems>
  <dataFields count="1">
    <dataField name="Sum of No. of Sales" fld="1" baseField="0" baseItem="0"/>
  </dataFields>
  <chartFormats count="3">
    <chartFormat chart="4"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D9:E12" firstHeaderRow="1" firstDataRow="1"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dataField="1" showAll="0"/>
    <pivotField axis="axisRow" showAll="0">
      <items count="3">
        <item x="1"/>
        <item x="0"/>
        <item t="default"/>
      </items>
    </pivotField>
    <pivotField showAll="0"/>
    <pivotField showAll="0">
      <items count="6">
        <item x="0"/>
        <item x="1"/>
        <item x="2"/>
        <item x="3"/>
        <item x="4"/>
        <item t="default"/>
      </items>
    </pivotField>
  </pivotFields>
  <rowFields count="1">
    <field x="5"/>
  </rowFields>
  <rowItems count="3">
    <i>
      <x/>
    </i>
    <i>
      <x v="1"/>
    </i>
    <i t="grand">
      <x/>
    </i>
  </rowItems>
  <colItems count="1">
    <i/>
  </colItems>
  <dataFields count="1">
    <dataField name="Sum of Sale price" fld="4" baseField="5" baseItem="0" numFmtId="44"/>
  </dataFields>
  <chartFormats count="4">
    <chartFormat chart="6"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4:B20" firstHeaderRow="1" firstDataRow="1"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dataField="1" showAll="0"/>
    <pivotField showAll="0">
      <items count="3">
        <item x="1"/>
        <item x="0"/>
        <item t="default"/>
      </items>
    </pivotField>
    <pivotField showAll="0"/>
    <pivotField axis="axisRow" showAll="0">
      <items count="6">
        <item x="0"/>
        <item x="1"/>
        <item x="2"/>
        <item x="3"/>
        <item x="4"/>
        <item t="default"/>
      </items>
    </pivotField>
  </pivotFields>
  <rowFields count="1">
    <field x="7"/>
  </rowFields>
  <rowItems count="6">
    <i>
      <x/>
    </i>
    <i>
      <x v="1"/>
    </i>
    <i>
      <x v="2"/>
    </i>
    <i>
      <x v="3"/>
    </i>
    <i>
      <x v="4"/>
    </i>
    <i t="grand">
      <x/>
    </i>
  </rowItems>
  <colItems count="1">
    <i/>
  </colItems>
  <dataFields count="1">
    <dataField name="Sum of Sale price" fld="4" baseField="7" baseItem="0" numFmtId="44"/>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G1:H11" firstHeaderRow="1" firstDataRow="1" firstDataCol="1"/>
  <pivotFields count="2">
    <pivotField axis="axisRow" showAll="0">
      <items count="10">
        <item x="6"/>
        <item x="7"/>
        <item x="8"/>
        <item x="3"/>
        <item x="2"/>
        <item x="1"/>
        <item x="4"/>
        <item x="0"/>
        <item x="5"/>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No. Sales" fld="1" baseField="0" baseItem="0"/>
  </dataFields>
  <chartFormats count="7">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G5" firstHeaderRow="1" firstDataRow="2"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dataField="1" showAll="0"/>
    <pivotField axis="axisRow" showAll="0">
      <items count="3">
        <item x="1"/>
        <item x="0"/>
        <item t="default"/>
      </items>
    </pivotField>
    <pivotField showAll="0"/>
    <pivotField axis="axisCol" showAll="0">
      <items count="6">
        <item x="0"/>
        <item x="1"/>
        <item x="2"/>
        <item x="3"/>
        <item x="4"/>
        <item t="default"/>
      </items>
    </pivotField>
  </pivotFields>
  <rowFields count="1">
    <field x="5"/>
  </rowFields>
  <rowItems count="3">
    <i>
      <x/>
    </i>
    <i>
      <x v="1"/>
    </i>
    <i t="grand">
      <x/>
    </i>
  </rowItems>
  <colFields count="1">
    <field x="7"/>
  </colFields>
  <colItems count="6">
    <i>
      <x/>
    </i>
    <i>
      <x v="1"/>
    </i>
    <i>
      <x v="2"/>
    </i>
    <i>
      <x v="3"/>
    </i>
    <i>
      <x v="4"/>
    </i>
    <i t="grand">
      <x/>
    </i>
  </colItems>
  <dataFields count="1">
    <dataField name="Sum of Sale price" fld="4" baseField="0" baseItem="0"/>
  </dataFields>
  <chartFormats count="20">
    <chartFormat chart="11" format="0" series="1">
      <pivotArea type="data" outline="0" fieldPosition="0">
        <references count="2">
          <reference field="4294967294" count="1" selected="0">
            <x v="0"/>
          </reference>
          <reference field="7" count="1" selected="0">
            <x v="0"/>
          </reference>
        </references>
      </pivotArea>
    </chartFormat>
    <chartFormat chart="11" format="1" series="1">
      <pivotArea type="data" outline="0" fieldPosition="0">
        <references count="2">
          <reference field="4294967294" count="1" selected="0">
            <x v="0"/>
          </reference>
          <reference field="7" count="1" selected="0">
            <x v="1"/>
          </reference>
        </references>
      </pivotArea>
    </chartFormat>
    <chartFormat chart="11" format="2" series="1">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2">
          <reference field="4294967294" count="1" selected="0">
            <x v="0"/>
          </reference>
          <reference field="7" count="1" selected="0">
            <x v="3"/>
          </reference>
        </references>
      </pivotArea>
    </chartFormat>
    <chartFormat chart="11" format="4" series="1">
      <pivotArea type="data" outline="0" fieldPosition="0">
        <references count="2">
          <reference field="4294967294" count="1" selected="0">
            <x v="0"/>
          </reference>
          <reference field="7" count="1" selected="0">
            <x v="4"/>
          </reference>
        </references>
      </pivotArea>
    </chartFormat>
    <chartFormat chart="13" format="5" series="1">
      <pivotArea type="data" outline="0" fieldPosition="0">
        <references count="2">
          <reference field="4294967294" count="1" selected="0">
            <x v="0"/>
          </reference>
          <reference field="7" count="1" selected="0">
            <x v="0"/>
          </reference>
        </references>
      </pivotArea>
    </chartFormat>
    <chartFormat chart="13" format="6" series="1">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2">
          <reference field="4294967294" count="1" selected="0">
            <x v="0"/>
          </reference>
          <reference field="7" count="1" selected="0">
            <x v="3"/>
          </reference>
        </references>
      </pivotArea>
    </chartFormat>
    <chartFormat chart="13" format="9" series="1">
      <pivotArea type="data" outline="0" fieldPosition="0">
        <references count="2">
          <reference field="4294967294" count="1" selected="0">
            <x v="0"/>
          </reference>
          <reference field="7" count="1" selected="0">
            <x v="4"/>
          </reference>
        </references>
      </pivotArea>
    </chartFormat>
    <chartFormat chart="14" format="10" series="1">
      <pivotArea type="data" outline="0" fieldPosition="0">
        <references count="2">
          <reference field="4294967294" count="1" selected="0">
            <x v="0"/>
          </reference>
          <reference field="7" count="1" selected="0">
            <x v="0"/>
          </reference>
        </references>
      </pivotArea>
    </chartFormat>
    <chartFormat chart="14" format="11" series="1">
      <pivotArea type="data" outline="0" fieldPosition="0">
        <references count="2">
          <reference field="4294967294" count="1" selected="0">
            <x v="0"/>
          </reference>
          <reference field="7" count="1" selected="0">
            <x v="1"/>
          </reference>
        </references>
      </pivotArea>
    </chartFormat>
    <chartFormat chart="14" format="12" series="1">
      <pivotArea type="data" outline="0" fieldPosition="0">
        <references count="2">
          <reference field="4294967294" count="1" selected="0">
            <x v="0"/>
          </reference>
          <reference field="7" count="1" selected="0">
            <x v="2"/>
          </reference>
        </references>
      </pivotArea>
    </chartFormat>
    <chartFormat chart="14" format="13" series="1">
      <pivotArea type="data" outline="0" fieldPosition="0">
        <references count="2">
          <reference field="4294967294" count="1" selected="0">
            <x v="0"/>
          </reference>
          <reference field="7" count="1" selected="0">
            <x v="3"/>
          </reference>
        </references>
      </pivotArea>
    </chartFormat>
    <chartFormat chart="14" format="14" series="1">
      <pivotArea type="data" outline="0" fieldPosition="0">
        <references count="2">
          <reference field="4294967294" count="1" selected="0">
            <x v="0"/>
          </reference>
          <reference field="7" count="1" selected="0">
            <x v="4"/>
          </reference>
        </references>
      </pivotArea>
    </chartFormat>
    <chartFormat chart="15" format="15" series="1">
      <pivotArea type="data" outline="0" fieldPosition="0">
        <references count="2">
          <reference field="4294967294" count="1" selected="0">
            <x v="0"/>
          </reference>
          <reference field="7" count="1" selected="0">
            <x v="0"/>
          </reference>
        </references>
      </pivotArea>
    </chartFormat>
    <chartFormat chart="15" format="16" series="1">
      <pivotArea type="data" outline="0" fieldPosition="0">
        <references count="2">
          <reference field="4294967294" count="1" selected="0">
            <x v="0"/>
          </reference>
          <reference field="7" count="1" selected="0">
            <x v="1"/>
          </reference>
        </references>
      </pivotArea>
    </chartFormat>
    <chartFormat chart="15" format="17" series="1">
      <pivotArea type="data" outline="0" fieldPosition="0">
        <references count="2">
          <reference field="4294967294" count="1" selected="0">
            <x v="0"/>
          </reference>
          <reference field="7" count="1" selected="0">
            <x v="2"/>
          </reference>
        </references>
      </pivotArea>
    </chartFormat>
    <chartFormat chart="15" format="18" series="1">
      <pivotArea type="data" outline="0" fieldPosition="0">
        <references count="2">
          <reference field="4294967294" count="1" selected="0">
            <x v="0"/>
          </reference>
          <reference field="7" count="1" selected="0">
            <x v="3"/>
          </reference>
        </references>
      </pivotArea>
    </chartFormat>
    <chartFormat chart="15" format="19" series="1">
      <pivotArea type="data" outline="0" fieldPosition="0">
        <references count="2">
          <reference field="4294967294" count="1" selected="0">
            <x v="0"/>
          </reference>
          <reference field="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J9:L26" firstHeaderRow="1" firstDataRow="1" firstDataCol="0"/>
  <pivotFields count="2">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1:B7" firstHeaderRow="1" firstDataRow="1"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showAll="0">
      <items count="3">
        <item x="1"/>
        <item x="0"/>
        <item t="default"/>
      </items>
    </pivotField>
    <pivotField dataField="1" showAll="0"/>
    <pivotField axis="axisRow" showAll="0">
      <items count="6">
        <item x="0"/>
        <item x="1"/>
        <item x="2"/>
        <item x="3"/>
        <item x="4"/>
        <item t="default"/>
      </items>
    </pivotField>
  </pivotFields>
  <rowFields count="1">
    <field x="7"/>
  </rowFields>
  <rowItems count="6">
    <i>
      <x/>
    </i>
    <i>
      <x v="1"/>
    </i>
    <i>
      <x v="2"/>
    </i>
    <i>
      <x v="3"/>
    </i>
    <i>
      <x v="4"/>
    </i>
    <i t="grand">
      <x/>
    </i>
  </rowItems>
  <colItems count="1">
    <i/>
  </colItems>
  <dataFields count="1">
    <dataField name="Sum of Profit" fld="6" baseField="0" baseItem="0"/>
  </dataFields>
  <chartFormats count="9">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3"/>
          </reference>
        </references>
      </pivotArea>
    </chartFormat>
    <chartFormat chart="2" format="10">
      <pivotArea type="data" outline="0" fieldPosition="0">
        <references count="2">
          <reference field="4294967294" count="1" selected="0">
            <x v="0"/>
          </reference>
          <reference field="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7" firstHeaderRow="1" firstDataRow="1" firstDataCol="1"/>
  <pivotFields count="8">
    <pivotField showAll="0"/>
    <pivotField axis="axisRow"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showAll="0">
      <items count="3">
        <item x="1"/>
        <item x="0"/>
        <item t="default"/>
      </items>
    </pivotField>
    <pivotField dataField="1" showAll="0"/>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Profit" fld="6" baseField="0" baseItem="0"/>
  </dataField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8" firstHeaderRow="1" firstDataRow="2" firstDataCol="1"/>
  <pivotFields count="8">
    <pivotField showAll="0"/>
    <pivotField axis="axisRow"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axis="axisCol" showAll="0">
      <items count="3">
        <item x="1"/>
        <item x="0"/>
        <item t="default"/>
      </items>
    </pivotField>
    <pivotField dataField="1" showAll="0"/>
    <pivotField showAll="0">
      <items count="6">
        <item x="0"/>
        <item x="1"/>
        <item x="2"/>
        <item x="3"/>
        <item x="4"/>
        <item t="default"/>
      </items>
    </pivotField>
  </pivotFields>
  <rowFields count="1">
    <field x="1"/>
  </rowFields>
  <rowItems count="6">
    <i>
      <x/>
    </i>
    <i>
      <x v="1"/>
    </i>
    <i>
      <x v="2"/>
    </i>
    <i>
      <x v="3"/>
    </i>
    <i>
      <x v="4"/>
    </i>
    <i t="grand">
      <x/>
    </i>
  </rowItems>
  <colFields count="1">
    <field x="5"/>
  </colFields>
  <colItems count="3">
    <i>
      <x/>
    </i>
    <i>
      <x v="1"/>
    </i>
    <i t="grand">
      <x/>
    </i>
  </colItems>
  <dataFields count="1">
    <dataField name="Sum of Profit" fld="6" baseField="0" baseItem="0"/>
  </dataFields>
  <chartFormats count="9">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0"/>
          </reference>
        </references>
      </pivotArea>
    </chartFormat>
    <chartFormat chart="7" format="3"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5" count="1" selected="0">
            <x v="0"/>
          </reference>
        </references>
      </pivotArea>
    </chartFormat>
    <chartFormat chart="9" format="7" series="1">
      <pivotArea type="data" outline="0" fieldPosition="0">
        <references count="2">
          <reference field="4294967294" count="1" selected="0">
            <x v="0"/>
          </reference>
          <reference field="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4" firstHeaderRow="1" firstDataRow="1" firstDataCol="1"/>
  <pivotFields count="8">
    <pivotField showAll="0"/>
    <pivotField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axis="axisRow" showAll="0">
      <items count="3">
        <item x="1"/>
        <item x="0"/>
        <item t="default"/>
      </items>
    </pivotField>
    <pivotField dataField="1" showAll="0"/>
    <pivotField showAll="0">
      <items count="6">
        <item x="0"/>
        <item x="1"/>
        <item x="2"/>
        <item x="3"/>
        <item x="4"/>
        <item t="default"/>
      </items>
    </pivotField>
  </pivotFields>
  <rowFields count="1">
    <field x="5"/>
  </rowFields>
  <rowItems count="3">
    <i>
      <x/>
    </i>
    <i>
      <x v="1"/>
    </i>
    <i t="grand">
      <x/>
    </i>
  </rowItems>
  <colItems count="1">
    <i/>
  </colItems>
  <dataFields count="1">
    <dataField name="Sum of Profit"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J8:K14"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 Profit" fld="1"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4" format="11">
      <pivotArea type="data" outline="0" fieldPosition="0">
        <references count="2">
          <reference field="4294967294" count="1" selected="0">
            <x v="0"/>
          </reference>
          <reference field="0"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 chart="6" format="22">
      <pivotArea type="data" outline="0" fieldPosition="0">
        <references count="2">
          <reference field="4294967294" count="1" selected="0">
            <x v="0"/>
          </reference>
          <reference field="0" count="1" selected="0">
            <x v="3"/>
          </reference>
        </references>
      </pivotArea>
    </chartFormat>
    <chartFormat chart="6" format="23">
      <pivotArea type="data" outline="0" fieldPosition="0">
        <references count="2">
          <reference field="4294967294" count="1" selected="0">
            <x v="0"/>
          </reference>
          <reference field="0"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1:G8" firstHeaderRow="1" firstDataRow="2" firstDataCol="1"/>
  <pivotFields count="8">
    <pivotField showAll="0"/>
    <pivotField axis="axisRow" showAll="0">
      <items count="6">
        <item x="4"/>
        <item x="2"/>
        <item x="0"/>
        <item x="1"/>
        <item x="3"/>
        <item t="default"/>
      </items>
    </pivotField>
    <pivotField showAll="0">
      <items count="10">
        <item x="6"/>
        <item x="8"/>
        <item x="7"/>
        <item x="1"/>
        <item x="3"/>
        <item x="2"/>
        <item x="4"/>
        <item x="5"/>
        <item x="0"/>
        <item t="default"/>
      </items>
    </pivotField>
    <pivotField showAll="0"/>
    <pivotField showAll="0"/>
    <pivotField showAll="0">
      <items count="3">
        <item x="1"/>
        <item x="0"/>
        <item t="default"/>
      </items>
    </pivotField>
    <pivotField dataField="1" showAll="0"/>
    <pivotField axis="axisCol" showAll="0">
      <items count="6">
        <item x="0"/>
        <item x="1"/>
        <item x="2"/>
        <item x="3"/>
        <item x="4"/>
        <item t="default"/>
      </items>
    </pivotField>
  </pivotFields>
  <rowFields count="1">
    <field x="1"/>
  </rowFields>
  <rowItems count="6">
    <i>
      <x/>
    </i>
    <i>
      <x v="1"/>
    </i>
    <i>
      <x v="2"/>
    </i>
    <i>
      <x v="3"/>
    </i>
    <i>
      <x v="4"/>
    </i>
    <i t="grand">
      <x/>
    </i>
  </rowItems>
  <colFields count="1">
    <field x="7"/>
  </colFields>
  <colItems count="6">
    <i>
      <x/>
    </i>
    <i>
      <x v="1"/>
    </i>
    <i>
      <x v="2"/>
    </i>
    <i>
      <x v="3"/>
    </i>
    <i>
      <x v="4"/>
    </i>
    <i t="grand">
      <x/>
    </i>
  </colItems>
  <dataFields count="1">
    <dataField name="Sum of Profit" fld="6" baseField="0" baseItem="0"/>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3">
          <reference field="4294967294" count="1" selected="0">
            <x v="0"/>
          </reference>
          <reference field="1" count="1" selected="0">
            <x v="0"/>
          </reference>
          <reference field="7" count="1" selected="0">
            <x v="0"/>
          </reference>
        </references>
      </pivotArea>
    </chartFormat>
    <chartFormat chart="0" format="7">
      <pivotArea type="data" outline="0" fieldPosition="0">
        <references count="3">
          <reference field="4294967294" count="1" selected="0">
            <x v="0"/>
          </reference>
          <reference field="1" count="1" selected="0">
            <x v="1"/>
          </reference>
          <reference field="7" count="1" selected="0">
            <x v="0"/>
          </reference>
        </references>
      </pivotArea>
    </chartFormat>
    <chartFormat chart="0" format="8">
      <pivotArea type="data" outline="0" fieldPosition="0">
        <references count="3">
          <reference field="4294967294" count="1" selected="0">
            <x v="0"/>
          </reference>
          <reference field="1" count="1" selected="0">
            <x v="2"/>
          </reference>
          <reference field="7" count="1" selected="0">
            <x v="0"/>
          </reference>
        </references>
      </pivotArea>
    </chartFormat>
    <chartFormat chart="0" format="9">
      <pivotArea type="data" outline="0" fieldPosition="0">
        <references count="3">
          <reference field="4294967294" count="1" selected="0">
            <x v="0"/>
          </reference>
          <reference field="1" count="1" selected="0">
            <x v="3"/>
          </reference>
          <reference field="7" count="1" selected="0">
            <x v="0"/>
          </reference>
        </references>
      </pivotArea>
    </chartFormat>
    <chartFormat chart="0" format="10">
      <pivotArea type="data" outline="0" fieldPosition="0">
        <references count="3">
          <reference field="4294967294" count="1" selected="0">
            <x v="0"/>
          </reference>
          <reference field="1" count="1" selected="0">
            <x v="4"/>
          </reference>
          <reference field="7" count="1" selected="0">
            <x v="0"/>
          </reference>
        </references>
      </pivotArea>
    </chartFormat>
    <chartFormat chart="19" format="11" series="1">
      <pivotArea type="data" outline="0" fieldPosition="0">
        <references count="2">
          <reference field="4294967294" count="1" selected="0">
            <x v="0"/>
          </reference>
          <reference field="7" count="1" selected="0">
            <x v="0"/>
          </reference>
        </references>
      </pivotArea>
    </chartFormat>
    <chartFormat chart="19" format="12">
      <pivotArea type="data" outline="0" fieldPosition="0">
        <references count="3">
          <reference field="4294967294" count="1" selected="0">
            <x v="0"/>
          </reference>
          <reference field="1" count="1" selected="0">
            <x v="0"/>
          </reference>
          <reference field="7" count="1" selected="0">
            <x v="0"/>
          </reference>
        </references>
      </pivotArea>
    </chartFormat>
    <chartFormat chart="19" format="13">
      <pivotArea type="data" outline="0" fieldPosition="0">
        <references count="3">
          <reference field="4294967294" count="1" selected="0">
            <x v="0"/>
          </reference>
          <reference field="1" count="1" selected="0">
            <x v="1"/>
          </reference>
          <reference field="7" count="1" selected="0">
            <x v="0"/>
          </reference>
        </references>
      </pivotArea>
    </chartFormat>
    <chartFormat chart="19" format="14">
      <pivotArea type="data" outline="0" fieldPosition="0">
        <references count="3">
          <reference field="4294967294" count="1" selected="0">
            <x v="0"/>
          </reference>
          <reference field="1" count="1" selected="0">
            <x v="2"/>
          </reference>
          <reference field="7" count="1" selected="0">
            <x v="0"/>
          </reference>
        </references>
      </pivotArea>
    </chartFormat>
    <chartFormat chart="19" format="15">
      <pivotArea type="data" outline="0" fieldPosition="0">
        <references count="3">
          <reference field="4294967294" count="1" selected="0">
            <x v="0"/>
          </reference>
          <reference field="1" count="1" selected="0">
            <x v="3"/>
          </reference>
          <reference field="7" count="1" selected="0">
            <x v="0"/>
          </reference>
        </references>
      </pivotArea>
    </chartFormat>
    <chartFormat chart="19" format="16">
      <pivotArea type="data" outline="0" fieldPosition="0">
        <references count="3">
          <reference field="4294967294" count="1" selected="0">
            <x v="0"/>
          </reference>
          <reference field="1" count="1" selected="0">
            <x v="4"/>
          </reference>
          <reference field="7" count="1" selected="0">
            <x v="0"/>
          </reference>
        </references>
      </pivotArea>
    </chartFormat>
    <chartFormat chart="20" format="17" series="1">
      <pivotArea type="data" outline="0" fieldPosition="0">
        <references count="2">
          <reference field="4294967294" count="1" selected="0">
            <x v="0"/>
          </reference>
          <reference field="7" count="1" selected="0">
            <x v="0"/>
          </reference>
        </references>
      </pivotArea>
    </chartFormat>
    <chartFormat chart="20" format="18">
      <pivotArea type="data" outline="0" fieldPosition="0">
        <references count="3">
          <reference field="4294967294" count="1" selected="0">
            <x v="0"/>
          </reference>
          <reference field="1" count="1" selected="0">
            <x v="0"/>
          </reference>
          <reference field="7" count="1" selected="0">
            <x v="0"/>
          </reference>
        </references>
      </pivotArea>
    </chartFormat>
    <chartFormat chart="20" format="19">
      <pivotArea type="data" outline="0" fieldPosition="0">
        <references count="3">
          <reference field="4294967294" count="1" selected="0">
            <x v="0"/>
          </reference>
          <reference field="1" count="1" selected="0">
            <x v="1"/>
          </reference>
          <reference field="7" count="1" selected="0">
            <x v="0"/>
          </reference>
        </references>
      </pivotArea>
    </chartFormat>
    <chartFormat chart="20" format="20">
      <pivotArea type="data" outline="0" fieldPosition="0">
        <references count="3">
          <reference field="4294967294" count="1" selected="0">
            <x v="0"/>
          </reference>
          <reference field="1" count="1" selected="0">
            <x v="2"/>
          </reference>
          <reference field="7" count="1" selected="0">
            <x v="0"/>
          </reference>
        </references>
      </pivotArea>
    </chartFormat>
    <chartFormat chart="20" format="21">
      <pivotArea type="data" outline="0" fieldPosition="0">
        <references count="3">
          <reference field="4294967294" count="1" selected="0">
            <x v="0"/>
          </reference>
          <reference field="1" count="1" selected="0">
            <x v="3"/>
          </reference>
          <reference field="7" count="1" selected="0">
            <x v="0"/>
          </reference>
        </references>
      </pivotArea>
    </chartFormat>
    <chartFormat chart="20" format="22">
      <pivotArea type="data" outline="0" fieldPosition="0">
        <references count="3">
          <reference field="4294967294" count="1" selected="0">
            <x v="0"/>
          </reference>
          <reference field="1" count="1" selected="0">
            <x v="4"/>
          </reference>
          <reference field="7" count="1" selected="0">
            <x v="0"/>
          </reference>
        </references>
      </pivotArea>
    </chartFormat>
    <chartFormat chart="21" format="23" series="1">
      <pivotArea type="data" outline="0" fieldPosition="0">
        <references count="2">
          <reference field="4294967294" count="1" selected="0">
            <x v="0"/>
          </reference>
          <reference field="7" count="1" selected="0">
            <x v="0"/>
          </reference>
        </references>
      </pivotArea>
    </chartFormat>
    <chartFormat chart="21" format="24">
      <pivotArea type="data" outline="0" fieldPosition="0">
        <references count="3">
          <reference field="4294967294" count="1" selected="0">
            <x v="0"/>
          </reference>
          <reference field="1" count="1" selected="0">
            <x v="0"/>
          </reference>
          <reference field="7" count="1" selected="0">
            <x v="0"/>
          </reference>
        </references>
      </pivotArea>
    </chartFormat>
    <chartFormat chart="21" format="25">
      <pivotArea type="data" outline="0" fieldPosition="0">
        <references count="3">
          <reference field="4294967294" count="1" selected="0">
            <x v="0"/>
          </reference>
          <reference field="1" count="1" selected="0">
            <x v="1"/>
          </reference>
          <reference field="7" count="1" selected="0">
            <x v="0"/>
          </reference>
        </references>
      </pivotArea>
    </chartFormat>
    <chartFormat chart="21" format="26">
      <pivotArea type="data" outline="0" fieldPosition="0">
        <references count="3">
          <reference field="4294967294" count="1" selected="0">
            <x v="0"/>
          </reference>
          <reference field="1" count="1" selected="0">
            <x v="2"/>
          </reference>
          <reference field="7" count="1" selected="0">
            <x v="0"/>
          </reference>
        </references>
      </pivotArea>
    </chartFormat>
    <chartFormat chart="21" format="27">
      <pivotArea type="data" outline="0" fieldPosition="0">
        <references count="3">
          <reference field="4294967294" count="1" selected="0">
            <x v="0"/>
          </reference>
          <reference field="1" count="1" selected="0">
            <x v="3"/>
          </reference>
          <reference field="7" count="1" selected="0">
            <x v="0"/>
          </reference>
        </references>
      </pivotArea>
    </chartFormat>
    <chartFormat chart="21" format="28">
      <pivotArea type="data" outline="0" fieldPosition="0">
        <references count="3">
          <reference field="4294967294" count="1" selected="0">
            <x v="0"/>
          </reference>
          <reference field="1" count="1" selected="0">
            <x v="4"/>
          </reference>
          <reference field="7" count="1" selected="0">
            <x v="0"/>
          </reference>
        </references>
      </pivotArea>
    </chartFormat>
    <chartFormat chart="22" format="29" series="1">
      <pivotArea type="data" outline="0" fieldPosition="0">
        <references count="2">
          <reference field="4294967294" count="1" selected="0">
            <x v="0"/>
          </reference>
          <reference field="7" count="1" selected="0">
            <x v="0"/>
          </reference>
        </references>
      </pivotArea>
    </chartFormat>
    <chartFormat chart="22" format="30">
      <pivotArea type="data" outline="0" fieldPosition="0">
        <references count="3">
          <reference field="4294967294" count="1" selected="0">
            <x v="0"/>
          </reference>
          <reference field="1" count="1" selected="0">
            <x v="0"/>
          </reference>
          <reference field="7" count="1" selected="0">
            <x v="0"/>
          </reference>
        </references>
      </pivotArea>
    </chartFormat>
    <chartFormat chart="22" format="31">
      <pivotArea type="data" outline="0" fieldPosition="0">
        <references count="3">
          <reference field="4294967294" count="1" selected="0">
            <x v="0"/>
          </reference>
          <reference field="1" count="1" selected="0">
            <x v="1"/>
          </reference>
          <reference field="7" count="1" selected="0">
            <x v="0"/>
          </reference>
        </references>
      </pivotArea>
    </chartFormat>
    <chartFormat chart="22" format="32">
      <pivotArea type="data" outline="0" fieldPosition="0">
        <references count="3">
          <reference field="4294967294" count="1" selected="0">
            <x v="0"/>
          </reference>
          <reference field="1" count="1" selected="0">
            <x v="2"/>
          </reference>
          <reference field="7" count="1" selected="0">
            <x v="0"/>
          </reference>
        </references>
      </pivotArea>
    </chartFormat>
    <chartFormat chart="22" format="33">
      <pivotArea type="data" outline="0" fieldPosition="0">
        <references count="3">
          <reference field="4294967294" count="1" selected="0">
            <x v="0"/>
          </reference>
          <reference field="1" count="1" selected="0">
            <x v="3"/>
          </reference>
          <reference field="7" count="1" selected="0">
            <x v="0"/>
          </reference>
        </references>
      </pivotArea>
    </chartFormat>
    <chartFormat chart="22" format="34">
      <pivotArea type="data" outline="0" fieldPosition="0">
        <references count="3">
          <reference field="4294967294" count="1" selected="0">
            <x v="0"/>
          </reference>
          <reference field="1" count="1" selected="0">
            <x v="4"/>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lection" sourceName="Collection">
  <pivotTables>
    <pivotTable tabId="14" name="PivotTable5"/>
    <pivotTable tabId="14" name="PivotTable1"/>
    <pivotTable tabId="14" name="PivotTable2"/>
    <pivotTable tabId="14" name="PivotTable3"/>
    <pivotTable tabId="11" name="PivotTable1"/>
    <pivotTable tabId="6" name="PivotTable1"/>
    <pivotTable tabId="6" name="PivotTable6"/>
    <pivotTable tabId="7" name="PivotTable2"/>
    <pivotTable tabId="9" name="PivotTable5"/>
    <pivotTable tabId="10" name="PivotTable6"/>
    <pivotTable tabId="12" name="PivotTable2"/>
  </pivotTables>
  <data>
    <tabular pivotCacheId="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4" name="PivotTable5"/>
    <pivotTable tabId="14" name="PivotTable1"/>
    <pivotTable tabId="14" name="PivotTable2"/>
    <pivotTable tabId="14" name="PivotTable3"/>
    <pivotTable tabId="6" name="PivotTable1"/>
    <pivotTable tabId="6" name="PivotTable6"/>
    <pivotTable tabId="7" name="PivotTable2"/>
    <pivotTable tabId="9" name="PivotTable5"/>
    <pivotTable tabId="10" name="PivotTable6"/>
    <pivotTable tabId="12" name="PivotTable2"/>
    <pivotTable tabId="11" name="PivotTable1"/>
  </pivotTables>
  <data>
    <tabular pivotCacheId="1" sortOrder="descending">
      <items count="9">
        <i x="0" s="1"/>
        <i x="5" s="1"/>
        <i x="4" s="1"/>
        <i x="2" s="1"/>
        <i x="3" s="1"/>
        <i x="1" s="1"/>
        <i x="7"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de_Of_Sale1" sourceName="Mode Of Sale">
  <pivotTables>
    <pivotTable tabId="14" name="PivotTable5"/>
    <pivotTable tabId="14" name="PivotTable1"/>
    <pivotTable tabId="14" name="PivotTable2"/>
    <pivotTable tabId="14" name="PivotTable3"/>
    <pivotTable tabId="11" name="PivotTable1"/>
    <pivotTable tabId="6" name="PivotTable1"/>
    <pivotTable tabId="6" name="PivotTable6"/>
    <pivotTable tabId="7" name="PivotTable2"/>
    <pivotTable tabId="9" name="PivotTable5"/>
    <pivotTable tabId="10" name="PivotTable6"/>
    <pivotTable tabId="12"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14" name="PivotTable5"/>
    <pivotTable tabId="14" name="PivotTable1"/>
    <pivotTable tabId="14" name="PivotTable2"/>
    <pivotTable tabId="14" name="PivotTable3"/>
    <pivotTable tabId="6" name="PivotTable1"/>
    <pivotTable tabId="6" name="PivotTable6"/>
    <pivotTable tabId="7" name="PivotTable2"/>
    <pivotTable tabId="9" name="PivotTable5"/>
    <pivotTable tabId="10" name="PivotTable6"/>
    <pivotTable tabId="12" name="PivotTable2"/>
    <pivotTable tabId="11" name="PivotTable1"/>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e Of Sale" cache="Slicer_Mode_Of_Sale1" caption="Mode Of Sale" rowHeight="230716"/>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2" caption="Year" rowHeight="230716"/>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2" caption="Year" rowHeight="230716"/>
</slicers>
</file>

<file path=xl/slicers/slicer4.xml><?xml version="1.0" encoding="utf-8"?>
<slicers xmlns="http://schemas.microsoft.com/office/spreadsheetml/2009/9/main" xmlns:mc="http://schemas.openxmlformats.org/markup-compatibility/2006" xmlns:x="http://schemas.openxmlformats.org/spreadsheetml/2006/main" mc:Ignorable="x">
  <slicer name="Collection" cache="Slicer_Collection" caption="Collection" style="Slicer Style 1" rowHeight="230716"/>
  <slicer name="Size" cache="Slicer_Size" caption="Size" style="Slicer Style 1" rowHeight="230716"/>
  <slicer name="Mode Of Sale 1" cache="Slicer_Mode_Of_Sale1" caption="Mode Of Sale" style="Slicer Style 1" rowHeight="230716"/>
  <slicer name="Year 2" cache="Slicer_Year2" caption="Year" style="Slicer Style 1" rowHeight="230716"/>
</slicers>
</file>

<file path=xl/slicers/slicer5.xml><?xml version="1.0" encoding="utf-8"?>
<slicers xmlns="http://schemas.microsoft.com/office/spreadsheetml/2009/9/main" xmlns:mc="http://schemas.openxmlformats.org/markup-compatibility/2006" xmlns:x="http://schemas.openxmlformats.org/spreadsheetml/2006/main" mc:Ignorable="x">
  <slicer name="Collection 1" cache="Slicer_Collection" caption="Collection" style="Slicer Style 1" rowHeight="230716"/>
  <slicer name="Size 1" cache="Slicer_Size" caption="Size" style="Slicer Style 1" rowHeight="230716"/>
  <slicer name="Mode Of Sale 2" cache="Slicer_Mode_Of_Sale1" caption="Mode Of Sale" style="Slicer Style 1" rowHeight="230716"/>
  <slicer name="Year 3" cache="Slicer_Year2" caption="Year" style="Slicer Style 1" rowHeight="230716"/>
</slicers>
</file>

<file path=xl/slicers/slicer6.xml><?xml version="1.0" encoding="utf-8"?>
<slicers xmlns="http://schemas.microsoft.com/office/spreadsheetml/2009/9/main" xmlns:mc="http://schemas.openxmlformats.org/markup-compatibility/2006" xmlns:x="http://schemas.openxmlformats.org/spreadsheetml/2006/main" mc:Ignorable="x">
  <slicer name="Collection 2" cache="Slicer_Collection" caption="Collection" style="Slicer Style 1" rowHeight="230716"/>
  <slicer name="Size 2" cache="Slicer_Size" caption="Size" style="Slicer Style 1" rowHeight="230716"/>
  <slicer name="Mode Of Sale 3" cache="Slicer_Mode_Of_Sale1" caption="Mode Of Sale" style="Slicer Style 1" rowHeight="230716"/>
  <slicer name="Year 4" cache="Slicer_Year2" caption="Year" style="Slicer Style 1" rowHeight="230716"/>
</slicers>
</file>

<file path=xl/tables/table1.xml><?xml version="1.0" encoding="utf-8"?>
<table xmlns="http://schemas.openxmlformats.org/spreadsheetml/2006/main" id="1" name="Table1" displayName="Table1" ref="A1:H151" totalsRowShown="0" headerRowDxfId="64">
  <autoFilter ref="A1:H151"/>
  <tableColumns count="8">
    <tableColumn id="1" name="Item Code" dataDxfId="63"/>
    <tableColumn id="2" name="Collection"/>
    <tableColumn id="3" name="Size" dataDxfId="62"/>
    <tableColumn id="4" name="Cost Price"/>
    <tableColumn id="5" name="Sale price"/>
    <tableColumn id="6" name="Mode Of Sale"/>
    <tableColumn id="7" name="Profit">
      <calculatedColumnFormula>E2-D2</calculatedColumnFormula>
    </tableColumn>
    <tableColumn id="8" name="Year"/>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M1:N6" totalsRowShown="0">
  <autoFilter ref="M1:N6"/>
  <tableColumns count="2">
    <tableColumn id="1" name="Collection"/>
    <tableColumn id="2" name="No. of Sale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J1:K6" totalsRowShown="0">
  <autoFilter ref="J1:K6"/>
  <tableColumns count="2">
    <tableColumn id="1" name="Year "/>
    <tableColumn id="2" name="Total Profit"/>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J8:K17" totalsRowShown="0">
  <autoFilter ref="J8:K17"/>
  <tableColumns count="2">
    <tableColumn id="1" name="Size"/>
    <tableColumn id="2" name="No.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13.xml"/><Relationship Id="rId7" Type="http://schemas.openxmlformats.org/officeDocument/2006/relationships/printerSettings" Target="../printerSettings/printerSettings1.bin"/><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topLeftCell="B1" workbookViewId="0">
      <selection activeCell="J8" sqref="J8:K17"/>
    </sheetView>
  </sheetViews>
  <sheetFormatPr defaultRowHeight="14"/>
  <cols>
    <col min="1" max="1" width="26" bestFit="1" customWidth="1"/>
    <col min="2" max="2" width="18.25" bestFit="1" customWidth="1"/>
    <col min="4" max="4" width="11.4140625" customWidth="1"/>
    <col min="5" max="5" width="10.83203125" customWidth="1"/>
    <col min="6" max="6" width="13.83203125" customWidth="1"/>
    <col min="11" max="11" width="12" customWidth="1"/>
    <col min="13" max="13" width="11" customWidth="1"/>
    <col min="14" max="14" width="12.83203125" customWidth="1"/>
  </cols>
  <sheetData>
    <row r="1" spans="1:14">
      <c r="A1" s="4" t="s">
        <v>0</v>
      </c>
      <c r="B1" s="4" t="s">
        <v>1</v>
      </c>
      <c r="C1" s="4" t="s">
        <v>2</v>
      </c>
      <c r="D1" s="4" t="s">
        <v>3</v>
      </c>
      <c r="E1" s="4" t="s">
        <v>4</v>
      </c>
      <c r="F1" s="4" t="s">
        <v>5</v>
      </c>
      <c r="G1" s="4" t="s">
        <v>6</v>
      </c>
      <c r="H1" s="4" t="s">
        <v>7</v>
      </c>
      <c r="J1" t="s">
        <v>8</v>
      </c>
      <c r="K1" t="s">
        <v>9</v>
      </c>
      <c r="M1" t="s">
        <v>1</v>
      </c>
      <c r="N1" t="s">
        <v>172</v>
      </c>
    </row>
    <row r="2" spans="1:14" ht="14.5">
      <c r="A2" s="1" t="s">
        <v>10</v>
      </c>
      <c r="B2" t="s">
        <v>11</v>
      </c>
      <c r="C2" s="1" t="s">
        <v>12</v>
      </c>
      <c r="D2">
        <v>2570</v>
      </c>
      <c r="E2">
        <v>7600</v>
      </c>
      <c r="F2" t="s">
        <v>13</v>
      </c>
      <c r="G2">
        <f>E2-D2</f>
        <v>5030</v>
      </c>
      <c r="H2">
        <v>2020</v>
      </c>
      <c r="J2">
        <v>2020</v>
      </c>
      <c r="K2">
        <f>SUM(G2:G30)</f>
        <v>110010</v>
      </c>
      <c r="M2" t="s">
        <v>173</v>
      </c>
      <c r="N2">
        <f>COUNTIF(Table1[[#All],[Collection]],Table1[[#This Row],[Collection]])</f>
        <v>30</v>
      </c>
    </row>
    <row r="3" spans="1:14" ht="14.5">
      <c r="A3" s="2" t="s">
        <v>14</v>
      </c>
      <c r="B3" t="s">
        <v>15</v>
      </c>
      <c r="C3" s="2" t="s">
        <v>16</v>
      </c>
      <c r="D3">
        <v>2800</v>
      </c>
      <c r="E3">
        <f t="shared" ref="E3:E58" si="0">2*D3</f>
        <v>5600</v>
      </c>
      <c r="F3" t="s">
        <v>13</v>
      </c>
      <c r="G3">
        <f t="shared" ref="G3:G66" si="1">E3-D3</f>
        <v>2800</v>
      </c>
      <c r="H3">
        <v>2020</v>
      </c>
      <c r="J3">
        <v>2021</v>
      </c>
      <c r="K3">
        <f>SUM(G31:G60)</f>
        <v>83110</v>
      </c>
      <c r="M3" t="s">
        <v>174</v>
      </c>
      <c r="N3">
        <f>COUNTIF(Table1[Collection],B147)</f>
        <v>39</v>
      </c>
    </row>
    <row r="4" spans="1:14" ht="14.5">
      <c r="A4" s="2" t="s">
        <v>17</v>
      </c>
      <c r="B4" t="s">
        <v>15</v>
      </c>
      <c r="C4" s="2" t="s">
        <v>18</v>
      </c>
      <c r="D4">
        <v>3500</v>
      </c>
      <c r="E4">
        <f t="shared" si="0"/>
        <v>7000</v>
      </c>
      <c r="F4" t="s">
        <v>13</v>
      </c>
      <c r="G4">
        <f t="shared" si="1"/>
        <v>3500</v>
      </c>
      <c r="H4">
        <v>2020</v>
      </c>
      <c r="J4">
        <v>2022</v>
      </c>
      <c r="K4">
        <f>SUM(H61:H90)</f>
        <v>60660</v>
      </c>
      <c r="M4" t="s">
        <v>175</v>
      </c>
      <c r="N4">
        <f>COUNTIF(Table1[Collection],B52)</f>
        <v>11</v>
      </c>
    </row>
    <row r="5" spans="1:14" ht="14.5">
      <c r="A5" s="2" t="s">
        <v>19</v>
      </c>
      <c r="B5" t="s">
        <v>15</v>
      </c>
      <c r="C5" s="2" t="s">
        <v>20</v>
      </c>
      <c r="D5">
        <v>5600</v>
      </c>
      <c r="E5">
        <f t="shared" si="0"/>
        <v>11200</v>
      </c>
      <c r="F5" t="s">
        <v>21</v>
      </c>
      <c r="G5">
        <f t="shared" si="1"/>
        <v>5600</v>
      </c>
      <c r="H5">
        <v>2020</v>
      </c>
      <c r="J5">
        <v>2023</v>
      </c>
      <c r="K5">
        <f>SUM(H91:H120)</f>
        <v>60690</v>
      </c>
      <c r="M5" t="s">
        <v>177</v>
      </c>
      <c r="N5">
        <f>COUNTIF(Table1[Collection],B144)</f>
        <v>41</v>
      </c>
    </row>
    <row r="6" spans="1:14" ht="14.5">
      <c r="A6" s="2" t="s">
        <v>22</v>
      </c>
      <c r="B6" t="s">
        <v>15</v>
      </c>
      <c r="C6" s="2" t="s">
        <v>12</v>
      </c>
      <c r="D6">
        <v>2700</v>
      </c>
      <c r="E6">
        <f t="shared" si="0"/>
        <v>5400</v>
      </c>
      <c r="F6" t="s">
        <v>13</v>
      </c>
      <c r="G6">
        <f t="shared" si="1"/>
        <v>2700</v>
      </c>
      <c r="H6">
        <v>2020</v>
      </c>
      <c r="J6">
        <v>2024</v>
      </c>
      <c r="K6">
        <f>SUM(H121:H150)</f>
        <v>60720</v>
      </c>
      <c r="M6" t="s">
        <v>176</v>
      </c>
      <c r="N6">
        <f>COUNTIF(Table1[Collection],B133)</f>
        <v>29</v>
      </c>
    </row>
    <row r="7" spans="1:14" ht="14.5">
      <c r="A7" s="2" t="s">
        <v>23</v>
      </c>
      <c r="B7" t="s">
        <v>24</v>
      </c>
      <c r="C7" s="2" t="s">
        <v>12</v>
      </c>
      <c r="D7">
        <v>3000</v>
      </c>
      <c r="E7">
        <f t="shared" si="0"/>
        <v>6000</v>
      </c>
      <c r="F7" t="s">
        <v>13</v>
      </c>
      <c r="G7">
        <f t="shared" si="1"/>
        <v>3000</v>
      </c>
      <c r="H7">
        <v>2020</v>
      </c>
    </row>
    <row r="8" spans="1:14" ht="14.5">
      <c r="A8" s="2" t="s">
        <v>25</v>
      </c>
      <c r="B8" t="s">
        <v>24</v>
      </c>
      <c r="C8" s="2" t="s">
        <v>12</v>
      </c>
      <c r="D8">
        <v>6500</v>
      </c>
      <c r="E8">
        <f t="shared" si="0"/>
        <v>13000</v>
      </c>
      <c r="F8" t="s">
        <v>13</v>
      </c>
      <c r="G8">
        <f t="shared" si="1"/>
        <v>6500</v>
      </c>
      <c r="H8">
        <v>2020</v>
      </c>
      <c r="J8" t="s">
        <v>2</v>
      </c>
      <c r="K8" t="s">
        <v>179</v>
      </c>
    </row>
    <row r="9" spans="1:14" ht="14.5">
      <c r="A9" s="2" t="s">
        <v>26</v>
      </c>
      <c r="B9" t="s">
        <v>27</v>
      </c>
      <c r="C9" s="2" t="s">
        <v>20</v>
      </c>
      <c r="D9">
        <v>4550</v>
      </c>
      <c r="E9">
        <f t="shared" si="0"/>
        <v>9100</v>
      </c>
      <c r="F9" t="s">
        <v>13</v>
      </c>
      <c r="G9">
        <f t="shared" si="1"/>
        <v>4550</v>
      </c>
      <c r="H9">
        <v>2020</v>
      </c>
      <c r="J9" t="s">
        <v>40</v>
      </c>
      <c r="K9">
        <f>COUNTIF(Table1[Size],C150)</f>
        <v>19</v>
      </c>
    </row>
    <row r="10" spans="1:14" ht="14.5">
      <c r="A10" s="2" t="s">
        <v>28</v>
      </c>
      <c r="B10" t="s">
        <v>11</v>
      </c>
      <c r="C10" s="2" t="s">
        <v>29</v>
      </c>
      <c r="D10">
        <v>2350</v>
      </c>
      <c r="E10">
        <v>5340</v>
      </c>
      <c r="F10" t="s">
        <v>13</v>
      </c>
      <c r="G10">
        <f t="shared" si="1"/>
        <v>2990</v>
      </c>
      <c r="H10">
        <v>2020</v>
      </c>
      <c r="J10" t="s">
        <v>18</v>
      </c>
      <c r="K10">
        <f>COUNTIF(Table1[Size],C138)</f>
        <v>19</v>
      </c>
    </row>
    <row r="11" spans="1:14" ht="14.5">
      <c r="A11" s="2" t="s">
        <v>30</v>
      </c>
      <c r="B11" t="s">
        <v>24</v>
      </c>
      <c r="C11" s="2" t="s">
        <v>16</v>
      </c>
      <c r="D11">
        <v>6750</v>
      </c>
      <c r="E11">
        <f t="shared" si="0"/>
        <v>13500</v>
      </c>
      <c r="F11" t="s">
        <v>13</v>
      </c>
      <c r="G11">
        <f t="shared" si="1"/>
        <v>6750</v>
      </c>
      <c r="H11">
        <v>2020</v>
      </c>
      <c r="J11" t="s">
        <v>20</v>
      </c>
      <c r="K11">
        <f>COUNTIF(Table1[Size],C147)</f>
        <v>34</v>
      </c>
    </row>
    <row r="12" spans="1:14" ht="14.5">
      <c r="A12" s="2" t="s">
        <v>31</v>
      </c>
      <c r="B12" t="s">
        <v>24</v>
      </c>
      <c r="C12" s="2" t="s">
        <v>18</v>
      </c>
      <c r="D12">
        <v>3450</v>
      </c>
      <c r="E12">
        <f t="shared" si="0"/>
        <v>6900</v>
      </c>
      <c r="F12" t="s">
        <v>13</v>
      </c>
      <c r="G12">
        <f t="shared" si="1"/>
        <v>3450</v>
      </c>
      <c r="H12">
        <v>2020</v>
      </c>
      <c r="J12" t="s">
        <v>16</v>
      </c>
      <c r="K12">
        <f>COUNTIF(Table1[Size],C145)</f>
        <v>19</v>
      </c>
    </row>
    <row r="13" spans="1:14" ht="14.5">
      <c r="A13" s="2" t="s">
        <v>32</v>
      </c>
      <c r="B13" t="s">
        <v>33</v>
      </c>
      <c r="C13" s="2" t="s">
        <v>20</v>
      </c>
      <c r="D13">
        <v>4250</v>
      </c>
      <c r="E13">
        <v>6490</v>
      </c>
      <c r="F13" t="s">
        <v>21</v>
      </c>
      <c r="G13">
        <f t="shared" si="1"/>
        <v>2240</v>
      </c>
      <c r="H13">
        <v>2020</v>
      </c>
      <c r="J13" t="s">
        <v>29</v>
      </c>
      <c r="K13">
        <f>COUNTIF(Table1[Size],C10)</f>
        <v>19</v>
      </c>
    </row>
    <row r="14" spans="1:14" ht="14.5">
      <c r="A14" s="2" t="s">
        <v>34</v>
      </c>
      <c r="B14" t="s">
        <v>24</v>
      </c>
      <c r="C14" s="2" t="s">
        <v>29</v>
      </c>
      <c r="D14">
        <v>5480</v>
      </c>
      <c r="E14">
        <f t="shared" si="0"/>
        <v>10960</v>
      </c>
      <c r="F14" t="s">
        <v>21</v>
      </c>
      <c r="G14">
        <f t="shared" si="1"/>
        <v>5480</v>
      </c>
      <c r="H14">
        <v>2020</v>
      </c>
      <c r="J14" t="s">
        <v>12</v>
      </c>
      <c r="K14">
        <f>COUNTIF(Table1[Size],C141)</f>
        <v>24</v>
      </c>
    </row>
    <row r="15" spans="1:14" ht="14.5">
      <c r="A15" s="2" t="s">
        <v>35</v>
      </c>
      <c r="B15" t="s">
        <v>24</v>
      </c>
      <c r="C15" s="2" t="s">
        <v>20</v>
      </c>
      <c r="D15">
        <v>2340</v>
      </c>
      <c r="E15">
        <f t="shared" si="0"/>
        <v>4680</v>
      </c>
      <c r="F15" t="s">
        <v>13</v>
      </c>
      <c r="G15">
        <f t="shared" si="1"/>
        <v>2340</v>
      </c>
      <c r="H15">
        <v>2020</v>
      </c>
      <c r="J15" t="s">
        <v>44</v>
      </c>
      <c r="K15">
        <f>COUNTIF(Table1[Size],C132)</f>
        <v>8</v>
      </c>
    </row>
    <row r="16" spans="1:14" ht="14.5">
      <c r="A16" s="2" t="s">
        <v>36</v>
      </c>
      <c r="B16" t="s">
        <v>24</v>
      </c>
      <c r="C16" s="2" t="s">
        <v>20</v>
      </c>
      <c r="D16">
        <v>5680</v>
      </c>
      <c r="E16">
        <f t="shared" si="0"/>
        <v>11360</v>
      </c>
      <c r="F16" t="s">
        <v>13</v>
      </c>
      <c r="G16">
        <f t="shared" si="1"/>
        <v>5680</v>
      </c>
      <c r="H16">
        <v>2020</v>
      </c>
      <c r="J16" t="s">
        <v>84</v>
      </c>
      <c r="K16">
        <f>COUNTIF(Table1[Size],C63)</f>
        <v>2</v>
      </c>
    </row>
    <row r="17" spans="1:11" ht="14.5">
      <c r="A17" s="2" t="s">
        <v>37</v>
      </c>
      <c r="B17" t="s">
        <v>24</v>
      </c>
      <c r="C17" s="2" t="s">
        <v>16</v>
      </c>
      <c r="D17">
        <v>2490</v>
      </c>
      <c r="E17">
        <f t="shared" si="0"/>
        <v>4980</v>
      </c>
      <c r="F17" t="s">
        <v>13</v>
      </c>
      <c r="G17">
        <f t="shared" si="1"/>
        <v>2490</v>
      </c>
      <c r="H17">
        <v>2020</v>
      </c>
      <c r="J17" t="s">
        <v>79</v>
      </c>
      <c r="K17">
        <f>COUNTIF(Table1[Size],C59)</f>
        <v>6</v>
      </c>
    </row>
    <row r="18" spans="1:11" ht="14.5">
      <c r="A18" s="2" t="s">
        <v>38</v>
      </c>
      <c r="B18" t="s">
        <v>11</v>
      </c>
      <c r="C18" s="2" t="s">
        <v>29</v>
      </c>
      <c r="D18">
        <v>3400</v>
      </c>
      <c r="E18">
        <v>9870</v>
      </c>
      <c r="F18" t="s">
        <v>21</v>
      </c>
      <c r="G18">
        <f t="shared" si="1"/>
        <v>6470</v>
      </c>
      <c r="H18">
        <v>2020</v>
      </c>
    </row>
    <row r="19" spans="1:11" ht="14.5">
      <c r="A19" s="2" t="s">
        <v>39</v>
      </c>
      <c r="B19" t="s">
        <v>15</v>
      </c>
      <c r="C19" s="2" t="s">
        <v>40</v>
      </c>
      <c r="D19">
        <v>5400</v>
      </c>
      <c r="E19">
        <f t="shared" si="0"/>
        <v>10800</v>
      </c>
      <c r="F19" t="s">
        <v>13</v>
      </c>
      <c r="G19">
        <f t="shared" si="1"/>
        <v>5400</v>
      </c>
      <c r="H19">
        <v>2020</v>
      </c>
    </row>
    <row r="20" spans="1:11" ht="14.5">
      <c r="A20" s="2" t="s">
        <v>41</v>
      </c>
      <c r="B20" t="s">
        <v>15</v>
      </c>
      <c r="C20" s="2" t="s">
        <v>12</v>
      </c>
      <c r="D20">
        <v>4560</v>
      </c>
      <c r="E20">
        <f t="shared" si="0"/>
        <v>9120</v>
      </c>
      <c r="F20" t="s">
        <v>21</v>
      </c>
      <c r="G20">
        <f t="shared" si="1"/>
        <v>4560</v>
      </c>
      <c r="H20">
        <v>2020</v>
      </c>
    </row>
    <row r="21" spans="1:11" ht="14.5">
      <c r="A21" s="2" t="s">
        <v>42</v>
      </c>
      <c r="B21" t="s">
        <v>15</v>
      </c>
      <c r="C21" s="2" t="s">
        <v>20</v>
      </c>
      <c r="D21">
        <v>5670</v>
      </c>
      <c r="E21">
        <f t="shared" si="0"/>
        <v>11340</v>
      </c>
      <c r="F21" t="s">
        <v>13</v>
      </c>
      <c r="G21">
        <f t="shared" si="1"/>
        <v>5670</v>
      </c>
      <c r="H21">
        <v>2020</v>
      </c>
    </row>
    <row r="22" spans="1:11" ht="14.5">
      <c r="A22" s="2" t="s">
        <v>43</v>
      </c>
      <c r="B22" t="s">
        <v>11</v>
      </c>
      <c r="C22" s="2" t="s">
        <v>44</v>
      </c>
      <c r="D22">
        <v>2370</v>
      </c>
      <c r="E22">
        <v>5670</v>
      </c>
      <c r="F22" t="s">
        <v>13</v>
      </c>
      <c r="G22">
        <f t="shared" si="1"/>
        <v>3300</v>
      </c>
      <c r="H22">
        <v>2020</v>
      </c>
    </row>
    <row r="23" spans="1:11" ht="14.5">
      <c r="A23" s="2" t="s">
        <v>45</v>
      </c>
      <c r="B23" t="s">
        <v>33</v>
      </c>
      <c r="C23" s="2" t="s">
        <v>12</v>
      </c>
      <c r="D23">
        <v>4500</v>
      </c>
      <c r="E23">
        <v>5360</v>
      </c>
      <c r="F23" t="s">
        <v>13</v>
      </c>
      <c r="G23">
        <f t="shared" si="1"/>
        <v>860</v>
      </c>
      <c r="H23">
        <v>2020</v>
      </c>
    </row>
    <row r="24" spans="1:11" ht="14.5">
      <c r="A24" s="2" t="s">
        <v>46</v>
      </c>
      <c r="B24" t="s">
        <v>33</v>
      </c>
      <c r="C24" s="2" t="s">
        <v>44</v>
      </c>
      <c r="D24">
        <v>4570</v>
      </c>
      <c r="E24">
        <v>4900</v>
      </c>
      <c r="F24" t="s">
        <v>13</v>
      </c>
      <c r="G24">
        <f t="shared" si="1"/>
        <v>330</v>
      </c>
      <c r="H24">
        <v>2020</v>
      </c>
    </row>
    <row r="25" spans="1:11" ht="14.5">
      <c r="A25" s="2" t="s">
        <v>47</v>
      </c>
      <c r="B25" t="s">
        <v>24</v>
      </c>
      <c r="C25" s="2" t="s">
        <v>40</v>
      </c>
      <c r="D25">
        <v>3450</v>
      </c>
      <c r="E25">
        <v>5000</v>
      </c>
      <c r="F25" t="s">
        <v>13</v>
      </c>
      <c r="G25">
        <f t="shared" si="1"/>
        <v>1550</v>
      </c>
      <c r="H25">
        <v>2020</v>
      </c>
    </row>
    <row r="26" spans="1:11" ht="14.5">
      <c r="A26" s="2" t="s">
        <v>48</v>
      </c>
      <c r="B26" t="s">
        <v>27</v>
      </c>
      <c r="C26" s="2" t="s">
        <v>20</v>
      </c>
      <c r="D26">
        <v>5400</v>
      </c>
      <c r="E26">
        <v>8230</v>
      </c>
      <c r="F26" t="s">
        <v>13</v>
      </c>
      <c r="G26">
        <f t="shared" si="1"/>
        <v>2830</v>
      </c>
      <c r="H26">
        <v>2020</v>
      </c>
    </row>
    <row r="27" spans="1:11" ht="14.5">
      <c r="A27" s="2" t="s">
        <v>49</v>
      </c>
      <c r="B27" t="s">
        <v>27</v>
      </c>
      <c r="C27" s="2" t="s">
        <v>12</v>
      </c>
      <c r="D27">
        <v>4560</v>
      </c>
      <c r="E27">
        <f t="shared" si="0"/>
        <v>9120</v>
      </c>
      <c r="F27" t="s">
        <v>21</v>
      </c>
      <c r="G27">
        <f t="shared" si="1"/>
        <v>4560</v>
      </c>
      <c r="H27">
        <v>2020</v>
      </c>
    </row>
    <row r="28" spans="1:11" ht="14.5">
      <c r="A28" s="2" t="s">
        <v>50</v>
      </c>
      <c r="B28" t="s">
        <v>27</v>
      </c>
      <c r="C28" s="2" t="s">
        <v>29</v>
      </c>
      <c r="D28">
        <v>4500</v>
      </c>
      <c r="E28">
        <f t="shared" si="0"/>
        <v>9000</v>
      </c>
      <c r="F28" t="s">
        <v>13</v>
      </c>
      <c r="G28">
        <f t="shared" si="1"/>
        <v>4500</v>
      </c>
      <c r="H28">
        <v>2020</v>
      </c>
    </row>
    <row r="29" spans="1:11" ht="14.5">
      <c r="A29" s="2" t="s">
        <v>51</v>
      </c>
      <c r="B29" t="s">
        <v>27</v>
      </c>
      <c r="C29" s="2" t="s">
        <v>44</v>
      </c>
      <c r="D29">
        <v>3450</v>
      </c>
      <c r="E29">
        <f t="shared" si="0"/>
        <v>6900</v>
      </c>
      <c r="F29" t="s">
        <v>13</v>
      </c>
      <c r="G29">
        <f t="shared" si="1"/>
        <v>3450</v>
      </c>
      <c r="H29">
        <v>2020</v>
      </c>
    </row>
    <row r="30" spans="1:11" ht="14.5">
      <c r="A30" s="2" t="s">
        <v>23</v>
      </c>
      <c r="B30" t="s">
        <v>33</v>
      </c>
      <c r="C30" s="2" t="s">
        <v>12</v>
      </c>
      <c r="D30">
        <v>3250</v>
      </c>
      <c r="E30">
        <v>4680</v>
      </c>
      <c r="F30" t="s">
        <v>13</v>
      </c>
      <c r="G30">
        <f t="shared" si="1"/>
        <v>1430</v>
      </c>
      <c r="H30">
        <v>2020</v>
      </c>
    </row>
    <row r="31" spans="1:11" ht="14.5">
      <c r="A31" s="2" t="s">
        <v>52</v>
      </c>
      <c r="B31" t="s">
        <v>11</v>
      </c>
      <c r="C31" s="2" t="s">
        <v>40</v>
      </c>
      <c r="D31">
        <v>3480</v>
      </c>
      <c r="E31">
        <f t="shared" si="0"/>
        <v>6960</v>
      </c>
      <c r="F31" t="s">
        <v>21</v>
      </c>
      <c r="G31">
        <f t="shared" si="1"/>
        <v>3480</v>
      </c>
      <c r="H31">
        <v>2021</v>
      </c>
    </row>
    <row r="32" spans="1:11" ht="14.5">
      <c r="A32" s="2" t="s">
        <v>23</v>
      </c>
      <c r="B32" t="s">
        <v>33</v>
      </c>
      <c r="C32" s="2" t="s">
        <v>12</v>
      </c>
      <c r="D32">
        <v>2350</v>
      </c>
      <c r="E32">
        <v>3580</v>
      </c>
      <c r="F32" t="s">
        <v>21</v>
      </c>
      <c r="G32">
        <f t="shared" si="1"/>
        <v>1230</v>
      </c>
      <c r="H32">
        <v>2021</v>
      </c>
    </row>
    <row r="33" spans="1:8" ht="14.5">
      <c r="A33" s="2" t="s">
        <v>53</v>
      </c>
      <c r="B33" t="s">
        <v>33</v>
      </c>
      <c r="C33" s="2" t="s">
        <v>12</v>
      </c>
      <c r="D33">
        <v>4500</v>
      </c>
      <c r="E33">
        <v>7650</v>
      </c>
      <c r="F33" t="s">
        <v>21</v>
      </c>
      <c r="G33">
        <f t="shared" si="1"/>
        <v>3150</v>
      </c>
      <c r="H33">
        <v>2021</v>
      </c>
    </row>
    <row r="34" spans="1:8" ht="14.5">
      <c r="A34" s="2" t="s">
        <v>54</v>
      </c>
      <c r="B34" t="s">
        <v>27</v>
      </c>
      <c r="C34" s="2" t="s">
        <v>20</v>
      </c>
      <c r="D34">
        <v>5400</v>
      </c>
      <c r="E34">
        <v>6800</v>
      </c>
      <c r="F34" t="s">
        <v>21</v>
      </c>
      <c r="G34">
        <f t="shared" si="1"/>
        <v>1400</v>
      </c>
      <c r="H34">
        <v>2021</v>
      </c>
    </row>
    <row r="35" spans="1:8" ht="14.5">
      <c r="A35" s="2" t="s">
        <v>55</v>
      </c>
      <c r="B35" t="s">
        <v>27</v>
      </c>
      <c r="C35" s="2" t="s">
        <v>29</v>
      </c>
      <c r="D35">
        <v>2560</v>
      </c>
      <c r="E35">
        <v>3780</v>
      </c>
      <c r="F35" t="s">
        <v>21</v>
      </c>
      <c r="G35">
        <f t="shared" si="1"/>
        <v>1220</v>
      </c>
      <c r="H35">
        <v>2021</v>
      </c>
    </row>
    <row r="36" spans="1:8" ht="14.5">
      <c r="A36" s="2" t="s">
        <v>56</v>
      </c>
      <c r="B36" t="s">
        <v>27</v>
      </c>
      <c r="C36" s="2" t="s">
        <v>18</v>
      </c>
      <c r="D36">
        <v>3450</v>
      </c>
      <c r="E36">
        <v>4780</v>
      </c>
      <c r="F36" t="s">
        <v>21</v>
      </c>
      <c r="G36">
        <f t="shared" si="1"/>
        <v>1330</v>
      </c>
      <c r="H36">
        <v>2021</v>
      </c>
    </row>
    <row r="37" spans="1:8" ht="14.5">
      <c r="A37" s="2" t="s">
        <v>57</v>
      </c>
      <c r="B37" t="s">
        <v>15</v>
      </c>
      <c r="C37" s="2" t="s">
        <v>16</v>
      </c>
      <c r="D37">
        <v>4560</v>
      </c>
      <c r="E37">
        <f t="shared" si="0"/>
        <v>9120</v>
      </c>
      <c r="F37" t="s">
        <v>13</v>
      </c>
      <c r="G37">
        <f t="shared" si="1"/>
        <v>4560</v>
      </c>
      <c r="H37">
        <v>2021</v>
      </c>
    </row>
    <row r="38" spans="1:8" ht="14.5">
      <c r="A38" s="2" t="s">
        <v>58</v>
      </c>
      <c r="B38" t="s">
        <v>11</v>
      </c>
      <c r="C38" s="2" t="s">
        <v>29</v>
      </c>
      <c r="D38">
        <v>3280</v>
      </c>
      <c r="E38">
        <f t="shared" si="0"/>
        <v>6560</v>
      </c>
      <c r="F38" t="s">
        <v>13</v>
      </c>
      <c r="G38">
        <f t="shared" si="1"/>
        <v>3280</v>
      </c>
      <c r="H38">
        <v>2021</v>
      </c>
    </row>
    <row r="39" spans="1:8" ht="14.5">
      <c r="A39" s="2" t="s">
        <v>59</v>
      </c>
      <c r="B39" t="s">
        <v>11</v>
      </c>
      <c r="C39" s="2" t="s">
        <v>40</v>
      </c>
      <c r="D39">
        <v>3450</v>
      </c>
      <c r="E39">
        <f t="shared" si="0"/>
        <v>6900</v>
      </c>
      <c r="F39" t="s">
        <v>13</v>
      </c>
      <c r="G39">
        <f t="shared" si="1"/>
        <v>3450</v>
      </c>
      <c r="H39">
        <v>2021</v>
      </c>
    </row>
    <row r="40" spans="1:8" ht="14.5">
      <c r="A40" s="2" t="s">
        <v>60</v>
      </c>
      <c r="B40" t="s">
        <v>33</v>
      </c>
      <c r="C40" s="2" t="s">
        <v>29</v>
      </c>
      <c r="D40">
        <v>2640</v>
      </c>
      <c r="E40">
        <v>4210</v>
      </c>
      <c r="F40" t="s">
        <v>13</v>
      </c>
      <c r="G40">
        <f t="shared" si="1"/>
        <v>1570</v>
      </c>
      <c r="H40">
        <v>2021</v>
      </c>
    </row>
    <row r="41" spans="1:8" ht="14.5">
      <c r="A41" s="2" t="s">
        <v>61</v>
      </c>
      <c r="B41" t="s">
        <v>33</v>
      </c>
      <c r="C41" s="2" t="s">
        <v>20</v>
      </c>
      <c r="D41">
        <v>3470</v>
      </c>
      <c r="E41">
        <v>4950</v>
      </c>
      <c r="F41" t="s">
        <v>13</v>
      </c>
      <c r="G41">
        <f t="shared" si="1"/>
        <v>1480</v>
      </c>
      <c r="H41">
        <v>2021</v>
      </c>
    </row>
    <row r="42" spans="1:8" ht="14.5">
      <c r="A42" s="2" t="s">
        <v>62</v>
      </c>
      <c r="B42" t="s">
        <v>27</v>
      </c>
      <c r="C42" s="2" t="s">
        <v>16</v>
      </c>
      <c r="D42">
        <v>3450</v>
      </c>
      <c r="E42">
        <v>4560</v>
      </c>
      <c r="F42" t="s">
        <v>13</v>
      </c>
      <c r="G42">
        <f t="shared" si="1"/>
        <v>1110</v>
      </c>
      <c r="H42">
        <v>2021</v>
      </c>
    </row>
    <row r="43" spans="1:8" ht="14.5">
      <c r="A43" s="2" t="s">
        <v>63</v>
      </c>
      <c r="B43" t="s">
        <v>11</v>
      </c>
      <c r="C43" s="2" t="s">
        <v>18</v>
      </c>
      <c r="D43">
        <v>3470</v>
      </c>
      <c r="E43">
        <f t="shared" si="0"/>
        <v>6940</v>
      </c>
      <c r="F43" t="s">
        <v>21</v>
      </c>
      <c r="G43">
        <f t="shared" si="1"/>
        <v>3470</v>
      </c>
      <c r="H43">
        <v>2021</v>
      </c>
    </row>
    <row r="44" spans="1:8" ht="14.5">
      <c r="A44" s="2" t="s">
        <v>64</v>
      </c>
      <c r="B44" t="s">
        <v>15</v>
      </c>
      <c r="C44" s="2" t="s">
        <v>40</v>
      </c>
      <c r="D44">
        <v>2670</v>
      </c>
      <c r="E44">
        <v>4170</v>
      </c>
      <c r="F44" t="s">
        <v>21</v>
      </c>
      <c r="G44">
        <f t="shared" si="1"/>
        <v>1500</v>
      </c>
      <c r="H44">
        <v>2021</v>
      </c>
    </row>
    <row r="45" spans="1:8" ht="14.5">
      <c r="A45" s="2" t="s">
        <v>65</v>
      </c>
      <c r="B45" t="s">
        <v>11</v>
      </c>
      <c r="C45" s="2" t="s">
        <v>29</v>
      </c>
      <c r="D45">
        <v>3500</v>
      </c>
      <c r="E45">
        <f t="shared" si="0"/>
        <v>7000</v>
      </c>
      <c r="F45" t="s">
        <v>13</v>
      </c>
      <c r="G45">
        <f t="shared" si="1"/>
        <v>3500</v>
      </c>
      <c r="H45">
        <v>2021</v>
      </c>
    </row>
    <row r="46" spans="1:8" ht="14.5">
      <c r="A46" s="2" t="s">
        <v>66</v>
      </c>
      <c r="B46" t="s">
        <v>11</v>
      </c>
      <c r="C46" s="2" t="s">
        <v>18</v>
      </c>
      <c r="D46">
        <v>4250</v>
      </c>
      <c r="E46">
        <f t="shared" si="0"/>
        <v>8500</v>
      </c>
      <c r="F46" t="s">
        <v>13</v>
      </c>
      <c r="G46">
        <f t="shared" si="1"/>
        <v>4250</v>
      </c>
      <c r="H46">
        <v>2021</v>
      </c>
    </row>
    <row r="47" spans="1:8" ht="14.5">
      <c r="A47" s="2" t="s">
        <v>67</v>
      </c>
      <c r="B47" t="s">
        <v>27</v>
      </c>
      <c r="C47" s="2" t="s">
        <v>12</v>
      </c>
      <c r="D47">
        <v>3540</v>
      </c>
      <c r="E47">
        <f t="shared" si="0"/>
        <v>7080</v>
      </c>
      <c r="F47" t="s">
        <v>13</v>
      </c>
      <c r="G47">
        <f t="shared" si="1"/>
        <v>3540</v>
      </c>
      <c r="H47">
        <v>2021</v>
      </c>
    </row>
    <row r="48" spans="1:8" ht="14.5">
      <c r="A48" s="2" t="s">
        <v>68</v>
      </c>
      <c r="B48" t="s">
        <v>33</v>
      </c>
      <c r="C48" s="2" t="s">
        <v>18</v>
      </c>
      <c r="D48">
        <v>5430</v>
      </c>
      <c r="E48">
        <v>7890</v>
      </c>
      <c r="F48" t="s">
        <v>13</v>
      </c>
      <c r="G48">
        <f t="shared" si="1"/>
        <v>2460</v>
      </c>
      <c r="H48">
        <v>2021</v>
      </c>
    </row>
    <row r="49" spans="1:8" ht="14.5">
      <c r="A49" s="2" t="s">
        <v>69</v>
      </c>
      <c r="B49" t="s">
        <v>27</v>
      </c>
      <c r="C49" s="2" t="s">
        <v>18</v>
      </c>
      <c r="D49">
        <v>2530</v>
      </c>
      <c r="E49">
        <f t="shared" si="0"/>
        <v>5060</v>
      </c>
      <c r="F49" t="s">
        <v>13</v>
      </c>
      <c r="G49">
        <f t="shared" si="1"/>
        <v>2530</v>
      </c>
      <c r="H49">
        <v>2021</v>
      </c>
    </row>
    <row r="50" spans="1:8" ht="14.5">
      <c r="A50" s="2" t="s">
        <v>70</v>
      </c>
      <c r="B50" t="s">
        <v>33</v>
      </c>
      <c r="C50" s="2" t="s">
        <v>20</v>
      </c>
      <c r="D50">
        <v>5430</v>
      </c>
      <c r="E50">
        <v>8900</v>
      </c>
      <c r="F50" t="s">
        <v>13</v>
      </c>
      <c r="G50">
        <f t="shared" si="1"/>
        <v>3470</v>
      </c>
      <c r="H50">
        <v>2021</v>
      </c>
    </row>
    <row r="51" spans="1:8" ht="14.5">
      <c r="A51" s="2" t="s">
        <v>71</v>
      </c>
      <c r="B51" t="s">
        <v>11</v>
      </c>
      <c r="C51" s="2" t="s">
        <v>20</v>
      </c>
      <c r="D51">
        <v>4300</v>
      </c>
      <c r="E51">
        <v>9990</v>
      </c>
      <c r="F51" t="s">
        <v>13</v>
      </c>
      <c r="G51">
        <f t="shared" si="1"/>
        <v>5690</v>
      </c>
      <c r="H51">
        <v>2021</v>
      </c>
    </row>
    <row r="52" spans="1:8" ht="14.5">
      <c r="A52" s="2" t="s">
        <v>72</v>
      </c>
      <c r="B52" t="s">
        <v>15</v>
      </c>
      <c r="C52" s="2" t="s">
        <v>20</v>
      </c>
      <c r="D52">
        <v>3700</v>
      </c>
      <c r="E52">
        <v>6540</v>
      </c>
      <c r="F52" t="s">
        <v>13</v>
      </c>
      <c r="G52">
        <f t="shared" si="1"/>
        <v>2840</v>
      </c>
      <c r="H52">
        <v>2021</v>
      </c>
    </row>
    <row r="53" spans="1:8" ht="14.5">
      <c r="A53" s="2" t="s">
        <v>61</v>
      </c>
      <c r="B53" t="s">
        <v>15</v>
      </c>
      <c r="C53" s="2" t="s">
        <v>20</v>
      </c>
      <c r="D53">
        <v>2950</v>
      </c>
      <c r="E53">
        <v>4230</v>
      </c>
      <c r="F53" t="s">
        <v>13</v>
      </c>
      <c r="G53">
        <f t="shared" si="1"/>
        <v>1280</v>
      </c>
      <c r="H53">
        <v>2021</v>
      </c>
    </row>
    <row r="54" spans="1:8" ht="14.5">
      <c r="A54" s="2" t="s">
        <v>73</v>
      </c>
      <c r="B54" t="s">
        <v>11</v>
      </c>
      <c r="C54" s="2" t="s">
        <v>18</v>
      </c>
      <c r="D54">
        <v>3950</v>
      </c>
      <c r="E54">
        <v>9890</v>
      </c>
      <c r="F54" t="s">
        <v>13</v>
      </c>
      <c r="G54">
        <f t="shared" si="1"/>
        <v>5940</v>
      </c>
      <c r="H54">
        <v>2021</v>
      </c>
    </row>
    <row r="55" spans="1:8" ht="14.5">
      <c r="A55" s="2" t="s">
        <v>74</v>
      </c>
      <c r="B55" t="s">
        <v>24</v>
      </c>
      <c r="C55" s="2" t="s">
        <v>40</v>
      </c>
      <c r="D55">
        <v>2870</v>
      </c>
      <c r="E55">
        <f t="shared" si="0"/>
        <v>5740</v>
      </c>
      <c r="F55" t="s">
        <v>13</v>
      </c>
      <c r="G55">
        <f t="shared" si="1"/>
        <v>2870</v>
      </c>
      <c r="H55">
        <v>2021</v>
      </c>
    </row>
    <row r="56" spans="1:8" ht="14.5">
      <c r="A56" s="2" t="s">
        <v>75</v>
      </c>
      <c r="B56" t="s">
        <v>24</v>
      </c>
      <c r="C56" s="2" t="s">
        <v>12</v>
      </c>
      <c r="D56">
        <v>4520</v>
      </c>
      <c r="E56">
        <f t="shared" si="0"/>
        <v>9040</v>
      </c>
      <c r="F56" t="s">
        <v>13</v>
      </c>
      <c r="G56">
        <f t="shared" si="1"/>
        <v>4520</v>
      </c>
      <c r="H56">
        <v>2021</v>
      </c>
    </row>
    <row r="57" spans="1:8" ht="14.5">
      <c r="A57" s="2" t="s">
        <v>76</v>
      </c>
      <c r="B57" t="s">
        <v>24</v>
      </c>
      <c r="C57" s="2" t="s">
        <v>12</v>
      </c>
      <c r="D57">
        <v>3560</v>
      </c>
      <c r="E57">
        <f t="shared" si="0"/>
        <v>7120</v>
      </c>
      <c r="F57" t="s">
        <v>13</v>
      </c>
      <c r="G57">
        <f t="shared" si="1"/>
        <v>3560</v>
      </c>
      <c r="H57">
        <v>2021</v>
      </c>
    </row>
    <row r="58" spans="1:8" ht="14.5">
      <c r="A58" s="2" t="s">
        <v>77</v>
      </c>
      <c r="B58" t="s">
        <v>11</v>
      </c>
      <c r="C58" s="2" t="s">
        <v>40</v>
      </c>
      <c r="D58">
        <v>2350</v>
      </c>
      <c r="E58">
        <f t="shared" si="0"/>
        <v>4700</v>
      </c>
      <c r="F58" t="s">
        <v>13</v>
      </c>
      <c r="G58">
        <f t="shared" si="1"/>
        <v>2350</v>
      </c>
      <c r="H58">
        <v>2021</v>
      </c>
    </row>
    <row r="59" spans="1:8" ht="14.5">
      <c r="A59" s="2" t="s">
        <v>78</v>
      </c>
      <c r="B59" t="s">
        <v>33</v>
      </c>
      <c r="C59" s="2" t="s">
        <v>79</v>
      </c>
      <c r="D59">
        <v>3450</v>
      </c>
      <c r="E59">
        <v>4590</v>
      </c>
      <c r="F59" t="s">
        <v>13</v>
      </c>
      <c r="G59">
        <f t="shared" si="1"/>
        <v>1140</v>
      </c>
      <c r="H59">
        <v>2021</v>
      </c>
    </row>
    <row r="60" spans="1:8" ht="14.5">
      <c r="A60" s="2" t="s">
        <v>80</v>
      </c>
      <c r="B60" t="s">
        <v>33</v>
      </c>
      <c r="C60" s="2" t="s">
        <v>44</v>
      </c>
      <c r="D60">
        <v>1950</v>
      </c>
      <c r="E60">
        <v>2890</v>
      </c>
      <c r="F60" t="s">
        <v>13</v>
      </c>
      <c r="G60">
        <f t="shared" si="1"/>
        <v>940</v>
      </c>
      <c r="H60">
        <v>2021</v>
      </c>
    </row>
    <row r="61" spans="1:8" ht="14.5">
      <c r="A61" s="2" t="s">
        <v>81</v>
      </c>
      <c r="B61" t="s">
        <v>33</v>
      </c>
      <c r="C61" s="2" t="s">
        <v>29</v>
      </c>
      <c r="D61">
        <v>1850</v>
      </c>
      <c r="E61">
        <v>2670</v>
      </c>
      <c r="F61" t="s">
        <v>13</v>
      </c>
      <c r="G61">
        <f t="shared" si="1"/>
        <v>820</v>
      </c>
      <c r="H61">
        <v>2022</v>
      </c>
    </row>
    <row r="62" spans="1:8" ht="14.5">
      <c r="A62" s="2" t="s">
        <v>82</v>
      </c>
      <c r="B62" t="s">
        <v>11</v>
      </c>
      <c r="C62" s="2" t="s">
        <v>20</v>
      </c>
      <c r="D62">
        <v>4750</v>
      </c>
      <c r="E62">
        <v>11560</v>
      </c>
      <c r="F62" t="s">
        <v>13</v>
      </c>
      <c r="G62">
        <f t="shared" si="1"/>
        <v>6810</v>
      </c>
      <c r="H62">
        <v>2022</v>
      </c>
    </row>
    <row r="63" spans="1:8" ht="14.5">
      <c r="A63" s="2" t="s">
        <v>83</v>
      </c>
      <c r="B63" t="s">
        <v>11</v>
      </c>
      <c r="C63" s="2" t="s">
        <v>84</v>
      </c>
      <c r="D63">
        <v>3750</v>
      </c>
      <c r="E63">
        <v>8980</v>
      </c>
      <c r="F63" t="s">
        <v>13</v>
      </c>
      <c r="G63">
        <f t="shared" si="1"/>
        <v>5230</v>
      </c>
      <c r="H63">
        <v>2022</v>
      </c>
    </row>
    <row r="64" spans="1:8" ht="14.5">
      <c r="A64" s="2" t="s">
        <v>85</v>
      </c>
      <c r="B64" t="s">
        <v>33</v>
      </c>
      <c r="C64" s="2" t="s">
        <v>44</v>
      </c>
      <c r="D64">
        <v>4230</v>
      </c>
      <c r="E64">
        <v>5670</v>
      </c>
      <c r="F64" t="s">
        <v>13</v>
      </c>
      <c r="G64">
        <f t="shared" si="1"/>
        <v>1440</v>
      </c>
      <c r="H64">
        <v>2022</v>
      </c>
    </row>
    <row r="65" spans="1:8" ht="14.5">
      <c r="A65" s="2" t="s">
        <v>86</v>
      </c>
      <c r="B65" t="s">
        <v>33</v>
      </c>
      <c r="C65" s="2" t="s">
        <v>16</v>
      </c>
      <c r="D65">
        <v>3720</v>
      </c>
      <c r="E65">
        <v>5670</v>
      </c>
      <c r="F65" t="s">
        <v>21</v>
      </c>
      <c r="G65">
        <f t="shared" si="1"/>
        <v>1950</v>
      </c>
      <c r="H65">
        <v>2022</v>
      </c>
    </row>
    <row r="66" spans="1:8" ht="14.5">
      <c r="A66" s="2" t="s">
        <v>87</v>
      </c>
      <c r="B66" t="s">
        <v>33</v>
      </c>
      <c r="C66" s="2" t="s">
        <v>29</v>
      </c>
      <c r="D66">
        <v>3350</v>
      </c>
      <c r="E66">
        <v>5600</v>
      </c>
      <c r="F66" t="s">
        <v>21</v>
      </c>
      <c r="G66">
        <f t="shared" si="1"/>
        <v>2250</v>
      </c>
      <c r="H66">
        <v>2022</v>
      </c>
    </row>
    <row r="67" spans="1:8" ht="14.5">
      <c r="A67" s="2" t="s">
        <v>88</v>
      </c>
      <c r="B67" t="s">
        <v>24</v>
      </c>
      <c r="C67" s="2" t="s">
        <v>18</v>
      </c>
      <c r="D67">
        <v>2940</v>
      </c>
      <c r="E67">
        <f t="shared" ref="E67:E130" si="2">2*D67</f>
        <v>5880</v>
      </c>
      <c r="F67" t="s">
        <v>21</v>
      </c>
      <c r="G67">
        <f t="shared" ref="G67:G130" si="3">E67-D67</f>
        <v>2940</v>
      </c>
      <c r="H67">
        <v>2022</v>
      </c>
    </row>
    <row r="68" spans="1:8" ht="14.5">
      <c r="A68" s="2" t="s">
        <v>89</v>
      </c>
      <c r="B68" t="s">
        <v>33</v>
      </c>
      <c r="C68" s="2" t="s">
        <v>29</v>
      </c>
      <c r="D68">
        <v>3250</v>
      </c>
      <c r="E68">
        <v>5600</v>
      </c>
      <c r="F68" t="s">
        <v>13</v>
      </c>
      <c r="G68">
        <f t="shared" si="3"/>
        <v>2350</v>
      </c>
      <c r="H68">
        <v>2022</v>
      </c>
    </row>
    <row r="69" spans="1:8" ht="14.5">
      <c r="A69" s="2" t="s">
        <v>90</v>
      </c>
      <c r="B69" t="s">
        <v>24</v>
      </c>
      <c r="C69" s="2" t="s">
        <v>18</v>
      </c>
      <c r="D69">
        <v>1890</v>
      </c>
      <c r="E69">
        <f t="shared" si="2"/>
        <v>3780</v>
      </c>
      <c r="F69" t="s">
        <v>13</v>
      </c>
      <c r="G69">
        <f t="shared" si="3"/>
        <v>1890</v>
      </c>
      <c r="H69">
        <v>2022</v>
      </c>
    </row>
    <row r="70" spans="1:8" ht="14.5">
      <c r="A70" s="2" t="s">
        <v>91</v>
      </c>
      <c r="B70" t="s">
        <v>27</v>
      </c>
      <c r="C70" s="2" t="s">
        <v>79</v>
      </c>
      <c r="D70">
        <v>2730</v>
      </c>
      <c r="E70">
        <f t="shared" si="2"/>
        <v>5460</v>
      </c>
      <c r="F70" t="s">
        <v>13</v>
      </c>
      <c r="G70">
        <f t="shared" si="3"/>
        <v>2730</v>
      </c>
      <c r="H70">
        <v>2022</v>
      </c>
    </row>
    <row r="71" spans="1:8" ht="14.5">
      <c r="A71" s="2" t="s">
        <v>92</v>
      </c>
      <c r="B71" t="s">
        <v>27</v>
      </c>
      <c r="C71" s="2" t="s">
        <v>18</v>
      </c>
      <c r="D71">
        <v>2350</v>
      </c>
      <c r="E71">
        <f t="shared" si="2"/>
        <v>4700</v>
      </c>
      <c r="F71" t="s">
        <v>21</v>
      </c>
      <c r="G71">
        <f t="shared" si="3"/>
        <v>2350</v>
      </c>
      <c r="H71">
        <v>2022</v>
      </c>
    </row>
    <row r="72" spans="1:8" ht="14.5">
      <c r="A72" s="2" t="s">
        <v>93</v>
      </c>
      <c r="B72" t="s">
        <v>27</v>
      </c>
      <c r="C72" s="2" t="s">
        <v>79</v>
      </c>
      <c r="D72">
        <v>2740</v>
      </c>
      <c r="E72">
        <f t="shared" si="2"/>
        <v>5480</v>
      </c>
      <c r="F72" t="s">
        <v>21</v>
      </c>
      <c r="G72">
        <f t="shared" si="3"/>
        <v>2740</v>
      </c>
      <c r="H72">
        <v>2022</v>
      </c>
    </row>
    <row r="73" spans="1:8" ht="14.5">
      <c r="A73" s="2" t="s">
        <v>94</v>
      </c>
      <c r="B73" t="s">
        <v>27</v>
      </c>
      <c r="C73" s="2" t="s">
        <v>12</v>
      </c>
      <c r="D73">
        <v>3670</v>
      </c>
      <c r="E73">
        <f t="shared" si="2"/>
        <v>7340</v>
      </c>
      <c r="F73" t="s">
        <v>21</v>
      </c>
      <c r="G73">
        <f t="shared" si="3"/>
        <v>3670</v>
      </c>
      <c r="H73">
        <v>2022</v>
      </c>
    </row>
    <row r="74" spans="1:8" ht="14.5">
      <c r="A74" s="2" t="s">
        <v>95</v>
      </c>
      <c r="B74" t="s">
        <v>24</v>
      </c>
      <c r="C74" s="2" t="s">
        <v>12</v>
      </c>
      <c r="D74">
        <v>4270</v>
      </c>
      <c r="E74">
        <f t="shared" si="2"/>
        <v>8540</v>
      </c>
      <c r="F74" t="s">
        <v>21</v>
      </c>
      <c r="G74">
        <f t="shared" si="3"/>
        <v>4270</v>
      </c>
      <c r="H74">
        <v>2022</v>
      </c>
    </row>
    <row r="75" spans="1:8" ht="14.5">
      <c r="A75" s="2" t="s">
        <v>96</v>
      </c>
      <c r="B75" t="s">
        <v>24</v>
      </c>
      <c r="C75" s="2" t="s">
        <v>40</v>
      </c>
      <c r="D75">
        <v>3670</v>
      </c>
      <c r="E75">
        <f t="shared" si="2"/>
        <v>7340</v>
      </c>
      <c r="F75" t="s">
        <v>21</v>
      </c>
      <c r="G75">
        <f t="shared" si="3"/>
        <v>3670</v>
      </c>
      <c r="H75">
        <v>2022</v>
      </c>
    </row>
    <row r="76" spans="1:8" ht="14.5">
      <c r="A76" s="2" t="s">
        <v>97</v>
      </c>
      <c r="B76" t="s">
        <v>24</v>
      </c>
      <c r="C76" s="2" t="s">
        <v>79</v>
      </c>
      <c r="D76">
        <v>3600</v>
      </c>
      <c r="E76">
        <f t="shared" si="2"/>
        <v>7200</v>
      </c>
      <c r="F76" t="s">
        <v>13</v>
      </c>
      <c r="G76">
        <f t="shared" si="3"/>
        <v>3600</v>
      </c>
      <c r="H76">
        <v>2022</v>
      </c>
    </row>
    <row r="77" spans="1:8" ht="14.5">
      <c r="A77" s="2" t="s">
        <v>98</v>
      </c>
      <c r="B77" t="s">
        <v>33</v>
      </c>
      <c r="C77" s="2" t="s">
        <v>29</v>
      </c>
      <c r="D77">
        <v>2500</v>
      </c>
      <c r="E77">
        <v>4380</v>
      </c>
      <c r="F77" t="s">
        <v>13</v>
      </c>
      <c r="G77">
        <f t="shared" si="3"/>
        <v>1880</v>
      </c>
      <c r="H77">
        <v>2022</v>
      </c>
    </row>
    <row r="78" spans="1:8" ht="14.5">
      <c r="A78" s="2" t="s">
        <v>99</v>
      </c>
      <c r="B78" t="s">
        <v>24</v>
      </c>
      <c r="C78" s="2" t="s">
        <v>29</v>
      </c>
      <c r="D78">
        <v>2780</v>
      </c>
      <c r="E78">
        <f t="shared" si="2"/>
        <v>5560</v>
      </c>
      <c r="F78" t="s">
        <v>13</v>
      </c>
      <c r="G78">
        <f t="shared" si="3"/>
        <v>2780</v>
      </c>
      <c r="H78">
        <v>2022</v>
      </c>
    </row>
    <row r="79" spans="1:8" ht="14.5">
      <c r="A79" s="2" t="s">
        <v>100</v>
      </c>
      <c r="B79" t="s">
        <v>11</v>
      </c>
      <c r="C79" s="2" t="s">
        <v>40</v>
      </c>
      <c r="D79">
        <v>3000</v>
      </c>
      <c r="E79">
        <v>8000</v>
      </c>
      <c r="F79" t="s">
        <v>13</v>
      </c>
      <c r="G79">
        <f t="shared" si="3"/>
        <v>5000</v>
      </c>
      <c r="H79">
        <v>2022</v>
      </c>
    </row>
    <row r="80" spans="1:8" ht="14.5">
      <c r="A80" s="2" t="s">
        <v>101</v>
      </c>
      <c r="B80" t="s">
        <v>27</v>
      </c>
      <c r="C80" s="2" t="s">
        <v>29</v>
      </c>
      <c r="D80">
        <v>2970</v>
      </c>
      <c r="E80">
        <f t="shared" si="2"/>
        <v>5940</v>
      </c>
      <c r="F80" t="s">
        <v>13</v>
      </c>
      <c r="G80">
        <f t="shared" si="3"/>
        <v>2970</v>
      </c>
      <c r="H80">
        <v>2022</v>
      </c>
    </row>
    <row r="81" spans="1:8" ht="14.5">
      <c r="A81" s="2" t="s">
        <v>102</v>
      </c>
      <c r="B81" t="s">
        <v>27</v>
      </c>
      <c r="C81" s="2" t="s">
        <v>20</v>
      </c>
      <c r="D81">
        <v>2870</v>
      </c>
      <c r="E81">
        <f t="shared" si="2"/>
        <v>5740</v>
      </c>
      <c r="F81" t="s">
        <v>13</v>
      </c>
      <c r="G81">
        <f t="shared" si="3"/>
        <v>2870</v>
      </c>
      <c r="H81">
        <v>2022</v>
      </c>
    </row>
    <row r="82" spans="1:8" ht="14.5">
      <c r="A82" s="2" t="s">
        <v>103</v>
      </c>
      <c r="B82" t="s">
        <v>27</v>
      </c>
      <c r="C82" s="2" t="s">
        <v>12</v>
      </c>
      <c r="D82">
        <v>3000</v>
      </c>
      <c r="E82">
        <f t="shared" si="2"/>
        <v>6000</v>
      </c>
      <c r="F82" t="s">
        <v>21</v>
      </c>
      <c r="G82">
        <f t="shared" si="3"/>
        <v>3000</v>
      </c>
      <c r="H82">
        <v>2022</v>
      </c>
    </row>
    <row r="83" spans="1:8" ht="14.5">
      <c r="A83" s="2" t="s">
        <v>104</v>
      </c>
      <c r="B83" t="s">
        <v>27</v>
      </c>
      <c r="C83" s="2" t="s">
        <v>20</v>
      </c>
      <c r="D83">
        <v>3870</v>
      </c>
      <c r="E83">
        <f t="shared" si="2"/>
        <v>7740</v>
      </c>
      <c r="F83" t="s">
        <v>21</v>
      </c>
      <c r="G83">
        <f t="shared" si="3"/>
        <v>3870</v>
      </c>
      <c r="H83">
        <v>2022</v>
      </c>
    </row>
    <row r="84" spans="1:8" ht="14.5">
      <c r="A84" s="2" t="s">
        <v>105</v>
      </c>
      <c r="B84" t="s">
        <v>27</v>
      </c>
      <c r="C84" s="2" t="s">
        <v>20</v>
      </c>
      <c r="D84">
        <v>2560</v>
      </c>
      <c r="E84">
        <f t="shared" si="2"/>
        <v>5120</v>
      </c>
      <c r="F84" t="s">
        <v>21</v>
      </c>
      <c r="G84">
        <f t="shared" si="3"/>
        <v>2560</v>
      </c>
      <c r="H84">
        <v>2022</v>
      </c>
    </row>
    <row r="85" spans="1:8" ht="14.5">
      <c r="A85" s="2" t="s">
        <v>106</v>
      </c>
      <c r="B85" t="s">
        <v>27</v>
      </c>
      <c r="C85" s="2" t="s">
        <v>20</v>
      </c>
      <c r="D85">
        <v>2520</v>
      </c>
      <c r="E85">
        <f t="shared" si="2"/>
        <v>5040</v>
      </c>
      <c r="F85" t="s">
        <v>21</v>
      </c>
      <c r="G85">
        <f t="shared" si="3"/>
        <v>2520</v>
      </c>
      <c r="H85">
        <v>2022</v>
      </c>
    </row>
    <row r="86" spans="1:8" ht="14.5">
      <c r="A86" s="2" t="s">
        <v>107</v>
      </c>
      <c r="B86" t="s">
        <v>27</v>
      </c>
      <c r="C86" s="2" t="s">
        <v>18</v>
      </c>
      <c r="D86">
        <v>3900</v>
      </c>
      <c r="E86">
        <f t="shared" si="2"/>
        <v>7800</v>
      </c>
      <c r="F86" t="s">
        <v>13</v>
      </c>
      <c r="G86">
        <f t="shared" si="3"/>
        <v>3900</v>
      </c>
      <c r="H86">
        <v>2022</v>
      </c>
    </row>
    <row r="87" spans="1:8" ht="14.5">
      <c r="A87" s="2" t="s">
        <v>108</v>
      </c>
      <c r="B87" t="s">
        <v>27</v>
      </c>
      <c r="C87" s="2" t="s">
        <v>40</v>
      </c>
      <c r="D87">
        <v>3570</v>
      </c>
      <c r="E87">
        <f t="shared" si="2"/>
        <v>7140</v>
      </c>
      <c r="F87" t="s">
        <v>13</v>
      </c>
      <c r="G87">
        <f t="shared" si="3"/>
        <v>3570</v>
      </c>
      <c r="H87">
        <v>2022</v>
      </c>
    </row>
    <row r="88" spans="1:8" ht="14.5">
      <c r="A88" s="2" t="s">
        <v>109</v>
      </c>
      <c r="B88" t="s">
        <v>27</v>
      </c>
      <c r="C88" s="2" t="s">
        <v>18</v>
      </c>
      <c r="D88">
        <v>3700</v>
      </c>
      <c r="E88">
        <f t="shared" si="2"/>
        <v>7400</v>
      </c>
      <c r="F88" t="s">
        <v>13</v>
      </c>
      <c r="G88">
        <f t="shared" si="3"/>
        <v>3700</v>
      </c>
      <c r="H88">
        <v>2022</v>
      </c>
    </row>
    <row r="89" spans="1:8" ht="14.5">
      <c r="A89" s="2" t="s">
        <v>110</v>
      </c>
      <c r="B89" t="s">
        <v>33</v>
      </c>
      <c r="C89" s="2" t="s">
        <v>16</v>
      </c>
      <c r="D89">
        <v>3680</v>
      </c>
      <c r="E89">
        <v>5670</v>
      </c>
      <c r="F89" t="s">
        <v>13</v>
      </c>
      <c r="G89">
        <f t="shared" si="3"/>
        <v>1990</v>
      </c>
      <c r="H89">
        <v>2022</v>
      </c>
    </row>
    <row r="90" spans="1:8" ht="14.5">
      <c r="A90" s="2" t="s">
        <v>111</v>
      </c>
      <c r="B90" t="s">
        <v>33</v>
      </c>
      <c r="C90" s="2" t="s">
        <v>16</v>
      </c>
      <c r="D90">
        <v>3470</v>
      </c>
      <c r="E90">
        <f t="shared" si="2"/>
        <v>6940</v>
      </c>
      <c r="F90" t="s">
        <v>21</v>
      </c>
      <c r="G90">
        <f t="shared" si="3"/>
        <v>3470</v>
      </c>
      <c r="H90">
        <v>2022</v>
      </c>
    </row>
    <row r="91" spans="1:8" ht="14.5">
      <c r="A91" s="2" t="s">
        <v>112</v>
      </c>
      <c r="B91" t="s">
        <v>33</v>
      </c>
      <c r="C91" s="2" t="s">
        <v>18</v>
      </c>
      <c r="D91">
        <v>2790</v>
      </c>
      <c r="E91">
        <v>4210</v>
      </c>
      <c r="F91" t="s">
        <v>21</v>
      </c>
      <c r="G91">
        <f t="shared" si="3"/>
        <v>1420</v>
      </c>
      <c r="H91">
        <v>2023</v>
      </c>
    </row>
    <row r="92" spans="1:8" ht="14.5">
      <c r="A92" s="2" t="s">
        <v>113</v>
      </c>
      <c r="B92" t="s">
        <v>33</v>
      </c>
      <c r="C92" s="2" t="s">
        <v>16</v>
      </c>
      <c r="D92">
        <v>2780</v>
      </c>
      <c r="E92">
        <v>4570</v>
      </c>
      <c r="F92" t="s">
        <v>13</v>
      </c>
      <c r="G92">
        <f t="shared" si="3"/>
        <v>1790</v>
      </c>
      <c r="H92">
        <v>2023</v>
      </c>
    </row>
    <row r="93" spans="1:8" ht="14.5">
      <c r="A93" s="2" t="s">
        <v>114</v>
      </c>
      <c r="B93" t="s">
        <v>33</v>
      </c>
      <c r="C93" s="2" t="s">
        <v>16</v>
      </c>
      <c r="D93">
        <v>2460</v>
      </c>
      <c r="E93">
        <f t="shared" si="2"/>
        <v>4920</v>
      </c>
      <c r="F93" t="s">
        <v>13</v>
      </c>
      <c r="G93">
        <f t="shared" si="3"/>
        <v>2460</v>
      </c>
      <c r="H93">
        <v>2023</v>
      </c>
    </row>
    <row r="94" spans="1:8" ht="14.5">
      <c r="A94" s="2" t="s">
        <v>58</v>
      </c>
      <c r="B94" t="s">
        <v>33</v>
      </c>
      <c r="C94" s="2" t="s">
        <v>29</v>
      </c>
      <c r="D94">
        <v>1980</v>
      </c>
      <c r="E94">
        <f t="shared" si="2"/>
        <v>3960</v>
      </c>
      <c r="F94" t="s">
        <v>13</v>
      </c>
      <c r="G94">
        <f t="shared" si="3"/>
        <v>1980</v>
      </c>
      <c r="H94">
        <v>2023</v>
      </c>
    </row>
    <row r="95" spans="1:8" ht="14.5">
      <c r="A95" s="2" t="s">
        <v>115</v>
      </c>
      <c r="B95" t="s">
        <v>33</v>
      </c>
      <c r="C95" s="2" t="s">
        <v>79</v>
      </c>
      <c r="D95">
        <v>1890</v>
      </c>
      <c r="E95">
        <f t="shared" si="2"/>
        <v>3780</v>
      </c>
      <c r="F95" t="s">
        <v>13</v>
      </c>
      <c r="G95">
        <f t="shared" si="3"/>
        <v>1890</v>
      </c>
      <c r="H95">
        <v>2023</v>
      </c>
    </row>
    <row r="96" spans="1:8" ht="14.5">
      <c r="A96" s="2" t="s">
        <v>116</v>
      </c>
      <c r="B96" t="s">
        <v>33</v>
      </c>
      <c r="C96" s="2" t="s">
        <v>20</v>
      </c>
      <c r="D96">
        <v>3870</v>
      </c>
      <c r="E96">
        <f t="shared" si="2"/>
        <v>7740</v>
      </c>
      <c r="F96" t="s">
        <v>13</v>
      </c>
      <c r="G96">
        <f t="shared" si="3"/>
        <v>3870</v>
      </c>
      <c r="H96">
        <v>2023</v>
      </c>
    </row>
    <row r="97" spans="1:8" ht="14.5">
      <c r="A97" s="2" t="s">
        <v>117</v>
      </c>
      <c r="B97" t="s">
        <v>33</v>
      </c>
      <c r="C97" s="2" t="s">
        <v>20</v>
      </c>
      <c r="D97">
        <v>2670</v>
      </c>
      <c r="E97">
        <f t="shared" si="2"/>
        <v>5340</v>
      </c>
      <c r="F97" t="s">
        <v>13</v>
      </c>
      <c r="G97">
        <f t="shared" si="3"/>
        <v>2670</v>
      </c>
      <c r="H97">
        <v>2023</v>
      </c>
    </row>
    <row r="98" spans="1:8" ht="14.5">
      <c r="A98" s="2" t="s">
        <v>118</v>
      </c>
      <c r="B98" t="s">
        <v>33</v>
      </c>
      <c r="C98" s="2" t="s">
        <v>18</v>
      </c>
      <c r="D98">
        <v>3790</v>
      </c>
      <c r="E98">
        <f t="shared" si="2"/>
        <v>7580</v>
      </c>
      <c r="F98" t="s">
        <v>13</v>
      </c>
      <c r="G98">
        <f t="shared" si="3"/>
        <v>3790</v>
      </c>
      <c r="H98">
        <v>2023</v>
      </c>
    </row>
    <row r="99" spans="1:8" ht="14.5">
      <c r="A99" s="2" t="s">
        <v>119</v>
      </c>
      <c r="B99" t="s">
        <v>33</v>
      </c>
      <c r="C99" s="2" t="s">
        <v>18</v>
      </c>
      <c r="D99">
        <v>4350</v>
      </c>
      <c r="E99">
        <v>5670</v>
      </c>
      <c r="F99" t="s">
        <v>13</v>
      </c>
      <c r="G99">
        <f t="shared" si="3"/>
        <v>1320</v>
      </c>
      <c r="H99">
        <v>2023</v>
      </c>
    </row>
    <row r="100" spans="1:8" ht="14.5">
      <c r="A100" s="2" t="s">
        <v>120</v>
      </c>
      <c r="B100" t="s">
        <v>33</v>
      </c>
      <c r="C100" s="2" t="s">
        <v>12</v>
      </c>
      <c r="D100">
        <v>3780</v>
      </c>
      <c r="E100">
        <v>4890</v>
      </c>
      <c r="F100" t="s">
        <v>21</v>
      </c>
      <c r="G100">
        <f t="shared" si="3"/>
        <v>1110</v>
      </c>
      <c r="H100">
        <v>2023</v>
      </c>
    </row>
    <row r="101" spans="1:8" ht="14.5">
      <c r="A101" s="2" t="s">
        <v>121</v>
      </c>
      <c r="B101" t="s">
        <v>33</v>
      </c>
      <c r="C101" s="2" t="s">
        <v>16</v>
      </c>
      <c r="D101">
        <v>4560</v>
      </c>
      <c r="E101">
        <v>7570</v>
      </c>
      <c r="F101" t="s">
        <v>13</v>
      </c>
      <c r="G101">
        <f t="shared" si="3"/>
        <v>3010</v>
      </c>
      <c r="H101">
        <v>2023</v>
      </c>
    </row>
    <row r="102" spans="1:8" ht="14.5">
      <c r="A102" s="2" t="s">
        <v>122</v>
      </c>
      <c r="B102" t="s">
        <v>33</v>
      </c>
      <c r="C102" s="2" t="s">
        <v>20</v>
      </c>
      <c r="D102">
        <v>2340</v>
      </c>
      <c r="E102">
        <v>5670</v>
      </c>
      <c r="F102" t="s">
        <v>13</v>
      </c>
      <c r="G102">
        <f t="shared" si="3"/>
        <v>3330</v>
      </c>
      <c r="H102">
        <v>2023</v>
      </c>
    </row>
    <row r="103" spans="1:8" ht="14.5">
      <c r="A103" s="2" t="s">
        <v>123</v>
      </c>
      <c r="B103" t="s">
        <v>33</v>
      </c>
      <c r="C103" s="2" t="s">
        <v>12</v>
      </c>
      <c r="D103">
        <v>2350</v>
      </c>
      <c r="E103">
        <f t="shared" si="2"/>
        <v>4700</v>
      </c>
      <c r="F103" t="s">
        <v>21</v>
      </c>
      <c r="G103">
        <f t="shared" si="3"/>
        <v>2350</v>
      </c>
      <c r="H103">
        <v>2023</v>
      </c>
    </row>
    <row r="104" spans="1:8" ht="14.5">
      <c r="A104" s="2" t="s">
        <v>124</v>
      </c>
      <c r="B104" t="s">
        <v>24</v>
      </c>
      <c r="C104" s="2" t="s">
        <v>20</v>
      </c>
      <c r="D104">
        <v>2300</v>
      </c>
      <c r="E104">
        <f t="shared" si="2"/>
        <v>4600</v>
      </c>
      <c r="F104" t="s">
        <v>21</v>
      </c>
      <c r="G104">
        <f t="shared" si="3"/>
        <v>2300</v>
      </c>
      <c r="H104">
        <v>2023</v>
      </c>
    </row>
    <row r="105" spans="1:8" ht="14.5">
      <c r="A105" s="2" t="s">
        <v>125</v>
      </c>
      <c r="B105" t="s">
        <v>24</v>
      </c>
      <c r="C105" s="2" t="s">
        <v>29</v>
      </c>
      <c r="D105">
        <v>1990</v>
      </c>
      <c r="E105">
        <f t="shared" si="2"/>
        <v>3980</v>
      </c>
      <c r="F105" t="s">
        <v>21</v>
      </c>
      <c r="G105">
        <f t="shared" si="3"/>
        <v>1990</v>
      </c>
      <c r="H105">
        <v>2023</v>
      </c>
    </row>
    <row r="106" spans="1:8" ht="14.5">
      <c r="A106" s="2" t="s">
        <v>126</v>
      </c>
      <c r="B106" t="s">
        <v>24</v>
      </c>
      <c r="C106" s="2" t="s">
        <v>79</v>
      </c>
      <c r="D106">
        <v>2800</v>
      </c>
      <c r="E106">
        <f t="shared" si="2"/>
        <v>5600</v>
      </c>
      <c r="F106" t="s">
        <v>21</v>
      </c>
      <c r="G106">
        <f t="shared" si="3"/>
        <v>2800</v>
      </c>
      <c r="H106">
        <v>2023</v>
      </c>
    </row>
    <row r="107" spans="1:8" ht="14.5">
      <c r="A107" s="2" t="s">
        <v>127</v>
      </c>
      <c r="B107" t="s">
        <v>24</v>
      </c>
      <c r="C107" s="2" t="s">
        <v>40</v>
      </c>
      <c r="D107">
        <v>3100</v>
      </c>
      <c r="E107">
        <f t="shared" si="2"/>
        <v>6200</v>
      </c>
      <c r="F107" t="s">
        <v>21</v>
      </c>
      <c r="G107">
        <f t="shared" si="3"/>
        <v>3100</v>
      </c>
      <c r="H107">
        <v>2023</v>
      </c>
    </row>
    <row r="108" spans="1:8" ht="14.5">
      <c r="A108" s="2" t="s">
        <v>128</v>
      </c>
      <c r="B108" t="s">
        <v>27</v>
      </c>
      <c r="C108" s="2" t="s">
        <v>44</v>
      </c>
      <c r="D108">
        <v>5100</v>
      </c>
      <c r="E108">
        <f t="shared" si="2"/>
        <v>10200</v>
      </c>
      <c r="F108" t="s">
        <v>21</v>
      </c>
      <c r="G108">
        <f t="shared" si="3"/>
        <v>5100</v>
      </c>
      <c r="H108">
        <v>2023</v>
      </c>
    </row>
    <row r="109" spans="1:8" ht="14.5">
      <c r="A109" s="2" t="s">
        <v>129</v>
      </c>
      <c r="B109" t="s">
        <v>27</v>
      </c>
      <c r="C109" s="2" t="s">
        <v>29</v>
      </c>
      <c r="D109">
        <v>4200</v>
      </c>
      <c r="E109">
        <f t="shared" si="2"/>
        <v>8400</v>
      </c>
      <c r="F109" t="s">
        <v>21</v>
      </c>
      <c r="G109">
        <f t="shared" si="3"/>
        <v>4200</v>
      </c>
      <c r="H109">
        <v>2023</v>
      </c>
    </row>
    <row r="110" spans="1:8" ht="14.5">
      <c r="A110" s="2" t="s">
        <v>130</v>
      </c>
      <c r="B110" t="s">
        <v>27</v>
      </c>
      <c r="C110" s="2" t="s">
        <v>12</v>
      </c>
      <c r="D110">
        <v>3470</v>
      </c>
      <c r="E110">
        <f t="shared" si="2"/>
        <v>6940</v>
      </c>
      <c r="F110" t="s">
        <v>13</v>
      </c>
      <c r="G110">
        <f t="shared" si="3"/>
        <v>3470</v>
      </c>
      <c r="H110">
        <v>2023</v>
      </c>
    </row>
    <row r="111" spans="1:8" ht="14.5">
      <c r="A111" s="2" t="s">
        <v>131</v>
      </c>
      <c r="B111" t="s">
        <v>27</v>
      </c>
      <c r="C111" s="2" t="s">
        <v>20</v>
      </c>
      <c r="D111">
        <v>2900</v>
      </c>
      <c r="E111">
        <f t="shared" si="2"/>
        <v>5800</v>
      </c>
      <c r="F111" t="s">
        <v>13</v>
      </c>
      <c r="G111">
        <f t="shared" si="3"/>
        <v>2900</v>
      </c>
      <c r="H111">
        <v>2023</v>
      </c>
    </row>
    <row r="112" spans="1:8" ht="14.5">
      <c r="A112" s="2" t="s">
        <v>132</v>
      </c>
      <c r="B112" t="s">
        <v>27</v>
      </c>
      <c r="C112" s="2" t="s">
        <v>20</v>
      </c>
      <c r="D112">
        <v>2850</v>
      </c>
      <c r="E112">
        <f t="shared" si="2"/>
        <v>5700</v>
      </c>
      <c r="F112" t="s">
        <v>13</v>
      </c>
      <c r="G112">
        <f t="shared" si="3"/>
        <v>2850</v>
      </c>
      <c r="H112">
        <v>2023</v>
      </c>
    </row>
    <row r="113" spans="1:8" ht="14.5">
      <c r="A113" s="2" t="s">
        <v>133</v>
      </c>
      <c r="B113" t="s">
        <v>27</v>
      </c>
      <c r="C113" s="2" t="s">
        <v>29</v>
      </c>
      <c r="D113">
        <v>3160</v>
      </c>
      <c r="E113">
        <v>6780</v>
      </c>
      <c r="F113" t="s">
        <v>13</v>
      </c>
      <c r="G113">
        <f t="shared" si="3"/>
        <v>3620</v>
      </c>
      <c r="H113">
        <v>2023</v>
      </c>
    </row>
    <row r="114" spans="1:8" ht="14.5">
      <c r="A114" s="2" t="s">
        <v>103</v>
      </c>
      <c r="B114" t="s">
        <v>27</v>
      </c>
      <c r="C114" s="2" t="s">
        <v>12</v>
      </c>
      <c r="D114">
        <v>3260</v>
      </c>
      <c r="E114">
        <v>4370</v>
      </c>
      <c r="F114" t="s">
        <v>21</v>
      </c>
      <c r="G114">
        <f t="shared" si="3"/>
        <v>1110</v>
      </c>
      <c r="H114">
        <v>2023</v>
      </c>
    </row>
    <row r="115" spans="1:8" ht="14.5">
      <c r="A115" s="2" t="s">
        <v>26</v>
      </c>
      <c r="B115" t="s">
        <v>27</v>
      </c>
      <c r="C115" s="2" t="s">
        <v>20</v>
      </c>
      <c r="D115">
        <v>3100</v>
      </c>
      <c r="E115">
        <f t="shared" si="2"/>
        <v>6200</v>
      </c>
      <c r="F115" t="s">
        <v>21</v>
      </c>
      <c r="G115">
        <f t="shared" si="3"/>
        <v>3100</v>
      </c>
      <c r="H115">
        <v>2023</v>
      </c>
    </row>
    <row r="116" spans="1:8" ht="14.5">
      <c r="A116" s="2" t="s">
        <v>134</v>
      </c>
      <c r="B116" t="s">
        <v>27</v>
      </c>
      <c r="C116" s="2" t="s">
        <v>40</v>
      </c>
      <c r="D116">
        <v>2340</v>
      </c>
      <c r="E116">
        <f t="shared" si="2"/>
        <v>4680</v>
      </c>
      <c r="F116" t="s">
        <v>21</v>
      </c>
      <c r="G116">
        <f t="shared" si="3"/>
        <v>2340</v>
      </c>
      <c r="H116">
        <v>2023</v>
      </c>
    </row>
    <row r="117" spans="1:8" ht="14.5">
      <c r="A117" s="2" t="s">
        <v>135</v>
      </c>
      <c r="B117" t="s">
        <v>27</v>
      </c>
      <c r="C117" s="2" t="s">
        <v>16</v>
      </c>
      <c r="D117">
        <v>2720</v>
      </c>
      <c r="E117">
        <v>3670</v>
      </c>
      <c r="F117" t="s">
        <v>21</v>
      </c>
      <c r="G117">
        <f t="shared" si="3"/>
        <v>950</v>
      </c>
      <c r="H117">
        <v>2023</v>
      </c>
    </row>
    <row r="118" spans="1:8" ht="14.5">
      <c r="A118" s="2" t="s">
        <v>136</v>
      </c>
      <c r="B118" t="s">
        <v>11</v>
      </c>
      <c r="C118" s="2" t="s">
        <v>20</v>
      </c>
      <c r="D118">
        <v>2800</v>
      </c>
      <c r="E118">
        <f t="shared" si="2"/>
        <v>5600</v>
      </c>
      <c r="F118" t="s">
        <v>21</v>
      </c>
      <c r="G118">
        <f t="shared" si="3"/>
        <v>2800</v>
      </c>
      <c r="H118">
        <v>2023</v>
      </c>
    </row>
    <row r="119" spans="1:8" ht="14.5">
      <c r="A119" s="2" t="s">
        <v>137</v>
      </c>
      <c r="B119" t="s">
        <v>11</v>
      </c>
      <c r="C119" s="2" t="s">
        <v>18</v>
      </c>
      <c r="D119">
        <v>2340</v>
      </c>
      <c r="E119">
        <v>6450</v>
      </c>
      <c r="F119" t="s">
        <v>21</v>
      </c>
      <c r="G119">
        <f t="shared" si="3"/>
        <v>4110</v>
      </c>
      <c r="H119">
        <v>2023</v>
      </c>
    </row>
    <row r="120" spans="1:8" ht="14.5">
      <c r="A120" s="2" t="s">
        <v>138</v>
      </c>
      <c r="B120" t="s">
        <v>11</v>
      </c>
      <c r="C120" s="2" t="s">
        <v>12</v>
      </c>
      <c r="D120">
        <v>3860</v>
      </c>
      <c r="E120">
        <v>8790</v>
      </c>
      <c r="F120" t="s">
        <v>21</v>
      </c>
      <c r="G120">
        <f t="shared" si="3"/>
        <v>4930</v>
      </c>
      <c r="H120">
        <v>2023</v>
      </c>
    </row>
    <row r="121" spans="1:8" ht="14.5">
      <c r="A121" s="2" t="s">
        <v>139</v>
      </c>
      <c r="B121" t="s">
        <v>11</v>
      </c>
      <c r="C121" s="2" t="s">
        <v>44</v>
      </c>
      <c r="D121">
        <v>3290</v>
      </c>
      <c r="E121">
        <v>7890</v>
      </c>
      <c r="F121" t="s">
        <v>21</v>
      </c>
      <c r="G121">
        <f t="shared" si="3"/>
        <v>4600</v>
      </c>
      <c r="H121">
        <v>2024</v>
      </c>
    </row>
    <row r="122" spans="1:8" ht="14.5">
      <c r="A122" s="2" t="s">
        <v>140</v>
      </c>
      <c r="B122" t="s">
        <v>11</v>
      </c>
      <c r="C122" s="2" t="s">
        <v>40</v>
      </c>
      <c r="D122">
        <v>3100</v>
      </c>
      <c r="E122">
        <f t="shared" si="2"/>
        <v>6200</v>
      </c>
      <c r="F122" t="s">
        <v>21</v>
      </c>
      <c r="G122">
        <f t="shared" si="3"/>
        <v>3100</v>
      </c>
      <c r="H122">
        <v>2024</v>
      </c>
    </row>
    <row r="123" spans="1:8" ht="14.5">
      <c r="A123" s="2" t="s">
        <v>141</v>
      </c>
      <c r="B123" t="s">
        <v>11</v>
      </c>
      <c r="C123" s="2" t="s">
        <v>40</v>
      </c>
      <c r="D123">
        <v>2300</v>
      </c>
      <c r="E123">
        <v>5600</v>
      </c>
      <c r="F123" t="s">
        <v>21</v>
      </c>
      <c r="G123">
        <f t="shared" si="3"/>
        <v>3300</v>
      </c>
      <c r="H123">
        <v>2024</v>
      </c>
    </row>
    <row r="124" spans="1:8" ht="14.5">
      <c r="A124" s="2" t="s">
        <v>142</v>
      </c>
      <c r="B124" t="s">
        <v>11</v>
      </c>
      <c r="C124" s="2" t="s">
        <v>40</v>
      </c>
      <c r="D124">
        <v>2490</v>
      </c>
      <c r="E124">
        <f t="shared" si="2"/>
        <v>4980</v>
      </c>
      <c r="F124" t="s">
        <v>13</v>
      </c>
      <c r="G124">
        <f t="shared" si="3"/>
        <v>2490</v>
      </c>
      <c r="H124">
        <v>2024</v>
      </c>
    </row>
    <row r="125" spans="1:8" ht="14.5">
      <c r="A125" s="2" t="s">
        <v>143</v>
      </c>
      <c r="B125" t="s">
        <v>27</v>
      </c>
      <c r="C125" s="2" t="s">
        <v>29</v>
      </c>
      <c r="D125">
        <v>2800</v>
      </c>
      <c r="E125">
        <v>3450</v>
      </c>
      <c r="F125" t="s">
        <v>13</v>
      </c>
      <c r="G125">
        <f t="shared" si="3"/>
        <v>650</v>
      </c>
      <c r="H125">
        <v>2024</v>
      </c>
    </row>
    <row r="126" spans="1:8" ht="14.5">
      <c r="A126" s="2" t="s">
        <v>144</v>
      </c>
      <c r="B126" t="s">
        <v>27</v>
      </c>
      <c r="C126" s="2" t="s">
        <v>84</v>
      </c>
      <c r="D126">
        <v>4370</v>
      </c>
      <c r="E126">
        <v>6700</v>
      </c>
      <c r="F126" t="s">
        <v>13</v>
      </c>
      <c r="G126">
        <f t="shared" si="3"/>
        <v>2330</v>
      </c>
      <c r="H126">
        <v>2024</v>
      </c>
    </row>
    <row r="127" spans="1:8" ht="14.5">
      <c r="A127" s="2" t="s">
        <v>145</v>
      </c>
      <c r="B127" t="s">
        <v>27</v>
      </c>
      <c r="C127" s="2" t="s">
        <v>40</v>
      </c>
      <c r="D127">
        <v>1650</v>
      </c>
      <c r="E127">
        <v>2780</v>
      </c>
      <c r="F127" t="s">
        <v>13</v>
      </c>
      <c r="G127">
        <f t="shared" si="3"/>
        <v>1130</v>
      </c>
      <c r="H127">
        <v>2024</v>
      </c>
    </row>
    <row r="128" spans="1:8" ht="14.5">
      <c r="A128" s="2" t="s">
        <v>146</v>
      </c>
      <c r="B128" t="s">
        <v>27</v>
      </c>
      <c r="C128" s="2" t="s">
        <v>20</v>
      </c>
      <c r="D128">
        <v>1850</v>
      </c>
      <c r="E128">
        <f t="shared" si="2"/>
        <v>3700</v>
      </c>
      <c r="F128" t="s">
        <v>13</v>
      </c>
      <c r="G128">
        <f t="shared" si="3"/>
        <v>1850</v>
      </c>
      <c r="H128">
        <v>2024</v>
      </c>
    </row>
    <row r="129" spans="1:8" ht="14.5">
      <c r="A129" s="2" t="s">
        <v>147</v>
      </c>
      <c r="B129" t="s">
        <v>27</v>
      </c>
      <c r="C129" s="2" t="s">
        <v>40</v>
      </c>
      <c r="D129">
        <v>3000</v>
      </c>
      <c r="E129">
        <f t="shared" si="2"/>
        <v>6000</v>
      </c>
      <c r="F129" t="s">
        <v>21</v>
      </c>
      <c r="G129">
        <f t="shared" si="3"/>
        <v>3000</v>
      </c>
      <c r="H129">
        <v>2024</v>
      </c>
    </row>
    <row r="130" spans="1:8" ht="14.5">
      <c r="A130" s="2" t="s">
        <v>148</v>
      </c>
      <c r="B130" t="s">
        <v>33</v>
      </c>
      <c r="C130" s="2" t="s">
        <v>16</v>
      </c>
      <c r="D130">
        <v>2790</v>
      </c>
      <c r="E130">
        <f t="shared" si="2"/>
        <v>5580</v>
      </c>
      <c r="F130" t="s">
        <v>21</v>
      </c>
      <c r="G130">
        <f t="shared" si="3"/>
        <v>2790</v>
      </c>
      <c r="H130">
        <v>2024</v>
      </c>
    </row>
    <row r="131" spans="1:8" ht="14.5">
      <c r="A131" s="2" t="s">
        <v>149</v>
      </c>
      <c r="B131" t="s">
        <v>33</v>
      </c>
      <c r="C131" s="2" t="s">
        <v>20</v>
      </c>
      <c r="D131">
        <v>3420</v>
      </c>
      <c r="E131">
        <v>5430</v>
      </c>
      <c r="F131" t="s">
        <v>21</v>
      </c>
      <c r="G131">
        <f t="shared" ref="G131:G150" si="4">E131-D131</f>
        <v>2010</v>
      </c>
      <c r="H131">
        <v>2024</v>
      </c>
    </row>
    <row r="132" spans="1:8" ht="14.5">
      <c r="A132" s="2" t="s">
        <v>150</v>
      </c>
      <c r="B132" t="s">
        <v>33</v>
      </c>
      <c r="C132" s="2" t="s">
        <v>44</v>
      </c>
      <c r="D132">
        <v>3100</v>
      </c>
      <c r="E132">
        <v>4890</v>
      </c>
      <c r="F132" t="s">
        <v>13</v>
      </c>
      <c r="G132">
        <f t="shared" si="4"/>
        <v>1790</v>
      </c>
      <c r="H132">
        <v>2024</v>
      </c>
    </row>
    <row r="133" spans="1:8" ht="14.5">
      <c r="A133" s="2" t="s">
        <v>151</v>
      </c>
      <c r="B133" t="s">
        <v>24</v>
      </c>
      <c r="C133" s="2" t="s">
        <v>16</v>
      </c>
      <c r="D133">
        <v>3240</v>
      </c>
      <c r="E133">
        <v>4560</v>
      </c>
      <c r="F133" t="s">
        <v>21</v>
      </c>
      <c r="G133">
        <f t="shared" si="4"/>
        <v>1320</v>
      </c>
      <c r="H133">
        <v>2024</v>
      </c>
    </row>
    <row r="134" spans="1:8" ht="14.5">
      <c r="A134" s="2" t="s">
        <v>152</v>
      </c>
      <c r="B134" t="s">
        <v>24</v>
      </c>
      <c r="C134" s="2" t="s">
        <v>20</v>
      </c>
      <c r="D134">
        <v>4520</v>
      </c>
      <c r="E134">
        <v>6540</v>
      </c>
      <c r="F134" t="s">
        <v>13</v>
      </c>
      <c r="G134">
        <f t="shared" si="4"/>
        <v>2020</v>
      </c>
      <c r="H134">
        <v>2024</v>
      </c>
    </row>
    <row r="135" spans="1:8" ht="14.5">
      <c r="A135" s="2" t="s">
        <v>153</v>
      </c>
      <c r="B135" t="s">
        <v>24</v>
      </c>
      <c r="C135" s="2" t="s">
        <v>40</v>
      </c>
      <c r="D135">
        <v>4230</v>
      </c>
      <c r="E135">
        <v>5670</v>
      </c>
      <c r="F135" t="s">
        <v>21</v>
      </c>
      <c r="G135">
        <f t="shared" si="4"/>
        <v>1440</v>
      </c>
      <c r="H135">
        <v>2024</v>
      </c>
    </row>
    <row r="136" spans="1:8" ht="14.5">
      <c r="A136" s="2" t="s">
        <v>154</v>
      </c>
      <c r="B136" t="s">
        <v>24</v>
      </c>
      <c r="C136" s="2" t="s">
        <v>20</v>
      </c>
      <c r="D136">
        <v>1790</v>
      </c>
      <c r="E136">
        <f>2*D136</f>
        <v>3580</v>
      </c>
      <c r="F136" t="s">
        <v>21</v>
      </c>
      <c r="G136">
        <f t="shared" si="4"/>
        <v>1790</v>
      </c>
      <c r="H136">
        <v>2024</v>
      </c>
    </row>
    <row r="137" spans="1:8" ht="14.5">
      <c r="A137" s="2" t="s">
        <v>155</v>
      </c>
      <c r="B137" t="s">
        <v>24</v>
      </c>
      <c r="C137" s="2" t="s">
        <v>20</v>
      </c>
      <c r="D137">
        <v>2460</v>
      </c>
      <c r="E137">
        <v>4670</v>
      </c>
      <c r="F137" t="s">
        <v>13</v>
      </c>
      <c r="G137">
        <f t="shared" si="4"/>
        <v>2210</v>
      </c>
      <c r="H137">
        <v>2024</v>
      </c>
    </row>
    <row r="138" spans="1:8" ht="14.5">
      <c r="A138" s="2" t="s">
        <v>56</v>
      </c>
      <c r="B138" t="s">
        <v>24</v>
      </c>
      <c r="C138" s="2" t="s">
        <v>18</v>
      </c>
      <c r="D138">
        <v>2570</v>
      </c>
      <c r="E138">
        <v>4000</v>
      </c>
      <c r="F138" t="s">
        <v>13</v>
      </c>
      <c r="G138">
        <f t="shared" si="4"/>
        <v>1430</v>
      </c>
      <c r="H138">
        <v>2024</v>
      </c>
    </row>
    <row r="139" spans="1:8" ht="14.5">
      <c r="A139" s="2" t="s">
        <v>156</v>
      </c>
      <c r="B139" t="s">
        <v>24</v>
      </c>
      <c r="C139" s="2" t="s">
        <v>18</v>
      </c>
      <c r="D139">
        <v>3460</v>
      </c>
      <c r="E139">
        <v>4890</v>
      </c>
      <c r="F139" t="s">
        <v>21</v>
      </c>
      <c r="G139">
        <f t="shared" si="4"/>
        <v>1430</v>
      </c>
      <c r="H139">
        <v>2024</v>
      </c>
    </row>
    <row r="140" spans="1:8" ht="14.5">
      <c r="A140" s="2" t="s">
        <v>157</v>
      </c>
      <c r="B140" t="s">
        <v>11</v>
      </c>
      <c r="C140" s="2" t="s">
        <v>20</v>
      </c>
      <c r="D140">
        <v>5200</v>
      </c>
      <c r="E140">
        <f>2*D140</f>
        <v>10400</v>
      </c>
      <c r="F140" t="s">
        <v>13</v>
      </c>
      <c r="G140">
        <f t="shared" si="4"/>
        <v>5200</v>
      </c>
      <c r="H140">
        <v>2024</v>
      </c>
    </row>
    <row r="141" spans="1:8" ht="14.5">
      <c r="A141" s="2" t="s">
        <v>158</v>
      </c>
      <c r="B141" t="s">
        <v>11</v>
      </c>
      <c r="C141" s="2" t="s">
        <v>12</v>
      </c>
      <c r="D141">
        <v>2430</v>
      </c>
      <c r="E141">
        <v>8900</v>
      </c>
      <c r="F141" t="s">
        <v>21</v>
      </c>
      <c r="G141">
        <f t="shared" si="4"/>
        <v>6470</v>
      </c>
      <c r="H141">
        <v>2024</v>
      </c>
    </row>
    <row r="142" spans="1:8" ht="14.5">
      <c r="A142" s="2" t="s">
        <v>159</v>
      </c>
      <c r="B142" t="s">
        <v>11</v>
      </c>
      <c r="C142" s="2" t="s">
        <v>12</v>
      </c>
      <c r="D142">
        <v>3270</v>
      </c>
      <c r="E142">
        <v>8650</v>
      </c>
      <c r="F142" t="s">
        <v>13</v>
      </c>
      <c r="G142">
        <f t="shared" si="4"/>
        <v>5380</v>
      </c>
      <c r="H142">
        <v>2024</v>
      </c>
    </row>
    <row r="143" spans="1:8" ht="14.5">
      <c r="A143" s="2" t="s">
        <v>160</v>
      </c>
      <c r="B143" t="s">
        <v>11</v>
      </c>
      <c r="C143" s="2" t="s">
        <v>20</v>
      </c>
      <c r="D143">
        <v>3400</v>
      </c>
      <c r="E143">
        <f>2*D143</f>
        <v>6800</v>
      </c>
      <c r="F143" t="s">
        <v>21</v>
      </c>
      <c r="G143">
        <f t="shared" si="4"/>
        <v>3400</v>
      </c>
      <c r="H143">
        <v>2024</v>
      </c>
    </row>
    <row r="144" spans="1:8" ht="14.5">
      <c r="A144" s="2" t="s">
        <v>161</v>
      </c>
      <c r="B144" t="s">
        <v>27</v>
      </c>
      <c r="C144" s="2" t="s">
        <v>12</v>
      </c>
      <c r="D144">
        <v>2790</v>
      </c>
      <c r="E144">
        <f>2*D144</f>
        <v>5580</v>
      </c>
      <c r="F144" t="s">
        <v>13</v>
      </c>
      <c r="G144">
        <f t="shared" si="4"/>
        <v>2790</v>
      </c>
      <c r="H144">
        <v>2024</v>
      </c>
    </row>
    <row r="145" spans="1:8" ht="14.5">
      <c r="A145" s="2" t="s">
        <v>162</v>
      </c>
      <c r="B145" t="s">
        <v>27</v>
      </c>
      <c r="C145" s="2" t="s">
        <v>16</v>
      </c>
      <c r="D145">
        <v>2600</v>
      </c>
      <c r="E145">
        <v>4200</v>
      </c>
      <c r="F145" t="s">
        <v>21</v>
      </c>
      <c r="G145">
        <f t="shared" si="4"/>
        <v>1600</v>
      </c>
      <c r="H145">
        <v>2024</v>
      </c>
    </row>
    <row r="146" spans="1:8" ht="14.5">
      <c r="A146" s="2" t="s">
        <v>163</v>
      </c>
      <c r="B146" t="s">
        <v>11</v>
      </c>
      <c r="C146" s="2" t="s">
        <v>16</v>
      </c>
      <c r="D146">
        <v>2540</v>
      </c>
      <c r="E146">
        <v>6090</v>
      </c>
      <c r="F146" t="s">
        <v>21</v>
      </c>
      <c r="G146">
        <f t="shared" si="4"/>
        <v>3550</v>
      </c>
      <c r="H146">
        <v>2024</v>
      </c>
    </row>
    <row r="147" spans="1:8" ht="14.5">
      <c r="A147" s="2" t="s">
        <v>36</v>
      </c>
      <c r="B147" t="s">
        <v>33</v>
      </c>
      <c r="C147" s="2" t="s">
        <v>20</v>
      </c>
      <c r="D147">
        <v>3210</v>
      </c>
      <c r="E147">
        <v>5400</v>
      </c>
      <c r="F147" t="s">
        <v>21</v>
      </c>
      <c r="G147">
        <f t="shared" si="4"/>
        <v>2190</v>
      </c>
      <c r="H147">
        <v>2024</v>
      </c>
    </row>
    <row r="148" spans="1:8" ht="14.5">
      <c r="A148" s="2" t="s">
        <v>164</v>
      </c>
      <c r="B148" t="s">
        <v>33</v>
      </c>
      <c r="C148" s="2" t="s">
        <v>16</v>
      </c>
      <c r="D148">
        <v>3670</v>
      </c>
      <c r="E148">
        <v>6780</v>
      </c>
      <c r="F148" t="s">
        <v>13</v>
      </c>
      <c r="G148">
        <f t="shared" si="4"/>
        <v>3110</v>
      </c>
      <c r="H148">
        <v>2024</v>
      </c>
    </row>
    <row r="149" spans="1:8" ht="14.5">
      <c r="A149" s="2" t="s">
        <v>151</v>
      </c>
      <c r="B149" t="s">
        <v>33</v>
      </c>
      <c r="C149" s="2" t="s">
        <v>16</v>
      </c>
      <c r="D149">
        <v>2500</v>
      </c>
      <c r="E149">
        <v>4500</v>
      </c>
      <c r="F149" t="s">
        <v>13</v>
      </c>
      <c r="G149">
        <f t="shared" si="4"/>
        <v>2000</v>
      </c>
      <c r="H149">
        <v>2024</v>
      </c>
    </row>
    <row r="150" spans="1:8" ht="14.5">
      <c r="A150" s="3" t="s">
        <v>165</v>
      </c>
      <c r="B150" t="s">
        <v>11</v>
      </c>
      <c r="C150" s="3" t="s">
        <v>40</v>
      </c>
      <c r="D150">
        <v>2350</v>
      </c>
      <c r="E150">
        <f>2*D150</f>
        <v>4700</v>
      </c>
      <c r="F150" t="s">
        <v>21</v>
      </c>
      <c r="G150">
        <f t="shared" si="4"/>
        <v>2350</v>
      </c>
      <c r="H150">
        <v>2024</v>
      </c>
    </row>
    <row r="151" spans="1:8" ht="14.5">
      <c r="A151" s="22" t="s">
        <v>163</v>
      </c>
      <c r="B151" s="23" t="s">
        <v>11</v>
      </c>
      <c r="C151" s="22" t="s">
        <v>16</v>
      </c>
      <c r="D151" s="23">
        <v>2540</v>
      </c>
      <c r="E151" s="23">
        <v>6090</v>
      </c>
      <c r="F151" s="23" t="s">
        <v>21</v>
      </c>
      <c r="G151" s="23">
        <f>E151-D151</f>
        <v>3550</v>
      </c>
      <c r="H151" s="23">
        <v>2024</v>
      </c>
    </row>
  </sheetData>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69" zoomScaleNormal="69" workbookViewId="0">
      <selection activeCell="U4" sqref="U4"/>
    </sheetView>
  </sheetViews>
  <sheetFormatPr defaultRowHeight="1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2" zoomScale="52" zoomScaleNormal="52" workbookViewId="0">
      <selection activeCell="W43" sqref="W43"/>
    </sheetView>
  </sheetViews>
  <sheetFormatPr defaultRowHeight="1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L20" sqref="L20"/>
    </sheetView>
  </sheetViews>
  <sheetFormatPr defaultRowHeight="14"/>
  <cols>
    <col min="1" max="1" width="15.75" customWidth="1"/>
    <col min="2" max="2" width="15.58203125" customWidth="1"/>
    <col min="3" max="6" width="6.75" customWidth="1"/>
    <col min="7" max="7" width="10.83203125" bestFit="1" customWidth="1"/>
    <col min="12" max="12" width="12.9140625" bestFit="1" customWidth="1"/>
  </cols>
  <sheetData>
    <row r="1" spans="1:9">
      <c r="A1" s="5" t="s">
        <v>166</v>
      </c>
      <c r="B1" s="5" t="s">
        <v>167</v>
      </c>
    </row>
    <row r="2" spans="1:9">
      <c r="A2" s="5" t="s">
        <v>168</v>
      </c>
      <c r="B2">
        <v>2020</v>
      </c>
      <c r="C2">
        <v>2021</v>
      </c>
      <c r="D2">
        <v>2022</v>
      </c>
      <c r="E2">
        <v>2023</v>
      </c>
      <c r="F2">
        <v>2024</v>
      </c>
      <c r="G2" t="s">
        <v>169</v>
      </c>
      <c r="H2" s="21"/>
      <c r="I2" s="21"/>
    </row>
    <row r="3" spans="1:9">
      <c r="A3" s="7" t="s">
        <v>21</v>
      </c>
      <c r="B3" s="6">
        <v>56760</v>
      </c>
      <c r="C3" s="6">
        <v>44660</v>
      </c>
      <c r="D3" s="6">
        <v>81390</v>
      </c>
      <c r="E3" s="6">
        <v>92540</v>
      </c>
      <c r="F3" s="6">
        <v>97580</v>
      </c>
      <c r="G3" s="6">
        <v>372930</v>
      </c>
      <c r="H3" s="17"/>
      <c r="I3" s="18"/>
    </row>
    <row r="4" spans="1:9">
      <c r="A4" s="7" t="s">
        <v>13</v>
      </c>
      <c r="B4" s="6">
        <v>172340</v>
      </c>
      <c r="C4" s="6">
        <v>145460</v>
      </c>
      <c r="D4" s="6">
        <v>108550</v>
      </c>
      <c r="E4" s="6">
        <v>82020</v>
      </c>
      <c r="F4" s="6">
        <v>77620</v>
      </c>
      <c r="G4" s="6">
        <v>585990</v>
      </c>
      <c r="H4" s="17"/>
      <c r="I4" s="18"/>
    </row>
    <row r="5" spans="1:9" ht="14.5" thickBot="1">
      <c r="A5" s="7" t="s">
        <v>169</v>
      </c>
      <c r="B5" s="6">
        <v>229100</v>
      </c>
      <c r="C5" s="6">
        <v>190120</v>
      </c>
      <c r="D5" s="6">
        <v>189940</v>
      </c>
      <c r="E5" s="6">
        <v>174560</v>
      </c>
      <c r="F5" s="6">
        <v>175200</v>
      </c>
      <c r="G5" s="6">
        <v>958920</v>
      </c>
      <c r="H5" s="19"/>
      <c r="I5" s="20"/>
    </row>
    <row r="20" spans="12:12">
      <c r="L20" s="5" t="s">
        <v>168</v>
      </c>
    </row>
    <row r="21" spans="12:12">
      <c r="L21" s="7" t="s">
        <v>44</v>
      </c>
    </row>
    <row r="22" spans="12:12">
      <c r="L22" s="7" t="s">
        <v>84</v>
      </c>
    </row>
    <row r="23" spans="12:12">
      <c r="L23" s="7" t="s">
        <v>79</v>
      </c>
    </row>
    <row r="24" spans="12:12">
      <c r="L24" s="7" t="s">
        <v>16</v>
      </c>
    </row>
    <row r="25" spans="12:12">
      <c r="L25" s="7" t="s">
        <v>20</v>
      </c>
    </row>
    <row r="26" spans="12:12">
      <c r="L26" s="7" t="s">
        <v>18</v>
      </c>
    </row>
    <row r="27" spans="12:12">
      <c r="L27" s="7" t="s">
        <v>29</v>
      </c>
    </row>
    <row r="28" spans="12:12">
      <c r="L28" s="7" t="s">
        <v>40</v>
      </c>
    </row>
    <row r="29" spans="12:12">
      <c r="L29" s="7" t="s">
        <v>12</v>
      </c>
    </row>
    <row r="30" spans="12:12">
      <c r="L30" s="7" t="s">
        <v>169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K2" sqref="K2"/>
    </sheetView>
  </sheetViews>
  <sheetFormatPr defaultRowHeight="14"/>
  <cols>
    <col min="1" max="1" width="12.9140625" bestFit="1" customWidth="1"/>
    <col min="2" max="2" width="11.9140625" customWidth="1"/>
    <col min="3" max="3" width="11.83203125" bestFit="1" customWidth="1"/>
    <col min="10" max="10" width="12.83203125" bestFit="1" customWidth="1"/>
    <col min="11" max="11" width="18.75" bestFit="1" customWidth="1"/>
  </cols>
  <sheetData>
    <row r="1" spans="1:12">
      <c r="A1" s="5" t="s">
        <v>168</v>
      </c>
      <c r="B1" t="s">
        <v>170</v>
      </c>
    </row>
    <row r="2" spans="1:12">
      <c r="A2" s="7">
        <v>2020</v>
      </c>
      <c r="B2" s="6">
        <v>110010</v>
      </c>
    </row>
    <row r="3" spans="1:12">
      <c r="A3" s="7">
        <v>2021</v>
      </c>
      <c r="B3" s="6">
        <v>83110</v>
      </c>
    </row>
    <row r="4" spans="1:12">
      <c r="A4" s="7">
        <v>2022</v>
      </c>
      <c r="B4" s="6">
        <v>92790</v>
      </c>
    </row>
    <row r="5" spans="1:12">
      <c r="A5" s="7">
        <v>2023</v>
      </c>
      <c r="B5" s="6">
        <v>82660</v>
      </c>
    </row>
    <row r="6" spans="1:12">
      <c r="A6" s="7">
        <v>2024</v>
      </c>
      <c r="B6" s="6">
        <v>82270</v>
      </c>
    </row>
    <row r="7" spans="1:12">
      <c r="A7" s="7" t="s">
        <v>169</v>
      </c>
      <c r="B7" s="6">
        <v>450840</v>
      </c>
    </row>
    <row r="9" spans="1:12">
      <c r="J9" s="8"/>
      <c r="K9" s="9"/>
      <c r="L9" s="10"/>
    </row>
    <row r="10" spans="1:12">
      <c r="J10" s="11"/>
      <c r="K10" s="12"/>
      <c r="L10" s="13"/>
    </row>
    <row r="11" spans="1:12">
      <c r="J11" s="11"/>
      <c r="K11" s="12"/>
      <c r="L11" s="13"/>
    </row>
    <row r="12" spans="1:12">
      <c r="J12" s="11"/>
      <c r="K12" s="12"/>
      <c r="L12" s="13"/>
    </row>
    <row r="13" spans="1:12">
      <c r="J13" s="11"/>
      <c r="K13" s="12"/>
      <c r="L13" s="13"/>
    </row>
    <row r="14" spans="1:12">
      <c r="J14" s="11"/>
      <c r="K14" s="12"/>
      <c r="L14" s="13"/>
    </row>
    <row r="15" spans="1:12">
      <c r="J15" s="11"/>
      <c r="K15" s="12"/>
      <c r="L15" s="13"/>
    </row>
    <row r="16" spans="1:12">
      <c r="J16" s="11"/>
      <c r="K16" s="12"/>
      <c r="L16" s="13"/>
    </row>
    <row r="17" spans="10:12">
      <c r="J17" s="11"/>
      <c r="K17" s="12"/>
      <c r="L17" s="13"/>
    </row>
    <row r="18" spans="10:12">
      <c r="J18" s="11"/>
      <c r="K18" s="12"/>
      <c r="L18" s="13"/>
    </row>
    <row r="19" spans="10:12">
      <c r="J19" s="11"/>
      <c r="K19" s="12"/>
      <c r="L19" s="13"/>
    </row>
    <row r="20" spans="10:12">
      <c r="J20" s="11"/>
      <c r="K20" s="12"/>
      <c r="L20" s="13"/>
    </row>
    <row r="21" spans="10:12">
      <c r="J21" s="11"/>
      <c r="K21" s="12"/>
      <c r="L21" s="13"/>
    </row>
    <row r="22" spans="10:12">
      <c r="J22" s="11"/>
      <c r="K22" s="12"/>
      <c r="L22" s="13"/>
    </row>
    <row r="23" spans="10:12">
      <c r="J23" s="11"/>
      <c r="K23" s="12"/>
      <c r="L23" s="13"/>
    </row>
    <row r="24" spans="10:12">
      <c r="J24" s="11"/>
      <c r="K24" s="12"/>
      <c r="L24" s="13"/>
    </row>
    <row r="25" spans="10:12">
      <c r="J25" s="11"/>
      <c r="K25" s="12"/>
      <c r="L25" s="13"/>
    </row>
    <row r="26" spans="10:12">
      <c r="J26" s="14"/>
      <c r="K26" s="15"/>
      <c r="L26" s="1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8" sqref="A18"/>
    </sheetView>
  </sheetViews>
  <sheetFormatPr defaultRowHeight="14"/>
  <cols>
    <col min="1" max="1" width="17.08203125" bestFit="1" customWidth="1"/>
    <col min="2" max="2" width="11.9140625" bestFit="1" customWidth="1"/>
  </cols>
  <sheetData>
    <row r="1" spans="1:2">
      <c r="A1" s="5" t="s">
        <v>168</v>
      </c>
      <c r="B1" t="s">
        <v>170</v>
      </c>
    </row>
    <row r="2" spans="1:2">
      <c r="A2" s="7" t="s">
        <v>33</v>
      </c>
      <c r="B2" s="6">
        <v>81330</v>
      </c>
    </row>
    <row r="3" spans="1:2">
      <c r="A3" s="7" t="s">
        <v>24</v>
      </c>
      <c r="B3" s="6">
        <v>89170</v>
      </c>
    </row>
    <row r="4" spans="1:2">
      <c r="A4" s="7" t="s">
        <v>11</v>
      </c>
      <c r="B4" s="6">
        <v>125470</v>
      </c>
    </row>
    <row r="5" spans="1:2">
      <c r="A5" s="7" t="s">
        <v>15</v>
      </c>
      <c r="B5" s="6">
        <v>40410</v>
      </c>
    </row>
    <row r="6" spans="1:2">
      <c r="A6" s="7" t="s">
        <v>27</v>
      </c>
      <c r="B6" s="6">
        <v>114460</v>
      </c>
    </row>
    <row r="7" spans="1:2">
      <c r="A7" s="7" t="s">
        <v>169</v>
      </c>
      <c r="B7" s="6">
        <v>450840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4"/>
  <cols>
    <col min="1" max="1" width="17.08203125" bestFit="1" customWidth="1"/>
    <col min="2" max="2" width="15.58203125" bestFit="1" customWidth="1"/>
    <col min="3" max="3" width="6.75" bestFit="1" customWidth="1"/>
    <col min="4" max="4" width="10.83203125" bestFit="1" customWidth="1"/>
  </cols>
  <sheetData>
    <row r="1" spans="1:4">
      <c r="A1" s="5" t="s">
        <v>170</v>
      </c>
      <c r="B1" s="5" t="s">
        <v>167</v>
      </c>
    </row>
    <row r="2" spans="1:4">
      <c r="A2" s="5" t="s">
        <v>168</v>
      </c>
      <c r="B2" t="s">
        <v>21</v>
      </c>
      <c r="C2" t="s">
        <v>13</v>
      </c>
      <c r="D2" t="s">
        <v>169</v>
      </c>
    </row>
    <row r="3" spans="1:4">
      <c r="A3" s="7" t="s">
        <v>33</v>
      </c>
      <c r="B3" s="6">
        <v>26160</v>
      </c>
      <c r="C3" s="6">
        <v>55170</v>
      </c>
      <c r="D3" s="6">
        <v>81330</v>
      </c>
    </row>
    <row r="4" spans="1:4">
      <c r="A4" s="7" t="s">
        <v>24</v>
      </c>
      <c r="B4" s="6">
        <v>32530</v>
      </c>
      <c r="C4" s="6">
        <v>56640</v>
      </c>
      <c r="D4" s="6">
        <v>89170</v>
      </c>
    </row>
    <row r="5" spans="1:4">
      <c r="A5" s="7" t="s">
        <v>11</v>
      </c>
      <c r="B5" s="6">
        <v>55580</v>
      </c>
      <c r="C5" s="6">
        <v>69890</v>
      </c>
      <c r="D5" s="6">
        <v>125470</v>
      </c>
    </row>
    <row r="6" spans="1:4">
      <c r="A6" s="7" t="s">
        <v>15</v>
      </c>
      <c r="B6" s="6">
        <v>11660</v>
      </c>
      <c r="C6" s="6">
        <v>28750</v>
      </c>
      <c r="D6" s="6">
        <v>40410</v>
      </c>
    </row>
    <row r="7" spans="1:4">
      <c r="A7" s="7" t="s">
        <v>27</v>
      </c>
      <c r="B7" s="6">
        <v>50620</v>
      </c>
      <c r="C7" s="6">
        <v>63840</v>
      </c>
      <c r="D7" s="6">
        <v>114460</v>
      </c>
    </row>
    <row r="8" spans="1:4">
      <c r="A8" s="7" t="s">
        <v>169</v>
      </c>
      <c r="B8" s="6">
        <v>176550</v>
      </c>
      <c r="C8" s="6">
        <v>274290</v>
      </c>
      <c r="D8" s="6">
        <v>450840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K19" sqref="K19"/>
    </sheetView>
  </sheetViews>
  <sheetFormatPr defaultRowHeight="14"/>
  <cols>
    <col min="1" max="1" width="12.9140625" customWidth="1"/>
    <col min="2" max="2" width="11.9140625" bestFit="1" customWidth="1"/>
    <col min="10" max="10" width="12.9140625" customWidth="1"/>
    <col min="11" max="11" width="16.9140625" bestFit="1" customWidth="1"/>
  </cols>
  <sheetData>
    <row r="1" spans="1:11">
      <c r="A1" s="5" t="s">
        <v>168</v>
      </c>
      <c r="B1" t="s">
        <v>170</v>
      </c>
    </row>
    <row r="2" spans="1:11">
      <c r="A2" s="7" t="s">
        <v>21</v>
      </c>
      <c r="B2" s="6">
        <v>176550</v>
      </c>
    </row>
    <row r="3" spans="1:11">
      <c r="A3" s="7" t="s">
        <v>13</v>
      </c>
      <c r="B3" s="6">
        <v>274290</v>
      </c>
    </row>
    <row r="4" spans="1:11">
      <c r="A4" s="7" t="s">
        <v>169</v>
      </c>
      <c r="B4" s="6">
        <v>450840</v>
      </c>
    </row>
    <row r="8" spans="1:11">
      <c r="J8" s="5" t="s">
        <v>168</v>
      </c>
      <c r="K8" t="s">
        <v>171</v>
      </c>
    </row>
    <row r="9" spans="1:11">
      <c r="J9" s="7">
        <v>2020</v>
      </c>
      <c r="K9" s="6">
        <v>110010</v>
      </c>
    </row>
    <row r="10" spans="1:11">
      <c r="J10" s="7">
        <v>2021</v>
      </c>
      <c r="K10" s="6">
        <v>83110</v>
      </c>
    </row>
    <row r="11" spans="1:11">
      <c r="J11" s="7">
        <v>2022</v>
      </c>
      <c r="K11" s="6">
        <v>60660</v>
      </c>
    </row>
    <row r="12" spans="1:11">
      <c r="J12" s="7">
        <v>2023</v>
      </c>
      <c r="K12" s="6">
        <v>60690</v>
      </c>
    </row>
    <row r="13" spans="1:11">
      <c r="J13" s="7">
        <v>2024</v>
      </c>
      <c r="K13" s="6">
        <v>60720</v>
      </c>
    </row>
    <row r="14" spans="1:11">
      <c r="J14" s="7" t="s">
        <v>169</v>
      </c>
      <c r="K14" s="6">
        <v>375190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2" sqref="C12"/>
    </sheetView>
  </sheetViews>
  <sheetFormatPr defaultRowHeight="14"/>
  <cols>
    <col min="1" max="1" width="17.08203125" bestFit="1" customWidth="1"/>
    <col min="2" max="2" width="15.58203125" bestFit="1" customWidth="1"/>
    <col min="3" max="3" width="5.75" bestFit="1" customWidth="1"/>
    <col min="4" max="6" width="5.75" customWidth="1"/>
    <col min="7" max="7" width="10.83203125" bestFit="1" customWidth="1"/>
  </cols>
  <sheetData>
    <row r="1" spans="1:7">
      <c r="A1" s="5" t="s">
        <v>170</v>
      </c>
      <c r="B1" s="5" t="s">
        <v>167</v>
      </c>
    </row>
    <row r="2" spans="1:7">
      <c r="A2" s="5" t="s">
        <v>168</v>
      </c>
      <c r="B2">
        <v>2020</v>
      </c>
      <c r="C2">
        <v>2021</v>
      </c>
      <c r="D2">
        <v>2022</v>
      </c>
      <c r="E2">
        <v>2023</v>
      </c>
      <c r="F2">
        <v>2024</v>
      </c>
      <c r="G2" t="s">
        <v>169</v>
      </c>
    </row>
    <row r="3" spans="1:7">
      <c r="A3" s="7" t="s">
        <v>33</v>
      </c>
      <c r="B3" s="6">
        <v>4860</v>
      </c>
      <c r="C3" s="6">
        <v>15440</v>
      </c>
      <c r="D3" s="6">
        <v>16150</v>
      </c>
      <c r="E3" s="6">
        <v>30990</v>
      </c>
      <c r="F3" s="6">
        <v>13890</v>
      </c>
      <c r="G3" s="6">
        <v>81330</v>
      </c>
    </row>
    <row r="4" spans="1:7">
      <c r="A4" s="7" t="s">
        <v>24</v>
      </c>
      <c r="B4" s="6">
        <v>37240</v>
      </c>
      <c r="C4" s="6">
        <v>10950</v>
      </c>
      <c r="D4" s="6">
        <v>19150</v>
      </c>
      <c r="E4" s="6">
        <v>10190</v>
      </c>
      <c r="F4" s="6">
        <v>11640</v>
      </c>
      <c r="G4" s="6">
        <v>89170</v>
      </c>
    </row>
    <row r="5" spans="1:7">
      <c r="A5" s="7" t="s">
        <v>11</v>
      </c>
      <c r="B5" s="6">
        <v>17790</v>
      </c>
      <c r="C5" s="6">
        <v>35410</v>
      </c>
      <c r="D5" s="6">
        <v>17040</v>
      </c>
      <c r="E5" s="6">
        <v>11840</v>
      </c>
      <c r="F5" s="6">
        <v>43390</v>
      </c>
      <c r="G5" s="6">
        <v>125470</v>
      </c>
    </row>
    <row r="6" spans="1:7">
      <c r="A6" s="7" t="s">
        <v>15</v>
      </c>
      <c r="B6" s="6">
        <v>30230</v>
      </c>
      <c r="C6" s="6">
        <v>10180</v>
      </c>
      <c r="D6" s="6"/>
      <c r="E6" s="6"/>
      <c r="F6" s="6"/>
      <c r="G6" s="6">
        <v>40410</v>
      </c>
    </row>
    <row r="7" spans="1:7">
      <c r="A7" s="7" t="s">
        <v>27</v>
      </c>
      <c r="B7" s="6">
        <v>19890</v>
      </c>
      <c r="C7" s="6">
        <v>11130</v>
      </c>
      <c r="D7" s="6">
        <v>40450</v>
      </c>
      <c r="E7" s="6">
        <v>29640</v>
      </c>
      <c r="F7" s="6">
        <v>13350</v>
      </c>
      <c r="G7" s="6">
        <v>114460</v>
      </c>
    </row>
    <row r="8" spans="1:7">
      <c r="A8" s="7" t="s">
        <v>169</v>
      </c>
      <c r="B8" s="6">
        <v>110010</v>
      </c>
      <c r="C8" s="6">
        <v>83110</v>
      </c>
      <c r="D8" s="6">
        <v>92790</v>
      </c>
      <c r="E8" s="6">
        <v>82660</v>
      </c>
      <c r="F8" s="6">
        <v>82270</v>
      </c>
      <c r="G8" s="6">
        <v>450840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3" sqref="B13"/>
    </sheetView>
  </sheetViews>
  <sheetFormatPr defaultRowHeight="14"/>
  <cols>
    <col min="1" max="1" width="18.1640625" bestFit="1" customWidth="1"/>
    <col min="2" max="2" width="17.75" bestFit="1" customWidth="1"/>
  </cols>
  <sheetData>
    <row r="1" spans="1:2">
      <c r="A1" s="5" t="s">
        <v>168</v>
      </c>
      <c r="B1" t="s">
        <v>178</v>
      </c>
    </row>
    <row r="2" spans="1:2">
      <c r="A2" s="7" t="s">
        <v>174</v>
      </c>
      <c r="B2" s="6">
        <v>39</v>
      </c>
    </row>
    <row r="3" spans="1:2">
      <c r="A3" s="7" t="s">
        <v>176</v>
      </c>
      <c r="B3" s="6">
        <v>29</v>
      </c>
    </row>
    <row r="4" spans="1:2">
      <c r="A4" s="7" t="s">
        <v>173</v>
      </c>
      <c r="B4" s="6">
        <v>30</v>
      </c>
    </row>
    <row r="5" spans="1:2">
      <c r="A5" s="7" t="s">
        <v>175</v>
      </c>
      <c r="B5" s="6">
        <v>11</v>
      </c>
    </row>
    <row r="6" spans="1:2">
      <c r="A6" s="7" t="s">
        <v>177</v>
      </c>
      <c r="B6" s="6">
        <v>41</v>
      </c>
    </row>
    <row r="7" spans="1:2">
      <c r="A7" s="7" t="s">
        <v>169</v>
      </c>
      <c r="B7" s="6">
        <v>150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election activeCell="D2" sqref="D2:D6"/>
    </sheetView>
  </sheetViews>
  <sheetFormatPr defaultRowHeight="14"/>
  <cols>
    <col min="1" max="1" width="12.9140625" customWidth="1"/>
    <col min="2" max="2" width="15.75" customWidth="1"/>
    <col min="3" max="3" width="11.25" bestFit="1" customWidth="1"/>
    <col min="4" max="4" width="12.9140625" customWidth="1"/>
    <col min="5" max="5" width="15.75" customWidth="1"/>
    <col min="7" max="7" width="12.9140625" bestFit="1" customWidth="1"/>
    <col min="8" max="8" width="15.5" bestFit="1" customWidth="1"/>
  </cols>
  <sheetData>
    <row r="1" spans="1:8">
      <c r="A1" s="5" t="s">
        <v>168</v>
      </c>
      <c r="B1" t="s">
        <v>170</v>
      </c>
      <c r="D1" s="5" t="s">
        <v>168</v>
      </c>
      <c r="E1" t="s">
        <v>178</v>
      </c>
      <c r="G1" s="5" t="s">
        <v>168</v>
      </c>
      <c r="H1" t="s">
        <v>180</v>
      </c>
    </row>
    <row r="2" spans="1:8">
      <c r="A2" s="7" t="s">
        <v>33</v>
      </c>
      <c r="B2" s="24">
        <v>81330</v>
      </c>
      <c r="D2" s="7" t="s">
        <v>174</v>
      </c>
      <c r="E2" s="6">
        <v>39</v>
      </c>
      <c r="G2" s="7" t="s">
        <v>44</v>
      </c>
      <c r="H2" s="6">
        <v>8</v>
      </c>
    </row>
    <row r="3" spans="1:8">
      <c r="A3" s="7" t="s">
        <v>24</v>
      </c>
      <c r="B3" s="24">
        <v>89170</v>
      </c>
      <c r="D3" s="7" t="s">
        <v>176</v>
      </c>
      <c r="E3" s="6">
        <v>29</v>
      </c>
      <c r="G3" s="7" t="s">
        <v>84</v>
      </c>
      <c r="H3" s="6">
        <v>2</v>
      </c>
    </row>
    <row r="4" spans="1:8">
      <c r="A4" s="7" t="s">
        <v>11</v>
      </c>
      <c r="B4" s="24">
        <v>125470</v>
      </c>
      <c r="D4" s="7" t="s">
        <v>173</v>
      </c>
      <c r="E4" s="6">
        <v>30</v>
      </c>
      <c r="G4" s="7" t="s">
        <v>79</v>
      </c>
      <c r="H4" s="6">
        <v>6</v>
      </c>
    </row>
    <row r="5" spans="1:8">
      <c r="A5" s="7" t="s">
        <v>15</v>
      </c>
      <c r="B5" s="24">
        <v>40410</v>
      </c>
      <c r="D5" s="7" t="s">
        <v>175</v>
      </c>
      <c r="E5" s="6">
        <v>11</v>
      </c>
      <c r="G5" s="7" t="s">
        <v>16</v>
      </c>
      <c r="H5" s="6">
        <v>19</v>
      </c>
    </row>
    <row r="6" spans="1:8">
      <c r="A6" s="7" t="s">
        <v>27</v>
      </c>
      <c r="B6" s="24">
        <v>114460</v>
      </c>
      <c r="D6" s="7" t="s">
        <v>177</v>
      </c>
      <c r="E6" s="6">
        <v>41</v>
      </c>
      <c r="G6" s="7" t="s">
        <v>20</v>
      </c>
      <c r="H6" s="6">
        <v>34</v>
      </c>
    </row>
    <row r="7" spans="1:8">
      <c r="A7" s="7" t="s">
        <v>169</v>
      </c>
      <c r="B7" s="24">
        <v>450840</v>
      </c>
      <c r="D7" s="7" t="s">
        <v>169</v>
      </c>
      <c r="E7" s="6">
        <v>150</v>
      </c>
      <c r="G7" s="7" t="s">
        <v>18</v>
      </c>
      <c r="H7" s="6">
        <v>19</v>
      </c>
    </row>
    <row r="8" spans="1:8">
      <c r="G8" s="7" t="s">
        <v>29</v>
      </c>
      <c r="H8" s="6">
        <v>19</v>
      </c>
    </row>
    <row r="9" spans="1:8">
      <c r="A9" s="5" t="s">
        <v>168</v>
      </c>
      <c r="B9" t="s">
        <v>170</v>
      </c>
      <c r="D9" s="5" t="s">
        <v>168</v>
      </c>
      <c r="E9" t="s">
        <v>166</v>
      </c>
      <c r="G9" s="7" t="s">
        <v>40</v>
      </c>
      <c r="H9" s="6">
        <v>19</v>
      </c>
    </row>
    <row r="10" spans="1:8">
      <c r="A10" s="7" t="s">
        <v>21</v>
      </c>
      <c r="B10" s="24">
        <v>176550</v>
      </c>
      <c r="D10" s="7" t="s">
        <v>21</v>
      </c>
      <c r="E10" s="24">
        <v>372930</v>
      </c>
      <c r="G10" s="7" t="s">
        <v>12</v>
      </c>
      <c r="H10" s="6">
        <v>24</v>
      </c>
    </row>
    <row r="11" spans="1:8">
      <c r="A11" s="7" t="s">
        <v>13</v>
      </c>
      <c r="B11" s="24">
        <v>274290</v>
      </c>
      <c r="D11" s="7" t="s">
        <v>13</v>
      </c>
      <c r="E11" s="24">
        <v>585990</v>
      </c>
      <c r="G11" s="7" t="s">
        <v>169</v>
      </c>
      <c r="H11" s="6">
        <v>150</v>
      </c>
    </row>
    <row r="12" spans="1:8">
      <c r="A12" s="7" t="s">
        <v>169</v>
      </c>
      <c r="B12" s="24">
        <v>450840</v>
      </c>
      <c r="D12" s="7" t="s">
        <v>169</v>
      </c>
      <c r="E12" s="24">
        <v>958920</v>
      </c>
    </row>
    <row r="14" spans="1:8">
      <c r="A14" s="5" t="s">
        <v>168</v>
      </c>
      <c r="B14" t="s">
        <v>166</v>
      </c>
    </row>
    <row r="15" spans="1:8">
      <c r="A15" s="7">
        <v>2020</v>
      </c>
      <c r="B15" s="24">
        <v>229100</v>
      </c>
    </row>
    <row r="16" spans="1:8">
      <c r="A16" s="7">
        <v>2021</v>
      </c>
      <c r="B16" s="24">
        <v>190120</v>
      </c>
    </row>
    <row r="17" spans="1:2">
      <c r="A17" s="7">
        <v>2022</v>
      </c>
      <c r="B17" s="24">
        <v>189940</v>
      </c>
    </row>
    <row r="18" spans="1:2">
      <c r="A18" s="7">
        <v>2023</v>
      </c>
      <c r="B18" s="24">
        <v>174560</v>
      </c>
    </row>
    <row r="19" spans="1:2">
      <c r="A19" s="7">
        <v>2024</v>
      </c>
      <c r="B19" s="24">
        <v>175200</v>
      </c>
    </row>
    <row r="20" spans="1:2">
      <c r="A20" s="7" t="s">
        <v>169</v>
      </c>
      <c r="B20" s="24">
        <v>958920</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 Detailed Statistics</vt:lpstr>
      <vt:lpstr>Sheet2</vt:lpstr>
      <vt:lpstr>Sheet3</vt:lpstr>
      <vt:lpstr>Sheet5</vt:lpstr>
      <vt:lpstr>Sheet6</vt:lpstr>
      <vt:lpstr>Sheet1</vt:lpstr>
      <vt:lpstr>Sheet7</vt:lpstr>
      <vt:lpstr>Sheet8</vt:lpstr>
      <vt:lpstr>pivot tables</vt:lpstr>
      <vt:lpstr>Sales &amp; Profit DashBoard</vt:lpstr>
      <vt:lpstr> Sales 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2025-04-21T14:34:43Z</dcterms:created>
  <dcterms:modified xsi:type="dcterms:W3CDTF">2025-04-24T19:50:31Z</dcterms:modified>
  <cp:category/>
  <cp:contentStatus/>
</cp:coreProperties>
</file>