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ofarheidari/Desktop/"/>
    </mc:Choice>
  </mc:AlternateContent>
  <xr:revisionPtr revIDLastSave="0" documentId="13_ncr:1_{B328F785-F1D7-2D40-9DF7-AF739590AFD9}" xr6:coauthVersionLast="43" xr6:coauthVersionMax="43" xr10:uidLastSave="{00000000-0000-0000-0000-000000000000}"/>
  <bookViews>
    <workbookView xWindow="0" yWindow="460" windowWidth="25440" windowHeight="14620" activeTab="1" xr2:uid="{FA05636B-9BCA-1F4E-8C59-106ADD561078}"/>
  </bookViews>
  <sheets>
    <sheet name="Q2-part 1" sheetId="1" r:id="rId1"/>
    <sheet name="Q2-part 2" sheetId="3" r:id="rId2"/>
    <sheet name="Q3- paer 1" sheetId="2" r:id="rId3"/>
  </sheets>
  <definedNames>
    <definedName name="solver_adj" localSheetId="0" hidden="1">'Q2-part 1'!$B$9:$H$9</definedName>
    <definedName name="solver_adj" localSheetId="1" hidden="1">'Q2-part 2'!$B$10:$H$10</definedName>
    <definedName name="solver_adj" localSheetId="2" hidden="1">'Q3- paer 1'!$C$17:$I$17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1</definedName>
    <definedName name="solver_eng" localSheetId="2" hidden="1">3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'Q2-part 1'!$B$9:$H$9</definedName>
    <definedName name="solver_lhs1" localSheetId="1" hidden="1">'Q2-part 2'!$B$10:$H$10</definedName>
    <definedName name="solver_lhs1" localSheetId="2" hidden="1">'Q3- paer 1'!$C$17:$I$17</definedName>
    <definedName name="solver_lhs2" localSheetId="0" hidden="1">'Q2-part 1'!#REF!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opt" localSheetId="0" hidden="1">'Q2-part 1'!$B$19</definedName>
    <definedName name="solver_opt" localSheetId="1" hidden="1">'Q2-part 2'!$B$21</definedName>
    <definedName name="solver_opt" localSheetId="2" hidden="1">'Q3- paer 1'!$B$20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6</definedName>
    <definedName name="solver_rel1" localSheetId="1" hidden="1">6</definedName>
    <definedName name="solver_rel1" localSheetId="2" hidden="1">6</definedName>
    <definedName name="solver_rel2" localSheetId="0" hidden="1">4</definedName>
    <definedName name="solver_rhs1" localSheetId="0" hidden="1">alldifferent</definedName>
    <definedName name="solver_rhs1" localSheetId="1" hidden="1">alldifferent</definedName>
    <definedName name="solver_rhs1" localSheetId="2" hidden="1">alldifferent</definedName>
    <definedName name="solver_rhs2" localSheetId="0" hidden="1">integer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C13" i="3"/>
  <c r="B13" i="3"/>
  <c r="H11" i="3"/>
  <c r="G11" i="3"/>
  <c r="F11" i="3"/>
  <c r="E11" i="3"/>
  <c r="D11" i="3"/>
  <c r="C11" i="3"/>
  <c r="B11" i="3"/>
  <c r="B12" i="3" s="1"/>
  <c r="H13" i="1"/>
  <c r="G13" i="1"/>
  <c r="E13" i="1"/>
  <c r="D13" i="1"/>
  <c r="C13" i="1"/>
  <c r="B13" i="1"/>
  <c r="B12" i="1"/>
  <c r="B14" i="1" s="1"/>
  <c r="H11" i="1"/>
  <c r="F11" i="1"/>
  <c r="E11" i="1"/>
  <c r="D11" i="1"/>
  <c r="C11" i="1"/>
  <c r="B11" i="1"/>
  <c r="C12" i="1" s="1"/>
  <c r="F13" i="1"/>
  <c r="G11" i="1"/>
  <c r="B14" i="3" l="1"/>
  <c r="C12" i="3"/>
  <c r="C14" i="1"/>
  <c r="C15" i="1" s="1"/>
  <c r="D12" i="1"/>
  <c r="B15" i="1"/>
  <c r="C18" i="2"/>
  <c r="D18" i="2"/>
  <c r="E18" i="2"/>
  <c r="F18" i="2"/>
  <c r="G18" i="2"/>
  <c r="H18" i="2"/>
  <c r="I18" i="2"/>
  <c r="B18" i="2"/>
  <c r="C12" i="2"/>
  <c r="D12" i="2"/>
  <c r="E12" i="2"/>
  <c r="F12" i="2"/>
  <c r="G12" i="2"/>
  <c r="H12" i="2"/>
  <c r="I12" i="2"/>
  <c r="B12" i="2"/>
  <c r="D12" i="3" l="1"/>
  <c r="C14" i="3"/>
  <c r="B15" i="3"/>
  <c r="D14" i="1"/>
  <c r="E12" i="1"/>
  <c r="C15" i="3"/>
  <c r="B20" i="2"/>
  <c r="B14" i="2"/>
  <c r="D14" i="3" l="1"/>
  <c r="E12" i="3"/>
  <c r="D15" i="1"/>
  <c r="E14" i="1"/>
  <c r="E15" i="1" s="1"/>
  <c r="F12" i="1"/>
  <c r="E14" i="3" l="1"/>
  <c r="E15" i="3" s="1"/>
  <c r="F12" i="3"/>
  <c r="F14" i="1"/>
  <c r="G12" i="1"/>
  <c r="D15" i="3"/>
  <c r="F14" i="3" l="1"/>
  <c r="G12" i="3"/>
  <c r="H12" i="3" s="1"/>
  <c r="F15" i="1"/>
  <c r="G14" i="1"/>
  <c r="G15" i="1" s="1"/>
  <c r="H12" i="1"/>
  <c r="H14" i="1" s="1"/>
  <c r="B17" i="1"/>
  <c r="F15" i="3" l="1"/>
  <c r="H14" i="3"/>
  <c r="H15" i="3" s="1"/>
  <c r="G14" i="3"/>
  <c r="G15" i="3" s="1"/>
  <c r="B17" i="3"/>
  <c r="B20" i="1"/>
  <c r="B23" i="1"/>
  <c r="B22" i="1"/>
  <c r="B21" i="1"/>
  <c r="H15" i="1"/>
  <c r="B19" i="1"/>
  <c r="B20" i="3" l="1"/>
  <c r="B19" i="3"/>
  <c r="B23" i="3"/>
  <c r="B21" i="3"/>
  <c r="B22" i="3"/>
</calcChain>
</file>

<file path=xl/sharedStrings.xml><?xml version="1.0" encoding="utf-8"?>
<sst xmlns="http://schemas.openxmlformats.org/spreadsheetml/2006/main" count="54" uniqueCount="24">
  <si>
    <t>Project</t>
  </si>
  <si>
    <t>deadline</t>
  </si>
  <si>
    <t>Lateness</t>
  </si>
  <si>
    <t>Tardiness</t>
  </si>
  <si>
    <t>Data</t>
  </si>
  <si>
    <t>Time</t>
  </si>
  <si>
    <t>Model</t>
  </si>
  <si>
    <t>Sequence</t>
  </si>
  <si>
    <t>Job assigned</t>
  </si>
  <si>
    <t>Processing time</t>
  </si>
  <si>
    <t>Completion time</t>
  </si>
  <si>
    <t>Due date</t>
  </si>
  <si>
    <t>JOB SEQUENCING</t>
  </si>
  <si>
    <t xml:space="preserve">average completion time </t>
  </si>
  <si>
    <t>NAN</t>
  </si>
  <si>
    <t>dict</t>
  </si>
  <si>
    <t>squ</t>
  </si>
  <si>
    <t>total</t>
  </si>
  <si>
    <t>Max number of Tardy</t>
  </si>
  <si>
    <t>Total lateness</t>
  </si>
  <si>
    <t>Var of Lateness</t>
  </si>
  <si>
    <t>Total Tardiness</t>
  </si>
  <si>
    <t>Average Tardiness</t>
  </si>
  <si>
    <t>Var of 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</si>
</sst>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F63-4A82-8E43-B2F4-746479F09E50}">
  <dimension ref="A1:H23"/>
  <sheetViews>
    <sheetView workbookViewId="0">
      <selection activeCell="J23" sqref="J23"/>
    </sheetView>
  </sheetViews>
  <sheetFormatPr baseColWidth="10" defaultRowHeight="16"/>
  <cols>
    <col min="1" max="1" width="13.83203125" customWidth="1"/>
  </cols>
  <sheetData>
    <row r="1" spans="1:8">
      <c r="A1" t="s">
        <v>12</v>
      </c>
    </row>
    <row r="3" spans="1:8">
      <c r="A3" t="s">
        <v>4</v>
      </c>
    </row>
    <row r="4" spans="1:8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>
      <c r="A5" t="s">
        <v>5</v>
      </c>
      <c r="B5">
        <v>4</v>
      </c>
      <c r="C5">
        <v>9</v>
      </c>
      <c r="D5">
        <v>12</v>
      </c>
      <c r="E5">
        <v>16</v>
      </c>
      <c r="F5">
        <v>9</v>
      </c>
      <c r="G5">
        <v>15</v>
      </c>
      <c r="H5">
        <v>8</v>
      </c>
    </row>
    <row r="6" spans="1:8">
      <c r="A6" t="s">
        <v>1</v>
      </c>
      <c r="B6">
        <v>12</v>
      </c>
      <c r="C6">
        <v>24</v>
      </c>
      <c r="D6">
        <v>60</v>
      </c>
      <c r="E6">
        <v>28</v>
      </c>
      <c r="F6">
        <v>24</v>
      </c>
      <c r="G6">
        <v>36</v>
      </c>
      <c r="H6">
        <v>48</v>
      </c>
    </row>
    <row r="8" spans="1:8">
      <c r="A8" t="s">
        <v>6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8">
      <c r="A10" t="s">
        <v>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</row>
    <row r="11" spans="1:8">
      <c r="A11" t="s">
        <v>9</v>
      </c>
      <c r="B11">
        <f>INDEX($B$4:$H$6,2,B10)</f>
        <v>4</v>
      </c>
      <c r="C11">
        <f>INDEX($B$4:$H$6,2,C10)</f>
        <v>9</v>
      </c>
      <c r="D11">
        <f>INDEX($B$4:$H$6,2,D10)</f>
        <v>12</v>
      </c>
      <c r="E11">
        <f>INDEX($B$4:$H$6,2,E10)</f>
        <v>16</v>
      </c>
      <c r="F11">
        <f>INDEX($B$4:$H$6,2,F10)</f>
        <v>9</v>
      </c>
      <c r="G11">
        <f>INDEX($B$4:$H$6,2,G10)</f>
        <v>15</v>
      </c>
      <c r="H11">
        <f>INDEX($B$4:$H$6,2,H10)</f>
        <v>8</v>
      </c>
    </row>
    <row r="12" spans="1:8">
      <c r="A12" t="s">
        <v>10</v>
      </c>
      <c r="B12">
        <f>B11</f>
        <v>4</v>
      </c>
      <c r="C12">
        <f>B11+C11</f>
        <v>13</v>
      </c>
      <c r="D12">
        <f>C12+D11</f>
        <v>25</v>
      </c>
      <c r="E12">
        <f>D12+E11</f>
        <v>41</v>
      </c>
      <c r="F12">
        <f>E12+F11</f>
        <v>50</v>
      </c>
      <c r="G12">
        <f>F12+G11</f>
        <v>65</v>
      </c>
      <c r="H12">
        <f>G12+H11</f>
        <v>73</v>
      </c>
    </row>
    <row r="13" spans="1:8">
      <c r="A13" t="s">
        <v>11</v>
      </c>
      <c r="B13">
        <f>INDEX($B$4:$H$6,3,B10)</f>
        <v>12</v>
      </c>
      <c r="C13">
        <f>INDEX($B$4:$H$6,3,C10)</f>
        <v>24</v>
      </c>
      <c r="D13">
        <f>INDEX($B$4:$H$6,3,D10)</f>
        <v>60</v>
      </c>
      <c r="E13">
        <f>INDEX($B$4:$H$6,3,E10)</f>
        <v>28</v>
      </c>
      <c r="F13">
        <f>INDEX($B$4:$H$6,3,F10)</f>
        <v>24</v>
      </c>
      <c r="G13">
        <f>INDEX($B$4:$H$6,3,G10)</f>
        <v>36</v>
      </c>
      <c r="H13">
        <f>INDEX($B$4:$H$6,3,H10)</f>
        <v>48</v>
      </c>
    </row>
    <row r="14" spans="1:8">
      <c r="A14" t="s">
        <v>2</v>
      </c>
      <c r="B14">
        <f>B12-B13</f>
        <v>-8</v>
      </c>
      <c r="C14">
        <f>C12-C13</f>
        <v>-11</v>
      </c>
      <c r="D14">
        <f>D12-D13</f>
        <v>-35</v>
      </c>
      <c r="E14">
        <f>E12-E13</f>
        <v>13</v>
      </c>
      <c r="F14">
        <f>F12-F13</f>
        <v>26</v>
      </c>
      <c r="G14">
        <f>G12-G13</f>
        <v>29</v>
      </c>
      <c r="H14">
        <f>H12-H13</f>
        <v>25</v>
      </c>
    </row>
    <row r="15" spans="1:8">
      <c r="A15" t="s">
        <v>3</v>
      </c>
      <c r="B15">
        <f>MAX(0,B14)</f>
        <v>0</v>
      </c>
      <c r="C15">
        <f>MAX(0,C14)</f>
        <v>0</v>
      </c>
      <c r="D15">
        <f>MAX(0,D14)</f>
        <v>0</v>
      </c>
      <c r="E15">
        <f>MAX(0,E14)</f>
        <v>13</v>
      </c>
      <c r="F15">
        <f>MAX(0,F14)</f>
        <v>26</v>
      </c>
      <c r="G15">
        <f>MAX(0,G14)</f>
        <v>29</v>
      </c>
      <c r="H15">
        <f>MAX(0,H14)</f>
        <v>25</v>
      </c>
    </row>
    <row r="17" spans="1:2">
      <c r="A17" t="s">
        <v>13</v>
      </c>
      <c r="B17">
        <f>SUM(B12:H12)/7</f>
        <v>38.714285714285715</v>
      </c>
    </row>
    <row r="18" spans="1:2">
      <c r="A18" t="s">
        <v>18</v>
      </c>
      <c r="B18">
        <v>7</v>
      </c>
    </row>
    <row r="19" spans="1:2">
      <c r="A19" t="s">
        <v>19</v>
      </c>
      <c r="B19">
        <f>SUM(B14:H14)</f>
        <v>39</v>
      </c>
    </row>
    <row r="20" spans="1:2">
      <c r="A20" t="s">
        <v>20</v>
      </c>
      <c r="B20">
        <f>VAR(B14:H14)</f>
        <v>583.95238095238096</v>
      </c>
    </row>
    <row r="21" spans="1:2">
      <c r="A21" t="s">
        <v>21</v>
      </c>
      <c r="B21">
        <f>SUM(B15:H15)</f>
        <v>93</v>
      </c>
    </row>
    <row r="22" spans="1:2">
      <c r="A22" t="s">
        <v>22</v>
      </c>
      <c r="B22">
        <f>AVERAGE(B15:H15)</f>
        <v>13.285714285714286</v>
      </c>
    </row>
    <row r="23" spans="1:2">
      <c r="A23" t="s">
        <v>23</v>
      </c>
      <c r="B23">
        <f>VAR(B15:H15)</f>
        <v>179.23809523809521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CC30-FE74-2C48-896A-F4D31705C082}">
  <dimension ref="A1:H23"/>
  <sheetViews>
    <sheetView tabSelected="1" workbookViewId="0">
      <selection activeCell="K20" sqref="K20"/>
    </sheetView>
  </sheetViews>
  <sheetFormatPr baseColWidth="10" defaultRowHeight="16"/>
  <cols>
    <col min="1" max="1" width="13.83203125" customWidth="1"/>
  </cols>
  <sheetData>
    <row r="1" spans="1:8">
      <c r="A1" t="s">
        <v>12</v>
      </c>
    </row>
    <row r="3" spans="1:8">
      <c r="A3" t="s">
        <v>4</v>
      </c>
    </row>
    <row r="4" spans="1:8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>
      <c r="A5" t="s">
        <v>5</v>
      </c>
      <c r="B5">
        <v>4</v>
      </c>
      <c r="C5">
        <v>9</v>
      </c>
      <c r="D5">
        <v>12</v>
      </c>
      <c r="E5">
        <v>13</v>
      </c>
      <c r="F5">
        <v>9</v>
      </c>
      <c r="G5">
        <v>15</v>
      </c>
      <c r="H5">
        <v>8</v>
      </c>
    </row>
    <row r="6" spans="1:8">
      <c r="A6" t="s">
        <v>1</v>
      </c>
      <c r="B6">
        <v>12</v>
      </c>
      <c r="C6">
        <v>24</v>
      </c>
      <c r="D6">
        <v>60</v>
      </c>
      <c r="E6">
        <v>25</v>
      </c>
      <c r="F6">
        <v>24</v>
      </c>
      <c r="G6">
        <v>36</v>
      </c>
      <c r="H6">
        <v>48</v>
      </c>
    </row>
    <row r="8" spans="1:8">
      <c r="A8" t="s">
        <v>6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8">
      <c r="A10" t="s">
        <v>8</v>
      </c>
      <c r="B10">
        <v>1</v>
      </c>
      <c r="C10">
        <v>2</v>
      </c>
      <c r="D10">
        <v>5</v>
      </c>
      <c r="E10">
        <v>4</v>
      </c>
      <c r="F10">
        <v>6</v>
      </c>
      <c r="G10">
        <v>7</v>
      </c>
      <c r="H10">
        <v>3</v>
      </c>
    </row>
    <row r="11" spans="1:8">
      <c r="A11" t="s">
        <v>9</v>
      </c>
      <c r="B11">
        <f>INDEX($B$4:$H$6,2,B10)</f>
        <v>4</v>
      </c>
      <c r="C11">
        <f>INDEX($B$4:$H$6,2,C10)</f>
        <v>9</v>
      </c>
      <c r="D11">
        <f>INDEX($B$4:$H$6,2,D10)</f>
        <v>9</v>
      </c>
      <c r="E11">
        <f>INDEX($B$4:$H$6,2,E10)</f>
        <v>13</v>
      </c>
      <c r="F11">
        <f>INDEX($B$4:$H$6,2,F10)</f>
        <v>15</v>
      </c>
      <c r="G11">
        <f>INDEX($B$4:$H$6,2,G10)</f>
        <v>8</v>
      </c>
      <c r="H11">
        <f>INDEX($B$4:$H$6,2,H10)</f>
        <v>12</v>
      </c>
    </row>
    <row r="12" spans="1:8">
      <c r="A12" t="s">
        <v>10</v>
      </c>
      <c r="B12">
        <f>B11</f>
        <v>4</v>
      </c>
      <c r="C12">
        <f>B12+C11</f>
        <v>13</v>
      </c>
      <c r="D12">
        <f>C12+D11</f>
        <v>22</v>
      </c>
      <c r="E12">
        <f>D12+E11</f>
        <v>35</v>
      </c>
      <c r="F12">
        <f>E12+F11</f>
        <v>50</v>
      </c>
      <c r="G12">
        <f>F12+G11</f>
        <v>58</v>
      </c>
      <c r="H12">
        <f>G12+H11</f>
        <v>70</v>
      </c>
    </row>
    <row r="13" spans="1:8">
      <c r="A13" t="s">
        <v>11</v>
      </c>
      <c r="B13">
        <f>INDEX($B$4:$H$6,3,B10)</f>
        <v>12</v>
      </c>
      <c r="C13">
        <f>INDEX($B$4:$H$6,3,C10)</f>
        <v>24</v>
      </c>
      <c r="D13">
        <f>INDEX($B$4:$H$6,3,D10)</f>
        <v>24</v>
      </c>
      <c r="E13">
        <f>INDEX($B$4:$H$6,3,E10)</f>
        <v>25</v>
      </c>
      <c r="F13">
        <f>INDEX($B$4:$H$6,3,F10)</f>
        <v>36</v>
      </c>
      <c r="G13">
        <f>INDEX($B$4:$H$6,3,G10)</f>
        <v>48</v>
      </c>
      <c r="H13">
        <f>INDEX($B$4:$H$6,3,H10)</f>
        <v>60</v>
      </c>
    </row>
    <row r="14" spans="1:8">
      <c r="A14" t="s">
        <v>2</v>
      </c>
      <c r="B14">
        <f>B12-B13</f>
        <v>-8</v>
      </c>
      <c r="C14">
        <f>C12-C13</f>
        <v>-11</v>
      </c>
      <c r="D14">
        <f>D12-D13</f>
        <v>-2</v>
      </c>
      <c r="E14">
        <f>E12-E13</f>
        <v>10</v>
      </c>
      <c r="F14">
        <f>F12-F13</f>
        <v>14</v>
      </c>
      <c r="G14">
        <f>G12-G13</f>
        <v>10</v>
      </c>
      <c r="H14">
        <f>H12-H13</f>
        <v>10</v>
      </c>
    </row>
    <row r="15" spans="1:8">
      <c r="A15" t="s">
        <v>3</v>
      </c>
      <c r="B15">
        <f>MAX(0,B14)</f>
        <v>0</v>
      </c>
      <c r="C15">
        <f>MAX(0,C14)</f>
        <v>0</v>
      </c>
      <c r="D15">
        <f>MAX(0,D14)</f>
        <v>0</v>
      </c>
      <c r="E15">
        <f>MAX(0,E14)</f>
        <v>10</v>
      </c>
      <c r="F15">
        <f>MAX(0,F14)</f>
        <v>14</v>
      </c>
      <c r="G15">
        <f>MAX(0,G14)</f>
        <v>10</v>
      </c>
      <c r="H15">
        <f>MAX(0,H14)</f>
        <v>10</v>
      </c>
    </row>
    <row r="17" spans="1:2">
      <c r="A17" t="s">
        <v>13</v>
      </c>
      <c r="B17">
        <f>SUM(B12:H12)/7</f>
        <v>36</v>
      </c>
    </row>
    <row r="18" spans="1:2">
      <c r="A18" t="s">
        <v>18</v>
      </c>
      <c r="B18">
        <v>7</v>
      </c>
    </row>
    <row r="19" spans="1:2">
      <c r="A19" t="s">
        <v>19</v>
      </c>
      <c r="B19">
        <f>SUM(B14:H14)</f>
        <v>23</v>
      </c>
    </row>
    <row r="20" spans="1:2">
      <c r="A20" t="s">
        <v>20</v>
      </c>
      <c r="B20">
        <f>VAR(B14:H14)</f>
        <v>101.57142857142857</v>
      </c>
    </row>
    <row r="21" spans="1:2">
      <c r="A21" t="s">
        <v>21</v>
      </c>
      <c r="B21">
        <f>SUM(B15:H15)</f>
        <v>44</v>
      </c>
    </row>
    <row r="22" spans="1:2">
      <c r="A22" t="s">
        <v>22</v>
      </c>
      <c r="B22">
        <f>AVERAGE(B15:H15)</f>
        <v>6.2857142857142856</v>
      </c>
    </row>
    <row r="23" spans="1:2">
      <c r="A23" t="s">
        <v>23</v>
      </c>
      <c r="B23">
        <f>VAR(B15:H15)</f>
        <v>36.571428571428577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4AA-2131-314E-A639-2D3E9AB880EF}">
  <dimension ref="A1:J20"/>
  <sheetViews>
    <sheetView workbookViewId="0">
      <selection activeCell="C20" sqref="C20"/>
    </sheetView>
  </sheetViews>
  <sheetFormatPr baseColWidth="10" defaultRowHeight="16"/>
  <cols>
    <col min="1" max="16384" width="10.83203125" style="1"/>
  </cols>
  <sheetData>
    <row r="1" spans="1:1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0">
      <c r="A2" s="1">
        <v>1</v>
      </c>
      <c r="B2" s="1" t="s">
        <v>14</v>
      </c>
      <c r="C2" s="1">
        <v>19</v>
      </c>
      <c r="D2" s="1">
        <v>57</v>
      </c>
      <c r="E2" s="1">
        <v>51</v>
      </c>
      <c r="F2" s="1">
        <v>49</v>
      </c>
      <c r="G2" s="1">
        <v>4</v>
      </c>
      <c r="H2" s="1">
        <v>12</v>
      </c>
      <c r="I2" s="1">
        <v>92</v>
      </c>
    </row>
    <row r="3" spans="1:10">
      <c r="A3" s="1">
        <v>2</v>
      </c>
      <c r="B3" s="1">
        <v>19</v>
      </c>
      <c r="C3" s="1" t="s">
        <v>14</v>
      </c>
      <c r="D3" s="1">
        <v>51</v>
      </c>
      <c r="E3" s="1">
        <v>10</v>
      </c>
      <c r="F3" s="1">
        <v>53</v>
      </c>
      <c r="G3" s="1">
        <v>25</v>
      </c>
      <c r="H3" s="1">
        <v>80</v>
      </c>
      <c r="I3" s="1">
        <v>53</v>
      </c>
    </row>
    <row r="4" spans="1:10">
      <c r="A4" s="1">
        <v>3</v>
      </c>
      <c r="B4" s="1">
        <v>57</v>
      </c>
      <c r="C4" s="1">
        <v>51</v>
      </c>
      <c r="D4" s="1" t="s">
        <v>14</v>
      </c>
      <c r="E4" s="1">
        <v>49</v>
      </c>
      <c r="F4" s="1">
        <v>18</v>
      </c>
      <c r="G4" s="1">
        <v>30</v>
      </c>
      <c r="H4" s="1">
        <v>6</v>
      </c>
      <c r="I4" s="1">
        <v>47</v>
      </c>
    </row>
    <row r="5" spans="1:10">
      <c r="A5" s="1">
        <v>4</v>
      </c>
      <c r="B5" s="1">
        <v>51</v>
      </c>
      <c r="C5" s="1">
        <v>10</v>
      </c>
      <c r="D5" s="1">
        <v>49</v>
      </c>
      <c r="E5" s="1" t="s">
        <v>14</v>
      </c>
      <c r="F5" s="1">
        <v>50</v>
      </c>
      <c r="G5" s="1">
        <v>11</v>
      </c>
      <c r="H5" s="1">
        <v>91</v>
      </c>
      <c r="I5" s="1">
        <v>38</v>
      </c>
    </row>
    <row r="6" spans="1:10">
      <c r="A6" s="1">
        <v>5</v>
      </c>
      <c r="B6" s="1">
        <v>49</v>
      </c>
      <c r="C6" s="1">
        <v>53</v>
      </c>
      <c r="D6" s="1">
        <v>18</v>
      </c>
      <c r="E6" s="1">
        <v>50</v>
      </c>
      <c r="F6" s="1" t="s">
        <v>14</v>
      </c>
      <c r="G6" s="1">
        <v>68</v>
      </c>
      <c r="H6" s="1">
        <v>62</v>
      </c>
      <c r="I6" s="1">
        <v>9</v>
      </c>
    </row>
    <row r="7" spans="1:10">
      <c r="A7" s="1">
        <v>6</v>
      </c>
      <c r="B7" s="1">
        <v>4</v>
      </c>
      <c r="C7" s="1">
        <v>25</v>
      </c>
      <c r="D7" s="1">
        <v>30</v>
      </c>
      <c r="E7" s="1">
        <v>11</v>
      </c>
      <c r="F7" s="1">
        <v>68</v>
      </c>
      <c r="G7" s="1" t="s">
        <v>14</v>
      </c>
      <c r="H7" s="1">
        <v>48</v>
      </c>
      <c r="I7" s="1">
        <v>94</v>
      </c>
    </row>
    <row r="8" spans="1:10">
      <c r="A8" s="1">
        <v>7</v>
      </c>
      <c r="B8" s="1">
        <v>12</v>
      </c>
      <c r="C8" s="1">
        <v>80</v>
      </c>
      <c r="D8" s="1">
        <v>6</v>
      </c>
      <c r="E8" s="1">
        <v>91</v>
      </c>
      <c r="F8" s="1">
        <v>62</v>
      </c>
      <c r="G8" s="1">
        <v>48</v>
      </c>
      <c r="H8" s="1" t="s">
        <v>14</v>
      </c>
      <c r="I8" s="1">
        <v>9</v>
      </c>
    </row>
    <row r="9" spans="1:10">
      <c r="A9" s="1">
        <v>8</v>
      </c>
      <c r="B9" s="1">
        <v>92</v>
      </c>
      <c r="C9" s="1">
        <v>53</v>
      </c>
      <c r="D9" s="1">
        <v>47</v>
      </c>
      <c r="E9" s="1">
        <v>38</v>
      </c>
      <c r="F9" s="1">
        <v>8</v>
      </c>
      <c r="G9" s="1">
        <v>94</v>
      </c>
      <c r="H9" s="1">
        <v>9</v>
      </c>
      <c r="I9" s="1" t="s">
        <v>14</v>
      </c>
    </row>
    <row r="11" spans="1:10">
      <c r="A11" s="1" t="s">
        <v>16</v>
      </c>
      <c r="B11" s="1">
        <v>3</v>
      </c>
      <c r="C11" s="1">
        <v>5</v>
      </c>
      <c r="D11" s="1">
        <v>8</v>
      </c>
      <c r="E11" s="1">
        <v>7</v>
      </c>
      <c r="F11" s="1">
        <v>1</v>
      </c>
      <c r="G11" s="1">
        <v>2</v>
      </c>
      <c r="H11" s="1">
        <v>4</v>
      </c>
      <c r="I11" s="1">
        <v>6</v>
      </c>
      <c r="J11" s="1">
        <v>1</v>
      </c>
    </row>
    <row r="12" spans="1:10">
      <c r="A12" s="1" t="s">
        <v>15</v>
      </c>
      <c r="B12" s="1">
        <f>INDEX($B$2:$I$9,B11,C11)</f>
        <v>18</v>
      </c>
      <c r="C12" s="1">
        <f t="shared" ref="C12:I12" si="0">INDEX($B$2:$I$9,C11,D11)</f>
        <v>9</v>
      </c>
      <c r="D12" s="1">
        <f t="shared" si="0"/>
        <v>9</v>
      </c>
      <c r="E12" s="1">
        <f t="shared" si="0"/>
        <v>12</v>
      </c>
      <c r="F12" s="1">
        <f t="shared" si="0"/>
        <v>19</v>
      </c>
      <c r="G12" s="1">
        <f t="shared" si="0"/>
        <v>10</v>
      </c>
      <c r="H12" s="1">
        <f t="shared" si="0"/>
        <v>11</v>
      </c>
      <c r="I12" s="1">
        <f t="shared" si="0"/>
        <v>4</v>
      </c>
    </row>
    <row r="14" spans="1:10">
      <c r="A14" s="1" t="s">
        <v>17</v>
      </c>
      <c r="B14" s="1">
        <f>SUM(B12:I12)</f>
        <v>92</v>
      </c>
    </row>
    <row r="17" spans="1:10">
      <c r="A17" s="1" t="s">
        <v>16</v>
      </c>
      <c r="B17" s="1">
        <v>8</v>
      </c>
      <c r="C17" s="1">
        <v>5</v>
      </c>
      <c r="D17" s="1">
        <v>3</v>
      </c>
      <c r="E17" s="1">
        <v>6</v>
      </c>
      <c r="F17" s="1">
        <v>4</v>
      </c>
      <c r="G17" s="1">
        <v>2</v>
      </c>
      <c r="H17" s="1">
        <v>1</v>
      </c>
      <c r="I17" s="1">
        <v>7</v>
      </c>
      <c r="J17" s="1">
        <v>8</v>
      </c>
    </row>
    <row r="18" spans="1:10">
      <c r="A18" s="1" t="s">
        <v>15</v>
      </c>
      <c r="B18" s="1">
        <f>INDEX($B$2:$I$9,B17,C17)</f>
        <v>8</v>
      </c>
      <c r="C18" s="1">
        <f t="shared" ref="C18:I18" si="1">INDEX($B$2:$I$9,C17,D17)</f>
        <v>18</v>
      </c>
      <c r="D18" s="1">
        <f t="shared" si="1"/>
        <v>30</v>
      </c>
      <c r="E18" s="1">
        <f t="shared" si="1"/>
        <v>11</v>
      </c>
      <c r="F18" s="1">
        <f t="shared" si="1"/>
        <v>10</v>
      </c>
      <c r="G18" s="1">
        <f t="shared" si="1"/>
        <v>19</v>
      </c>
      <c r="H18" s="1">
        <f t="shared" si="1"/>
        <v>12</v>
      </c>
      <c r="I18" s="1">
        <f t="shared" si="1"/>
        <v>9</v>
      </c>
    </row>
    <row r="20" spans="1:10">
      <c r="A20" s="1" t="s">
        <v>17</v>
      </c>
      <c r="B20" s="1">
        <f>SUM(B18:I18)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Q2-part 1</vt:lpstr>
      <vt:lpstr>Q2-part 2</vt:lpstr>
      <vt:lpstr>Q3- paer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Heidari</dc:creator>
  <cp:lastModifiedBy>Maryam Heidari</cp:lastModifiedBy>
  <dcterms:created xsi:type="dcterms:W3CDTF">2019-06-27T16:31:53Z</dcterms:created>
  <dcterms:modified xsi:type="dcterms:W3CDTF">2019-06-28T18:06:24Z</dcterms:modified>
</cp:coreProperties>
</file>