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yoris\Desktop\MARYORI URRIOLA\SMART PRO\MARATON ENERO 2025\"/>
    </mc:Choice>
  </mc:AlternateContent>
  <xr:revisionPtr revIDLastSave="0" documentId="13_ncr:1_{A64BF241-2070-4A07-964A-44BE0B7FD1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enido" sheetId="1" r:id="rId1"/>
    <sheet name="1. Tablas" sheetId="2" r:id="rId2"/>
    <sheet name="2. Tablas_Dinamicas" sheetId="3" r:id="rId3"/>
    <sheet name="3-4. Estructura_Datos" sheetId="4" r:id="rId4"/>
    <sheet name="5. Reporte_Ventas" sheetId="5" r:id="rId5"/>
    <sheet name="6. Inventario" sheetId="9" r:id="rId6"/>
    <sheet name="7. Conciliacion_Bancaria" sheetId="10" r:id="rId7"/>
    <sheet name="8. Resumen_Facturacion" sheetId="11" r:id="rId8"/>
    <sheet name="9. Ventas" sheetId="14" r:id="rId9"/>
    <sheet name="10-11. Dashboard" sheetId="16" r:id="rId10"/>
    <sheet name="Reporte 2" sheetId="7" state="hidden" r:id="rId11"/>
  </sheets>
  <definedNames>
    <definedName name="_xlnm._FilterDatabase" localSheetId="1" hidden="1">'1. Tablas'!$F$4:$I$24</definedName>
    <definedName name="SegmentaciónDeDatos_MARCA">#N/A</definedName>
    <definedName name="SegmentaciónDeDatos_MARCA1">#N/A</definedName>
    <definedName name="SegmentaciónDeDatos_Tipo">#N/A</definedName>
    <definedName name="SegmentaciónDeDatos_VENDEDOR">#N/A</definedName>
  </definedNames>
  <calcPr calcId="191028"/>
  <pivotCaches>
    <pivotCache cacheId="1" r:id="rId12"/>
    <pivotCache cacheId="2" r:id="rId13"/>
    <pivotCache cacheId="3" r:id="rId14"/>
    <pivotCache cacheId="7" r:id="rId15"/>
    <pivotCache cacheId="15" r:id="rId16"/>
  </pivotCaches>
  <fileRecoveryPr repairLoad="1"/>
  <extLs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0" l="1"/>
  <c r="H23" i="10" s="1"/>
  <c r="F23" i="10"/>
  <c r="G22" i="10"/>
  <c r="H22" i="10" s="1"/>
  <c r="F22" i="10"/>
  <c r="G21" i="10"/>
  <c r="H21" i="10" s="1"/>
  <c r="F21" i="10"/>
  <c r="G20" i="10"/>
  <c r="H20" i="10" s="1"/>
  <c r="F20" i="10"/>
  <c r="G19" i="10"/>
  <c r="H19" i="10" s="1"/>
  <c r="F19" i="10"/>
  <c r="G18" i="10"/>
  <c r="H18" i="10" s="1"/>
  <c r="F18" i="10"/>
  <c r="G17" i="10"/>
  <c r="H17" i="10" s="1"/>
  <c r="F17" i="10"/>
  <c r="G16" i="10"/>
  <c r="H16" i="10" s="1"/>
  <c r="F16" i="10"/>
  <c r="G15" i="10"/>
  <c r="H15" i="10" s="1"/>
  <c r="F15" i="10"/>
  <c r="G14" i="10"/>
  <c r="H14" i="10" s="1"/>
  <c r="F14" i="10"/>
  <c r="G13" i="10"/>
  <c r="H13" i="10" s="1"/>
  <c r="F13" i="10"/>
  <c r="G12" i="10"/>
  <c r="H12" i="10" s="1"/>
  <c r="F12" i="10"/>
  <c r="G11" i="10"/>
  <c r="H11" i="10" s="1"/>
  <c r="F11" i="10"/>
  <c r="G10" i="10"/>
  <c r="H10" i="10" s="1"/>
  <c r="F10" i="10"/>
  <c r="G9" i="10"/>
  <c r="H9" i="10" s="1"/>
  <c r="F9" i="10"/>
  <c r="G8" i="10"/>
  <c r="H8" i="10" s="1"/>
  <c r="F8" i="10"/>
  <c r="G7" i="10"/>
  <c r="H7" i="10" s="1"/>
  <c r="F7" i="10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O5" i="2"/>
  <c r="P5" i="2" s="1"/>
  <c r="O6" i="2"/>
  <c r="P6" i="2" s="1"/>
  <c r="O7" i="2"/>
  <c r="P7" i="2" s="1"/>
  <c r="O8" i="2"/>
  <c r="P8" i="2" s="1"/>
  <c r="O9" i="2"/>
  <c r="P9" i="2" s="1"/>
  <c r="O10" i="2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N25" i="2"/>
  <c r="K26" i="3" l="1"/>
  <c r="O25" i="2"/>
  <c r="P10" i="2"/>
  <c r="P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maryoris</author>
  </authors>
  <commentList>
    <comment ref="M16" authorId="0" shapeId="0" xr:uid="{55A8BF87-D1C7-447D-9098-06A779664EEC}">
      <text>
        <r>
          <rPr>
            <b/>
            <sz val="9"/>
            <color indexed="81"/>
            <rFont val="Tahoma"/>
            <charset val="1"/>
          </rPr>
          <t>maryoris:</t>
        </r>
        <r>
          <rPr>
            <sz val="9"/>
            <color indexed="81"/>
            <rFont val="Tahoma"/>
            <charset val="1"/>
          </rPr>
          <t xml:space="preserve">
FORMATO CONDICIONAL: Te ayuda a resaltar o darle un formato especifico a celdas que cumplan ciertas caracteristicas.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Carolina De Andrade R</author>
  </authors>
  <commentList>
    <comment ref="P3" authorId="0" shapeId="0" xr:uid="{0100303F-7CAD-4675-AD39-C7895C28D4D9}">
      <text>
        <r>
          <rPr>
            <sz val="9"/>
            <color indexed="81"/>
            <rFont val="Tahoma"/>
            <family val="2"/>
          </rPr>
          <t>Factura a Pagar.</t>
        </r>
      </text>
    </comment>
  </commentList>
</comments>
</file>

<file path=xl/sharedStrings.xml><?xml version="1.0" encoding="utf-8"?>
<sst xmlns="http://schemas.openxmlformats.org/spreadsheetml/2006/main" count="3968" uniqueCount="328">
  <si>
    <t>1.</t>
  </si>
  <si>
    <t>1.1</t>
  </si>
  <si>
    <t>Convertir la "Tabla" con bordecitos a Tablas.</t>
  </si>
  <si>
    <t>1.2</t>
  </si>
  <si>
    <t>1.3</t>
  </si>
  <si>
    <t>Agregar la Fila de Totales.</t>
  </si>
  <si>
    <t>1.4</t>
  </si>
  <si>
    <t>Agrega Segmentación Datos Filtros Visuales (TOP).</t>
  </si>
  <si>
    <t>2.</t>
  </si>
  <si>
    <t>¿Qué es y cómo se hace una tabla Dinámica?</t>
  </si>
  <si>
    <t>2.1</t>
  </si>
  <si>
    <t>2.2</t>
  </si>
  <si>
    <t>Insertar una Tabla Dinámica.</t>
  </si>
  <si>
    <t>2.3</t>
  </si>
  <si>
    <t>2.4</t>
  </si>
  <si>
    <t>Agregar la columna: TOTAL</t>
  </si>
  <si>
    <t>2.5</t>
  </si>
  <si>
    <t>Agregar datos a la tabla.</t>
  </si>
  <si>
    <t>2.6</t>
  </si>
  <si>
    <t>Actualizar la Tabla Dinámica.</t>
  </si>
  <si>
    <t>2.7</t>
  </si>
  <si>
    <r>
      <t>Crear una Tabla Dinámica Viaticos por</t>
    </r>
    <r>
      <rPr>
        <b/>
        <sz val="11"/>
        <color theme="1"/>
        <rFont val="Calibri"/>
        <family val="2"/>
        <scheme val="minor"/>
      </rPr>
      <t xml:space="preserve"> Mes.</t>
    </r>
  </si>
  <si>
    <t>Actualizar los datos de la Tabla Dinámica.</t>
  </si>
  <si>
    <t>3.</t>
  </si>
  <si>
    <t>¿Cómo debes estructurar tus datos?</t>
  </si>
  <si>
    <t>3.1</t>
  </si>
  <si>
    <t>[NO] - En Carpetas diferentes.</t>
  </si>
  <si>
    <t>3.2</t>
  </si>
  <si>
    <t>[NO] - En libros diferentes.</t>
  </si>
  <si>
    <t>3.3</t>
  </si>
  <si>
    <t>[NO] - En hojas diferentes.</t>
  </si>
  <si>
    <t>3.4</t>
  </si>
  <si>
    <t>[NO] - En tablas diferentes.</t>
  </si>
  <si>
    <t>3.5</t>
  </si>
  <si>
    <t>[NO] - En una Tabla mal estructurada.</t>
  </si>
  <si>
    <t>3.6</t>
  </si>
  <si>
    <t>[NO] - Colocar más de una información en una columna.</t>
  </si>
  <si>
    <t>3.7</t>
  </si>
  <si>
    <t>✅[SI] - En una sola tabla tipo Base de Datos.</t>
  </si>
  <si>
    <t>4</t>
  </si>
  <si>
    <t>La varita mágica del Excel: Relleno Rápido.</t>
  </si>
  <si>
    <t>4.1</t>
  </si>
  <si>
    <t>5.</t>
  </si>
  <si>
    <t>¿Reportes Express? Usa Tablas Dinámicas</t>
  </si>
  <si>
    <r>
      <t xml:space="preserve">Reporte #1: Ventas MENSUALES por </t>
    </r>
    <r>
      <rPr>
        <b/>
        <sz val="11"/>
        <color theme="8"/>
        <rFont val="Calibri"/>
        <family val="2"/>
        <scheme val="minor"/>
      </rPr>
      <t>VENDEDOR</t>
    </r>
    <r>
      <rPr>
        <b/>
        <sz val="11"/>
        <color theme="1"/>
        <rFont val="Calibri"/>
        <family val="2"/>
        <scheme val="minor"/>
      </rPr>
      <t xml:space="preserve"> de la </t>
    </r>
    <r>
      <rPr>
        <b/>
        <sz val="11"/>
        <color theme="9"/>
        <rFont val="Calibri"/>
        <family val="2"/>
        <scheme val="minor"/>
      </rPr>
      <t>MARCA</t>
    </r>
    <r>
      <rPr>
        <b/>
        <sz val="11"/>
        <color theme="1"/>
        <rFont val="Calibri"/>
        <family val="2"/>
        <scheme val="minor"/>
      </rPr>
      <t>: HP</t>
    </r>
  </si>
  <si>
    <t>5.1</t>
  </si>
  <si>
    <r>
      <t xml:space="preserve">Crear una Tabla Dinámica de Ventas por </t>
    </r>
    <r>
      <rPr>
        <b/>
        <i/>
        <sz val="11"/>
        <color theme="1"/>
        <rFont val="Calibri"/>
        <family val="2"/>
        <scheme val="minor"/>
      </rPr>
      <t>MES</t>
    </r>
    <r>
      <rPr>
        <i/>
        <sz val="11"/>
        <color theme="1"/>
        <rFont val="Calibri"/>
        <family val="2"/>
        <scheme val="minor"/>
      </rPr>
      <t xml:space="preserve"> por </t>
    </r>
    <r>
      <rPr>
        <b/>
        <i/>
        <sz val="11"/>
        <color theme="8"/>
        <rFont val="Calibri"/>
        <family val="2"/>
        <scheme val="minor"/>
      </rPr>
      <t>VENDEDOR</t>
    </r>
    <r>
      <rPr>
        <i/>
        <sz val="11"/>
        <color theme="1"/>
        <rFont val="Calibri"/>
        <family val="2"/>
        <scheme val="minor"/>
      </rPr>
      <t>.</t>
    </r>
  </si>
  <si>
    <t>5.2</t>
  </si>
  <si>
    <r>
      <t xml:space="preserve">Insertar una </t>
    </r>
    <r>
      <rPr>
        <b/>
        <i/>
        <sz val="11"/>
        <color theme="1"/>
        <rFont val="Calibri"/>
        <family val="2"/>
        <scheme val="minor"/>
      </rPr>
      <t>Segmentación</t>
    </r>
    <r>
      <rPr>
        <i/>
        <sz val="11"/>
        <color theme="1"/>
        <rFont val="Calibri"/>
        <family val="2"/>
        <scheme val="minor"/>
      </rPr>
      <t xml:space="preserve"> de Datos por </t>
    </r>
    <r>
      <rPr>
        <b/>
        <i/>
        <sz val="11"/>
        <color theme="9"/>
        <rFont val="Calibri"/>
        <family val="2"/>
        <scheme val="minor"/>
      </rPr>
      <t>MARCA</t>
    </r>
    <r>
      <rPr>
        <i/>
        <sz val="11"/>
        <color theme="1"/>
        <rFont val="Calibri"/>
        <family val="2"/>
        <scheme val="minor"/>
      </rPr>
      <t>.</t>
    </r>
  </si>
  <si>
    <t>5.3</t>
  </si>
  <si>
    <r>
      <t>Extraer Detalle de las facturas de las ventas de</t>
    </r>
    <r>
      <rPr>
        <b/>
        <i/>
        <sz val="11"/>
        <color theme="8"/>
        <rFont val="Calibri"/>
        <family val="2"/>
        <scheme val="minor"/>
      </rPr>
      <t xml:space="preserve"> ENRIQUE VEGAS </t>
    </r>
    <r>
      <rPr>
        <i/>
        <sz val="11"/>
        <color theme="1"/>
        <rFont val="Calibri"/>
        <family val="2"/>
        <scheme val="minor"/>
      </rPr>
      <t>de</t>
    </r>
    <r>
      <rPr>
        <i/>
        <sz val="11"/>
        <rFont val="Calibri"/>
        <family val="2"/>
        <scheme val="minor"/>
      </rPr>
      <t xml:space="preserve"> </t>
    </r>
    <r>
      <rPr>
        <b/>
        <i/>
        <sz val="11"/>
        <rFont val="Calibri"/>
        <family val="2"/>
        <scheme val="minor"/>
      </rPr>
      <t>MARZO</t>
    </r>
    <r>
      <rPr>
        <i/>
        <sz val="11"/>
        <color theme="1"/>
        <rFont val="Calibri"/>
        <family val="2"/>
        <scheme val="minor"/>
      </rPr>
      <t xml:space="preserve"> en</t>
    </r>
    <r>
      <rPr>
        <b/>
        <i/>
        <u/>
        <sz val="11"/>
        <color theme="1"/>
        <rFont val="Calibri"/>
        <family val="2"/>
        <scheme val="minor"/>
      </rPr>
      <t xml:space="preserve"> Marzo 2023</t>
    </r>
    <r>
      <rPr>
        <i/>
        <sz val="11"/>
        <color theme="1"/>
        <rFont val="Calibri"/>
        <family val="2"/>
        <scheme val="minor"/>
      </rPr>
      <t xml:space="preserve"> de </t>
    </r>
    <r>
      <rPr>
        <b/>
        <i/>
        <u/>
        <sz val="11"/>
        <color theme="1"/>
        <rFont val="Calibri"/>
        <family val="2"/>
        <scheme val="minor"/>
      </rPr>
      <t>HP.</t>
    </r>
  </si>
  <si>
    <r>
      <rPr>
        <b/>
        <sz val="11"/>
        <color theme="1"/>
        <rFont val="Calibri"/>
        <family val="2"/>
        <scheme val="minor"/>
      </rPr>
      <t>Reporte #2:</t>
    </r>
    <r>
      <rPr>
        <sz val="11"/>
        <color theme="1"/>
        <rFont val="Calibri"/>
        <family val="2"/>
        <scheme val="minor"/>
      </rPr>
      <t xml:space="preserve"> Ranking de </t>
    </r>
    <r>
      <rPr>
        <b/>
        <sz val="11"/>
        <color theme="8"/>
        <rFont val="Calibri"/>
        <family val="2"/>
        <scheme val="minor"/>
      </rPr>
      <t>VENDEDORES</t>
    </r>
    <r>
      <rPr>
        <sz val="11"/>
        <color theme="1"/>
        <rFont val="Calibri"/>
        <family val="2"/>
        <scheme val="minor"/>
      </rPr>
      <t xml:space="preserve"> mensual.</t>
    </r>
  </si>
  <si>
    <t>5.4</t>
  </si>
  <si>
    <r>
      <t xml:space="preserve">Crear una Tabla Dinámica de Ventas por </t>
    </r>
    <r>
      <rPr>
        <b/>
        <sz val="11"/>
        <color theme="8"/>
        <rFont val="Calibri"/>
        <family val="2"/>
        <scheme val="minor"/>
      </rPr>
      <t>VENDEDOR</t>
    </r>
    <r>
      <rPr>
        <sz val="11"/>
        <color theme="1"/>
        <rFont val="Calibri"/>
        <family val="2"/>
        <scheme val="minor"/>
      </rPr>
      <t>.</t>
    </r>
  </si>
  <si>
    <t>5.5</t>
  </si>
  <si>
    <t>Ordenado del Vendedor con Mayor Ventas al menor.</t>
  </si>
  <si>
    <t>5.6</t>
  </si>
  <si>
    <t>Con filtro por Mes (Escala de Tiempo)</t>
  </si>
  <si>
    <t>Fecha</t>
  </si>
  <si>
    <t>Colaborador</t>
  </si>
  <si>
    <t>Tipo</t>
  </si>
  <si>
    <t>Monto ($)</t>
  </si>
  <si>
    <t>Armando</t>
  </si>
  <si>
    <t>Hospedaje</t>
  </si>
  <si>
    <t>Comida</t>
  </si>
  <si>
    <t>Transporte</t>
  </si>
  <si>
    <t>Daniela</t>
  </si>
  <si>
    <t>Pedro</t>
  </si>
  <si>
    <t>Dpto.</t>
  </si>
  <si>
    <t>Pago</t>
  </si>
  <si>
    <t>Descripción</t>
  </si>
  <si>
    <t># Comprobante</t>
  </si>
  <si>
    <t># Factura</t>
  </si>
  <si>
    <t>Producción</t>
  </si>
  <si>
    <t>Transferencia</t>
  </si>
  <si>
    <t>Hotel Ramada 2 noches</t>
  </si>
  <si>
    <t>Efectivo</t>
  </si>
  <si>
    <t>Desayuno con Clientes</t>
  </si>
  <si>
    <t>Taxi para Oficina Caracas</t>
  </si>
  <si>
    <t>Cena con Proveedores</t>
  </si>
  <si>
    <t>Desayuno</t>
  </si>
  <si>
    <t>Almuerzo</t>
  </si>
  <si>
    <t>Hotel Sun Inn 2 noches</t>
  </si>
  <si>
    <t>Taxi al Evento</t>
  </si>
  <si>
    <t>Almuerzo Oficinas</t>
  </si>
  <si>
    <t>Taxi para Caracas</t>
  </si>
  <si>
    <t>Cena Hotel</t>
  </si>
  <si>
    <t>RRHH</t>
  </si>
  <si>
    <t>Taxi</t>
  </si>
  <si>
    <t>Taxi Oficina - Hotel</t>
  </si>
  <si>
    <t>Taxi Oficinas Norte</t>
  </si>
  <si>
    <t>Almuerzo Clientes</t>
  </si>
  <si>
    <t>Taxi Oficina</t>
  </si>
  <si>
    <t>FECHA</t>
  </si>
  <si>
    <t>VENDEDOR</t>
  </si>
  <si>
    <t>DESCRIPCIÓN</t>
  </si>
  <si>
    <t>CARLOS RODRIGUEZ</t>
  </si>
  <si>
    <t>1406602 LENOVO USB TB NEGRO</t>
  </si>
  <si>
    <t>PEDRO AEROSEMENA</t>
  </si>
  <si>
    <t>1001149 ACER MONITOR LED Y</t>
  </si>
  <si>
    <t>DANIELA MARTINEZ</t>
  </si>
  <si>
    <t>1503714 HP IMPRESORA WIFI X</t>
  </si>
  <si>
    <t>1005544 ACER MONITOR UM HX AA P NITRO ¨</t>
  </si>
  <si>
    <t>ENRIQUE VEGA</t>
  </si>
  <si>
    <t>1006387 EPSON IMPRESORA L INKJET</t>
  </si>
  <si>
    <t>MARÍA COLMENARES</t>
  </si>
  <si>
    <t>1555542 ACER UM HV AA ¨ IPS FHD NEGRO</t>
  </si>
  <si>
    <t>1203058 LENOVO MOUSE M AZUL</t>
  </si>
  <si>
    <t>3001673 HP MOUSE NEGRO CX</t>
  </si>
  <si>
    <t>1507913 LOGITECH MOUSE M NEG GRIS</t>
  </si>
  <si>
    <t>1005091 DELL MONITOR E HV HV PULG VGA</t>
  </si>
  <si>
    <t>1007048 EPSON IMPRESORA M NEGRO</t>
  </si>
  <si>
    <t>1403020 ACER MONITOR S PULGADAS X</t>
  </si>
  <si>
    <t>1509928 HP MOCHILA A SUPER</t>
  </si>
  <si>
    <t>1003544 DELL LAPTOP K DJ DJ I I GB GB GB GB SSD</t>
  </si>
  <si>
    <t>1207777 HP IMPRESORA MULTIFUNCION</t>
  </si>
  <si>
    <t>1007942 DELL LAPTOP A</t>
  </si>
  <si>
    <t>1008861 EPSON IMPRESORA MATRIZ LX</t>
  </si>
  <si>
    <t>1006346 LOGITECH MOUSE M INALAMBRICO USB</t>
  </si>
  <si>
    <t>1003234 HP MOUSE BLUETOOTH</t>
  </si>
  <si>
    <t>1006144 ACER LAPTOP AMD RYZEN H GB RAM GTX</t>
  </si>
  <si>
    <t>1002796 LENOVO USB GBZ</t>
  </si>
  <si>
    <t>1001769 DELL MOCHILA PARA LAPTOP ES BP</t>
  </si>
  <si>
    <t>1008075 HP LAPTOP CI NEGRO Y GRIS</t>
  </si>
  <si>
    <t>1303214 ACER MONITOR LED NEGRO</t>
  </si>
  <si>
    <t>1403930 LENOVO MOUSE MINI RETRACTIL</t>
  </si>
  <si>
    <t>1209297 EPSON IMPRESORA L VERDE</t>
  </si>
  <si>
    <t>1005580 ACER LAPTOP ASPIRE INTEL GB NEGRO</t>
  </si>
  <si>
    <t>1004023 HP LAPTOP PAVILION LA CORE I PULG</t>
  </si>
  <si>
    <t>1003412 HP MOUSE INALAMBRICO GHz</t>
  </si>
  <si>
    <t>1207622 HP LAPTOP X GRIS</t>
  </si>
  <si>
    <t>1003499 LENOVO LAPTOP IP IGL</t>
  </si>
  <si>
    <t>1009748 HP LAPTOP A LT LT I I GB GB TB</t>
  </si>
  <si>
    <t>1207437 HP MOCHILA LAPTOP B VERDE</t>
  </si>
  <si>
    <t>1001131 HP LAPTOP LA ZW LA LA COREI COREI U</t>
  </si>
  <si>
    <r>
      <rPr>
        <b/>
        <i/>
        <sz val="11"/>
        <color theme="1"/>
        <rFont val="Calibri"/>
        <family val="2"/>
        <scheme val="minor"/>
      </rPr>
      <t xml:space="preserve">La marca HP </t>
    </r>
    <r>
      <rPr>
        <i/>
        <sz val="11"/>
        <color theme="1"/>
        <rFont val="Calibri"/>
        <family val="2"/>
        <scheme val="minor"/>
      </rPr>
      <t>nos solicitó que le enviaramos un Reporte de las Ventas mes a mes realizadas de cada Vendedor de sus productos.</t>
    </r>
  </si>
  <si>
    <r>
      <t xml:space="preserve">Ventas MENSUALES por </t>
    </r>
    <r>
      <rPr>
        <b/>
        <sz val="14"/>
        <color theme="8"/>
        <rFont val="Calibri"/>
        <family val="2"/>
        <scheme val="minor"/>
      </rPr>
      <t xml:space="preserve">VENDEDOR </t>
    </r>
    <r>
      <rPr>
        <b/>
        <sz val="14"/>
        <rFont val="Calibri"/>
        <family val="2"/>
        <scheme val="minor"/>
      </rPr>
      <t>d</t>
    </r>
    <r>
      <rPr>
        <b/>
        <sz val="14"/>
        <color theme="1"/>
        <rFont val="Calibri"/>
        <family val="2"/>
        <scheme val="minor"/>
      </rPr>
      <t xml:space="preserve">e la </t>
    </r>
    <r>
      <rPr>
        <b/>
        <sz val="14"/>
        <color theme="9"/>
        <rFont val="Calibri"/>
        <family val="2"/>
        <scheme val="minor"/>
      </rPr>
      <t>MARCA</t>
    </r>
    <r>
      <rPr>
        <b/>
        <sz val="14"/>
        <color theme="1"/>
        <rFont val="Calibri"/>
        <family val="2"/>
        <scheme val="minor"/>
      </rPr>
      <t>: HP</t>
    </r>
  </si>
  <si>
    <r>
      <t xml:space="preserve">El gerente nos pidió poder tener visible el RANKING de </t>
    </r>
    <r>
      <rPr>
        <b/>
        <i/>
        <sz val="11"/>
        <color theme="4"/>
        <rFont val="Calibri"/>
        <family val="2"/>
        <scheme val="minor"/>
      </rPr>
      <t>VENDEDORES</t>
    </r>
    <r>
      <rPr>
        <i/>
        <sz val="11"/>
        <color theme="1"/>
        <rFont val="Calibri"/>
        <family val="2"/>
        <scheme val="minor"/>
      </rPr>
      <t xml:space="preserve"> por </t>
    </r>
    <r>
      <rPr>
        <b/>
        <i/>
        <sz val="11"/>
        <color theme="1"/>
        <rFont val="Calibri"/>
        <family val="2"/>
        <scheme val="minor"/>
      </rPr>
      <t>Mes</t>
    </r>
    <r>
      <rPr>
        <i/>
        <sz val="11"/>
        <color theme="1"/>
        <rFont val="Calibri"/>
        <family val="2"/>
        <scheme val="minor"/>
      </rPr>
      <t>.</t>
    </r>
  </si>
  <si>
    <r>
      <t xml:space="preserve">Ranking de </t>
    </r>
    <r>
      <rPr>
        <b/>
        <sz val="14"/>
        <color theme="4"/>
        <rFont val="Calibri"/>
        <family val="2"/>
        <scheme val="minor"/>
      </rPr>
      <t>VENDEDORES</t>
    </r>
    <r>
      <rPr>
        <b/>
        <sz val="14"/>
        <color theme="1"/>
        <rFont val="Calibri"/>
        <family val="2"/>
        <scheme val="minor"/>
      </rPr>
      <t xml:space="preserve"> mensual.</t>
    </r>
  </si>
  <si>
    <t>Total</t>
  </si>
  <si>
    <t>IVA ($)</t>
  </si>
  <si>
    <t>TOTAL</t>
  </si>
  <si>
    <t>Celdas con Bordes</t>
  </si>
  <si>
    <t>Tablas</t>
  </si>
  <si>
    <t>Agregar dos columnas: IVA, TOTALES</t>
  </si>
  <si>
    <t>Etiquetas de fila</t>
  </si>
  <si>
    <t>Total general</t>
  </si>
  <si>
    <t>Etiquetas de columna</t>
  </si>
  <si>
    <t>Suma de Monto ($)</t>
  </si>
  <si>
    <t>TOTAL ($)</t>
  </si>
  <si>
    <t xml:space="preserve">IVA ($) </t>
  </si>
  <si>
    <t xml:space="preserve">TOTAL ($) </t>
  </si>
  <si>
    <r>
      <t xml:space="preserve">Crear una Tabla Dinámica Viaticos por </t>
    </r>
    <r>
      <rPr>
        <b/>
        <sz val="11"/>
        <color theme="1"/>
        <rFont val="Calibri"/>
        <family val="2"/>
        <scheme val="minor"/>
      </rPr>
      <t>Tipo X Colaborador</t>
    </r>
    <r>
      <rPr>
        <sz val="11"/>
        <color theme="1"/>
        <rFont val="Calibri"/>
        <family val="2"/>
        <scheme val="minor"/>
      </rPr>
      <t>.</t>
    </r>
  </si>
  <si>
    <t>ene</t>
  </si>
  <si>
    <t>feb</t>
  </si>
  <si>
    <t>mar</t>
  </si>
  <si>
    <t>MARCA</t>
  </si>
  <si>
    <t>PRODUCTO</t>
  </si>
  <si>
    <t>SKU</t>
  </si>
  <si>
    <t>LENOVO</t>
  </si>
  <si>
    <t>ACER</t>
  </si>
  <si>
    <t>HP</t>
  </si>
  <si>
    <t>EPSON</t>
  </si>
  <si>
    <t>LOGITECH</t>
  </si>
  <si>
    <t>DELL</t>
  </si>
  <si>
    <t>USB TB NEGRO</t>
  </si>
  <si>
    <t>MONITOR LED Y</t>
  </si>
  <si>
    <t>IMPRESORA WIFI X</t>
  </si>
  <si>
    <t>MONITOR UM HX AA P NITRO ¨</t>
  </si>
  <si>
    <t>IMPRESORA L INKJET</t>
  </si>
  <si>
    <t>UM HV AA ¨ IPS FHD NEGRO</t>
  </si>
  <si>
    <t>MOUSE M AZUL</t>
  </si>
  <si>
    <t>MOUSE NEGRO CX</t>
  </si>
  <si>
    <t>MOUSE M NEG GRIS</t>
  </si>
  <si>
    <t>MONITOR E HV HV PULG VGA</t>
  </si>
  <si>
    <t>IMPRESORA M NEGRO</t>
  </si>
  <si>
    <t>MONITOR S PULGADAS X</t>
  </si>
  <si>
    <t>MOCHILA A SUPER</t>
  </si>
  <si>
    <t>LAPTOP K DJ DJ I I GB GB GB GB SSD</t>
  </si>
  <si>
    <t>IMPRESORA MULTIFUNCION</t>
  </si>
  <si>
    <t>LAPTOP A</t>
  </si>
  <si>
    <t>IMPRESORA MATRIZ LX</t>
  </si>
  <si>
    <t>MOUSE M INALAMBRICO USB</t>
  </si>
  <si>
    <t>MOUSE BLUETOOTH</t>
  </si>
  <si>
    <t>LAPTOP AMD RYZEN H GB RAM GTX</t>
  </si>
  <si>
    <t>USB GBZ</t>
  </si>
  <si>
    <t>MOCHILA PARA LAPTOP ES BP</t>
  </si>
  <si>
    <t>LAPTOP CI NEGRO Y GRIS</t>
  </si>
  <si>
    <t>MONITOR LED NEGRO</t>
  </si>
  <si>
    <t>MOUSE MINI RETRACTIL</t>
  </si>
  <si>
    <t>IMPRESORA L VERDE</t>
  </si>
  <si>
    <t>LAPTOP ASPIRE INTEL GB NEGRO</t>
  </si>
  <si>
    <t>LAPTOP PAVILION LA CORE I PULG</t>
  </si>
  <si>
    <t>MOUSE INALAMBRICO GHz</t>
  </si>
  <si>
    <t>LAPTOP X GRIS</t>
  </si>
  <si>
    <t>LAPTOP IP IGL</t>
  </si>
  <si>
    <t>LAPTOP A LT LT I I GB GB TB</t>
  </si>
  <si>
    <t>MOCHILA LAPTOP B VERDE</t>
  </si>
  <si>
    <t>LAPTOP LA ZW LA LA COREI COREI U</t>
  </si>
  <si>
    <t>Dividir o separar los datos de la columna DESCRIPCION en diferentes columnas según la caracteristica.</t>
  </si>
  <si>
    <t>2021</t>
  </si>
  <si>
    <t>2022</t>
  </si>
  <si>
    <t>nov</t>
  </si>
  <si>
    <t>dic</t>
  </si>
  <si>
    <t>abr</t>
  </si>
  <si>
    <t>may</t>
  </si>
  <si>
    <t>jun</t>
  </si>
  <si>
    <t>jul</t>
  </si>
  <si>
    <t>ago</t>
  </si>
  <si>
    <t>sep</t>
  </si>
  <si>
    <t>Reportes Express con Tablas Dinámicas</t>
  </si>
  <si>
    <t>Celdas con Bordecitos Vs Tablas</t>
  </si>
  <si>
    <t>MESES</t>
  </si>
  <si>
    <t>VIATICOS</t>
  </si>
  <si>
    <t xml:space="preserve">MONTO ($)  </t>
  </si>
  <si>
    <t>Segmentando la cantidad de Entradas y Salidas.</t>
  </si>
  <si>
    <t>Aprendiendo la Función SI.</t>
  </si>
  <si>
    <t>Aprendiendo Formato Condicional.</t>
  </si>
  <si>
    <t>Adicionar una Columna a nuestro [HISTORICO] aplicando la función SI para segmentar Entradas de Salidas.</t>
  </si>
  <si>
    <t>Agregar este nuevo Campo a la Tabla Dinámica.</t>
  </si>
  <si>
    <t>Activar Totales solo para FILAS.</t>
  </si>
  <si>
    <t>Aplicarlo Formato Condicional en la Columna de INVENTARIO para detectar Productos con Existencia "0".</t>
  </si>
  <si>
    <t>Codigo</t>
  </si>
  <si>
    <t>Producto</t>
  </si>
  <si>
    <t>Cant.</t>
  </si>
  <si>
    <t>Existencia</t>
  </si>
  <si>
    <t>AIRIPX2</t>
  </si>
  <si>
    <t>Iphone 15 Plus</t>
  </si>
  <si>
    <t>ENTRADA</t>
  </si>
  <si>
    <t>SALIDA</t>
  </si>
  <si>
    <t>EXISTENCIA</t>
  </si>
  <si>
    <t>AUDSA45</t>
  </si>
  <si>
    <t>Audífonos Samsung Blancos</t>
  </si>
  <si>
    <t>CARSAMCN</t>
  </si>
  <si>
    <t>Cargador Samsung Negro CX</t>
  </si>
  <si>
    <t>IPHCARI2</t>
  </si>
  <si>
    <t>Iphone Cargador Inalambrico</t>
  </si>
  <si>
    <t>Huawei Nova 940</t>
  </si>
  <si>
    <t>CARSAMI2</t>
  </si>
  <si>
    <t>Samsung Cargador Inalambrico</t>
  </si>
  <si>
    <t>Huawei S10</t>
  </si>
  <si>
    <t>HUA940</t>
  </si>
  <si>
    <t>HUAS10</t>
  </si>
  <si>
    <t>IPHG60</t>
  </si>
  <si>
    <t>Samsung S23</t>
  </si>
  <si>
    <t>Iphone x3</t>
  </si>
  <si>
    <t>IPHX30</t>
  </si>
  <si>
    <t>Samsung A27</t>
  </si>
  <si>
    <t>SAMA27</t>
  </si>
  <si>
    <t>SAMS21</t>
  </si>
  <si>
    <t>Samsung Galaxy S21</t>
  </si>
  <si>
    <t>SAMK20</t>
  </si>
  <si>
    <t>Samsung K20</t>
  </si>
  <si>
    <t>6.</t>
  </si>
  <si>
    <t>6.1</t>
  </si>
  <si>
    <t>6.2</t>
  </si>
  <si>
    <t>6.3</t>
  </si>
  <si>
    <t>6.4</t>
  </si>
  <si>
    <t>6.5</t>
  </si>
  <si>
    <t>6.6</t>
  </si>
  <si>
    <t>Cruzar Tablas o Listas (Conciliaciones)</t>
  </si>
  <si>
    <t>Aprendiendo la función CONTAR.SI.CONJUNTO.</t>
  </si>
  <si>
    <t>Aprendiendo la función SUMAR.SI.CONJUNTO.</t>
  </si>
  <si>
    <t>Totalizar: Cantidad de pagos recibidos.</t>
  </si>
  <si>
    <t>Totalizar: Montos de pagos recibidos.</t>
  </si>
  <si>
    <t>Crear columna de SALDO.</t>
  </si>
  <si>
    <t>Resumen por Proveedor.</t>
  </si>
  <si>
    <t>Resumen de Monto: Facturado vs Pagado + Saldo Pendiente por Cliente.</t>
  </si>
  <si>
    <t>Ordenar del Cliente con más deuda al que menos deuda tiene.</t>
  </si>
  <si>
    <t>7.</t>
  </si>
  <si>
    <t>8.</t>
  </si>
  <si>
    <t>FACTURACIÓN</t>
  </si>
  <si>
    <t>PAGOS RECIBIDOS</t>
  </si>
  <si>
    <t>PAGADO</t>
  </si>
  <si>
    <t>CLIENTE</t>
  </si>
  <si>
    <t># FAC.</t>
  </si>
  <si>
    <t>FACTURADO ($)</t>
  </si>
  <si>
    <t># PAGOS</t>
  </si>
  <si>
    <t>MONTO</t>
  </si>
  <si>
    <t>SALDO</t>
  </si>
  <si>
    <t>PAGADO ($)</t>
  </si>
  <si>
    <t>Novax, S.A.</t>
  </si>
  <si>
    <t>PAVCO, S.A.</t>
  </si>
  <si>
    <t>Grupo Palco, S.A.</t>
  </si>
  <si>
    <t>Conveca, S.A.</t>
  </si>
  <si>
    <t>Ferrosa, S.A.</t>
  </si>
  <si>
    <t>Inversiones 2000, S.A.</t>
  </si>
  <si>
    <t>CLIENTES</t>
  </si>
  <si>
    <t xml:space="preserve">FACTURADO ($) </t>
  </si>
  <si>
    <t>SALDO ($)</t>
  </si>
  <si>
    <t>Agrega Segmentación Datos.</t>
  </si>
  <si>
    <t>Primer paso antes de crear un Dashboard.</t>
  </si>
  <si>
    <t>Hacer un Listado de los Indicadores más relevantes.</t>
  </si>
  <si>
    <t>Ventas Mensuales TOTALES.</t>
  </si>
  <si>
    <t>Ranking de Vendedores.</t>
  </si>
  <si>
    <t>Nombrar la Tabla Base (Preferiblemente).</t>
  </si>
  <si>
    <t>Crear los Reportes del Dashboard (Gráficos o Tablas Dinámicas).</t>
  </si>
  <si>
    <r>
      <t xml:space="preserve">Crear una Segmentación de Datos por </t>
    </r>
    <r>
      <rPr>
        <b/>
        <i/>
        <sz val="11"/>
        <color theme="1"/>
        <rFont val="Calibri"/>
        <family val="2"/>
        <scheme val="minor"/>
      </rPr>
      <t>Vendedor.</t>
    </r>
  </si>
  <si>
    <r>
      <t xml:space="preserve">Crear una Segmentación de Datos por </t>
    </r>
    <r>
      <rPr>
        <b/>
        <i/>
        <sz val="11"/>
        <color theme="1"/>
        <rFont val="Calibri"/>
        <family val="2"/>
        <scheme val="minor"/>
      </rPr>
      <t>Marca.</t>
    </r>
  </si>
  <si>
    <t>Crear la Interfaz.</t>
  </si>
  <si>
    <t>Quitar líneas de Cuadrícula.</t>
  </si>
  <si>
    <t>Esconder los encabezados.</t>
  </si>
  <si>
    <t>Ocultar las Columnas y Filas.</t>
  </si>
  <si>
    <t>DESCRIPCION</t>
  </si>
  <si>
    <t>DANIELA</t>
  </si>
  <si>
    <t>IMPRESORA</t>
  </si>
  <si>
    <t>APPLE</t>
  </si>
  <si>
    <t>MONITOR</t>
  </si>
  <si>
    <t>ENRIQUE</t>
  </si>
  <si>
    <t>MARÍA</t>
  </si>
  <si>
    <t>UM</t>
  </si>
  <si>
    <t>MOUSE</t>
  </si>
  <si>
    <t>MANUEL</t>
  </si>
  <si>
    <t>JOSÉ</t>
  </si>
  <si>
    <t>CARLOS</t>
  </si>
  <si>
    <t>PEDRO</t>
  </si>
  <si>
    <t>MOCHILA</t>
  </si>
  <si>
    <t>LAPTOP</t>
  </si>
  <si>
    <t>USB</t>
  </si>
  <si>
    <t>oct</t>
  </si>
  <si>
    <t>9.</t>
  </si>
  <si>
    <t>10.</t>
  </si>
  <si>
    <t>11.</t>
  </si>
  <si>
    <t xml:space="preserve">MONTO ($) </t>
  </si>
  <si>
    <t>Ranking de Vendedores</t>
  </si>
  <si>
    <t>Ventas x MES</t>
  </si>
  <si>
    <r>
      <t xml:space="preserve">Crear el Gráfico Dinámico para el </t>
    </r>
    <r>
      <rPr>
        <b/>
        <i/>
        <sz val="11"/>
        <color theme="1"/>
        <rFont val="Calibri"/>
        <family val="2"/>
        <scheme val="minor"/>
      </rPr>
      <t>Histórico Mensual de Ventas.</t>
    </r>
  </si>
  <si>
    <r>
      <t>Crear un Gráfico Dinámico para el</t>
    </r>
    <r>
      <rPr>
        <b/>
        <i/>
        <sz val="11"/>
        <color theme="1"/>
        <rFont val="Calibri"/>
        <family val="2"/>
        <scheme val="minor"/>
      </rPr>
      <t xml:space="preserve"> Ranking de Vendedores.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</si>
</sst>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B/.&quot;* #,##0.00_-;\-&quot;B/.&quot;* #,##0.00_-;_-&quot;B/.&quot;* &quot;-&quot;??_-;_-@_-"/>
    <numFmt numFmtId="43" formatCode="_-* #,##0.00_-;\-* #,##0.00_-;_-* &quot;-&quot;??_-;_-@_-"/>
    <numFmt numFmtId="164" formatCode="[$-1540A]dd\-mmm\-yy;@"/>
    <numFmt numFmtId="165" formatCode="_-* #,##0_-;\-* #,##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hair">
        <color theme="6"/>
      </left>
      <right style="hair">
        <color theme="6"/>
      </right>
      <top style="hair">
        <color theme="6"/>
      </top>
      <bottom style="hair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44" fontId="1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77">
    <xf numFmtId="0" fontId="0" fillId="0" borderId="0" xfId="0"/>
    <xf numFmtId="49" fontId="2" fillId="4" borderId="0" xfId="0" applyNumberFormat="1" applyFont="1" applyFill="1" applyAlignment="1">
      <alignment horizontal="center"/>
    </xf>
    <xf numFmtId="0" fontId="2" fillId="4" borderId="0" xfId="0" applyFont="1" applyFill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2" xfId="0" applyFill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2" xfId="1" applyFont="1" applyBorder="1" applyAlignment="1">
      <alignment horizontal="center"/>
    </xf>
    <xf numFmtId="15" fontId="0" fillId="0" borderId="0" xfId="0" applyNumberFormat="1"/>
    <xf numFmtId="0" fontId="3" fillId="2" borderId="0" xfId="2" applyAlignment="1">
      <alignment horizontal="left"/>
    </xf>
    <xf numFmtId="15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3" fillId="3" borderId="0" xfId="3"/>
    <xf numFmtId="164" fontId="7" fillId="0" borderId="0" xfId="0" applyNumberFormat="1" applyFont="1" applyAlignment="1">
      <alignment horizontal="left"/>
    </xf>
    <xf numFmtId="0" fontId="13" fillId="0" borderId="0" xfId="0" applyFont="1"/>
    <xf numFmtId="43" fontId="0" fillId="0" borderId="0" xfId="1" applyFont="1"/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2" fontId="0" fillId="0" borderId="0" xfId="4" applyNumberFormat="1" applyFont="1"/>
    <xf numFmtId="2" fontId="0" fillId="0" borderId="0" xfId="0" applyNumberFormat="1"/>
    <xf numFmtId="2" fontId="0" fillId="0" borderId="0" xfId="4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 indent="1"/>
    </xf>
    <xf numFmtId="43" fontId="0" fillId="0" borderId="0" xfId="0" applyNumberFormat="1"/>
    <xf numFmtId="43" fontId="0" fillId="0" borderId="0" xfId="0" applyNumberFormat="1" applyAlignment="1">
      <alignment horizontal="center"/>
    </xf>
    <xf numFmtId="0" fontId="3" fillId="2" borderId="0" xfId="2"/>
    <xf numFmtId="0" fontId="3" fillId="6" borderId="0" xfId="5"/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49" fontId="2" fillId="11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0" fillId="0" borderId="4" xfId="0" applyBorder="1" applyAlignment="1">
      <alignment horizontal="center"/>
    </xf>
    <xf numFmtId="49" fontId="0" fillId="0" borderId="0" xfId="0" applyNumberFormat="1" applyAlignment="1">
      <alignment vertical="center"/>
    </xf>
    <xf numFmtId="0" fontId="3" fillId="6" borderId="0" xfId="0" applyFont="1" applyFill="1"/>
    <xf numFmtId="0" fontId="3" fillId="2" borderId="0" xfId="0" applyFont="1" applyFill="1"/>
    <xf numFmtId="0" fontId="2" fillId="11" borderId="0" xfId="0" applyFont="1" applyFill="1" applyAlignment="1">
      <alignment horizontal="left" vertical="center"/>
    </xf>
    <xf numFmtId="49" fontId="2" fillId="11" borderId="0" xfId="0" applyNumberFormat="1" applyFont="1" applyFill="1" applyAlignment="1">
      <alignment horizontal="left" vertical="center"/>
    </xf>
    <xf numFmtId="0" fontId="21" fillId="0" borderId="0" xfId="0" applyFont="1" applyAlignment="1">
      <alignment horizontal="left"/>
    </xf>
    <xf numFmtId="0" fontId="0" fillId="0" borderId="5" xfId="0" applyBorder="1"/>
    <xf numFmtId="0" fontId="5" fillId="9" borderId="0" xfId="7" applyFont="1" applyAlignment="1">
      <alignment vertical="center"/>
    </xf>
    <xf numFmtId="0" fontId="21" fillId="0" borderId="0" xfId="0" applyFont="1" applyAlignment="1">
      <alignment vertical="center"/>
    </xf>
    <xf numFmtId="0" fontId="6" fillId="10" borderId="0" xfId="8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vertical="center"/>
    </xf>
    <xf numFmtId="0" fontId="25" fillId="0" borderId="0" xfId="0" applyFont="1" applyAlignment="1">
      <alignment horizontal="left"/>
    </xf>
    <xf numFmtId="0" fontId="25" fillId="0" borderId="0" xfId="0" pivotButton="1" applyFont="1"/>
    <xf numFmtId="0" fontId="28" fillId="7" borderId="0" xfId="0" pivotButton="1" applyFont="1" applyFill="1"/>
    <xf numFmtId="0" fontId="28" fillId="6" borderId="0" xfId="0" applyFont="1" applyFill="1"/>
    <xf numFmtId="43" fontId="25" fillId="0" borderId="0" xfId="0" applyNumberFormat="1" applyFont="1"/>
    <xf numFmtId="0" fontId="2" fillId="11" borderId="0" xfId="0" applyFont="1" applyFill="1" applyAlignment="1">
      <alignment horizontal="center" vertical="center"/>
    </xf>
    <xf numFmtId="0" fontId="25" fillId="0" borderId="4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" fillId="11" borderId="0" xfId="0" applyFont="1" applyFill="1" applyAlignment="1">
      <alignment vertical="center"/>
    </xf>
    <xf numFmtId="0" fontId="3" fillId="8" borderId="0" xfId="6"/>
    <xf numFmtId="0" fontId="0" fillId="12" borderId="0" xfId="0" applyFill="1"/>
    <xf numFmtId="49" fontId="2" fillId="12" borderId="0" xfId="0" applyNumberFormat="1" applyFont="1" applyFill="1" applyAlignment="1">
      <alignment horizontal="left" vertical="center"/>
    </xf>
    <xf numFmtId="0" fontId="2" fillId="12" borderId="0" xfId="0" applyFont="1" applyFill="1" applyAlignment="1">
      <alignment vertical="center"/>
    </xf>
    <xf numFmtId="0" fontId="25" fillId="12" borderId="4" xfId="0" applyFont="1" applyFill="1" applyBorder="1" applyAlignment="1">
      <alignment horizontal="center"/>
    </xf>
    <xf numFmtId="0" fontId="0" fillId="12" borderId="0" xfId="0" applyFill="1" applyAlignment="1">
      <alignment horizontal="left"/>
    </xf>
    <xf numFmtId="0" fontId="25" fillId="12" borderId="0" xfId="0" applyFont="1" applyFill="1" applyAlignment="1">
      <alignment horizontal="center"/>
    </xf>
  </cellXfs>
  <cellStyles count="9">
    <cellStyle name="20% - Énfasis5" xfId="7" builtinId="46"/>
    <cellStyle name="20% - Énfasis6" xfId="8" builtinId="50"/>
    <cellStyle name="Énfasis2" xfId="2" builtinId="33"/>
    <cellStyle name="Énfasis3" xfId="6" builtinId="37"/>
    <cellStyle name="Énfasis5" xfId="3" builtinId="45"/>
    <cellStyle name="Énfasis6" xfId="5" builtinId="49"/>
    <cellStyle name="Millares" xfId="1" builtinId="3"/>
    <cellStyle name="Moneda" xfId="4" builtinId="4"/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numFmt numFmtId="164" formatCode="[$-1540A]dd\-mmm\-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-1540A]dd\-mmm\-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</dxf>
    <dxf>
      <numFmt numFmtId="0" formatCode="General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5"/>
        </patternFill>
      </fill>
    </dxf>
    <dxf>
      <numFmt numFmtId="20" formatCode="dd\-mmm\-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microsoft.com/office/2007/relationships/slicerCache" Target="slicerCaches/slicerCache2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microsoft.com/office/2007/relationships/slicerCache" Target="slicerCaches/slicerCache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[Excel_Basico.xlsx]9. Ventas!TablaDinámica3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65209140170193E-3"/>
              <c:y val="6.966272467770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7.37641414103900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dLbl>
      </c:pivotFmt>
      <c:pivotFmt>
        <c:idx val="8"/>
        <c:dLbl>
          <c:idx val="0"/>
          <c:layout>
            <c:manualLayout>
              <c:x val="-2.765209140170193E-3"/>
              <c:y val="6.966272467770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dLbl>
          <c:idx val="0"/>
          <c:layout>
            <c:manualLayout>
              <c:x val="0"/>
              <c:y val="6.55613079450255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 Ventas'!$N$10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7.37641414103900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36-4392-BBAB-A0E037EC5649}"/>
                </c:ext>
              </c:extLst>
            </c:dLbl>
            <c:dLbl>
              <c:idx val="6"/>
              <c:layout>
                <c:manualLayout>
                  <c:x val="2.765209140170193E-3"/>
                  <c:y val="6.966272467770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36-4392-BBAB-A0E037EC56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 Ventas'!$M$11:$M$18</c:f>
              <c:strCache>
                <c:ptCount val="7"/>
                <c:pt idx="0">
                  <c:v>feb</c:v>
                </c:pt>
                <c:pt idx="1">
                  <c:v>abr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sep</c:v>
                </c:pt>
                <c:pt idx="6">
                  <c:v>oct</c:v>
                </c:pt>
              </c:strCache>
            </c:strRef>
          </c:cat>
          <c:val>
            <c:numRef>
              <c:f>'9. Ventas'!$N$11:$N$18</c:f>
              <c:numCache>
                <c:formatCode>_(* #,##0.00_);_(* \(#,##0.00\);_(* "-"??_);_(@_)</c:formatCode>
                <c:ptCount val="7"/>
                <c:pt idx="0">
                  <c:v>855</c:v>
                </c:pt>
                <c:pt idx="1">
                  <c:v>168</c:v>
                </c:pt>
                <c:pt idx="2">
                  <c:v>299.55</c:v>
                </c:pt>
                <c:pt idx="3">
                  <c:v>351.85</c:v>
                </c:pt>
                <c:pt idx="4">
                  <c:v>383.55</c:v>
                </c:pt>
                <c:pt idx="5">
                  <c:v>25</c:v>
                </c:pt>
                <c:pt idx="6">
                  <c:v>299.55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6-4392-BBAB-A0E037EC56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277106495"/>
        <c:axId val="331959039"/>
      </c:barChart>
      <c:catAx>
        <c:axId val="277106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31959039"/>
        <c:crosses val="autoZero"/>
        <c:auto val="1"/>
        <c:lblAlgn val="ctr"/>
        <c:lblOffset val="100"/>
        <c:noMultiLvlLbl val="0"/>
      </c:catAx>
      <c:valAx>
        <c:axId val="331959039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27710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[Excel_Basico.xlsx]9. Ventas!TablaDinámica4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RANKING</a:t>
            </a:r>
            <a:r>
              <a:rPr lang="en-US" sz="1100" b="1" baseline="0"/>
              <a:t> DE VENDEDORES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8100" tIns="19050" rIns="360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'9. Ventas'!$Q$10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6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 Ventas'!$P$11:$P$18</c:f>
              <c:strCache>
                <c:ptCount val="7"/>
                <c:pt idx="0">
                  <c:v>PEDRO</c:v>
                </c:pt>
                <c:pt idx="1">
                  <c:v>JOSÉ</c:v>
                </c:pt>
                <c:pt idx="2">
                  <c:v>MARÍA</c:v>
                </c:pt>
                <c:pt idx="3">
                  <c:v>MANUEL</c:v>
                </c:pt>
                <c:pt idx="4">
                  <c:v>DANIELA</c:v>
                </c:pt>
                <c:pt idx="5">
                  <c:v>ENRIQUE</c:v>
                </c:pt>
                <c:pt idx="6">
                  <c:v>CARLOS</c:v>
                </c:pt>
              </c:strCache>
            </c:strRef>
          </c:cat>
          <c:val>
            <c:numRef>
              <c:f>'9. Ventas'!$Q$11:$Q$18</c:f>
              <c:numCache>
                <c:formatCode>_(* #,##0.00_);_(* \(#,##0.00\);_(* "-"??_);_(@_)</c:formatCode>
                <c:ptCount val="7"/>
                <c:pt idx="0">
                  <c:v>2207.5</c:v>
                </c:pt>
                <c:pt idx="1">
                  <c:v>2382.5</c:v>
                </c:pt>
                <c:pt idx="2">
                  <c:v>3206.3500000000004</c:v>
                </c:pt>
                <c:pt idx="3">
                  <c:v>3348.85</c:v>
                </c:pt>
                <c:pt idx="4">
                  <c:v>3726.15</c:v>
                </c:pt>
                <c:pt idx="5">
                  <c:v>3886.7</c:v>
                </c:pt>
                <c:pt idx="6">
                  <c:v>11743.7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6-4F24-BE1F-FF091B7E29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8774415"/>
        <c:axId val="148774895"/>
      </c:barChart>
      <c:catAx>
        <c:axId val="1487744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8774895"/>
        <c:crosses val="autoZero"/>
        <c:auto val="1"/>
        <c:lblAlgn val="ctr"/>
        <c:lblOffset val="100"/>
        <c:noMultiLvlLbl val="0"/>
      </c:catAx>
      <c:valAx>
        <c:axId val="148774895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out"/>
        <c:minorTickMark val="none"/>
        <c:tickLblPos val="nextTo"/>
        <c:crossAx val="14877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810598</xdr:colOff>
      <xdr:row>0</xdr:row>
      <xdr:rowOff>68580</xdr:rowOff>
    </xdr:from>
    <xdr:to>
      <xdr:col>2</xdr:col>
      <xdr:colOff>2811780</xdr:colOff>
      <xdr:row>2</xdr:row>
      <xdr:rowOff>105203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35D48A9B-9528-BDA4-9E5E-37F8B069ED01}"/>
            </a:ext>
          </a:extLst>
        </xdr:cNvPr>
        <xdr:cNvSpPr/>
      </xdr:nvSpPr>
      <xdr:spPr>
        <a:xfrm>
          <a:off x="1473538" y="68580"/>
          <a:ext cx="2001182" cy="402383"/>
        </a:xfrm>
        <a:prstGeom prst="roundRect">
          <a:avLst/>
        </a:prstGeom>
        <a:solidFill>
          <a:schemeClr val="bg2">
            <a:lumMod val="75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A" sz="1800" b="1">
              <a:solidFill>
                <a:schemeClr val="bg1"/>
              </a:solidFill>
              <a:latin typeface="Quicksand" pitchFamily="2" charset="0"/>
            </a:rPr>
            <a:t>  Contenido </a:t>
          </a:r>
          <a:endParaRPr lang="es-PA" sz="1800" b="0">
            <a:solidFill>
              <a:schemeClr val="bg1"/>
            </a:solidFill>
            <a:latin typeface="Quicksand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121933</xdr:colOff>
      <xdr:row>1</xdr:row>
      <xdr:rowOff>80685</xdr:rowOff>
    </xdr:from>
    <xdr:to>
      <xdr:col>6</xdr:col>
      <xdr:colOff>755073</xdr:colOff>
      <xdr:row>3</xdr:row>
      <xdr:rowOff>47142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70159CF-1878-488E-A340-3326E87E4F0C}"/>
            </a:ext>
          </a:extLst>
        </xdr:cNvPr>
        <xdr:cNvSpPr/>
      </xdr:nvSpPr>
      <xdr:spPr>
        <a:xfrm>
          <a:off x="3253060" y="260794"/>
          <a:ext cx="2198704" cy="326675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A" sz="2000" b="1">
              <a:solidFill>
                <a:sysClr val="windowText" lastClr="000000"/>
              </a:solidFill>
              <a:latin typeface="Quicksand" pitchFamily="2" charset="0"/>
            </a:rPr>
            <a:t>  Resumen Ventas</a:t>
          </a:r>
          <a:endParaRPr lang="es-PA" sz="2000" b="0">
            <a:solidFill>
              <a:sysClr val="windowText" lastClr="000000"/>
            </a:solidFill>
            <a:latin typeface="Quicksand" pitchFamily="2" charset="0"/>
          </a:endParaRPr>
        </a:p>
      </xdr:txBody>
    </xdr:sp>
    <xdr:clientData/>
  </xdr:twoCellAnchor>
  <xdr:twoCellAnchor>
    <xdr:from>
      <xdr:col>2</xdr:col>
      <xdr:colOff>623455</xdr:colOff>
      <xdr:row>6</xdr:row>
      <xdr:rowOff>193963</xdr:rowOff>
    </xdr:from>
    <xdr:to>
      <xdr:col>8</xdr:col>
      <xdr:colOff>519545</xdr:colOff>
      <xdr:row>23</xdr:row>
      <xdr:rowOff>103908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DB6F5A1-3A8C-4ED5-A67D-E2DCCE7B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567343</xdr:colOff>
      <xdr:row>7</xdr:row>
      <xdr:rowOff>1</xdr:rowOff>
    </xdr:from>
    <xdr:to>
      <xdr:col>10</xdr:col>
      <xdr:colOff>408709</xdr:colOff>
      <xdr:row>23</xdr:row>
      <xdr:rowOff>96982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VENDEDOR">
              <a:extLst>
                <a:ext uri="{FF2B5EF4-FFF2-40B4-BE49-F238E27FC236}">
                  <a16:creationId xmlns:a16="http://schemas.microsoft.com/office/drawing/2014/main" id="{00252DCD-AB0A-932D-0AA8-84C20FC6F4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9598" y="1323110"/>
              <a:ext cx="1406929" cy="30826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630381</xdr:colOff>
      <xdr:row>3</xdr:row>
      <xdr:rowOff>96983</xdr:rowOff>
    </xdr:from>
    <xdr:to>
      <xdr:col>10</xdr:col>
      <xdr:colOff>415636</xdr:colOff>
      <xdr:row>6</xdr:row>
      <xdr:rowOff>159328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ARCA 1">
              <a:extLst>
                <a:ext uri="{FF2B5EF4-FFF2-40B4-BE49-F238E27FC236}">
                  <a16:creationId xmlns:a16="http://schemas.microsoft.com/office/drawing/2014/main" id="{A6B17595-B576-B321-9390-7B960FA0D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5945" y="637310"/>
              <a:ext cx="6047509" cy="6442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</xdr:row>
      <xdr:rowOff>83127</xdr:rowOff>
    </xdr:from>
    <xdr:to>
      <xdr:col>2</xdr:col>
      <xdr:colOff>581891</xdr:colOff>
      <xdr:row>23</xdr:row>
      <xdr:rowOff>110835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D40578F-9648-42D6-884D-7326272D5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623887</xdr:colOff>
      <xdr:row>3</xdr:row>
      <xdr:rowOff>114299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89729B4-0A3A-4E29-BB46-60167C5CEFA7}"/>
            </a:ext>
          </a:extLst>
        </xdr:cNvPr>
        <xdr:cNvGrpSpPr/>
      </xdr:nvGrpSpPr>
      <xdr:grpSpPr>
        <a:xfrm>
          <a:off x="0" y="0"/>
          <a:ext cx="4243387" cy="662939"/>
          <a:chOff x="0" y="0"/>
          <a:chExt cx="4102581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F9ECD61A-A973-F89B-5800-6DB50B35422C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F19D48CB-C82A-68C8-D98D-EDDA25196D34}"/>
              </a:ext>
            </a:extLst>
          </xdr:cNvPr>
          <xdr:cNvGrpSpPr/>
        </xdr:nvGrpSpPr>
        <xdr:grpSpPr>
          <a:xfrm>
            <a:off x="190500" y="133350"/>
            <a:ext cx="3912081" cy="552450"/>
            <a:chOff x="428625" y="95250"/>
            <a:chExt cx="4025709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2631DF25-4B60-0C44-5EF9-F83452A9F7CD}"/>
                </a:ext>
              </a:extLst>
            </xdr:cNvPr>
            <xdr:cNvSpPr/>
          </xdr:nvSpPr>
          <xdr:spPr>
            <a:xfrm>
              <a:off x="981073" y="185573"/>
              <a:ext cx="3473261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Grupo ACME - </a:t>
              </a:r>
              <a:r>
                <a:rPr lang="es-PA" sz="1200" b="0">
                  <a:solidFill>
                    <a:srgbClr val="3F4349"/>
                  </a:solidFill>
                  <a:latin typeface="Quicksand" pitchFamily="2" charset="0"/>
                </a:rPr>
                <a:t>Ranking</a:t>
              </a:r>
              <a:r>
                <a:rPr lang="es-PA" sz="1200" b="0" baseline="0">
                  <a:solidFill>
                    <a:srgbClr val="3F4349"/>
                  </a:solidFill>
                  <a:latin typeface="Quicksand" pitchFamily="2" charset="0"/>
                </a:rPr>
                <a:t> de Vendedores</a:t>
              </a:r>
              <a:endParaRPr lang="es-PA" sz="1200" b="0">
                <a:solidFill>
                  <a:srgbClr val="3F4349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19386335-C9D5-C586-4DB0-7260CC54DC84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5D51211A-7B9C-8F92-A771-920E2A76F5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563219</xdr:colOff>
      <xdr:row>0</xdr:row>
      <xdr:rowOff>92765</xdr:rowOff>
    </xdr:from>
    <xdr:to>
      <xdr:col>14</xdr:col>
      <xdr:colOff>208844</xdr:colOff>
      <xdr:row>2</xdr:row>
      <xdr:rowOff>6626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A934C196-9214-3925-C364-07309A5DB4A7}"/>
            </a:ext>
          </a:extLst>
        </xdr:cNvPr>
        <xdr:cNvSpPr/>
      </xdr:nvSpPr>
      <xdr:spPr>
        <a:xfrm>
          <a:off x="7262193" y="92765"/>
          <a:ext cx="2527973" cy="284922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A" sz="2000" b="1">
              <a:solidFill>
                <a:srgbClr val="3F4349"/>
              </a:solidFill>
              <a:latin typeface="Quicksand" pitchFamily="2" charset="0"/>
            </a:rPr>
            <a:t>  Registro de Viáticos</a:t>
          </a:r>
          <a:endParaRPr lang="es-PA" sz="2000" b="0">
            <a:solidFill>
              <a:srgbClr val="3F4349"/>
            </a:solidFill>
            <a:latin typeface="Quicksand" pitchFamily="2" charset="0"/>
          </a:endParaRPr>
        </a:p>
      </xdr:txBody>
    </xdr:sp>
    <xdr:clientData/>
  </xdr:twoCellAnchor>
  <xdr:twoCellAnchor editAs="absolute">
    <xdr:from>
      <xdr:col>16</xdr:col>
      <xdr:colOff>53010</xdr:colOff>
      <xdr:row>3</xdr:row>
      <xdr:rowOff>6629</xdr:rowOff>
    </xdr:from>
    <xdr:to>
      <xdr:col>17</xdr:col>
      <xdr:colOff>218662</xdr:colOff>
      <xdr:row>10</xdr:row>
      <xdr:rowOff>13254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8" name="Tipo">
              <a:extLst>
                <a:ext uri="{FF2B5EF4-FFF2-40B4-BE49-F238E27FC236}">
                  <a16:creationId xmlns:a16="http://schemas.microsoft.com/office/drawing/2014/main" id="{D2449E9B-5403-EDE1-E7FB-120E223C94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40280" y="563220"/>
              <a:ext cx="947530" cy="1305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721547</xdr:colOff>
      <xdr:row>0</xdr:row>
      <xdr:rowOff>106680</xdr:rowOff>
    </xdr:from>
    <xdr:to>
      <xdr:col>6</xdr:col>
      <xdr:colOff>609600</xdr:colOff>
      <xdr:row>3</xdr:row>
      <xdr:rowOff>53340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87CA0D24-BE7C-4A96-A414-254E9AEB02E1}"/>
            </a:ext>
          </a:extLst>
        </xdr:cNvPr>
        <xdr:cNvSpPr/>
      </xdr:nvSpPr>
      <xdr:spPr>
        <a:xfrm>
          <a:off x="3236147" y="106680"/>
          <a:ext cx="3080833" cy="4953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A" sz="2500" b="1">
              <a:solidFill>
                <a:srgbClr val="3F4349"/>
              </a:solidFill>
              <a:latin typeface="Quicksand" pitchFamily="2" charset="0"/>
            </a:rPr>
            <a:t>  Registro de Viáticos</a:t>
          </a:r>
          <a:endParaRPr lang="es-PA" sz="2500" b="0">
            <a:solidFill>
              <a:srgbClr val="3F4349"/>
            </a:solidFill>
            <a:latin typeface="Quicksand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389556</xdr:colOff>
      <xdr:row>0</xdr:row>
      <xdr:rowOff>60960</xdr:rowOff>
    </xdr:from>
    <xdr:to>
      <xdr:col>3</xdr:col>
      <xdr:colOff>1165860</xdr:colOff>
      <xdr:row>2</xdr:row>
      <xdr:rowOff>60960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CF4C480C-BF50-EC80-2D2B-0B1551FB0D35}"/>
            </a:ext>
          </a:extLst>
        </xdr:cNvPr>
        <xdr:cNvSpPr/>
      </xdr:nvSpPr>
      <xdr:spPr>
        <a:xfrm>
          <a:off x="389556" y="60960"/>
          <a:ext cx="2666064" cy="36576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A" sz="2000" b="1">
              <a:solidFill>
                <a:srgbClr val="3F4349"/>
              </a:solidFill>
              <a:latin typeface="Quicksand" pitchFamily="2" charset="0"/>
            </a:rPr>
            <a:t>  Grupo ACME - </a:t>
          </a:r>
          <a:r>
            <a:rPr lang="es-PA" sz="2000" b="0">
              <a:solidFill>
                <a:srgbClr val="3F4349"/>
              </a:solidFill>
              <a:latin typeface="Quicksand" pitchFamily="2" charset="0"/>
            </a:rPr>
            <a:t>Ventas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1109461</xdr:colOff>
      <xdr:row>0</xdr:row>
      <xdr:rowOff>167640</xdr:rowOff>
    </xdr:from>
    <xdr:to>
      <xdr:col>12</xdr:col>
      <xdr:colOff>209551</xdr:colOff>
      <xdr:row>2</xdr:row>
      <xdr:rowOff>166162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17E7E97B-E632-6A99-36A2-A46832261B5D}"/>
            </a:ext>
          </a:extLst>
        </xdr:cNvPr>
        <xdr:cNvSpPr/>
      </xdr:nvSpPr>
      <xdr:spPr>
        <a:xfrm>
          <a:off x="7197841" y="167640"/>
          <a:ext cx="2750070" cy="364282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A" sz="1400" b="1">
              <a:solidFill>
                <a:srgbClr val="3F4349"/>
              </a:solidFill>
              <a:latin typeface="Quicksand" pitchFamily="2" charset="0"/>
            </a:rPr>
            <a:t>  Grupo ACME - </a:t>
          </a:r>
          <a:r>
            <a:rPr lang="es-PA" sz="1400" b="0">
              <a:solidFill>
                <a:srgbClr val="3F4349"/>
              </a:solidFill>
              <a:latin typeface="Quicksand" pitchFamily="2" charset="0"/>
            </a:rPr>
            <a:t>Resumen Ventas</a:t>
          </a:r>
        </a:p>
      </xdr:txBody>
    </xdr:sp>
    <xdr:clientData/>
  </xdr:twoCellAnchor>
  <xdr:twoCellAnchor editAs="oneCell">
    <xdr:from>
      <xdr:col>8</xdr:col>
      <xdr:colOff>7620</xdr:colOff>
      <xdr:row>6</xdr:row>
      <xdr:rowOff>1</xdr:rowOff>
    </xdr:from>
    <xdr:to>
      <xdr:col>14</xdr:col>
      <xdr:colOff>807720</xdr:colOff>
      <xdr:row>9</xdr:row>
      <xdr:rowOff>137161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CA">
              <a:extLst>
                <a:ext uri="{FF2B5EF4-FFF2-40B4-BE49-F238E27FC236}">
                  <a16:creationId xmlns:a16="http://schemas.microsoft.com/office/drawing/2014/main" id="{DB704812-4F19-D1AA-1975-0F941A852C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0240" y="1143001"/>
              <a:ext cx="8290560" cy="68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687725</xdr:colOff>
      <xdr:row>0</xdr:row>
      <xdr:rowOff>72709</xdr:rowOff>
    </xdr:from>
    <xdr:to>
      <xdr:col>3</xdr:col>
      <xdr:colOff>1394460</xdr:colOff>
      <xdr:row>3</xdr:row>
      <xdr:rowOff>99060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BB0BA7D-D24D-4DF7-814D-19A0B275B2E0}"/>
            </a:ext>
          </a:extLst>
        </xdr:cNvPr>
        <xdr:cNvSpPr/>
      </xdr:nvSpPr>
      <xdr:spPr>
        <a:xfrm>
          <a:off x="1160165" y="72709"/>
          <a:ext cx="2322175" cy="574991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A" sz="1200" b="1">
              <a:solidFill>
                <a:schemeClr val="tx1">
                  <a:lumMod val="75000"/>
                  <a:lumOff val="25000"/>
                </a:schemeClr>
              </a:solidFill>
              <a:latin typeface="Quicksand" pitchFamily="2" charset="0"/>
            </a:rPr>
            <a:t>  </a:t>
          </a:r>
          <a:r>
            <a:rPr lang="es-PA" sz="1200" b="0" i="1">
              <a:solidFill>
                <a:schemeClr val="tx1">
                  <a:lumMod val="75000"/>
                  <a:lumOff val="25000"/>
                </a:schemeClr>
              </a:solidFill>
              <a:latin typeface="Quicksand" pitchFamily="2" charset="0"/>
            </a:rPr>
            <a:t>Distribuidora Electrónica STAR</a:t>
          </a:r>
          <a:r>
            <a:rPr lang="es-PA" sz="1200" b="0" i="1" baseline="0">
              <a:solidFill>
                <a:schemeClr val="tx1">
                  <a:lumMod val="75000"/>
                  <a:lumOff val="25000"/>
                </a:schemeClr>
              </a:solidFill>
              <a:latin typeface="Quicksand" pitchFamily="2" charset="0"/>
            </a:rPr>
            <a:t>    </a:t>
          </a:r>
        </a:p>
        <a:p>
          <a:pPr algn="l"/>
          <a:r>
            <a:rPr lang="es-PA" sz="1200" b="1" i="0" baseline="0">
              <a:solidFill>
                <a:schemeClr val="tx1">
                  <a:lumMod val="75000"/>
                  <a:lumOff val="25000"/>
                </a:schemeClr>
              </a:solidFill>
              <a:latin typeface="Quicksand" pitchFamily="2" charset="0"/>
            </a:rPr>
            <a:t>  Registro de Entradas y Salidas</a:t>
          </a:r>
          <a:endParaRPr lang="es-PA" sz="1200" b="1" i="0">
            <a:solidFill>
              <a:schemeClr val="tx1">
                <a:lumMod val="75000"/>
                <a:lumOff val="25000"/>
              </a:schemeClr>
            </a:solidFill>
            <a:latin typeface="Quicksand" pitchFamily="2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96274</xdr:colOff>
      <xdr:row>0</xdr:row>
      <xdr:rowOff>33131</xdr:rowOff>
    </xdr:from>
    <xdr:to>
      <xdr:col>5</xdr:col>
      <xdr:colOff>298174</xdr:colOff>
      <xdr:row>3</xdr:row>
      <xdr:rowOff>53010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88660A52-4B44-46A8-911C-0F4C2B5269AB}"/>
            </a:ext>
          </a:extLst>
        </xdr:cNvPr>
        <xdr:cNvGrpSpPr/>
      </xdr:nvGrpSpPr>
      <xdr:grpSpPr>
        <a:xfrm>
          <a:off x="1997961" y="33131"/>
          <a:ext cx="3051117" cy="576470"/>
          <a:chOff x="733743" y="200067"/>
          <a:chExt cx="3509645" cy="405377"/>
        </a:xfrm>
      </xdr:grpSpPr>
      <xdr:sp macro="" textlink="">
        <xdr:nvSpPr>
          <xdr:cNvPr id="3" name="Rectángulo: esquinas redondeadas 2">
            <a:extLst>
              <a:ext uri="{FF2B5EF4-FFF2-40B4-BE49-F238E27FC236}">
                <a16:creationId xmlns:a16="http://schemas.microsoft.com/office/drawing/2014/main" id="{D1003485-2902-39ED-C5D7-F53824AB516A}"/>
              </a:ext>
            </a:extLst>
          </xdr:cNvPr>
          <xdr:cNvSpPr/>
        </xdr:nvSpPr>
        <xdr:spPr>
          <a:xfrm>
            <a:off x="733743" y="200067"/>
            <a:ext cx="3509645" cy="405377"/>
          </a:xfrm>
          <a:prstGeom prst="round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PA" sz="1200" b="1">
                <a:solidFill>
                  <a:srgbClr val="3F4349"/>
                </a:solidFill>
                <a:latin typeface="Quicksand" pitchFamily="2" charset="0"/>
              </a:rPr>
              <a:t> </a:t>
            </a:r>
            <a:r>
              <a:rPr lang="es-PA" sz="1200" b="1" baseline="0">
                <a:solidFill>
                  <a:srgbClr val="3F4349"/>
                </a:solidFill>
                <a:latin typeface="Quicksand" pitchFamily="2" charset="0"/>
              </a:rPr>
              <a:t>              </a:t>
            </a:r>
            <a:r>
              <a:rPr lang="es-PA" sz="1200" b="1">
                <a:solidFill>
                  <a:srgbClr val="3F4349"/>
                </a:solidFill>
                <a:latin typeface="Quicksand" pitchFamily="2" charset="0"/>
                <a:ea typeface="+mn-ea"/>
                <a:cs typeface="+mn-cs"/>
              </a:rPr>
              <a:t>Conciliacion Bancaria </a:t>
            </a:r>
          </a:p>
          <a:p>
            <a:pPr algn="l"/>
            <a:r>
              <a:rPr lang="es-PA" sz="1200" b="1">
                <a:solidFill>
                  <a:srgbClr val="3F4349"/>
                </a:solidFill>
                <a:latin typeface="Quicksand" pitchFamily="2" charset="0"/>
              </a:rPr>
              <a:t>Remodelaciones Inversiones Diaz, S.A.</a:t>
            </a:r>
          </a:p>
        </xdr:txBody>
      </xdr:sp>
      <xdr:pic>
        <xdr:nvPicPr>
          <xdr:cNvPr id="4" name="Gráfico 3" descr="Home con relleno sólido">
            <a:extLst>
              <a:ext uri="{FF2B5EF4-FFF2-40B4-BE49-F238E27FC236}">
                <a16:creationId xmlns:a16="http://schemas.microsoft.com/office/drawing/2014/main" id="{4F4C23CB-1AD1-F947-3AAF-BA82264A5E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758255" y="269389"/>
            <a:ext cx="360000" cy="239839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328068</xdr:colOff>
      <xdr:row>4</xdr:row>
      <xdr:rowOff>166702</xdr:rowOff>
    </xdr:from>
    <xdr:to>
      <xdr:col>7</xdr:col>
      <xdr:colOff>289560</xdr:colOff>
      <xdr:row>7</xdr:row>
      <xdr:rowOff>129540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6BBA754-679A-4C8A-BBE7-C3940E366F81}"/>
            </a:ext>
          </a:extLst>
        </xdr:cNvPr>
        <xdr:cNvGrpSpPr/>
      </xdr:nvGrpSpPr>
      <xdr:grpSpPr>
        <a:xfrm>
          <a:off x="2050188" y="898222"/>
          <a:ext cx="3230472" cy="541958"/>
          <a:chOff x="733742" y="222325"/>
          <a:chExt cx="3509646" cy="383119"/>
        </a:xfrm>
      </xdr:grpSpPr>
      <xdr:sp macro="" textlink="">
        <xdr:nvSpPr>
          <xdr:cNvPr id="3" name="Rectángulo: esquinas redondeadas 2">
            <a:extLst>
              <a:ext uri="{FF2B5EF4-FFF2-40B4-BE49-F238E27FC236}">
                <a16:creationId xmlns:a16="http://schemas.microsoft.com/office/drawing/2014/main" id="{83053A8A-4AD4-D764-0632-AF358B60274C}"/>
              </a:ext>
            </a:extLst>
          </xdr:cNvPr>
          <xdr:cNvSpPr/>
        </xdr:nvSpPr>
        <xdr:spPr>
          <a:xfrm>
            <a:off x="733742" y="228600"/>
            <a:ext cx="3509646" cy="376844"/>
          </a:xfrm>
          <a:prstGeom prst="round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PA" sz="1200" b="1">
                <a:solidFill>
                  <a:srgbClr val="3F4349"/>
                </a:solidFill>
                <a:latin typeface="Quicksand" pitchFamily="2" charset="0"/>
              </a:rPr>
              <a:t> Resumen Facturación vs Pagos </a:t>
            </a:r>
          </a:p>
          <a:p>
            <a:pPr algn="l"/>
            <a:r>
              <a:rPr lang="es-PA" sz="1200" b="1">
                <a:solidFill>
                  <a:srgbClr val="3F4349"/>
                </a:solidFill>
                <a:latin typeface="Quicksand" pitchFamily="2" charset="0"/>
              </a:rPr>
              <a:t>Remodelaciones Inversiones Diaz, S.A.</a:t>
            </a:r>
            <a:endParaRPr lang="es-PA" sz="1200" b="0">
              <a:solidFill>
                <a:srgbClr val="3F4349"/>
              </a:solidFill>
              <a:latin typeface="Quicksand" pitchFamily="2" charset="0"/>
            </a:endParaRPr>
          </a:p>
        </xdr:txBody>
      </xdr:sp>
      <xdr:pic>
        <xdr:nvPicPr>
          <xdr:cNvPr id="4" name="Gráfico 3" descr="Home con relleno sólido">
            <a:extLst>
              <a:ext uri="{FF2B5EF4-FFF2-40B4-BE49-F238E27FC236}">
                <a16:creationId xmlns:a16="http://schemas.microsoft.com/office/drawing/2014/main" id="{83FA1370-2E50-4EAE-75BE-87CAF63EFA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702141" y="222325"/>
            <a:ext cx="359999" cy="323080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319233</xdr:colOff>
      <xdr:row>1</xdr:row>
      <xdr:rowOff>129540</xdr:rowOff>
    </xdr:from>
    <xdr:to>
      <xdr:col>6</xdr:col>
      <xdr:colOff>281941</xdr:colOff>
      <xdr:row>3</xdr:row>
      <xdr:rowOff>112823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0F14796-579E-4835-8B91-807B8F1A679C}"/>
            </a:ext>
          </a:extLst>
        </xdr:cNvPr>
        <xdr:cNvSpPr/>
      </xdr:nvSpPr>
      <xdr:spPr>
        <a:xfrm>
          <a:off x="2940513" y="312420"/>
          <a:ext cx="1555288" cy="364283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A" sz="1200" b="1">
              <a:solidFill>
                <a:sysClr val="windowText" lastClr="000000"/>
              </a:solidFill>
              <a:latin typeface="Quicksand" pitchFamily="2" charset="0"/>
            </a:rPr>
            <a:t>  Registro de Ventas</a:t>
          </a:r>
          <a:endParaRPr lang="es-PA" sz="1200" b="0">
            <a:solidFill>
              <a:sysClr val="windowText" lastClr="000000"/>
            </a:solidFill>
            <a:latin typeface="Quicksand" pitchFamily="2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Clase-02-EN-BLANCO-Ene25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Clase-03-EN-BLANCO-Ene25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oris" refreshedDate="45691.616952662036" createdVersion="8" refreshedVersion="8" minRefreshableVersion="3" recordCount="20" xr:uid="{C5DE44B2-8F1B-4BCE-B5BC-B259A6DDE874}">
  <cacheSource type="worksheet">
    <worksheetSource name="Tabla243"/>
  </cacheSource>
  <cacheFields count="13">
    <cacheField name="Fecha" numFmtId="15">
      <sharedItems containsSemiMixedTypes="0" containsNonDate="0" containsDate="1" containsString="0" minDate="2022-01-09T00:00:00" maxDate="2022-03-21T00:00:00" count="9">
        <d v="2022-01-12T00:00:00"/>
        <d v="2022-03-02T00:00:00"/>
        <d v="2022-01-09T00:00:00"/>
        <d v="2022-01-10T00:00:00"/>
        <d v="2022-02-15T00:00:00"/>
        <d v="2022-02-16T00:00:00"/>
        <d v="2022-02-23T00:00:00"/>
        <d v="2022-03-15T00:00:00"/>
        <d v="2022-03-20T00:00:00"/>
      </sharedItems>
      <fieldGroup par="12"/>
    </cacheField>
    <cacheField name="Colaborador" numFmtId="0">
      <sharedItems count="3">
        <s v="Armando"/>
        <s v="Daniela"/>
        <s v="Pedro"/>
      </sharedItems>
    </cacheField>
    <cacheField name="Dpto." numFmtId="0">
      <sharedItems/>
    </cacheField>
    <cacheField name="Tipo" numFmtId="0">
      <sharedItems count="3">
        <s v="Hospedaje"/>
        <s v="Comida"/>
        <s v="Transporte"/>
      </sharedItems>
    </cacheField>
    <cacheField name="Pago" numFmtId="0">
      <sharedItems/>
    </cacheField>
    <cacheField name="Descripción" numFmtId="0">
      <sharedItems/>
    </cacheField>
    <cacheField name="# Comprobante" numFmtId="0">
      <sharedItems containsSemiMixedTypes="0" containsString="0" containsNumber="1" containsInteger="1" minValue="5671754" maxValue="866384405"/>
    </cacheField>
    <cacheField name="# Factura" numFmtId="0">
      <sharedItems containsSemiMixedTypes="0" containsString="0" containsNumber="1" containsInteger="1" minValue="19517" maxValue="80771"/>
    </cacheField>
    <cacheField name="Monto ($)" numFmtId="43">
      <sharedItems containsSemiMixedTypes="0" containsString="0" containsNumber="1" containsInteger="1" minValue="7" maxValue="160" count="16">
        <n v="160"/>
        <n v="92"/>
        <n v="80"/>
        <n v="140"/>
        <n v="12"/>
        <n v="30"/>
        <n v="150"/>
        <n v="7"/>
        <n v="20"/>
        <n v="120"/>
        <n v="18"/>
        <n v="15"/>
        <n v="8"/>
        <n v="40"/>
        <n v="48"/>
        <n v="86"/>
      </sharedItems>
    </cacheField>
    <cacheField name="IVA ($)" numFmtId="43">
      <sharedItems containsSemiMixedTypes="0" containsString="0" containsNumber="1" minValue="0.49000000000000005" maxValue="11.200000000000001"/>
    </cacheField>
    <cacheField name="TOTAL ($)" numFmtId="43">
      <sharedItems containsSemiMixedTypes="0" containsString="0" containsNumber="1" minValue="7.49" maxValue="171.2" count="16">
        <n v="171.2"/>
        <n v="98.44"/>
        <n v="85.6"/>
        <n v="149.80000000000001"/>
        <n v="12.84"/>
        <n v="32.1"/>
        <n v="160.5"/>
        <n v="7.49"/>
        <n v="21.4"/>
        <n v="128.4"/>
        <n v="19.260000000000002"/>
        <n v="16.05"/>
        <n v="8.56"/>
        <n v="42.8"/>
        <n v="51.36"/>
        <n v="92.02"/>
      </sharedItems>
    </cacheField>
    <cacheField name="Días (Fecha)" numFmtId="0" databaseField="0">
      <fieldGroup base="0">
        <rangePr groupBy="days" startDate="2022-01-09T00:00:00" endDate="2022-03-21T00:00:00"/>
        <groupItems count="368">
          <s v="&lt;01/09/2022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3/21/2022"/>
        </groupItems>
      </fieldGroup>
    </cacheField>
    <cacheField name="Meses (Fecha)" numFmtId="0" databaseField="0">
      <fieldGroup base="0">
        <rangePr groupBy="months" startDate="2022-01-09T00:00:00" endDate="2022-03-21T00:00:00"/>
        <groupItems count="14">
          <s v="&lt;01/09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3/2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oris" refreshedDate="45691.639075694446" createdVersion="8" refreshedVersion="8" minRefreshableVersion="3" recordCount="411" xr:uid="{BA110FFB-6125-459D-BBAF-346BBF4818C1}">
  <cacheSource type="worksheet">
    <worksheetSource name="Tabla15"/>
  </cacheSource>
  <cacheFields count="10">
    <cacheField name="# Factura" numFmtId="0">
      <sharedItems containsSemiMixedTypes="0" containsString="0" containsNumber="1" containsInteger="1" minValue="1010" maxValue="1302"/>
    </cacheField>
    <cacheField name="FECHA" numFmtId="15">
      <sharedItems containsSemiMixedTypes="0" containsNonDate="0" containsDate="1" containsString="0" minDate="2021-11-01T00:00:00" maxDate="2022-09-16T00:00:00" count="202">
        <d v="2021-11-01T00:00:00"/>
        <d v="2021-11-04T00:00:00"/>
        <d v="2021-11-07T00:00:00"/>
        <d v="2021-11-12T00:00:00"/>
        <d v="2021-11-14T00:00:00"/>
        <d v="2021-11-16T00:00:00"/>
        <d v="2021-11-17T00:00:00"/>
        <d v="2021-11-19T00:00:00"/>
        <d v="2021-11-20T00:00:00"/>
        <d v="2021-11-21T00:00:00"/>
        <d v="2021-11-23T00:00:00"/>
        <d v="2021-11-25T00:00:00"/>
        <d v="2021-11-29T00:00:00"/>
        <d v="2021-11-30T00:00:00"/>
        <d v="2021-12-01T00:00:00"/>
        <d v="2021-12-03T00:00:00"/>
        <d v="2021-12-04T00:00:00"/>
        <d v="2021-12-05T00:00:00"/>
        <d v="2021-12-07T00:00:00"/>
        <d v="2021-11-15T00:00:00"/>
        <d v="2021-11-18T00:00:00"/>
        <d v="2021-12-13T00:00:00"/>
        <d v="2021-12-14T00:00:00"/>
        <d v="2021-12-18T00:00:00"/>
        <d v="2021-12-19T00:00:00"/>
        <d v="2021-12-23T00:00:00"/>
        <d v="2021-12-24T00:00:00"/>
        <d v="2021-12-25T00:00:00"/>
        <d v="2021-12-26T00:00:00"/>
        <d v="2021-12-27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6T00:00:00"/>
        <d v="2022-01-07T00:00:00"/>
        <d v="2022-01-10T00:00:00"/>
        <d v="2022-01-13T00:00:00"/>
        <d v="2022-01-16T00:00:00"/>
        <d v="2022-01-17T00:00:00"/>
        <d v="2022-01-18T00:00:00"/>
        <d v="2022-01-21T00:00:00"/>
        <d v="2022-01-26T00:00:00"/>
        <d v="2022-01-27T00:00:00"/>
        <d v="2022-01-28T00:00:00"/>
        <d v="2022-01-29T00:00:00"/>
        <d v="2022-01-31T00:00:00"/>
        <d v="2022-02-02T00:00:00"/>
        <d v="2022-02-03T00:00:00"/>
        <d v="2022-02-05T00:00:00"/>
        <d v="2022-02-06T00:00:00"/>
        <d v="2022-02-08T00:00:00"/>
        <d v="2022-02-10T00:00:00"/>
        <d v="2022-02-11T00:00:00"/>
        <d v="2022-02-12T00:00:00"/>
        <d v="2022-02-13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3-02T00:00:00"/>
        <d v="2022-03-05T00:00:00"/>
        <d v="2022-03-07T00:00:00"/>
        <d v="2022-03-09T00:00:00"/>
        <d v="2022-03-10T00:00:00"/>
        <d v="2022-03-11T00:00:00"/>
        <d v="2022-03-12T00:00:00"/>
        <d v="2022-03-13T00:00:00"/>
        <d v="2022-03-16T00:00:00"/>
        <d v="2022-03-17T00:00:00"/>
        <d v="2022-03-19T00:00:00"/>
        <d v="2022-03-20T00:00:00"/>
        <d v="2022-03-22T00:00:00"/>
        <d v="2022-03-23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3T00:00:00"/>
        <d v="2022-04-06T00:00:00"/>
        <d v="2022-04-10T00:00:00"/>
        <d v="2022-04-13T00:00:00"/>
        <d v="2022-04-14T00:00:00"/>
        <d v="2022-04-15T00:00:00"/>
        <d v="2022-04-17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7T00:00:00"/>
        <d v="2022-05-08T00:00:00"/>
        <d v="2022-05-09T00:00:00"/>
        <d v="2022-05-10T00:00:00"/>
        <d v="2022-05-11T00:00:00"/>
        <d v="2022-05-14T00:00:00"/>
        <d v="2022-05-15T00:00:00"/>
        <d v="2022-05-18T00:00:00"/>
        <d v="2022-05-19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9T00:00:00"/>
        <d v="2022-05-30T00:00:00"/>
        <d v="2022-05-31T00:00:00"/>
        <d v="2022-06-01T00:00:00"/>
        <d v="2022-06-04T00:00:00"/>
        <d v="2022-06-05T00:00:00"/>
        <d v="2022-06-06T00:00:00"/>
        <d v="2022-06-08T00:00:00"/>
        <d v="2022-06-09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9T00:00:00"/>
        <d v="2022-06-21T00:00:00"/>
        <d v="2022-06-22T00:00:00"/>
        <d v="2022-06-23T00:00:00"/>
        <d v="2022-06-25T00:00:00"/>
        <d v="2022-06-27T00:00:00"/>
        <d v="2022-06-28T00:00:00"/>
        <d v="2022-06-29T00:00:00"/>
        <d v="2022-07-01T00:00:00"/>
        <d v="2022-07-03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3T00:00:00"/>
        <d v="2022-07-14T00:00:00"/>
        <d v="2022-07-15T00:00:00"/>
        <d v="2022-07-16T00:00:00"/>
        <d v="2022-07-18T00:00:00"/>
        <d v="2022-07-20T00:00:00"/>
        <d v="2022-07-21T00:00:00"/>
        <d v="2022-07-22T00:00:00"/>
        <d v="2022-07-24T00:00:00"/>
        <d v="2022-07-25T00:00:00"/>
        <d v="2022-07-28T00:00:00"/>
        <d v="2022-08-01T00:00:00"/>
        <d v="2022-08-02T00:00:00"/>
        <d v="2022-08-04T00:00:00"/>
        <d v="2022-08-05T00:00:00"/>
        <d v="2022-08-11T00:00:00"/>
        <d v="2022-08-12T00:00:00"/>
        <d v="2022-08-13T00:00:00"/>
        <d v="2022-08-15T00:00:00"/>
        <d v="2022-08-16T00:00:00"/>
        <d v="2022-08-17T00:00:00"/>
        <d v="2022-08-18T00:00:00"/>
        <d v="2022-08-20T00:00:00"/>
        <d v="2022-08-21T00:00:00"/>
        <d v="2022-08-25T00:00:00"/>
        <d v="2022-08-26T00:00:00"/>
        <d v="2022-08-27T00:00:00"/>
        <d v="2022-08-29T00:00:00"/>
        <d v="2022-08-30T00:00:00"/>
        <d v="2022-09-01T00:00:00"/>
        <d v="2022-09-02T00:00:00"/>
        <d v="2022-09-03T00:00:00"/>
        <d v="2022-09-04T00:00:00"/>
        <d v="2022-09-06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</sharedItems>
      <fieldGroup par="9"/>
    </cacheField>
    <cacheField name="VENDEDOR" numFmtId="0">
      <sharedItems count="5">
        <s v="CARLOS RODRIGUEZ"/>
        <s v="PEDRO AEROSEMENA"/>
        <s v="DANIELA MARTINEZ"/>
        <s v="ENRIQUE VEGA"/>
        <s v="MARÍA COLMENARES"/>
      </sharedItems>
    </cacheField>
    <cacheField name="DESCRIPCIÓN" numFmtId="0">
      <sharedItems/>
    </cacheField>
    <cacheField name="Monto ($)" numFmtId="43">
      <sharedItems containsSemiMixedTypes="0" containsString="0" containsNumber="1" minValue="25" maxValue="1050"/>
    </cacheField>
    <cacheField name="MARCA" numFmtId="0">
      <sharedItems count="6">
        <s v="LENOVO"/>
        <s v="ACER"/>
        <s v="HP"/>
        <s v="EPSON"/>
        <s v="LOGITECH"/>
        <s v="DELL"/>
      </sharedItems>
    </cacheField>
    <cacheField name="PRODUCTO" numFmtId="0">
      <sharedItems/>
    </cacheField>
    <cacheField name="SKU" numFmtId="0">
      <sharedItems containsSemiMixedTypes="0" containsString="0" containsNumber="1" containsInteger="1" minValue="1001131" maxValue="3001673"/>
    </cacheField>
    <cacheField name="Meses (FECHA)" numFmtId="0" databaseField="0">
      <fieldGroup base="1">
        <rangePr groupBy="months" startDate="2021-11-01T00:00:00" endDate="2022-09-16T00:00:00"/>
        <groupItems count="14">
          <s v="&lt;11/01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9/16/2022"/>
        </groupItems>
      </fieldGroup>
    </cacheField>
    <cacheField name="Años (FECHA)" numFmtId="0" databaseField="0">
      <fieldGroup base="1">
        <rangePr groupBy="years" startDate="2021-11-01T00:00:00" endDate="2022-09-16T00:00:00"/>
        <groupItems count="4">
          <s v="&lt;11/01/2021"/>
          <s v="2021"/>
          <s v="2022"/>
          <s v="&gt;09/16/2022"/>
        </groupItems>
      </fieldGroup>
    </cacheField>
  </cacheFields>
  <extLst>
    <ext xmlns:x14="http://schemas.microsoft.com/office/spreadsheetml/2009/9/main" uri="{725AE2AE-9491-48be-B2B4-4EB974FC3084}">
      <x14:pivotCacheDefinition pivotCacheId="152839265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oris" refreshedDate="45691.680701273151" createdVersion="8" refreshedVersion="8" minRefreshableVersion="3" recordCount="42" xr:uid="{31FBF6C3-332D-4480-AE6D-9E02D12ED48D}">
  <cacheSource type="worksheet">
    <worksheetSource name="Tabla563" r:id="rId2"/>
  </cacheSource>
  <cacheFields count="5">
    <cacheField name="Fecha" numFmtId="15">
      <sharedItems containsSemiMixedTypes="0" containsNonDate="0" containsDate="1" containsString="0" minDate="2023-03-20T00:00:00" maxDate="2023-05-13T00:00:00"/>
    </cacheField>
    <cacheField name="Codigo" numFmtId="0">
      <sharedItems/>
    </cacheField>
    <cacheField name="Producto" numFmtId="0">
      <sharedItems count="12">
        <s v="Iphone 15 Plus"/>
        <s v="Audífonos Samsung Blancos"/>
        <s v="Cargador Samsung Negro CX"/>
        <s v="Iphone Cargador Inalambrico"/>
        <s v="Samsung Cargador Inalambrico"/>
        <s v="Huawei Nova 940"/>
        <s v="Huawei S10"/>
        <s v="Samsung S23"/>
        <s v="Iphone x3"/>
        <s v="Samsung A27"/>
        <s v="Samsung Galaxy S21"/>
        <s v="Samsung K20"/>
      </sharedItems>
    </cacheField>
    <cacheField name="Cant." numFmtId="0">
      <sharedItems containsSemiMixedTypes="0" containsString="0" containsNumber="1" containsInteger="1" minValue="-12" maxValue="20"/>
    </cacheField>
    <cacheField name="Tipo" numFmtId="0">
      <sharedItems count="2">
        <s v="ENTRADA"/>
        <s v="SALI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oris" refreshedDate="45692.404871180559" createdVersion="8" refreshedVersion="8" minRefreshableVersion="3" recordCount="17" xr:uid="{9CBA098B-8551-4410-8F81-B6CBE76F7C64}">
  <cacheSource type="worksheet">
    <worksheetSource name="Tabla67" r:id="rId2"/>
  </cacheSource>
  <cacheFields count="7">
    <cacheField name="CLIENTE" numFmtId="0">
      <sharedItems count="6">
        <s v="Novax, S.A."/>
        <s v="Grupo Palco, S.A."/>
        <s v="Conveca, S.A."/>
        <s v="PAVCO, S.A."/>
        <s v="Ferrosa, S.A."/>
        <s v="Inversiones 2000, S.A."/>
      </sharedItems>
    </cacheField>
    <cacheField name="# FAC." numFmtId="0">
      <sharedItems containsSemiMixedTypes="0" containsString="0" containsNumber="1" containsInteger="1" minValue="1052" maxValue="1068"/>
    </cacheField>
    <cacheField name="FECHA" numFmtId="164">
      <sharedItems containsSemiMixedTypes="0" containsNonDate="0" containsDate="1" containsString="0" minDate="2022-01-07T00:00:00" maxDate="2022-05-09T00:00:00"/>
    </cacheField>
    <cacheField name="FACTURADO ($)" numFmtId="43">
      <sharedItems containsSemiMixedTypes="0" containsString="0" containsNumber="1" minValue="747.2" maxValue="25779.3"/>
    </cacheField>
    <cacheField name="# PAGOS" numFmtId="165">
      <sharedItems containsSemiMixedTypes="0" containsString="0" containsNumber="1" containsInteger="1" minValue="0" maxValue="2"/>
    </cacheField>
    <cacheField name="MONTO" numFmtId="43">
      <sharedItems containsSemiMixedTypes="0" containsString="0" containsNumber="1" minValue="0" maxValue="18400"/>
    </cacheField>
    <cacheField name="SALDO" numFmtId="43">
      <sharedItems containsSemiMixedTypes="0" containsString="0" containsNumber="1" minValue="0" maxValue="245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oris" refreshedDate="45692.461387037038" createdVersion="8" refreshedVersion="8" minRefreshableVersion="3" recordCount="416" xr:uid="{C431B8E1-D5CD-4B52-B73D-89E498047588}">
  <cacheSource type="worksheet">
    <worksheetSource name="Tabla.Ventas"/>
  </cacheSource>
  <cacheFields count="10">
    <cacheField name="# Factura" numFmtId="0">
      <sharedItems containsSemiMixedTypes="0" containsString="0" containsNumber="1" containsInteger="1" minValue="54904" maxValue="55212"/>
    </cacheField>
    <cacheField name="FECHA" numFmtId="164">
      <sharedItems containsSemiMixedTypes="0" containsNonDate="0" containsDate="1" containsString="0" minDate="2022-01-18T00:00:00" maxDate="2022-11-30T00:00:00" count="202">
        <d v="2022-01-18T00:00:00"/>
        <d v="2022-10-22T00:00:00"/>
        <d v="2022-09-19T00:00:00"/>
        <d v="2022-01-26T00:00:00"/>
        <d v="2022-06-30T00:00:00"/>
        <d v="2022-01-28T00:00:00"/>
        <d v="2022-06-28T00:00:00"/>
        <d v="2022-01-29T00:00:00"/>
        <d v="2022-08-28T00:00:00"/>
        <d v="2022-06-26T00:00:00"/>
        <d v="2022-06-23T00:00:00"/>
        <d v="2022-01-31T00:00:00"/>
        <d v="2022-02-01T00:00:00"/>
        <d v="2022-09-05T00:00:00"/>
        <d v="2022-03-02T00:00:00"/>
        <d v="2022-02-04T00:00:00"/>
        <d v="2022-02-06T00:00:00"/>
        <d v="2022-02-08T00:00:00"/>
        <d v="2022-02-12T00:00:00"/>
        <d v="2022-02-13T00:00:00"/>
        <d v="2022-02-14T00:00:00"/>
        <d v="2022-02-16T00:00:00"/>
        <d v="2022-02-17T00:00:00"/>
        <d v="2022-02-18T00:00:00"/>
        <d v="2022-02-20T00:00:00"/>
        <d v="2022-02-26T00:00:00"/>
        <d v="2022-02-27T00:00:00"/>
        <d v="2022-03-03T00:00:00"/>
        <d v="2022-03-04T00:00:00"/>
        <d v="2022-03-08T00:00:00"/>
        <d v="2022-09-03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2T00:00:00"/>
        <d v="2022-03-23T00:00:00"/>
        <d v="2022-03-26T00:00:00"/>
        <d v="2022-03-29T00:00:00"/>
        <d v="2022-04-01T00:00:00"/>
        <d v="2022-04-02T00:00:00"/>
        <d v="2022-04-03T00:00:00"/>
        <d v="2022-04-06T00:00:00"/>
        <d v="2022-04-11T00:00:00"/>
        <d v="2022-04-12T00:00:00"/>
        <d v="2022-04-13T00:00:00"/>
        <d v="2022-04-14T00:00:00"/>
        <d v="2022-04-16T00:00:00"/>
        <d v="2022-04-18T00:00:00"/>
        <d v="2022-04-19T00:00:00"/>
        <d v="2022-04-21T00:00:00"/>
        <d v="2022-04-22T00:00:00"/>
        <d v="2022-04-24T00:00:00"/>
        <d v="2022-04-26T00:00:00"/>
        <d v="2022-04-27T00:00:00"/>
        <d v="2022-04-28T00:00:00"/>
        <d v="2022-04-29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6T00:00:00"/>
        <d v="2022-05-19T00:00:00"/>
        <d v="2022-05-21T00:00:00"/>
        <d v="2022-05-23T00:00:00"/>
        <d v="2022-05-24T00:00:00"/>
        <d v="2022-05-25T00:00:00"/>
        <d v="2022-06-25T00:00:00"/>
        <d v="2022-05-27T00:00:00"/>
        <d v="2022-05-30T00:00:00"/>
        <d v="2022-05-31T00:00:00"/>
        <d v="2022-06-02T00:00:00"/>
        <d v="2022-07-02T00:00:00"/>
        <d v="2022-06-03T00:00:00"/>
        <d v="2022-06-05T00:00:00"/>
        <d v="2022-06-06T00:00:00"/>
        <d v="2022-06-08T00:00:00"/>
        <d v="2022-06-09T00:00:00"/>
        <d v="2022-07-10T00:00:00"/>
        <d v="2022-06-11T00:00:00"/>
        <d v="2022-06-12T00:00:00"/>
        <d v="2022-06-13T00:00:00"/>
        <d v="2022-06-14T00:00:00"/>
        <d v="2022-07-17T00:00:00"/>
        <d v="2022-06-20T00:00:00"/>
        <d v="2022-06-24T00:00:00"/>
        <d v="2022-06-27T00:00:00"/>
        <d v="2022-06-29T00:00:00"/>
        <d v="2022-07-01T00:00:00"/>
        <d v="2022-07-03T00:00:00"/>
        <d v="2022-07-04T00:00:00"/>
        <d v="2022-07-05T00:00:00"/>
        <d v="2022-07-06T00:00:00"/>
        <d v="2022-07-09T00:00:00"/>
        <d v="2022-07-11T00:00:00"/>
        <d v="2022-07-12T00:00:00"/>
        <d v="2022-07-13T00:00:00"/>
        <d v="2022-07-14T00:00:00"/>
        <d v="2022-07-15T00:00:00"/>
        <d v="2022-07-16T00:00:00"/>
        <d v="2022-07-18T00:00:00"/>
        <d v="2022-07-21T00:00:00"/>
        <d v="2022-07-22T00:00:00"/>
        <d v="2022-07-23T00:00:00"/>
        <d v="2022-07-24T00:00:00"/>
        <d v="2022-07-25T00:00:00"/>
        <d v="2022-07-28T00:00:00"/>
        <d v="2022-07-29T00:00:00"/>
        <d v="2022-08-01T00:00:00"/>
        <d v="2022-08-02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2T00:00:00"/>
        <d v="2022-08-13T00:00:00"/>
        <d v="2022-08-14T00:00:00"/>
        <d v="2022-08-15T00:00:00"/>
        <d v="2022-08-18T00:00:00"/>
        <d v="2022-08-19T00:00:00"/>
        <d v="2022-08-20T00:00:00"/>
        <d v="2022-08-22T00:00:00"/>
        <d v="2022-08-23T00:00:00"/>
        <d v="2022-08-25T00:00:00"/>
        <d v="2022-08-26T00:00:00"/>
        <d v="2022-08-27T00:00:00"/>
        <d v="2022-08-29T00:00:00"/>
        <d v="2022-08-30T00:00:00"/>
        <d v="2022-08-31T00:00:00"/>
        <d v="2022-09-02T00:00:00"/>
        <d v="2022-09-04T00:00:00"/>
        <d v="2022-09-06T00:00:00"/>
        <d v="2022-09-08T00:00:00"/>
        <d v="2022-09-10T00:00:00"/>
        <d v="2022-09-11T00:00:00"/>
        <d v="2022-09-12T00:00:00"/>
        <d v="2022-09-14T00:00:00"/>
        <d v="2022-09-16T00:00:00"/>
        <d v="2022-09-18T00:00:00"/>
        <d v="2022-09-20T00:00:00"/>
        <d v="2022-09-21T00:00:00"/>
        <d v="2022-09-22T00:00:00"/>
        <d v="2022-09-23T00:00:00"/>
        <d v="2022-09-24T00:00:00"/>
        <d v="2022-09-26T00:00:00"/>
        <d v="2022-07-07T00:00:00"/>
        <d v="2022-09-27T00:00:00"/>
        <d v="2022-09-28T00:00:00"/>
        <d v="2022-09-29T00:00:00"/>
        <d v="2022-10-01T00:00:00"/>
        <d v="2022-10-03T00:00:00"/>
        <d v="2022-10-04T00:00:00"/>
        <d v="2022-10-07T00:00:00"/>
        <d v="2022-10-08T00:00:00"/>
        <d v="2022-10-11T00:00:00"/>
        <d v="2022-10-15T00:00:00"/>
        <d v="2022-10-16T00:00:00"/>
        <d v="2022-10-18T00:00:00"/>
        <d v="2022-10-19T00:00:00"/>
        <d v="2022-10-25T00:00:00"/>
        <d v="2022-10-26T00:00:00"/>
        <d v="2022-10-27T00:00:00"/>
        <d v="2022-10-29T00:00:00"/>
        <d v="2022-10-30T00:00:00"/>
        <d v="2022-10-31T00:00:00"/>
        <d v="2022-11-01T00:00:00"/>
        <d v="2022-11-03T00:00:00"/>
        <d v="2022-11-04T00:00:00"/>
        <d v="2022-11-08T00:00:00"/>
        <d v="2022-11-09T00:00:00"/>
        <d v="2022-11-10T00:00:00"/>
        <d v="2022-11-12T00:00:00"/>
        <d v="2022-11-13T00:00:00"/>
        <d v="2022-11-15T00:00:00"/>
        <d v="2022-11-16T00:00:00"/>
        <d v="2022-11-17T00:00:00"/>
        <d v="2022-11-18T00:00:00"/>
        <d v="2022-11-20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</sharedItems>
      <fieldGroup par="9"/>
    </cacheField>
    <cacheField name="VENDEDOR" numFmtId="0">
      <sharedItems count="7">
        <s v="DANIELA"/>
        <s v="ENRIQUE"/>
        <s v="MARÍA"/>
        <s v="MANUEL"/>
        <s v="JOSÉ"/>
        <s v="CARLOS"/>
        <s v="PEDRO"/>
      </sharedItems>
    </cacheField>
    <cacheField name="MARCA" numFmtId="0">
      <sharedItems count="5">
        <s v="HP"/>
        <s v="APPLE"/>
        <s v="EPSON"/>
        <s v="LOGITECH"/>
        <s v="DELL"/>
      </sharedItems>
    </cacheField>
    <cacheField name="PRODUCTO" numFmtId="0">
      <sharedItems/>
    </cacheField>
    <cacheField name="DESCRIPCION" numFmtId="0">
      <sharedItems/>
    </cacheField>
    <cacheField name="SKU" numFmtId="0">
      <sharedItems containsSemiMixedTypes="0" containsString="0" containsNumber="1" containsInteger="1" minValue="1001131" maxValue="3001673"/>
    </cacheField>
    <cacheField name="Monto ($)" numFmtId="43">
      <sharedItems containsSemiMixedTypes="0" containsString="0" containsNumber="1" minValue="25" maxValue="1050"/>
    </cacheField>
    <cacheField name="Días (FECHA)" numFmtId="0" databaseField="0">
      <fieldGroup base="1">
        <rangePr groupBy="days" startDate="2022-01-18T00:00:00" endDate="2022-11-30T00:00:00"/>
        <groupItems count="368">
          <s v="&lt;01/18/2022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1/30/2022"/>
        </groupItems>
      </fieldGroup>
    </cacheField>
    <cacheField name="Meses (FECHA)" numFmtId="0" databaseField="0">
      <fieldGroup base="1">
        <rangePr groupBy="months" startDate="2022-01-18T00:00:00" endDate="2022-11-30T00:00:00"/>
        <groupItems count="14">
          <s v="&lt;01/18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30/2022"/>
        </groupItems>
      </fieldGroup>
    </cacheField>
  </cacheFields>
  <extLst>
    <ext xmlns:x14="http://schemas.microsoft.com/office/spreadsheetml/2009/9/main" uri="{725AE2AE-9491-48be-B2B4-4EB974FC3084}">
      <x14:pivotCacheDefinition pivotCacheId="1982016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Producción"/>
    <x v="0"/>
    <s v="Transferencia"/>
    <s v="Hotel Ramada 2 noches"/>
    <n v="866384405"/>
    <n v="37746"/>
    <x v="0"/>
    <n v="11.200000000000001"/>
    <x v="0"/>
  </r>
  <r>
    <x v="0"/>
    <x v="0"/>
    <s v="Producción"/>
    <x v="1"/>
    <s v="Efectivo"/>
    <s v="Desayuno con Clientes"/>
    <n v="5671754"/>
    <n v="24621"/>
    <x v="1"/>
    <n v="6.44"/>
    <x v="1"/>
  </r>
  <r>
    <x v="0"/>
    <x v="0"/>
    <s v="Producción"/>
    <x v="2"/>
    <s v="Efectivo"/>
    <s v="Taxi para Oficina Caracas"/>
    <n v="760629266"/>
    <n v="69636"/>
    <x v="2"/>
    <n v="5.6000000000000005"/>
    <x v="2"/>
  </r>
  <r>
    <x v="0"/>
    <x v="0"/>
    <s v="Producción"/>
    <x v="1"/>
    <s v="Transferencia"/>
    <s v="Cena con Proveedores"/>
    <n v="179536219"/>
    <n v="62931"/>
    <x v="3"/>
    <n v="9.8000000000000007"/>
    <x v="3"/>
  </r>
  <r>
    <x v="1"/>
    <x v="0"/>
    <s v="Producción"/>
    <x v="1"/>
    <s v="Efectivo"/>
    <s v="Desayuno"/>
    <n v="691502255"/>
    <n v="70231"/>
    <x v="4"/>
    <n v="0.84000000000000008"/>
    <x v="4"/>
  </r>
  <r>
    <x v="1"/>
    <x v="0"/>
    <s v="Producción"/>
    <x v="1"/>
    <s v="Efectivo"/>
    <s v="Almuerzo"/>
    <n v="343682024"/>
    <n v="19517"/>
    <x v="5"/>
    <n v="2.1"/>
    <x v="5"/>
  </r>
  <r>
    <x v="1"/>
    <x v="0"/>
    <s v="Producción"/>
    <x v="0"/>
    <s v="Transferencia"/>
    <s v="Hotel Sun Inn 2 noches"/>
    <n v="445539421"/>
    <n v="66052"/>
    <x v="6"/>
    <n v="10.500000000000002"/>
    <x v="6"/>
  </r>
  <r>
    <x v="1"/>
    <x v="0"/>
    <s v="Producción"/>
    <x v="1"/>
    <s v="Efectivo"/>
    <s v="Desayuno"/>
    <n v="664610324"/>
    <n v="20741"/>
    <x v="7"/>
    <n v="0.49000000000000005"/>
    <x v="7"/>
  </r>
  <r>
    <x v="1"/>
    <x v="0"/>
    <s v="Producción"/>
    <x v="2"/>
    <s v="Efectivo"/>
    <s v="Taxi al Evento"/>
    <n v="783101919"/>
    <n v="57283"/>
    <x v="8"/>
    <n v="1.4000000000000001"/>
    <x v="8"/>
  </r>
  <r>
    <x v="2"/>
    <x v="1"/>
    <s v="Producción"/>
    <x v="1"/>
    <s v="Efectivo"/>
    <s v="Almuerzo Oficinas"/>
    <n v="637612855"/>
    <n v="46443"/>
    <x v="4"/>
    <n v="0.84000000000000008"/>
    <x v="4"/>
  </r>
  <r>
    <x v="2"/>
    <x v="1"/>
    <s v="Producción"/>
    <x v="2"/>
    <s v="Transferencia"/>
    <s v="Taxi para Caracas"/>
    <n v="861672700"/>
    <n v="77892"/>
    <x v="9"/>
    <n v="8.4"/>
    <x v="9"/>
  </r>
  <r>
    <x v="3"/>
    <x v="1"/>
    <s v="Producción"/>
    <x v="1"/>
    <s v="Efectivo"/>
    <s v="Cena Hotel"/>
    <n v="856978080"/>
    <n v="24460"/>
    <x v="10"/>
    <n v="1.2600000000000002"/>
    <x v="10"/>
  </r>
  <r>
    <x v="4"/>
    <x v="1"/>
    <s v="RRHH"/>
    <x v="1"/>
    <s v="Efectivo"/>
    <s v="Almuerzo"/>
    <n v="742447416"/>
    <n v="33885"/>
    <x v="11"/>
    <n v="1.05"/>
    <x v="11"/>
  </r>
  <r>
    <x v="5"/>
    <x v="1"/>
    <s v="RRHH"/>
    <x v="2"/>
    <s v="Efectivo"/>
    <s v="Taxi"/>
    <n v="362608809"/>
    <n v="72646"/>
    <x v="12"/>
    <n v="0.56000000000000005"/>
    <x v="12"/>
  </r>
  <r>
    <x v="6"/>
    <x v="2"/>
    <s v="RRHH"/>
    <x v="1"/>
    <s v="Efectivo"/>
    <s v="Almuerzo"/>
    <n v="40465292"/>
    <n v="32803"/>
    <x v="13"/>
    <n v="2.8000000000000003"/>
    <x v="13"/>
  </r>
  <r>
    <x v="6"/>
    <x v="2"/>
    <s v="RRHH"/>
    <x v="2"/>
    <s v="Transferencia"/>
    <s v="Taxi Oficina - Hotel"/>
    <n v="649876368"/>
    <n v="32337"/>
    <x v="14"/>
    <n v="3.3600000000000003"/>
    <x v="14"/>
  </r>
  <r>
    <x v="7"/>
    <x v="2"/>
    <s v="RRHH"/>
    <x v="2"/>
    <s v="Efectivo"/>
    <s v="Taxi Oficinas Norte"/>
    <n v="549244137"/>
    <n v="80771"/>
    <x v="12"/>
    <n v="0.56000000000000005"/>
    <x v="12"/>
  </r>
  <r>
    <x v="7"/>
    <x v="2"/>
    <s v="RRHH"/>
    <x v="1"/>
    <s v="Efectivo"/>
    <s v="Almuerzo Clientes"/>
    <n v="191314431"/>
    <n v="71173"/>
    <x v="15"/>
    <n v="6.0200000000000005"/>
    <x v="15"/>
  </r>
  <r>
    <x v="7"/>
    <x v="2"/>
    <s v="RRHH"/>
    <x v="2"/>
    <s v="Efectivo"/>
    <s v="Taxi Oficina"/>
    <n v="797118246"/>
    <n v="32925"/>
    <x v="4"/>
    <n v="0.84000000000000008"/>
    <x v="4"/>
  </r>
  <r>
    <x v="8"/>
    <x v="2"/>
    <s v="RRHH"/>
    <x v="1"/>
    <s v="Efectivo"/>
    <s v="Taxi Oficina"/>
    <n v="333326620"/>
    <n v="27965"/>
    <x v="8"/>
    <n v="1.4000000000000001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">
  <r>
    <n v="1010"/>
    <x v="0"/>
    <x v="0"/>
    <s v="1406602 LENOVO USB TB NEGRO"/>
    <n v="120.4"/>
    <x v="0"/>
    <s v="USB TB NEGRO"/>
    <n v="1406602"/>
  </r>
  <r>
    <n v="1011"/>
    <x v="0"/>
    <x v="1"/>
    <s v="1001149 ACER MONITOR LED Y"/>
    <n v="84"/>
    <x v="1"/>
    <s v="MONITOR LED Y"/>
    <n v="1001149"/>
  </r>
  <r>
    <n v="1012"/>
    <x v="1"/>
    <x v="2"/>
    <s v="1503714 HP IMPRESORA WIFI X"/>
    <n v="92.5"/>
    <x v="2"/>
    <s v="IMPRESORA WIFI X"/>
    <n v="1503714"/>
  </r>
  <r>
    <n v="1012"/>
    <x v="1"/>
    <x v="2"/>
    <s v="1005544 ACER MONITOR UM HX AA P NITRO ¨"/>
    <n v="249"/>
    <x v="1"/>
    <s v="MONITOR UM HX AA P NITRO ¨"/>
    <n v="1005544"/>
  </r>
  <r>
    <n v="1013"/>
    <x v="1"/>
    <x v="3"/>
    <s v="1006387 EPSON IMPRESORA L INKJET"/>
    <n v="30"/>
    <x v="3"/>
    <s v="IMPRESORA L INKJET"/>
    <n v="1006387"/>
  </r>
  <r>
    <n v="1014"/>
    <x v="2"/>
    <x v="4"/>
    <s v="1555542 ACER UM HV AA ¨ IPS FHD NEGRO"/>
    <n v="299.55"/>
    <x v="1"/>
    <s v="UM HV AA ¨ IPS FHD NEGRO"/>
    <n v="1555542"/>
  </r>
  <r>
    <n v="1015"/>
    <x v="3"/>
    <x v="2"/>
    <s v="1203058 LENOVO MOUSE M AZUL"/>
    <n v="84.2"/>
    <x v="0"/>
    <s v="MOUSE M AZUL"/>
    <n v="1203058"/>
  </r>
  <r>
    <n v="1016"/>
    <x v="3"/>
    <x v="3"/>
    <s v="3001673 HP MOUSE NEGRO CX"/>
    <n v="60"/>
    <x v="2"/>
    <s v="MOUSE NEGRO CX"/>
    <n v="3001673"/>
  </r>
  <r>
    <n v="1016"/>
    <x v="3"/>
    <x v="3"/>
    <s v="1507913 LOGITECH MOUSE M NEG GRIS"/>
    <n v="29.5"/>
    <x v="4"/>
    <s v="MOUSE M NEG GRIS"/>
    <n v="1507913"/>
  </r>
  <r>
    <n v="1016"/>
    <x v="3"/>
    <x v="3"/>
    <s v="1005091 DELL MONITOR E HV HV PULG VGA"/>
    <n v="150"/>
    <x v="5"/>
    <s v="MONITOR E HV HV PULG VGA"/>
    <n v="1005091"/>
  </r>
  <r>
    <n v="1017"/>
    <x v="4"/>
    <x v="1"/>
    <s v="1007048 EPSON IMPRESORA M NEGRO"/>
    <n v="190"/>
    <x v="3"/>
    <s v="IMPRESORA M NEGRO"/>
    <n v="1007048"/>
  </r>
  <r>
    <n v="1018"/>
    <x v="4"/>
    <x v="3"/>
    <s v="1203058 LENOVO MOUSE M AZUL"/>
    <n v="84.2"/>
    <x v="0"/>
    <s v="MOUSE M AZUL"/>
    <n v="1203058"/>
  </r>
  <r>
    <n v="1019"/>
    <x v="5"/>
    <x v="0"/>
    <s v="1001149 ACER MONITOR LED Y"/>
    <n v="84"/>
    <x v="1"/>
    <s v="MONITOR LED Y"/>
    <n v="1001149"/>
  </r>
  <r>
    <n v="1019"/>
    <x v="5"/>
    <x v="0"/>
    <s v="1403020 ACER MONITOR S PULGADAS X"/>
    <n v="150"/>
    <x v="1"/>
    <s v="MONITOR S PULGADAS X"/>
    <n v="1403020"/>
  </r>
  <r>
    <n v="1020"/>
    <x v="6"/>
    <x v="1"/>
    <s v="1509928 HP MOCHILA A SUPER"/>
    <n v="720.5"/>
    <x v="2"/>
    <s v="MOCHILA A SUPER"/>
    <n v="1509928"/>
  </r>
  <r>
    <n v="1021"/>
    <x v="7"/>
    <x v="3"/>
    <s v="1406602 LENOVO USB TB NEGRO"/>
    <n v="120.4"/>
    <x v="0"/>
    <s v="USB TB NEGRO"/>
    <n v="1406602"/>
  </r>
  <r>
    <n v="1022"/>
    <x v="8"/>
    <x v="0"/>
    <s v="1007048 EPSON IMPRESORA M NEGRO"/>
    <n v="190"/>
    <x v="3"/>
    <s v="IMPRESORA M NEGRO"/>
    <n v="1007048"/>
  </r>
  <r>
    <n v="1023"/>
    <x v="9"/>
    <x v="2"/>
    <s v="1003544 DELL LAPTOP K DJ DJ I I GB GB GB GB SSD"/>
    <n v="650"/>
    <x v="5"/>
    <s v="LAPTOP K DJ DJ I I GB GB GB GB SSD"/>
    <n v="1003544"/>
  </r>
  <r>
    <n v="1023"/>
    <x v="9"/>
    <x v="2"/>
    <s v="1207777 HP IMPRESORA MULTIFUNCION"/>
    <n v="45.2"/>
    <x v="2"/>
    <s v="IMPRESORA MULTIFUNCION"/>
    <n v="1207777"/>
  </r>
  <r>
    <n v="1023"/>
    <x v="9"/>
    <x v="2"/>
    <s v="1007942 DELL LAPTOP A"/>
    <n v="980"/>
    <x v="5"/>
    <s v="LAPTOP A"/>
    <n v="1007942"/>
  </r>
  <r>
    <n v="1024"/>
    <x v="10"/>
    <x v="0"/>
    <s v="1008861 EPSON IMPRESORA MATRIZ LX"/>
    <n v="170"/>
    <x v="3"/>
    <s v="IMPRESORA MATRIZ LX"/>
    <n v="1008861"/>
  </r>
  <r>
    <n v="1024"/>
    <x v="10"/>
    <x v="0"/>
    <s v="1203058 LENOVO MOUSE M AZUL"/>
    <n v="84.2"/>
    <x v="0"/>
    <s v="MOUSE M AZUL"/>
    <n v="1203058"/>
  </r>
  <r>
    <n v="1024"/>
    <x v="10"/>
    <x v="0"/>
    <s v="3001673 HP MOUSE NEGRO CX"/>
    <n v="60"/>
    <x v="2"/>
    <s v="MOUSE NEGRO CX"/>
    <n v="3001673"/>
  </r>
  <r>
    <n v="1025"/>
    <x v="11"/>
    <x v="1"/>
    <s v="1006387 EPSON IMPRESORA L INKJET"/>
    <n v="30"/>
    <x v="3"/>
    <s v="IMPRESORA L INKJET"/>
    <n v="1006387"/>
  </r>
  <r>
    <n v="1025"/>
    <x v="11"/>
    <x v="1"/>
    <s v="1006346 LOGITECH MOUSE M INALAMBRICO USB"/>
    <n v="25"/>
    <x v="4"/>
    <s v="MOUSE M INALAMBRICO USB"/>
    <n v="1006346"/>
  </r>
  <r>
    <n v="1025"/>
    <x v="11"/>
    <x v="1"/>
    <s v="1003234 HP MOUSE BLUETOOTH"/>
    <n v="32"/>
    <x v="2"/>
    <s v="MOUSE BLUETOOTH"/>
    <n v="1003234"/>
  </r>
  <r>
    <n v="1025"/>
    <x v="11"/>
    <x v="1"/>
    <s v="1203058 LENOVO MOUSE M AZUL"/>
    <n v="84.2"/>
    <x v="0"/>
    <s v="MOUSE M AZUL"/>
    <n v="1203058"/>
  </r>
  <r>
    <n v="1025"/>
    <x v="11"/>
    <x v="1"/>
    <s v="1006144 ACER LAPTOP AMD RYZEN H GB RAM GTX"/>
    <n v="855"/>
    <x v="1"/>
    <s v="LAPTOP AMD RYZEN H GB RAM GTX"/>
    <n v="1006144"/>
  </r>
  <r>
    <n v="1026"/>
    <x v="12"/>
    <x v="0"/>
    <s v="1002796 LENOVO USB GBZ"/>
    <n v="95"/>
    <x v="0"/>
    <s v="USB GBZ"/>
    <n v="1002796"/>
  </r>
  <r>
    <n v="1027"/>
    <x v="13"/>
    <x v="2"/>
    <s v="1001149 ACER MONITOR LED Y"/>
    <n v="84"/>
    <x v="1"/>
    <s v="MONITOR LED Y"/>
    <n v="1001149"/>
  </r>
  <r>
    <n v="1027"/>
    <x v="13"/>
    <x v="2"/>
    <s v="1001769 DELL MOCHILA PARA LAPTOP ES BP"/>
    <n v="65"/>
    <x v="5"/>
    <s v="MOCHILA PARA LAPTOP ES BP"/>
    <n v="1001769"/>
  </r>
  <r>
    <n v="1028"/>
    <x v="14"/>
    <x v="3"/>
    <s v="1203058 LENOVO MOUSE M AZUL"/>
    <n v="84.2"/>
    <x v="0"/>
    <s v="MOUSE M AZUL"/>
    <n v="1203058"/>
  </r>
  <r>
    <n v="1029"/>
    <x v="14"/>
    <x v="1"/>
    <s v="1008075 HP LAPTOP CI NEGRO Y GRIS"/>
    <n v="1050"/>
    <x v="2"/>
    <s v="LAPTOP CI NEGRO Y GRIS"/>
    <n v="1008075"/>
  </r>
  <r>
    <n v="1030"/>
    <x v="15"/>
    <x v="4"/>
    <s v="1503714 HP IMPRESORA WIFI X"/>
    <n v="92.5"/>
    <x v="2"/>
    <s v="IMPRESORA WIFI X"/>
    <n v="1503714"/>
  </r>
  <r>
    <n v="1031"/>
    <x v="16"/>
    <x v="1"/>
    <s v="1403020 ACER MONITOR S PULGADAS X"/>
    <n v="150"/>
    <x v="1"/>
    <s v="MONITOR S PULGADAS X"/>
    <n v="1403020"/>
  </r>
  <r>
    <n v="1032"/>
    <x v="17"/>
    <x v="4"/>
    <s v="1008075 HP LAPTOP CI NEGRO Y GRIS"/>
    <n v="1050"/>
    <x v="2"/>
    <s v="LAPTOP CI NEGRO Y GRIS"/>
    <n v="1008075"/>
  </r>
  <r>
    <n v="1033"/>
    <x v="18"/>
    <x v="2"/>
    <s v="1001149 ACER MONITOR LED Y"/>
    <n v="84"/>
    <x v="1"/>
    <s v="MONITOR LED Y"/>
    <n v="1001149"/>
  </r>
  <r>
    <n v="1034"/>
    <x v="19"/>
    <x v="0"/>
    <s v="1303214 ACER MONITOR LED NEGRO"/>
    <n v="52.3"/>
    <x v="1"/>
    <s v="MONITOR LED NEGRO"/>
    <n v="1303214"/>
  </r>
  <r>
    <n v="1034"/>
    <x v="19"/>
    <x v="0"/>
    <s v="1001149 ACER MONITOR LED Y"/>
    <n v="84"/>
    <x v="1"/>
    <s v="MONITOR LED Y"/>
    <n v="1001149"/>
  </r>
  <r>
    <n v="1034"/>
    <x v="19"/>
    <x v="0"/>
    <s v="1403930 LENOVO MOUSE MINI RETRACTIL"/>
    <n v="80.400000000000006"/>
    <x v="0"/>
    <s v="MOUSE MINI RETRACTIL"/>
    <n v="1403930"/>
  </r>
  <r>
    <n v="1034"/>
    <x v="19"/>
    <x v="0"/>
    <s v="1403930 LENOVO MOUSE MINI RETRACTIL"/>
    <n v="80.400000000000006"/>
    <x v="0"/>
    <s v="MOUSE MINI RETRACTIL"/>
    <n v="1403930"/>
  </r>
  <r>
    <n v="1034"/>
    <x v="19"/>
    <x v="0"/>
    <s v="1403020 ACER MONITOR S PULGADAS X"/>
    <n v="150"/>
    <x v="1"/>
    <s v="MONITOR S PULGADAS X"/>
    <n v="1403020"/>
  </r>
  <r>
    <n v="1034"/>
    <x v="19"/>
    <x v="0"/>
    <s v="1209297 EPSON IMPRESORA L VERDE"/>
    <n v="75.2"/>
    <x v="3"/>
    <s v="IMPRESORA L VERDE"/>
    <n v="1209297"/>
  </r>
  <r>
    <n v="1034"/>
    <x v="19"/>
    <x v="0"/>
    <s v="1403930 LENOVO MOUSE MINI RETRACTIL"/>
    <n v="80.400000000000006"/>
    <x v="0"/>
    <s v="MOUSE MINI RETRACTIL"/>
    <n v="1403930"/>
  </r>
  <r>
    <n v="1034"/>
    <x v="19"/>
    <x v="0"/>
    <s v="1303214 ACER MONITOR LED NEGRO"/>
    <n v="52.3"/>
    <x v="1"/>
    <s v="MONITOR LED NEGRO"/>
    <n v="1303214"/>
  </r>
  <r>
    <n v="1034"/>
    <x v="19"/>
    <x v="0"/>
    <s v="1303214 ACER MONITOR LED NEGRO"/>
    <n v="52.3"/>
    <x v="1"/>
    <s v="MONITOR LED NEGRO"/>
    <n v="1303214"/>
  </r>
  <r>
    <n v="1034"/>
    <x v="19"/>
    <x v="0"/>
    <s v="1403930 LENOVO MOUSE MINI RETRACTIL"/>
    <n v="80.400000000000006"/>
    <x v="0"/>
    <s v="MOUSE MINI RETRACTIL"/>
    <n v="1403930"/>
  </r>
  <r>
    <n v="1034"/>
    <x v="19"/>
    <x v="0"/>
    <s v="1001149 ACER MONITOR LED Y"/>
    <n v="84"/>
    <x v="1"/>
    <s v="MONITOR LED Y"/>
    <n v="1001149"/>
  </r>
  <r>
    <n v="1035"/>
    <x v="20"/>
    <x v="0"/>
    <s v="1006144 ACER LAPTOP AMD RYZEN H GB RAM GTX"/>
    <n v="855"/>
    <x v="1"/>
    <s v="LAPTOP AMD RYZEN H GB RAM GTX"/>
    <n v="1006144"/>
  </r>
  <r>
    <n v="1035"/>
    <x v="20"/>
    <x v="0"/>
    <s v="1006144 ACER LAPTOP AMD RYZEN H GB RAM GTX"/>
    <n v="855"/>
    <x v="1"/>
    <s v="LAPTOP AMD RYZEN H GB RAM GTX"/>
    <n v="1006144"/>
  </r>
  <r>
    <n v="1035"/>
    <x v="20"/>
    <x v="0"/>
    <s v="1006144 ACER LAPTOP AMD RYZEN H GB RAM GTX"/>
    <n v="855"/>
    <x v="1"/>
    <s v="LAPTOP AMD RYZEN H GB RAM GTX"/>
    <n v="1006144"/>
  </r>
  <r>
    <n v="1036"/>
    <x v="8"/>
    <x v="0"/>
    <s v="1406602 LENOVO USB TB NEGRO"/>
    <n v="120.4"/>
    <x v="0"/>
    <s v="USB TB NEGRO"/>
    <n v="1406602"/>
  </r>
  <r>
    <n v="1037"/>
    <x v="9"/>
    <x v="0"/>
    <s v="1006144 ACER LAPTOP AMD RYZEN H GB RAM GTX"/>
    <n v="855"/>
    <x v="1"/>
    <s v="LAPTOP AMD RYZEN H GB RAM GTX"/>
    <n v="1006144"/>
  </r>
  <r>
    <n v="1037"/>
    <x v="9"/>
    <x v="0"/>
    <s v="1555542 ACER UM HV AA ¨ IPS FHD NEGRO"/>
    <n v="299.55"/>
    <x v="1"/>
    <s v="UM HV AA ¨ IPS FHD NEGRO"/>
    <n v="1555542"/>
  </r>
  <r>
    <n v="1038"/>
    <x v="21"/>
    <x v="4"/>
    <s v="1403020 ACER MONITOR S PULGADAS X"/>
    <n v="150"/>
    <x v="1"/>
    <s v="MONITOR S PULGADAS X"/>
    <n v="1403020"/>
  </r>
  <r>
    <n v="1039"/>
    <x v="22"/>
    <x v="3"/>
    <s v="1005091 DELL MONITOR E HV HV PULG VGA"/>
    <n v="150"/>
    <x v="5"/>
    <s v="MONITOR E HV HV PULG VGA"/>
    <n v="1005091"/>
  </r>
  <r>
    <n v="1039"/>
    <x v="22"/>
    <x v="3"/>
    <s v="1007942 DELL LAPTOP A"/>
    <n v="980"/>
    <x v="5"/>
    <s v="LAPTOP A"/>
    <n v="1007942"/>
  </r>
  <r>
    <n v="1039"/>
    <x v="22"/>
    <x v="3"/>
    <s v="1005580 ACER LAPTOP ASPIRE INTEL GB NEGRO"/>
    <n v="339"/>
    <x v="1"/>
    <s v="LAPTOP ASPIRE INTEL GB NEGRO"/>
    <n v="1005580"/>
  </r>
  <r>
    <n v="1039"/>
    <x v="22"/>
    <x v="3"/>
    <s v="1004023 HP LAPTOP PAVILION LA CORE I PULG"/>
    <n v="850"/>
    <x v="2"/>
    <s v="LAPTOP PAVILION LA CORE I PULG"/>
    <n v="1004023"/>
  </r>
  <r>
    <n v="1039"/>
    <x v="22"/>
    <x v="3"/>
    <s v="1303214 ACER MONITOR LED NEGRO"/>
    <n v="52.3"/>
    <x v="1"/>
    <s v="MONITOR LED NEGRO"/>
    <n v="1303214"/>
  </r>
  <r>
    <n v="1040"/>
    <x v="23"/>
    <x v="1"/>
    <s v="1008075 HP LAPTOP CI NEGRO Y GRIS"/>
    <n v="1050"/>
    <x v="2"/>
    <s v="LAPTOP CI NEGRO Y GRIS"/>
    <n v="1008075"/>
  </r>
  <r>
    <n v="1041"/>
    <x v="24"/>
    <x v="2"/>
    <s v="1303214 ACER MONITOR LED NEGRO"/>
    <n v="52.3"/>
    <x v="1"/>
    <s v="MONITOR LED NEGRO"/>
    <n v="1303214"/>
  </r>
  <r>
    <n v="1041"/>
    <x v="24"/>
    <x v="2"/>
    <s v="1503714 HP IMPRESORA WIFI X"/>
    <n v="92.5"/>
    <x v="2"/>
    <s v="IMPRESORA WIFI X"/>
    <n v="1503714"/>
  </r>
  <r>
    <n v="1042"/>
    <x v="25"/>
    <x v="1"/>
    <s v="1006346 LOGITECH MOUSE M INALAMBRICO USB"/>
    <n v="25"/>
    <x v="4"/>
    <s v="MOUSE M INALAMBRICO USB"/>
    <n v="1006346"/>
  </r>
  <r>
    <n v="1043"/>
    <x v="26"/>
    <x v="4"/>
    <s v="1403930 LENOVO MOUSE MINI RETRACTIL"/>
    <n v="80.400000000000006"/>
    <x v="0"/>
    <s v="MOUSE MINI RETRACTIL"/>
    <n v="1403930"/>
  </r>
  <r>
    <n v="1043"/>
    <x v="26"/>
    <x v="4"/>
    <s v="1403020 ACER MONITOR S PULGADAS X"/>
    <n v="150"/>
    <x v="1"/>
    <s v="MONITOR S PULGADAS X"/>
    <n v="1403020"/>
  </r>
  <r>
    <n v="1044"/>
    <x v="26"/>
    <x v="0"/>
    <s v="1209297 EPSON IMPRESORA L VERDE"/>
    <n v="75.2"/>
    <x v="3"/>
    <s v="IMPRESORA L VERDE"/>
    <n v="1209297"/>
  </r>
  <r>
    <n v="1045"/>
    <x v="27"/>
    <x v="3"/>
    <s v="1403930 LENOVO MOUSE MINI RETRACTIL"/>
    <n v="80.400000000000006"/>
    <x v="0"/>
    <s v="MOUSE MINI RETRACTIL"/>
    <n v="1403930"/>
  </r>
  <r>
    <n v="1046"/>
    <x v="28"/>
    <x v="2"/>
    <s v="1006387 EPSON IMPRESORA L INKJET"/>
    <n v="30"/>
    <x v="3"/>
    <s v="IMPRESORA L INKJET"/>
    <n v="1006387"/>
  </r>
  <r>
    <n v="1047"/>
    <x v="29"/>
    <x v="1"/>
    <s v="1303214 ACER MONITOR LED NEGRO"/>
    <n v="52.3"/>
    <x v="1"/>
    <s v="MONITOR LED NEGRO"/>
    <n v="1303214"/>
  </r>
  <r>
    <n v="1047"/>
    <x v="29"/>
    <x v="1"/>
    <s v="3001673 HP MOUSE NEGRO CX"/>
    <n v="60"/>
    <x v="2"/>
    <s v="MOUSE NEGRO CX"/>
    <n v="3001673"/>
  </r>
  <r>
    <n v="1047"/>
    <x v="29"/>
    <x v="1"/>
    <s v="1003412 HP MOUSE INALAMBRICO GHz"/>
    <n v="55"/>
    <x v="2"/>
    <s v="MOUSE INALAMBRICO GHz"/>
    <n v="1003412"/>
  </r>
  <r>
    <n v="1047"/>
    <x v="29"/>
    <x v="1"/>
    <s v="1209297 EPSON IMPRESORA L VERDE"/>
    <n v="75.2"/>
    <x v="3"/>
    <s v="IMPRESORA L VERDE"/>
    <n v="1209297"/>
  </r>
  <r>
    <n v="1048"/>
    <x v="30"/>
    <x v="3"/>
    <s v="1002796 LENOVO USB GBZ"/>
    <n v="95"/>
    <x v="0"/>
    <s v="USB GBZ"/>
    <n v="1002796"/>
  </r>
  <r>
    <n v="1049"/>
    <x v="31"/>
    <x v="4"/>
    <s v="1006144 ACER LAPTOP AMD RYZEN H GB RAM GTX"/>
    <n v="855"/>
    <x v="1"/>
    <s v="LAPTOP AMD RYZEN H GB RAM GTX"/>
    <n v="1006144"/>
  </r>
  <r>
    <n v="1050"/>
    <x v="32"/>
    <x v="0"/>
    <s v="1507913 LOGITECH MOUSE M NEG GRIS"/>
    <n v="29.5"/>
    <x v="4"/>
    <s v="MOUSE M NEG GRIS"/>
    <n v="1507913"/>
  </r>
  <r>
    <n v="1051"/>
    <x v="33"/>
    <x v="4"/>
    <s v="1207622 HP LAPTOP X GRIS"/>
    <n v="100.2"/>
    <x v="2"/>
    <s v="LAPTOP X GRIS"/>
    <n v="1207622"/>
  </r>
  <r>
    <n v="1052"/>
    <x v="34"/>
    <x v="0"/>
    <s v="1403930 LENOVO MOUSE MINI RETRACTIL"/>
    <n v="80.400000000000006"/>
    <x v="0"/>
    <s v="MOUSE MINI RETRACTIL"/>
    <n v="1403930"/>
  </r>
  <r>
    <n v="1053"/>
    <x v="35"/>
    <x v="1"/>
    <s v="1003412 HP MOUSE INALAMBRICO GHz"/>
    <n v="55"/>
    <x v="2"/>
    <s v="MOUSE INALAMBRICO GHz"/>
    <n v="1003412"/>
  </r>
  <r>
    <n v="1054"/>
    <x v="36"/>
    <x v="0"/>
    <s v="1003499 LENOVO LAPTOP IP IGL"/>
    <n v="450"/>
    <x v="0"/>
    <s v="LAPTOP IP IGL"/>
    <n v="1003499"/>
  </r>
  <r>
    <n v="1055"/>
    <x v="37"/>
    <x v="3"/>
    <s v="1003544 DELL LAPTOP K DJ DJ I I GB GB GB GB SSD"/>
    <n v="650"/>
    <x v="5"/>
    <s v="LAPTOP K DJ DJ I I GB GB GB GB SSD"/>
    <n v="1003544"/>
  </r>
  <r>
    <n v="1056"/>
    <x v="38"/>
    <x v="0"/>
    <s v="1002796 LENOVO USB GBZ"/>
    <n v="95"/>
    <x v="0"/>
    <s v="USB GBZ"/>
    <n v="1002796"/>
  </r>
  <r>
    <n v="1056"/>
    <x v="38"/>
    <x v="0"/>
    <s v="1005580 ACER LAPTOP ASPIRE INTEL GB NEGRO"/>
    <n v="339"/>
    <x v="1"/>
    <s v="LAPTOP ASPIRE INTEL GB NEGRO"/>
    <n v="1005580"/>
  </r>
  <r>
    <n v="1057"/>
    <x v="38"/>
    <x v="1"/>
    <s v="1001149 ACER MONITOR LED Y"/>
    <n v="84"/>
    <x v="1"/>
    <s v="MONITOR LED Y"/>
    <n v="1001149"/>
  </r>
  <r>
    <n v="1057"/>
    <x v="38"/>
    <x v="1"/>
    <s v="1509928 HP MOCHILA A SUPER"/>
    <n v="720.5"/>
    <x v="2"/>
    <s v="MOCHILA A SUPER"/>
    <n v="1509928"/>
  </r>
  <r>
    <n v="1057"/>
    <x v="38"/>
    <x v="1"/>
    <s v="1002796 LENOVO USB GBZ"/>
    <n v="95"/>
    <x v="0"/>
    <s v="USB GBZ"/>
    <n v="1002796"/>
  </r>
  <r>
    <n v="1057"/>
    <x v="38"/>
    <x v="1"/>
    <s v="1203058 LENOVO MOUSE M AZUL"/>
    <n v="84.2"/>
    <x v="0"/>
    <s v="MOUSE M AZUL"/>
    <n v="1203058"/>
  </r>
  <r>
    <n v="1057"/>
    <x v="38"/>
    <x v="1"/>
    <s v="1009748 HP LAPTOP A LT LT I I GB GB TB"/>
    <n v="770"/>
    <x v="2"/>
    <s v="LAPTOP A LT LT I I GB GB TB"/>
    <n v="1009748"/>
  </r>
  <r>
    <n v="1058"/>
    <x v="39"/>
    <x v="4"/>
    <s v="1207777 HP IMPRESORA MULTIFUNCION"/>
    <n v="45.2"/>
    <x v="2"/>
    <s v="IMPRESORA MULTIFUNCION"/>
    <n v="1207777"/>
  </r>
  <r>
    <n v="1058"/>
    <x v="39"/>
    <x v="4"/>
    <s v="1003412 HP MOUSE INALAMBRICO GHz"/>
    <n v="55"/>
    <x v="2"/>
    <s v="MOUSE INALAMBRICO GHz"/>
    <n v="1003412"/>
  </r>
  <r>
    <n v="1059"/>
    <x v="40"/>
    <x v="0"/>
    <s v="1207777 HP IMPRESORA MULTIFUNCION"/>
    <n v="45.2"/>
    <x v="2"/>
    <s v="IMPRESORA MULTIFUNCION"/>
    <n v="1207777"/>
  </r>
  <r>
    <n v="1059"/>
    <x v="40"/>
    <x v="0"/>
    <s v="1009748 HP LAPTOP A LT LT I I GB GB TB"/>
    <n v="770"/>
    <x v="2"/>
    <s v="LAPTOP A LT LT I I GB GB TB"/>
    <n v="1009748"/>
  </r>
  <r>
    <n v="1059"/>
    <x v="40"/>
    <x v="0"/>
    <s v="1207777 HP IMPRESORA MULTIFUNCION"/>
    <n v="45.2"/>
    <x v="2"/>
    <s v="IMPRESORA MULTIFUNCION"/>
    <n v="1207777"/>
  </r>
  <r>
    <n v="1060"/>
    <x v="41"/>
    <x v="1"/>
    <s v="1001149 ACER MONITOR LED Y"/>
    <n v="84"/>
    <x v="1"/>
    <s v="MONITOR LED Y"/>
    <n v="1001149"/>
  </r>
  <r>
    <n v="1061"/>
    <x v="41"/>
    <x v="4"/>
    <s v="1003412 HP MOUSE INALAMBRICO GHz"/>
    <n v="55"/>
    <x v="2"/>
    <s v="MOUSE INALAMBRICO GHz"/>
    <n v="1003412"/>
  </r>
  <r>
    <n v="1062"/>
    <x v="41"/>
    <x v="1"/>
    <s v="1003234 HP MOUSE BLUETOOTH"/>
    <n v="32"/>
    <x v="2"/>
    <s v="MOUSE BLUETOOTH"/>
    <n v="1003234"/>
  </r>
  <r>
    <n v="1062"/>
    <x v="41"/>
    <x v="1"/>
    <s v="1005091 DELL MONITOR E HV HV PULG VGA"/>
    <n v="150"/>
    <x v="5"/>
    <s v="MONITOR E HV HV PULG VGA"/>
    <n v="1005091"/>
  </r>
  <r>
    <n v="1063"/>
    <x v="42"/>
    <x v="0"/>
    <s v="1006144 ACER LAPTOP AMD RYZEN H GB RAM GTX"/>
    <n v="855"/>
    <x v="1"/>
    <s v="LAPTOP AMD RYZEN H GB RAM GTX"/>
    <n v="1006144"/>
  </r>
  <r>
    <n v="1064"/>
    <x v="43"/>
    <x v="3"/>
    <s v="1001769 DELL MOCHILA PARA LAPTOP ES BP"/>
    <n v="65"/>
    <x v="5"/>
    <s v="MOCHILA PARA LAPTOP ES BP"/>
    <n v="1001769"/>
  </r>
  <r>
    <n v="1065"/>
    <x v="44"/>
    <x v="1"/>
    <s v="1008861 EPSON IMPRESORA MATRIZ LX"/>
    <n v="170"/>
    <x v="3"/>
    <s v="IMPRESORA MATRIZ LX"/>
    <n v="1008861"/>
  </r>
  <r>
    <n v="1065"/>
    <x v="44"/>
    <x v="1"/>
    <s v="1406602 LENOVO USB TB NEGRO"/>
    <n v="120.4"/>
    <x v="0"/>
    <s v="USB TB NEGRO"/>
    <n v="1406602"/>
  </r>
  <r>
    <n v="1065"/>
    <x v="44"/>
    <x v="1"/>
    <s v="1006346 LOGITECH MOUSE M INALAMBRICO USB"/>
    <n v="25"/>
    <x v="4"/>
    <s v="MOUSE M INALAMBRICO USB"/>
    <n v="1006346"/>
  </r>
  <r>
    <n v="1066"/>
    <x v="45"/>
    <x v="4"/>
    <s v="1507913 LOGITECH MOUSE M NEG GRIS"/>
    <n v="29.5"/>
    <x v="4"/>
    <s v="MOUSE M NEG GRIS"/>
    <n v="1507913"/>
  </r>
  <r>
    <n v="1067"/>
    <x v="46"/>
    <x v="2"/>
    <s v="1006346 LOGITECH MOUSE M INALAMBRICO USB"/>
    <n v="25"/>
    <x v="4"/>
    <s v="MOUSE M INALAMBRICO USB"/>
    <n v="1006346"/>
  </r>
  <r>
    <n v="1068"/>
    <x v="47"/>
    <x v="3"/>
    <s v="1001769 DELL MOCHILA PARA LAPTOP ES BP"/>
    <n v="65"/>
    <x v="5"/>
    <s v="MOCHILA PARA LAPTOP ES BP"/>
    <n v="1001769"/>
  </r>
  <r>
    <n v="1069"/>
    <x v="48"/>
    <x v="4"/>
    <s v="1403020 ACER MONITOR S PULGADAS X"/>
    <n v="150"/>
    <x v="1"/>
    <s v="MONITOR S PULGADAS X"/>
    <n v="1403020"/>
  </r>
  <r>
    <n v="1070"/>
    <x v="49"/>
    <x v="1"/>
    <s v="1003412 HP MOUSE INALAMBRICO GHz"/>
    <n v="55"/>
    <x v="2"/>
    <s v="MOUSE INALAMBRICO GHz"/>
    <n v="1003412"/>
  </r>
  <r>
    <n v="1071"/>
    <x v="49"/>
    <x v="3"/>
    <s v="1006144 ACER LAPTOP AMD RYZEN H GB RAM GTX"/>
    <n v="855"/>
    <x v="1"/>
    <s v="LAPTOP AMD RYZEN H GB RAM GTX"/>
    <n v="1006144"/>
  </r>
  <r>
    <n v="1071"/>
    <x v="49"/>
    <x v="3"/>
    <s v="1509928 HP MOCHILA A SUPER"/>
    <n v="720.5"/>
    <x v="2"/>
    <s v="MOCHILA A SUPER"/>
    <n v="1509928"/>
  </r>
  <r>
    <n v="1072"/>
    <x v="49"/>
    <x v="1"/>
    <s v="1207437 HP MOCHILA LAPTOP B VERDE"/>
    <n v="60.2"/>
    <x v="2"/>
    <s v="MOCHILA LAPTOP B VERDE"/>
    <n v="1207437"/>
  </r>
  <r>
    <n v="1073"/>
    <x v="50"/>
    <x v="0"/>
    <s v="1007048 EPSON IMPRESORA M NEGRO"/>
    <n v="190"/>
    <x v="3"/>
    <s v="IMPRESORA M NEGRO"/>
    <n v="1007048"/>
  </r>
  <r>
    <n v="1073"/>
    <x v="50"/>
    <x v="0"/>
    <s v="1007048 EPSON IMPRESORA M NEGRO"/>
    <n v="190"/>
    <x v="3"/>
    <s v="IMPRESORA M NEGRO"/>
    <n v="1007048"/>
  </r>
  <r>
    <n v="1074"/>
    <x v="50"/>
    <x v="4"/>
    <s v="1555542 ACER UM HV AA ¨ IPS FHD NEGRO"/>
    <n v="299.55"/>
    <x v="1"/>
    <s v="UM HV AA ¨ IPS FHD NEGRO"/>
    <n v="1555542"/>
  </r>
  <r>
    <n v="1075"/>
    <x v="50"/>
    <x v="3"/>
    <s v="1009748 HP LAPTOP A LT LT I I GB GB TB"/>
    <n v="770"/>
    <x v="2"/>
    <s v="LAPTOP A LT LT I I GB GB TB"/>
    <n v="1009748"/>
  </r>
  <r>
    <n v="1076"/>
    <x v="51"/>
    <x v="4"/>
    <s v="1006346 LOGITECH MOUSE M INALAMBRICO USB"/>
    <n v="25"/>
    <x v="4"/>
    <s v="MOUSE M INALAMBRICO USB"/>
    <n v="1006346"/>
  </r>
  <r>
    <n v="1077"/>
    <x v="51"/>
    <x v="3"/>
    <s v="1406602 LENOVO USB TB NEGRO"/>
    <n v="120.4"/>
    <x v="0"/>
    <s v="USB TB NEGRO"/>
    <n v="1406602"/>
  </r>
  <r>
    <n v="1077"/>
    <x v="51"/>
    <x v="3"/>
    <s v="1008861 EPSON IMPRESORA MATRIZ LX"/>
    <n v="170"/>
    <x v="3"/>
    <s v="IMPRESORA MATRIZ LX"/>
    <n v="1008861"/>
  </r>
  <r>
    <n v="1078"/>
    <x v="52"/>
    <x v="1"/>
    <s v="1007942 DELL LAPTOP A"/>
    <n v="980"/>
    <x v="5"/>
    <s v="LAPTOP A"/>
    <n v="1007942"/>
  </r>
  <r>
    <n v="1078"/>
    <x v="52"/>
    <x v="1"/>
    <s v="1207437 HP MOCHILA LAPTOP B VERDE"/>
    <n v="60.2"/>
    <x v="2"/>
    <s v="MOCHILA LAPTOP B VERDE"/>
    <n v="1207437"/>
  </r>
  <r>
    <n v="1079"/>
    <x v="53"/>
    <x v="4"/>
    <s v="1003412 HP MOUSE INALAMBRICO GHz"/>
    <n v="55"/>
    <x v="2"/>
    <s v="MOUSE INALAMBRICO GHz"/>
    <n v="1003412"/>
  </r>
  <r>
    <n v="1079"/>
    <x v="53"/>
    <x v="4"/>
    <s v="1005544 ACER MONITOR UM HX AA P NITRO ¨"/>
    <n v="249"/>
    <x v="1"/>
    <s v="MONITOR UM HX AA P NITRO ¨"/>
    <n v="1005544"/>
  </r>
  <r>
    <n v="1079"/>
    <x v="53"/>
    <x v="4"/>
    <s v="1403020 ACER MONITOR S PULGADAS X"/>
    <n v="150"/>
    <x v="1"/>
    <s v="MONITOR S PULGADAS X"/>
    <n v="1403020"/>
  </r>
  <r>
    <n v="1080"/>
    <x v="54"/>
    <x v="0"/>
    <s v="1005091 DELL MONITOR E HV HV PULG VGA"/>
    <n v="150"/>
    <x v="5"/>
    <s v="MONITOR E HV HV PULG VGA"/>
    <n v="1005091"/>
  </r>
  <r>
    <n v="1081"/>
    <x v="55"/>
    <x v="2"/>
    <s v="1005544 ACER MONITOR UM HX AA P NITRO ¨"/>
    <n v="249"/>
    <x v="1"/>
    <s v="MONITOR UM HX AA P NITRO ¨"/>
    <n v="1005544"/>
  </r>
  <r>
    <n v="1082"/>
    <x v="56"/>
    <x v="1"/>
    <s v="1207437 HP MOCHILA LAPTOP B VERDE"/>
    <n v="60.2"/>
    <x v="2"/>
    <s v="MOCHILA LAPTOP B VERDE"/>
    <n v="1207437"/>
  </r>
  <r>
    <n v="1083"/>
    <x v="57"/>
    <x v="3"/>
    <s v="1001149 ACER MONITOR LED Y"/>
    <n v="84"/>
    <x v="1"/>
    <s v="MONITOR LED Y"/>
    <n v="1001149"/>
  </r>
  <r>
    <n v="1083"/>
    <x v="57"/>
    <x v="3"/>
    <s v="1006346 LOGITECH MOUSE M INALAMBRICO USB"/>
    <n v="25"/>
    <x v="4"/>
    <s v="MOUSE M INALAMBRICO USB"/>
    <n v="1006346"/>
  </r>
  <r>
    <n v="1084"/>
    <x v="58"/>
    <x v="4"/>
    <s v="1507913 LOGITECH MOUSE M NEG GRIS"/>
    <n v="29.5"/>
    <x v="4"/>
    <s v="MOUSE M NEG GRIS"/>
    <n v="1507913"/>
  </r>
  <r>
    <n v="1084"/>
    <x v="58"/>
    <x v="4"/>
    <s v="1001131 HP LAPTOP LA ZW LA LA COREI COREI U"/>
    <n v="850"/>
    <x v="2"/>
    <s v="LAPTOP LA ZW LA LA COREI COREI U"/>
    <n v="1001131"/>
  </r>
  <r>
    <n v="1084"/>
    <x v="58"/>
    <x v="4"/>
    <s v="1207437 HP MOCHILA LAPTOP B VERDE"/>
    <n v="60.2"/>
    <x v="2"/>
    <s v="MOCHILA LAPTOP B VERDE"/>
    <n v="1207437"/>
  </r>
  <r>
    <n v="1085"/>
    <x v="59"/>
    <x v="1"/>
    <s v="1001131 HP LAPTOP LA ZW LA LA COREI COREI U"/>
    <n v="850"/>
    <x v="2"/>
    <s v="LAPTOP LA ZW LA LA COREI COREI U"/>
    <n v="1001131"/>
  </r>
  <r>
    <n v="1086"/>
    <x v="60"/>
    <x v="3"/>
    <s v="1006346 LOGITECH MOUSE M INALAMBRICO USB"/>
    <n v="25"/>
    <x v="4"/>
    <s v="MOUSE M INALAMBRICO USB"/>
    <n v="1006346"/>
  </r>
  <r>
    <n v="1087"/>
    <x v="61"/>
    <x v="2"/>
    <s v="1005580 ACER LAPTOP ASPIRE INTEL GB NEGRO"/>
    <n v="339"/>
    <x v="1"/>
    <s v="LAPTOP ASPIRE INTEL GB NEGRO"/>
    <n v="1005580"/>
  </r>
  <r>
    <n v="1088"/>
    <x v="62"/>
    <x v="3"/>
    <s v="1209297 EPSON IMPRESORA L VERDE"/>
    <n v="75.2"/>
    <x v="3"/>
    <s v="IMPRESORA L VERDE"/>
    <n v="1209297"/>
  </r>
  <r>
    <n v="1089"/>
    <x v="63"/>
    <x v="4"/>
    <s v="3001673 HP MOUSE NEGRO CX"/>
    <n v="60"/>
    <x v="2"/>
    <s v="MOUSE NEGRO CX"/>
    <n v="3001673"/>
  </r>
  <r>
    <n v="1089"/>
    <x v="63"/>
    <x v="4"/>
    <s v="1008861 EPSON IMPRESORA MATRIZ LX"/>
    <n v="170"/>
    <x v="3"/>
    <s v="IMPRESORA MATRIZ LX"/>
    <n v="1008861"/>
  </r>
  <r>
    <n v="1090"/>
    <x v="63"/>
    <x v="3"/>
    <s v="1209297 EPSON IMPRESORA L VERDE"/>
    <n v="75.2"/>
    <x v="3"/>
    <s v="IMPRESORA L VERDE"/>
    <n v="1209297"/>
  </r>
  <r>
    <n v="1090"/>
    <x v="63"/>
    <x v="3"/>
    <s v="1207622 HP LAPTOP X GRIS"/>
    <n v="100.2"/>
    <x v="2"/>
    <s v="LAPTOP X GRIS"/>
    <n v="1207622"/>
  </r>
  <r>
    <n v="1091"/>
    <x v="64"/>
    <x v="1"/>
    <s v="1003544 DELL LAPTOP K DJ DJ I I GB GB GB GB SSD"/>
    <n v="650"/>
    <x v="5"/>
    <s v="LAPTOP K DJ DJ I I GB GB GB GB SSD"/>
    <n v="1003544"/>
  </r>
  <r>
    <n v="1092"/>
    <x v="65"/>
    <x v="3"/>
    <s v="1003412 HP MOUSE INALAMBRICO GHz"/>
    <n v="55"/>
    <x v="2"/>
    <s v="MOUSE INALAMBRICO GHz"/>
    <n v="1003412"/>
  </r>
  <r>
    <n v="1092"/>
    <x v="65"/>
    <x v="3"/>
    <s v="1008861 EPSON IMPRESORA MATRIZ LX"/>
    <n v="170"/>
    <x v="3"/>
    <s v="IMPRESORA MATRIZ LX"/>
    <n v="1008861"/>
  </r>
  <r>
    <n v="1093"/>
    <x v="66"/>
    <x v="4"/>
    <s v="1009748 HP LAPTOP A LT LT I I GB GB TB"/>
    <n v="770"/>
    <x v="2"/>
    <s v="LAPTOP A LT LT I I GB GB TB"/>
    <n v="1009748"/>
  </r>
  <r>
    <n v="1094"/>
    <x v="67"/>
    <x v="3"/>
    <s v="1406602 LENOVO USB TB NEGRO"/>
    <n v="120.4"/>
    <x v="0"/>
    <s v="USB TB NEGRO"/>
    <n v="1406602"/>
  </r>
  <r>
    <n v="1095"/>
    <x v="68"/>
    <x v="0"/>
    <s v="1006144 ACER LAPTOP AMD RYZEN H GB RAM GTX"/>
    <n v="855"/>
    <x v="1"/>
    <s v="LAPTOP AMD RYZEN H GB RAM GTX"/>
    <n v="1006144"/>
  </r>
  <r>
    <n v="1095"/>
    <x v="68"/>
    <x v="0"/>
    <s v="1406602 LENOVO USB TB NEGRO"/>
    <n v="120.4"/>
    <x v="0"/>
    <s v="USB TB NEGRO"/>
    <n v="1406602"/>
  </r>
  <r>
    <n v="1096"/>
    <x v="69"/>
    <x v="4"/>
    <s v="1009748 HP LAPTOP A LT LT I I GB GB TB"/>
    <n v="770"/>
    <x v="2"/>
    <s v="LAPTOP A LT LT I I GB GB TB"/>
    <n v="1009748"/>
  </r>
  <r>
    <n v="1096"/>
    <x v="69"/>
    <x v="4"/>
    <s v="1006387 EPSON IMPRESORA L INKJET"/>
    <n v="30"/>
    <x v="3"/>
    <s v="IMPRESORA L INKJET"/>
    <n v="1006387"/>
  </r>
  <r>
    <n v="1097"/>
    <x v="70"/>
    <x v="0"/>
    <s v="1008075 HP LAPTOP CI NEGRO Y GRIS"/>
    <n v="1050"/>
    <x v="2"/>
    <s v="LAPTOP CI NEGRO Y GRIS"/>
    <n v="1008075"/>
  </r>
  <r>
    <n v="1098"/>
    <x v="70"/>
    <x v="1"/>
    <s v="1507913 LOGITECH MOUSE M NEG GRIS"/>
    <n v="29.5"/>
    <x v="4"/>
    <s v="MOUSE M NEG GRIS"/>
    <n v="1507913"/>
  </r>
  <r>
    <n v="1099"/>
    <x v="71"/>
    <x v="3"/>
    <s v="1509928 HP MOCHILA A SUPER"/>
    <n v="720.5"/>
    <x v="2"/>
    <s v="MOCHILA A SUPER"/>
    <n v="1509928"/>
  </r>
  <r>
    <n v="1100"/>
    <x v="72"/>
    <x v="4"/>
    <s v="1005580 ACER LAPTOP ASPIRE INTEL GB NEGRO"/>
    <n v="339"/>
    <x v="1"/>
    <s v="LAPTOP ASPIRE INTEL GB NEGRO"/>
    <n v="1005580"/>
  </r>
  <r>
    <n v="1101"/>
    <x v="73"/>
    <x v="1"/>
    <s v="1006387 EPSON IMPRESORA L INKJET"/>
    <n v="30"/>
    <x v="3"/>
    <s v="IMPRESORA L INKJET"/>
    <n v="1006387"/>
  </r>
  <r>
    <n v="1102"/>
    <x v="74"/>
    <x v="2"/>
    <s v="1209297 EPSON IMPRESORA L VERDE"/>
    <n v="75.2"/>
    <x v="3"/>
    <s v="IMPRESORA L VERDE"/>
    <n v="1209297"/>
  </r>
  <r>
    <n v="1103"/>
    <x v="75"/>
    <x v="3"/>
    <s v="1007942 DELL LAPTOP A"/>
    <n v="980"/>
    <x v="5"/>
    <s v="LAPTOP A"/>
    <n v="1007942"/>
  </r>
  <r>
    <n v="1104"/>
    <x v="76"/>
    <x v="2"/>
    <s v="1507913 LOGITECH MOUSE M NEG GRIS"/>
    <n v="29.5"/>
    <x v="4"/>
    <s v="MOUSE M NEG GRIS"/>
    <n v="1507913"/>
  </r>
  <r>
    <n v="1104"/>
    <x v="76"/>
    <x v="2"/>
    <s v="1207622 HP LAPTOP X GRIS"/>
    <n v="100.2"/>
    <x v="2"/>
    <s v="LAPTOP X GRIS"/>
    <n v="1207622"/>
  </r>
  <r>
    <n v="1105"/>
    <x v="77"/>
    <x v="0"/>
    <s v="1007942 DELL LAPTOP A"/>
    <n v="980"/>
    <x v="5"/>
    <s v="LAPTOP A"/>
    <n v="1007942"/>
  </r>
  <r>
    <n v="1106"/>
    <x v="77"/>
    <x v="2"/>
    <s v="1003412 HP MOUSE INALAMBRICO GHz"/>
    <n v="55"/>
    <x v="2"/>
    <s v="MOUSE INALAMBRICO GHz"/>
    <n v="1003412"/>
  </r>
  <r>
    <n v="1106"/>
    <x v="77"/>
    <x v="2"/>
    <s v="1207622 HP LAPTOP X GRIS"/>
    <n v="100.2"/>
    <x v="2"/>
    <s v="LAPTOP X GRIS"/>
    <n v="1207622"/>
  </r>
  <r>
    <n v="1107"/>
    <x v="78"/>
    <x v="1"/>
    <s v="1209297 EPSON IMPRESORA L VERDE"/>
    <n v="75.2"/>
    <x v="3"/>
    <s v="IMPRESORA L VERDE"/>
    <n v="1209297"/>
  </r>
  <r>
    <n v="1107"/>
    <x v="78"/>
    <x v="1"/>
    <s v="1203058 LENOVO MOUSE M AZUL"/>
    <n v="84.2"/>
    <x v="0"/>
    <s v="MOUSE M AZUL"/>
    <n v="1203058"/>
  </r>
  <r>
    <n v="1108"/>
    <x v="79"/>
    <x v="4"/>
    <s v="3001673 HP MOUSE NEGRO CX"/>
    <n v="60"/>
    <x v="2"/>
    <s v="MOUSE NEGRO CX"/>
    <n v="3001673"/>
  </r>
  <r>
    <n v="1108"/>
    <x v="79"/>
    <x v="4"/>
    <s v="1003544 DELL LAPTOP K DJ DJ I I GB GB GB GB SSD"/>
    <n v="650"/>
    <x v="5"/>
    <s v="LAPTOP K DJ DJ I I GB GB GB GB SSD"/>
    <n v="1003544"/>
  </r>
  <r>
    <n v="1108"/>
    <x v="79"/>
    <x v="4"/>
    <s v="1005091 DELL MONITOR E HV HV PULG VGA"/>
    <n v="150"/>
    <x v="5"/>
    <s v="MONITOR E HV HV PULG VGA"/>
    <n v="1005091"/>
  </r>
  <r>
    <n v="1109"/>
    <x v="80"/>
    <x v="3"/>
    <s v="1003499 LENOVO LAPTOP IP IGL"/>
    <n v="450"/>
    <x v="0"/>
    <s v="LAPTOP IP IGL"/>
    <n v="1003499"/>
  </r>
  <r>
    <n v="1109"/>
    <x v="80"/>
    <x v="3"/>
    <s v="1008075 HP LAPTOP CI NEGRO Y GRIS"/>
    <n v="1050"/>
    <x v="2"/>
    <s v="LAPTOP CI NEGRO Y GRIS"/>
    <n v="1008075"/>
  </r>
  <r>
    <n v="1110"/>
    <x v="81"/>
    <x v="1"/>
    <s v="1001131 HP LAPTOP LA ZW LA LA COREI COREI U"/>
    <n v="850"/>
    <x v="2"/>
    <s v="LAPTOP LA ZW LA LA COREI COREI U"/>
    <n v="1001131"/>
  </r>
  <r>
    <n v="1111"/>
    <x v="82"/>
    <x v="0"/>
    <s v="1002796 LENOVO USB GBZ"/>
    <n v="95"/>
    <x v="0"/>
    <s v="USB GBZ"/>
    <n v="1002796"/>
  </r>
  <r>
    <n v="1112"/>
    <x v="82"/>
    <x v="3"/>
    <s v="1007048 EPSON IMPRESORA M NEGRO"/>
    <n v="190"/>
    <x v="3"/>
    <s v="IMPRESORA M NEGRO"/>
    <n v="1007048"/>
  </r>
  <r>
    <n v="1113"/>
    <x v="82"/>
    <x v="4"/>
    <s v="1008075 HP LAPTOP CI NEGRO Y GRIS"/>
    <n v="1050"/>
    <x v="2"/>
    <s v="LAPTOP CI NEGRO Y GRIS"/>
    <n v="1008075"/>
  </r>
  <r>
    <n v="1114"/>
    <x v="82"/>
    <x v="1"/>
    <s v="1207437 HP MOCHILA LAPTOP B VERDE"/>
    <n v="60.2"/>
    <x v="2"/>
    <s v="MOCHILA LAPTOP B VERDE"/>
    <n v="1207437"/>
  </r>
  <r>
    <n v="1115"/>
    <x v="82"/>
    <x v="3"/>
    <s v="1006144 ACER LAPTOP AMD RYZEN H GB RAM GTX"/>
    <n v="855"/>
    <x v="1"/>
    <s v="LAPTOP AMD RYZEN H GB RAM GTX"/>
    <n v="1006144"/>
  </r>
  <r>
    <n v="1115"/>
    <x v="82"/>
    <x v="3"/>
    <s v="1009748 HP LAPTOP A LT LT I I GB GB TB"/>
    <n v="770"/>
    <x v="2"/>
    <s v="LAPTOP A LT LT I I GB GB TB"/>
    <n v="1009748"/>
  </r>
  <r>
    <n v="1116"/>
    <x v="83"/>
    <x v="1"/>
    <s v="1209297 EPSON IMPRESORA L VERDE"/>
    <n v="75.2"/>
    <x v="3"/>
    <s v="IMPRESORA L VERDE"/>
    <n v="1209297"/>
  </r>
  <r>
    <n v="1117"/>
    <x v="83"/>
    <x v="0"/>
    <s v="1005580 ACER LAPTOP ASPIRE INTEL GB NEGRO"/>
    <n v="339"/>
    <x v="1"/>
    <s v="LAPTOP ASPIRE INTEL GB NEGRO"/>
    <n v="1005580"/>
  </r>
  <r>
    <n v="1118"/>
    <x v="84"/>
    <x v="3"/>
    <s v="1003544 DELL LAPTOP K DJ DJ I I GB GB GB GB SSD"/>
    <n v="650"/>
    <x v="5"/>
    <s v="LAPTOP K DJ DJ I I GB GB GB GB SSD"/>
    <n v="1003544"/>
  </r>
  <r>
    <n v="1119"/>
    <x v="85"/>
    <x v="1"/>
    <s v="1005091 DELL MONITOR E HV HV PULG VGA"/>
    <n v="150"/>
    <x v="5"/>
    <s v="MONITOR E HV HV PULG VGA"/>
    <n v="1005091"/>
  </r>
  <r>
    <n v="1120"/>
    <x v="85"/>
    <x v="2"/>
    <s v="1005091 DELL MONITOR E HV HV PULG VGA"/>
    <n v="150"/>
    <x v="5"/>
    <s v="MONITOR E HV HV PULG VGA"/>
    <n v="1005091"/>
  </r>
  <r>
    <n v="1121"/>
    <x v="86"/>
    <x v="0"/>
    <s v="1006387 EPSON IMPRESORA L INKJET"/>
    <n v="30"/>
    <x v="3"/>
    <s v="IMPRESORA L INKJET"/>
    <n v="1006387"/>
  </r>
  <r>
    <n v="1121"/>
    <x v="86"/>
    <x v="0"/>
    <s v="1007048 EPSON IMPRESORA M NEGRO"/>
    <n v="190"/>
    <x v="3"/>
    <s v="IMPRESORA M NEGRO"/>
    <n v="1007048"/>
  </r>
  <r>
    <n v="1121"/>
    <x v="86"/>
    <x v="0"/>
    <s v="1001769 DELL MOCHILA PARA LAPTOP ES BP"/>
    <n v="65"/>
    <x v="5"/>
    <s v="MOCHILA PARA LAPTOP ES BP"/>
    <n v="1001769"/>
  </r>
  <r>
    <n v="1121"/>
    <x v="86"/>
    <x v="0"/>
    <s v="1009748 HP LAPTOP A LT LT I I GB GB TB"/>
    <n v="770"/>
    <x v="2"/>
    <s v="LAPTOP A LT LT I I GB GB TB"/>
    <n v="1009748"/>
  </r>
  <r>
    <n v="1122"/>
    <x v="87"/>
    <x v="4"/>
    <s v="1303214 ACER MONITOR LED NEGRO"/>
    <n v="52.3"/>
    <x v="1"/>
    <s v="MONITOR LED NEGRO"/>
    <n v="1303214"/>
  </r>
  <r>
    <n v="1123"/>
    <x v="88"/>
    <x v="1"/>
    <s v="1406602 LENOVO USB TB NEGRO"/>
    <n v="120.4"/>
    <x v="0"/>
    <s v="USB TB NEGRO"/>
    <n v="1406602"/>
  </r>
  <r>
    <n v="1124"/>
    <x v="88"/>
    <x v="2"/>
    <s v="1006144 ACER LAPTOP AMD RYZEN H GB RAM GTX"/>
    <n v="855"/>
    <x v="1"/>
    <s v="LAPTOP AMD RYZEN H GB RAM GTX"/>
    <n v="1006144"/>
  </r>
  <r>
    <n v="1125"/>
    <x v="88"/>
    <x v="4"/>
    <s v="1001131 HP LAPTOP LA ZW LA LA COREI COREI U"/>
    <n v="850"/>
    <x v="2"/>
    <s v="LAPTOP LA ZW LA LA COREI COREI U"/>
    <n v="1001131"/>
  </r>
  <r>
    <n v="1126"/>
    <x v="89"/>
    <x v="3"/>
    <s v="1008075 HP LAPTOP CI NEGRO Y GRIS"/>
    <n v="1050"/>
    <x v="2"/>
    <s v="LAPTOP CI NEGRO Y GRIS"/>
    <n v="1008075"/>
  </r>
  <r>
    <n v="1126"/>
    <x v="89"/>
    <x v="3"/>
    <s v="1003499 LENOVO LAPTOP IP IGL"/>
    <n v="450"/>
    <x v="0"/>
    <s v="LAPTOP IP IGL"/>
    <n v="1003499"/>
  </r>
  <r>
    <n v="1127"/>
    <x v="89"/>
    <x v="1"/>
    <s v="1002796 LENOVO USB GBZ"/>
    <n v="95"/>
    <x v="0"/>
    <s v="USB GBZ"/>
    <n v="1002796"/>
  </r>
  <r>
    <n v="1127"/>
    <x v="89"/>
    <x v="1"/>
    <s v="1509928 HP MOCHILA A SUPER"/>
    <n v="720.5"/>
    <x v="2"/>
    <s v="MOCHILA A SUPER"/>
    <n v="1509928"/>
  </r>
  <r>
    <n v="1127"/>
    <x v="89"/>
    <x v="1"/>
    <s v="1002796 LENOVO USB GBZ"/>
    <n v="95"/>
    <x v="0"/>
    <s v="USB GBZ"/>
    <n v="1002796"/>
  </r>
  <r>
    <n v="1128"/>
    <x v="90"/>
    <x v="2"/>
    <s v="1001769 DELL MOCHILA PARA LAPTOP ES BP"/>
    <n v="65"/>
    <x v="5"/>
    <s v="MOCHILA PARA LAPTOP ES BP"/>
    <n v="1001769"/>
  </r>
  <r>
    <n v="1128"/>
    <x v="90"/>
    <x v="2"/>
    <s v="1005091 DELL MONITOR E HV HV PULG VGA"/>
    <n v="150"/>
    <x v="5"/>
    <s v="MONITOR E HV HV PULG VGA"/>
    <n v="1005091"/>
  </r>
  <r>
    <n v="1129"/>
    <x v="91"/>
    <x v="0"/>
    <s v="1005091 DELL MONITOR E HV HV PULG VGA"/>
    <n v="150"/>
    <x v="5"/>
    <s v="MONITOR E HV HV PULG VGA"/>
    <n v="1005091"/>
  </r>
  <r>
    <n v="1129"/>
    <x v="91"/>
    <x v="0"/>
    <s v="1004023 HP LAPTOP PAVILION LA CORE I PULG"/>
    <n v="850"/>
    <x v="2"/>
    <s v="LAPTOP PAVILION LA CORE I PULG"/>
    <n v="1004023"/>
  </r>
  <r>
    <n v="1130"/>
    <x v="92"/>
    <x v="3"/>
    <s v="1005580 ACER LAPTOP ASPIRE INTEL GB NEGRO"/>
    <n v="339"/>
    <x v="1"/>
    <s v="LAPTOP ASPIRE INTEL GB NEGRO"/>
    <n v="1005580"/>
  </r>
  <r>
    <n v="1131"/>
    <x v="93"/>
    <x v="4"/>
    <s v="1209297 EPSON IMPRESORA L VERDE"/>
    <n v="75.2"/>
    <x v="3"/>
    <s v="IMPRESORA L VERDE"/>
    <n v="1209297"/>
  </r>
  <r>
    <n v="1131"/>
    <x v="93"/>
    <x v="4"/>
    <s v="1509928 HP MOCHILA A SUPER"/>
    <n v="720.5"/>
    <x v="2"/>
    <s v="MOCHILA A SUPER"/>
    <n v="1509928"/>
  </r>
  <r>
    <n v="1132"/>
    <x v="93"/>
    <x v="3"/>
    <s v="1008075 HP LAPTOP CI NEGRO Y GRIS"/>
    <n v="1050"/>
    <x v="2"/>
    <s v="LAPTOP CI NEGRO Y GRIS"/>
    <n v="1008075"/>
  </r>
  <r>
    <n v="1133"/>
    <x v="94"/>
    <x v="0"/>
    <s v="1008075 HP LAPTOP CI NEGRO Y GRIS"/>
    <n v="1050"/>
    <x v="2"/>
    <s v="LAPTOP CI NEGRO Y GRIS"/>
    <n v="1008075"/>
  </r>
  <r>
    <n v="1134"/>
    <x v="95"/>
    <x v="1"/>
    <s v="1007048 EPSON IMPRESORA M NEGRO"/>
    <n v="190"/>
    <x v="3"/>
    <s v="IMPRESORA M NEGRO"/>
    <n v="1007048"/>
  </r>
  <r>
    <n v="1134"/>
    <x v="95"/>
    <x v="1"/>
    <s v="1406602 LENOVO USB TB NEGRO"/>
    <n v="120.4"/>
    <x v="0"/>
    <s v="USB TB NEGRO"/>
    <n v="1406602"/>
  </r>
  <r>
    <n v="1134"/>
    <x v="95"/>
    <x v="1"/>
    <s v="1403930 LENOVO MOUSE MINI RETRACTIL"/>
    <n v="80.400000000000006"/>
    <x v="0"/>
    <s v="MOUSE MINI RETRACTIL"/>
    <n v="1403930"/>
  </r>
  <r>
    <n v="1135"/>
    <x v="96"/>
    <x v="3"/>
    <s v="1003499 LENOVO LAPTOP IP IGL"/>
    <n v="450"/>
    <x v="0"/>
    <s v="LAPTOP IP IGL"/>
    <n v="1003499"/>
  </r>
  <r>
    <n v="1136"/>
    <x v="97"/>
    <x v="1"/>
    <s v="1207622 HP LAPTOP X GRIS"/>
    <n v="100.2"/>
    <x v="2"/>
    <s v="LAPTOP X GRIS"/>
    <n v="1207622"/>
  </r>
  <r>
    <n v="1137"/>
    <x v="97"/>
    <x v="2"/>
    <s v="1303214 ACER MONITOR LED NEGRO"/>
    <n v="52.3"/>
    <x v="1"/>
    <s v="MONITOR LED NEGRO"/>
    <n v="1303214"/>
  </r>
  <r>
    <n v="1138"/>
    <x v="97"/>
    <x v="4"/>
    <s v="1008075 HP LAPTOP CI NEGRO Y GRIS"/>
    <n v="1050"/>
    <x v="2"/>
    <s v="LAPTOP CI NEGRO Y GRIS"/>
    <n v="1008075"/>
  </r>
  <r>
    <n v="1139"/>
    <x v="98"/>
    <x v="0"/>
    <s v="1406602 LENOVO USB TB NEGRO"/>
    <n v="120.4"/>
    <x v="0"/>
    <s v="USB TB NEGRO"/>
    <n v="1406602"/>
  </r>
  <r>
    <n v="1140"/>
    <x v="98"/>
    <x v="2"/>
    <s v="1005544 ACER MONITOR UM HX AA P NITRO ¨"/>
    <n v="249"/>
    <x v="1"/>
    <s v="MONITOR UM HX AA P NITRO ¨"/>
    <n v="1005544"/>
  </r>
  <r>
    <n v="1141"/>
    <x v="98"/>
    <x v="0"/>
    <s v="1503714 HP IMPRESORA WIFI X"/>
    <n v="92.5"/>
    <x v="2"/>
    <s v="IMPRESORA WIFI X"/>
    <n v="1503714"/>
  </r>
  <r>
    <n v="1142"/>
    <x v="98"/>
    <x v="3"/>
    <s v="1001131 HP LAPTOP LA ZW LA LA COREI COREI U"/>
    <n v="850"/>
    <x v="2"/>
    <s v="LAPTOP LA ZW LA LA COREI COREI U"/>
    <n v="1001131"/>
  </r>
  <r>
    <n v="1143"/>
    <x v="99"/>
    <x v="2"/>
    <s v="1403930 LENOVO MOUSE MINI RETRACTIL"/>
    <n v="80.400000000000006"/>
    <x v="0"/>
    <s v="MOUSE MINI RETRACTIL"/>
    <n v="1403930"/>
  </r>
  <r>
    <n v="1143"/>
    <x v="99"/>
    <x v="2"/>
    <s v="1009748 HP LAPTOP A LT LT I I GB GB TB"/>
    <n v="770"/>
    <x v="2"/>
    <s v="LAPTOP A LT LT I I GB GB TB"/>
    <n v="1009748"/>
  </r>
  <r>
    <n v="1144"/>
    <x v="100"/>
    <x v="3"/>
    <s v="1207777 HP IMPRESORA MULTIFUNCION"/>
    <n v="45.2"/>
    <x v="2"/>
    <s v="IMPRESORA MULTIFUNCION"/>
    <n v="1207777"/>
  </r>
  <r>
    <n v="1144"/>
    <x v="100"/>
    <x v="3"/>
    <s v="1207437 HP MOCHILA LAPTOP B VERDE"/>
    <n v="60.2"/>
    <x v="2"/>
    <s v="MOCHILA LAPTOP B VERDE"/>
    <n v="1207437"/>
  </r>
  <r>
    <n v="1145"/>
    <x v="101"/>
    <x v="1"/>
    <s v="1503714 HP IMPRESORA WIFI X"/>
    <n v="92.5"/>
    <x v="2"/>
    <s v="IMPRESORA WIFI X"/>
    <n v="1503714"/>
  </r>
  <r>
    <n v="1146"/>
    <x v="101"/>
    <x v="0"/>
    <s v="1006144 ACER LAPTOP AMD RYZEN H GB RAM GTX"/>
    <n v="855"/>
    <x v="1"/>
    <s v="LAPTOP AMD RYZEN H GB RAM GTX"/>
    <n v="1006144"/>
  </r>
  <r>
    <n v="1147"/>
    <x v="102"/>
    <x v="3"/>
    <s v="3001673 HP MOUSE NEGRO CX"/>
    <n v="60"/>
    <x v="2"/>
    <s v="MOUSE NEGRO CX"/>
    <n v="3001673"/>
  </r>
  <r>
    <n v="1148"/>
    <x v="103"/>
    <x v="0"/>
    <s v="1406602 LENOVO USB TB NEGRO"/>
    <n v="120.4"/>
    <x v="0"/>
    <s v="USB TB NEGRO"/>
    <n v="1406602"/>
  </r>
  <r>
    <n v="1149"/>
    <x v="103"/>
    <x v="4"/>
    <s v="1509928 HP MOCHILA A SUPER"/>
    <n v="720.5"/>
    <x v="2"/>
    <s v="MOCHILA A SUPER"/>
    <n v="1509928"/>
  </r>
  <r>
    <n v="1150"/>
    <x v="103"/>
    <x v="2"/>
    <s v="1509928 HP MOCHILA A SUPER"/>
    <n v="720.5"/>
    <x v="2"/>
    <s v="MOCHILA A SUPER"/>
    <n v="1509928"/>
  </r>
  <r>
    <n v="1151"/>
    <x v="104"/>
    <x v="3"/>
    <s v="1008861 EPSON IMPRESORA MATRIZ LX"/>
    <n v="170"/>
    <x v="3"/>
    <s v="IMPRESORA MATRIZ LX"/>
    <n v="1008861"/>
  </r>
  <r>
    <n v="1152"/>
    <x v="104"/>
    <x v="4"/>
    <s v="1006387 EPSON IMPRESORA L INKJET"/>
    <n v="30"/>
    <x v="3"/>
    <s v="IMPRESORA L INKJET"/>
    <n v="1006387"/>
  </r>
  <r>
    <n v="1153"/>
    <x v="105"/>
    <x v="3"/>
    <s v="1005580 ACER LAPTOP ASPIRE INTEL GB NEGRO"/>
    <n v="339"/>
    <x v="1"/>
    <s v="LAPTOP ASPIRE INTEL GB NEGRO"/>
    <n v="1005580"/>
  </r>
  <r>
    <n v="1154"/>
    <x v="106"/>
    <x v="2"/>
    <s v="1507913 LOGITECH MOUSE M NEG GRIS"/>
    <n v="29.5"/>
    <x v="4"/>
    <s v="MOUSE M NEG GRIS"/>
    <n v="1507913"/>
  </r>
  <r>
    <n v="1155"/>
    <x v="107"/>
    <x v="3"/>
    <s v="1203058 LENOVO MOUSE M AZUL"/>
    <n v="84.2"/>
    <x v="0"/>
    <s v="MOUSE M AZUL"/>
    <n v="1203058"/>
  </r>
  <r>
    <n v="1156"/>
    <x v="108"/>
    <x v="2"/>
    <s v="1008075 HP LAPTOP CI NEGRO Y GRIS"/>
    <n v="1050"/>
    <x v="2"/>
    <s v="LAPTOP CI NEGRO Y GRIS"/>
    <n v="1008075"/>
  </r>
  <r>
    <n v="1156"/>
    <x v="108"/>
    <x v="2"/>
    <s v="1001769 DELL MOCHILA PARA LAPTOP ES BP"/>
    <n v="65"/>
    <x v="5"/>
    <s v="MOCHILA PARA LAPTOP ES BP"/>
    <n v="1001769"/>
  </r>
  <r>
    <n v="1157"/>
    <x v="109"/>
    <x v="0"/>
    <s v="1005091 DELL MONITOR E HV HV PULG VGA"/>
    <n v="150"/>
    <x v="5"/>
    <s v="MONITOR E HV HV PULG VGA"/>
    <n v="1005091"/>
  </r>
  <r>
    <n v="1157"/>
    <x v="109"/>
    <x v="0"/>
    <s v="1509928 HP MOCHILA A SUPER"/>
    <n v="720.5"/>
    <x v="2"/>
    <s v="MOCHILA A SUPER"/>
    <n v="1509928"/>
  </r>
  <r>
    <n v="1158"/>
    <x v="110"/>
    <x v="4"/>
    <s v="1006387 EPSON IMPRESORA L INKJET"/>
    <n v="30"/>
    <x v="3"/>
    <s v="IMPRESORA L INKJET"/>
    <n v="1006387"/>
  </r>
  <r>
    <n v="1159"/>
    <x v="110"/>
    <x v="1"/>
    <s v="1509928 HP MOCHILA A SUPER"/>
    <n v="720.5"/>
    <x v="2"/>
    <s v="MOCHILA A SUPER"/>
    <n v="1509928"/>
  </r>
  <r>
    <n v="1160"/>
    <x v="111"/>
    <x v="0"/>
    <s v="1303214 ACER MONITOR LED NEGRO"/>
    <n v="52.3"/>
    <x v="1"/>
    <s v="MONITOR LED NEGRO"/>
    <n v="1303214"/>
  </r>
  <r>
    <n v="1161"/>
    <x v="112"/>
    <x v="3"/>
    <s v="1006387 EPSON IMPRESORA L INKJET"/>
    <n v="30"/>
    <x v="3"/>
    <s v="IMPRESORA L INKJET"/>
    <n v="1006387"/>
  </r>
  <r>
    <n v="1161"/>
    <x v="112"/>
    <x v="3"/>
    <s v="1555542 ACER UM HV AA ¨ IPS FHD NEGRO"/>
    <n v="299.55"/>
    <x v="1"/>
    <s v="UM HV AA ¨ IPS FHD NEGRO"/>
    <n v="1555542"/>
  </r>
  <r>
    <n v="1162"/>
    <x v="113"/>
    <x v="2"/>
    <s v="1303214 ACER MONITOR LED NEGRO"/>
    <n v="52.3"/>
    <x v="1"/>
    <s v="MONITOR LED NEGRO"/>
    <n v="1303214"/>
  </r>
  <r>
    <n v="1163"/>
    <x v="113"/>
    <x v="4"/>
    <s v="1006144 ACER LAPTOP AMD RYZEN H GB RAM GTX"/>
    <n v="855"/>
    <x v="1"/>
    <s v="LAPTOP AMD RYZEN H GB RAM GTX"/>
    <n v="1006144"/>
  </r>
  <r>
    <n v="1164"/>
    <x v="113"/>
    <x v="0"/>
    <s v="1207777 HP IMPRESORA MULTIFUNCION"/>
    <n v="45.2"/>
    <x v="2"/>
    <s v="IMPRESORA MULTIFUNCION"/>
    <n v="1207777"/>
  </r>
  <r>
    <n v="1165"/>
    <x v="114"/>
    <x v="2"/>
    <s v="1002796 LENOVO USB GBZ"/>
    <n v="95"/>
    <x v="0"/>
    <s v="USB GBZ"/>
    <n v="1002796"/>
  </r>
  <r>
    <n v="1166"/>
    <x v="115"/>
    <x v="4"/>
    <s v="1503714 HP IMPRESORA WIFI X"/>
    <n v="92.5"/>
    <x v="2"/>
    <s v="IMPRESORA WIFI X"/>
    <n v="1503714"/>
  </r>
  <r>
    <n v="1167"/>
    <x v="116"/>
    <x v="1"/>
    <s v="1207777 HP IMPRESORA MULTIFUNCION"/>
    <n v="45.2"/>
    <x v="2"/>
    <s v="IMPRESORA MULTIFUNCION"/>
    <n v="1207777"/>
  </r>
  <r>
    <n v="1167"/>
    <x v="116"/>
    <x v="1"/>
    <s v="1006387 EPSON IMPRESORA L INKJET"/>
    <n v="30"/>
    <x v="3"/>
    <s v="IMPRESORA L INKJET"/>
    <n v="1006387"/>
  </r>
  <r>
    <n v="1168"/>
    <x v="117"/>
    <x v="2"/>
    <s v="1007942 DELL LAPTOP A"/>
    <n v="980"/>
    <x v="5"/>
    <s v="LAPTOP A"/>
    <n v="1007942"/>
  </r>
  <r>
    <n v="1169"/>
    <x v="118"/>
    <x v="4"/>
    <s v="1001149 ACER MONITOR LED Y"/>
    <n v="84"/>
    <x v="1"/>
    <s v="MONITOR LED Y"/>
    <n v="1001149"/>
  </r>
  <r>
    <n v="1169"/>
    <x v="118"/>
    <x v="4"/>
    <s v="1005091 DELL MONITOR E HV HV PULG VGA"/>
    <n v="150"/>
    <x v="5"/>
    <s v="MONITOR E HV HV PULG VGA"/>
    <n v="1005091"/>
  </r>
  <r>
    <n v="1170"/>
    <x v="119"/>
    <x v="1"/>
    <s v="1006144 ACER LAPTOP AMD RYZEN H GB RAM GTX"/>
    <n v="855"/>
    <x v="1"/>
    <s v="LAPTOP AMD RYZEN H GB RAM GTX"/>
    <n v="1006144"/>
  </r>
  <r>
    <n v="1170"/>
    <x v="119"/>
    <x v="1"/>
    <s v="1007048 EPSON IMPRESORA M NEGRO"/>
    <n v="190"/>
    <x v="3"/>
    <s v="IMPRESORA M NEGRO"/>
    <n v="1007048"/>
  </r>
  <r>
    <n v="1171"/>
    <x v="120"/>
    <x v="4"/>
    <s v="1004023 HP LAPTOP PAVILION LA CORE I PULG"/>
    <n v="850"/>
    <x v="2"/>
    <s v="LAPTOP PAVILION LA CORE I PULG"/>
    <n v="1004023"/>
  </r>
  <r>
    <n v="1172"/>
    <x v="121"/>
    <x v="0"/>
    <s v="1008861 EPSON IMPRESORA MATRIZ LX"/>
    <n v="170"/>
    <x v="3"/>
    <s v="IMPRESORA MATRIZ LX"/>
    <n v="1008861"/>
  </r>
  <r>
    <n v="1173"/>
    <x v="122"/>
    <x v="3"/>
    <s v="1005091 DELL MONITOR E HV HV PULG VGA"/>
    <n v="150"/>
    <x v="5"/>
    <s v="MONITOR E HV HV PULG VGA"/>
    <n v="1005091"/>
  </r>
  <r>
    <n v="1173"/>
    <x v="122"/>
    <x v="3"/>
    <s v="1003544 DELL LAPTOP K DJ DJ I I GB GB GB GB SSD"/>
    <n v="650"/>
    <x v="5"/>
    <s v="LAPTOP K DJ DJ I I GB GB GB GB SSD"/>
    <n v="1003544"/>
  </r>
  <r>
    <n v="1174"/>
    <x v="122"/>
    <x v="4"/>
    <s v="3001673 HP MOUSE NEGRO CX"/>
    <n v="60"/>
    <x v="2"/>
    <s v="MOUSE NEGRO CX"/>
    <n v="3001673"/>
  </r>
  <r>
    <n v="1175"/>
    <x v="123"/>
    <x v="3"/>
    <s v="1001131 HP LAPTOP LA ZW LA LA COREI COREI U"/>
    <n v="850"/>
    <x v="2"/>
    <s v="LAPTOP LA ZW LA LA COREI COREI U"/>
    <n v="1001131"/>
  </r>
  <r>
    <n v="1176"/>
    <x v="123"/>
    <x v="0"/>
    <s v="1207777 HP IMPRESORA MULTIFUNCION"/>
    <n v="45.2"/>
    <x v="2"/>
    <s v="IMPRESORA MULTIFUNCION"/>
    <n v="1207777"/>
  </r>
  <r>
    <n v="1177"/>
    <x v="124"/>
    <x v="3"/>
    <s v="1005580 ACER LAPTOP ASPIRE INTEL GB NEGRO"/>
    <n v="339"/>
    <x v="1"/>
    <s v="LAPTOP ASPIRE INTEL GB NEGRO"/>
    <n v="1005580"/>
  </r>
  <r>
    <n v="1178"/>
    <x v="124"/>
    <x v="1"/>
    <s v="3001673 HP MOUSE NEGRO CX"/>
    <n v="60"/>
    <x v="2"/>
    <s v="MOUSE NEGRO CX"/>
    <n v="3001673"/>
  </r>
  <r>
    <n v="1178"/>
    <x v="124"/>
    <x v="1"/>
    <s v="1001131 HP LAPTOP LA ZW LA LA COREI COREI U"/>
    <n v="850"/>
    <x v="2"/>
    <s v="LAPTOP LA ZW LA LA COREI COREI U"/>
    <n v="1001131"/>
  </r>
  <r>
    <n v="1179"/>
    <x v="125"/>
    <x v="0"/>
    <s v="1509928 HP MOCHILA A SUPER"/>
    <n v="720.5"/>
    <x v="2"/>
    <s v="MOCHILA A SUPER"/>
    <n v="1509928"/>
  </r>
  <r>
    <n v="1180"/>
    <x v="126"/>
    <x v="1"/>
    <s v="1005091 DELL MONITOR E HV HV PULG VGA"/>
    <n v="150"/>
    <x v="5"/>
    <s v="MONITOR E HV HV PULG VGA"/>
    <n v="1005091"/>
  </r>
  <r>
    <n v="1180"/>
    <x v="126"/>
    <x v="1"/>
    <s v="1207622 HP LAPTOP X GRIS"/>
    <n v="100.2"/>
    <x v="2"/>
    <s v="LAPTOP X GRIS"/>
    <n v="1207622"/>
  </r>
  <r>
    <n v="1181"/>
    <x v="127"/>
    <x v="3"/>
    <s v="1001131 HP LAPTOP LA ZW LA LA COREI COREI U"/>
    <n v="850"/>
    <x v="2"/>
    <s v="LAPTOP LA ZW LA LA COREI COREI U"/>
    <n v="1001131"/>
  </r>
  <r>
    <n v="1182"/>
    <x v="127"/>
    <x v="0"/>
    <s v="1209297 EPSON IMPRESORA L VERDE"/>
    <n v="75.2"/>
    <x v="3"/>
    <s v="IMPRESORA L VERDE"/>
    <n v="1209297"/>
  </r>
  <r>
    <n v="1183"/>
    <x v="128"/>
    <x v="1"/>
    <s v="1005091 DELL MONITOR E HV HV PULG VGA"/>
    <n v="150"/>
    <x v="5"/>
    <s v="MONITOR E HV HV PULG VGA"/>
    <n v="1005091"/>
  </r>
  <r>
    <n v="1184"/>
    <x v="128"/>
    <x v="3"/>
    <s v="1001149 ACER MONITOR LED Y"/>
    <n v="84"/>
    <x v="1"/>
    <s v="MONITOR LED Y"/>
    <n v="1001149"/>
  </r>
  <r>
    <n v="1185"/>
    <x v="129"/>
    <x v="4"/>
    <s v="1507913 LOGITECH MOUSE M NEG GRIS"/>
    <n v="29.5"/>
    <x v="4"/>
    <s v="MOUSE M NEG GRIS"/>
    <n v="1507913"/>
  </r>
  <r>
    <n v="1185"/>
    <x v="129"/>
    <x v="4"/>
    <s v="1004023 HP LAPTOP PAVILION LA CORE I PULG"/>
    <n v="850"/>
    <x v="2"/>
    <s v="LAPTOP PAVILION LA CORE I PULG"/>
    <n v="1004023"/>
  </r>
  <r>
    <n v="1186"/>
    <x v="129"/>
    <x v="2"/>
    <s v="1003499 LENOVO LAPTOP IP IGL"/>
    <n v="450"/>
    <x v="0"/>
    <s v="LAPTOP IP IGL"/>
    <n v="1003499"/>
  </r>
  <r>
    <n v="1187"/>
    <x v="130"/>
    <x v="0"/>
    <s v="1006387 EPSON IMPRESORA L INKJET"/>
    <n v="30"/>
    <x v="3"/>
    <s v="IMPRESORA L INKJET"/>
    <n v="1006387"/>
  </r>
  <r>
    <n v="1187"/>
    <x v="130"/>
    <x v="0"/>
    <s v="1007048 EPSON IMPRESORA M NEGRO"/>
    <n v="190"/>
    <x v="3"/>
    <s v="IMPRESORA M NEGRO"/>
    <n v="1007048"/>
  </r>
  <r>
    <n v="1188"/>
    <x v="131"/>
    <x v="4"/>
    <s v="1403930 LENOVO MOUSE MINI RETRACTIL"/>
    <n v="80.400000000000006"/>
    <x v="0"/>
    <s v="MOUSE MINI RETRACTIL"/>
    <n v="1403930"/>
  </r>
  <r>
    <n v="1189"/>
    <x v="131"/>
    <x v="2"/>
    <s v="1001149 ACER MONITOR LED Y"/>
    <n v="84"/>
    <x v="1"/>
    <s v="MONITOR LED Y"/>
    <n v="1001149"/>
  </r>
  <r>
    <n v="1190"/>
    <x v="132"/>
    <x v="1"/>
    <s v="1005091 DELL MONITOR E HV HV PULG VGA"/>
    <n v="150"/>
    <x v="5"/>
    <s v="MONITOR E HV HV PULG VGA"/>
    <n v="1005091"/>
  </r>
  <r>
    <n v="1190"/>
    <x v="132"/>
    <x v="1"/>
    <s v="1005091 DELL MONITOR E HV HV PULG VGA"/>
    <n v="150"/>
    <x v="5"/>
    <s v="MONITOR E HV HV PULG VGA"/>
    <n v="1005091"/>
  </r>
  <r>
    <n v="1191"/>
    <x v="133"/>
    <x v="4"/>
    <s v="1001131 HP LAPTOP LA ZW LA LA COREI COREI U"/>
    <n v="850"/>
    <x v="2"/>
    <s v="LAPTOP LA ZW LA LA COREI COREI U"/>
    <n v="1001131"/>
  </r>
  <r>
    <n v="1191"/>
    <x v="133"/>
    <x v="4"/>
    <s v="1403020 ACER MONITOR S PULGADAS X"/>
    <n v="150"/>
    <x v="1"/>
    <s v="MONITOR S PULGADAS X"/>
    <n v="1403020"/>
  </r>
  <r>
    <n v="1192"/>
    <x v="134"/>
    <x v="2"/>
    <s v="1509928 HP MOCHILA A SUPER"/>
    <n v="720.5"/>
    <x v="2"/>
    <s v="MOCHILA A SUPER"/>
    <n v="1509928"/>
  </r>
  <r>
    <n v="1192"/>
    <x v="134"/>
    <x v="2"/>
    <s v="1207622 HP LAPTOP X GRIS"/>
    <n v="100.2"/>
    <x v="2"/>
    <s v="LAPTOP X GRIS"/>
    <n v="1207622"/>
  </r>
  <r>
    <n v="1193"/>
    <x v="135"/>
    <x v="4"/>
    <s v="1009748 HP LAPTOP A LT LT I I GB GB TB"/>
    <n v="770"/>
    <x v="2"/>
    <s v="LAPTOP A LT LT I I GB GB TB"/>
    <n v="1009748"/>
  </r>
  <r>
    <n v="1193"/>
    <x v="135"/>
    <x v="4"/>
    <s v="1207777 HP IMPRESORA MULTIFUNCION"/>
    <n v="45.2"/>
    <x v="2"/>
    <s v="IMPRESORA MULTIFUNCION"/>
    <n v="1207777"/>
  </r>
  <r>
    <n v="1194"/>
    <x v="135"/>
    <x v="2"/>
    <s v="1007048 EPSON IMPRESORA M NEGRO"/>
    <n v="190"/>
    <x v="3"/>
    <s v="IMPRESORA M NEGRO"/>
    <n v="1007048"/>
  </r>
  <r>
    <n v="1195"/>
    <x v="136"/>
    <x v="1"/>
    <s v="1006346 LOGITECH MOUSE M INALAMBRICO USB"/>
    <n v="25"/>
    <x v="4"/>
    <s v="MOUSE M INALAMBRICO USB"/>
    <n v="1006346"/>
  </r>
  <r>
    <n v="1196"/>
    <x v="137"/>
    <x v="0"/>
    <s v="1207777 HP IMPRESORA MULTIFUNCION"/>
    <n v="45.2"/>
    <x v="2"/>
    <s v="IMPRESORA MULTIFUNCION"/>
    <n v="1207777"/>
  </r>
  <r>
    <n v="1197"/>
    <x v="138"/>
    <x v="2"/>
    <s v="1006144 ACER LAPTOP AMD RYZEN H GB RAM GTX"/>
    <n v="855"/>
    <x v="1"/>
    <s v="LAPTOP AMD RYZEN H GB RAM GTX"/>
    <n v="1006144"/>
  </r>
  <r>
    <n v="1198"/>
    <x v="138"/>
    <x v="3"/>
    <s v="1303214 ACER MONITOR LED NEGRO"/>
    <n v="52.3"/>
    <x v="1"/>
    <s v="MONITOR LED NEGRO"/>
    <n v="1303214"/>
  </r>
  <r>
    <n v="1199"/>
    <x v="139"/>
    <x v="1"/>
    <s v="1503714 HP IMPRESORA WIFI X"/>
    <n v="92.5"/>
    <x v="2"/>
    <s v="IMPRESORA WIFI X"/>
    <n v="1503714"/>
  </r>
  <r>
    <n v="1200"/>
    <x v="139"/>
    <x v="4"/>
    <s v="1003412 HP MOUSE INALAMBRICO GHz"/>
    <n v="55"/>
    <x v="2"/>
    <s v="MOUSE INALAMBRICO GHz"/>
    <n v="1003412"/>
  </r>
  <r>
    <n v="1201"/>
    <x v="140"/>
    <x v="3"/>
    <s v="1555542 ACER UM HV AA ¨ IPS FHD NEGRO"/>
    <n v="299.55"/>
    <x v="1"/>
    <s v="UM HV AA ¨ IPS FHD NEGRO"/>
    <n v="1555542"/>
  </r>
  <r>
    <n v="1202"/>
    <x v="140"/>
    <x v="0"/>
    <s v="1004023 HP LAPTOP PAVILION LA CORE I PULG"/>
    <n v="850"/>
    <x v="2"/>
    <s v="LAPTOP PAVILION LA CORE I PULG"/>
    <n v="1004023"/>
  </r>
  <r>
    <n v="1203"/>
    <x v="141"/>
    <x v="3"/>
    <s v="1005091 DELL MONITOR E HV HV PULG VGA"/>
    <n v="150"/>
    <x v="5"/>
    <s v="MONITOR E HV HV PULG VGA"/>
    <n v="1005091"/>
  </r>
  <r>
    <n v="1204"/>
    <x v="141"/>
    <x v="4"/>
    <s v="1555542 ACER UM HV AA ¨ IPS FHD NEGRO"/>
    <n v="299.55"/>
    <x v="1"/>
    <s v="UM HV AA ¨ IPS FHD NEGRO"/>
    <n v="1555542"/>
  </r>
  <r>
    <n v="1205"/>
    <x v="142"/>
    <x v="2"/>
    <s v="1004023 HP LAPTOP PAVILION LA CORE I PULG"/>
    <n v="850"/>
    <x v="2"/>
    <s v="LAPTOP PAVILION LA CORE I PULG"/>
    <n v="1004023"/>
  </r>
  <r>
    <n v="1206"/>
    <x v="142"/>
    <x v="1"/>
    <s v="1209297 EPSON IMPRESORA L VERDE"/>
    <n v="75.2"/>
    <x v="3"/>
    <s v="IMPRESORA L VERDE"/>
    <n v="1209297"/>
  </r>
  <r>
    <n v="1207"/>
    <x v="142"/>
    <x v="3"/>
    <s v="1008861 EPSON IMPRESORA MATRIZ LX"/>
    <n v="170"/>
    <x v="3"/>
    <s v="IMPRESORA MATRIZ LX"/>
    <n v="1008861"/>
  </r>
  <r>
    <n v="1207"/>
    <x v="142"/>
    <x v="3"/>
    <s v="1004023 HP LAPTOP PAVILION LA CORE I PULG"/>
    <n v="850"/>
    <x v="2"/>
    <s v="LAPTOP PAVILION LA CORE I PULG"/>
    <n v="1004023"/>
  </r>
  <r>
    <n v="1208"/>
    <x v="143"/>
    <x v="2"/>
    <s v="1207622 HP LAPTOP X GRIS"/>
    <n v="100.2"/>
    <x v="2"/>
    <s v="LAPTOP X GRIS"/>
    <n v="1207622"/>
  </r>
  <r>
    <n v="1208"/>
    <x v="143"/>
    <x v="2"/>
    <s v="1006387 EPSON IMPRESORA L INKJET"/>
    <n v="30"/>
    <x v="3"/>
    <s v="IMPRESORA L INKJET"/>
    <n v="1006387"/>
  </r>
  <r>
    <n v="1209"/>
    <x v="144"/>
    <x v="3"/>
    <s v="1006346 LOGITECH MOUSE M INALAMBRICO USB"/>
    <n v="25"/>
    <x v="4"/>
    <s v="MOUSE M INALAMBRICO USB"/>
    <n v="1006346"/>
  </r>
  <r>
    <n v="1210"/>
    <x v="145"/>
    <x v="2"/>
    <s v="1006346 LOGITECH MOUSE M INALAMBRICO USB"/>
    <n v="25"/>
    <x v="4"/>
    <s v="MOUSE M INALAMBRICO USB"/>
    <n v="1006346"/>
  </r>
  <r>
    <n v="1210"/>
    <x v="145"/>
    <x v="2"/>
    <s v="1001769 DELL MOCHILA PARA LAPTOP ES BP"/>
    <n v="65"/>
    <x v="5"/>
    <s v="MOCHILA PARA LAPTOP ES BP"/>
    <n v="1001769"/>
  </r>
  <r>
    <n v="1211"/>
    <x v="146"/>
    <x v="3"/>
    <s v="1303214 ACER MONITOR LED NEGRO"/>
    <n v="52.3"/>
    <x v="1"/>
    <s v="MONITOR LED NEGRO"/>
    <n v="1303214"/>
  </r>
  <r>
    <n v="1212"/>
    <x v="147"/>
    <x v="2"/>
    <s v="1008861 EPSON IMPRESORA MATRIZ LX"/>
    <n v="170"/>
    <x v="3"/>
    <s v="IMPRESORA MATRIZ LX"/>
    <n v="1008861"/>
  </r>
  <r>
    <n v="1213"/>
    <x v="147"/>
    <x v="0"/>
    <s v="1207777 HP IMPRESORA MULTIFUNCION"/>
    <n v="45.2"/>
    <x v="2"/>
    <s v="IMPRESORA MULTIFUNCION"/>
    <n v="1207777"/>
  </r>
  <r>
    <n v="1213"/>
    <x v="147"/>
    <x v="0"/>
    <s v="1006387 EPSON IMPRESORA L INKJET"/>
    <n v="30"/>
    <x v="3"/>
    <s v="IMPRESORA L INKJET"/>
    <n v="1006387"/>
  </r>
  <r>
    <n v="1214"/>
    <x v="148"/>
    <x v="3"/>
    <s v="1007942 DELL LAPTOP A"/>
    <n v="980"/>
    <x v="5"/>
    <s v="LAPTOP A"/>
    <n v="1007942"/>
  </r>
  <r>
    <n v="1215"/>
    <x v="148"/>
    <x v="0"/>
    <s v="1005544 ACER MONITOR UM HX AA P NITRO ¨"/>
    <n v="249"/>
    <x v="1"/>
    <s v="MONITOR UM HX AA P NITRO ¨"/>
    <n v="1005544"/>
  </r>
  <r>
    <n v="1216"/>
    <x v="149"/>
    <x v="2"/>
    <s v="1503714 HP IMPRESORA WIFI X"/>
    <n v="92.5"/>
    <x v="2"/>
    <s v="IMPRESORA WIFI X"/>
    <n v="1503714"/>
  </r>
  <r>
    <n v="1217"/>
    <x v="149"/>
    <x v="0"/>
    <s v="1005580 ACER LAPTOP ASPIRE INTEL GB NEGRO"/>
    <n v="339"/>
    <x v="1"/>
    <s v="LAPTOP ASPIRE INTEL GB NEGRO"/>
    <n v="1005580"/>
  </r>
  <r>
    <n v="1218"/>
    <x v="149"/>
    <x v="4"/>
    <s v="1003544 DELL LAPTOP K DJ DJ I I GB GB GB GB SSD"/>
    <n v="650"/>
    <x v="5"/>
    <s v="LAPTOP K DJ DJ I I GB GB GB GB SSD"/>
    <n v="1003544"/>
  </r>
  <r>
    <n v="1219"/>
    <x v="150"/>
    <x v="2"/>
    <s v="1003544 DELL LAPTOP K DJ DJ I I GB GB GB GB SSD"/>
    <n v="650"/>
    <x v="5"/>
    <s v="LAPTOP K DJ DJ I I GB GB GB GB SSD"/>
    <n v="1003544"/>
  </r>
  <r>
    <n v="1220"/>
    <x v="151"/>
    <x v="0"/>
    <s v="1006144 ACER LAPTOP AMD RYZEN H GB RAM GTX"/>
    <n v="855"/>
    <x v="1"/>
    <s v="LAPTOP AMD RYZEN H GB RAM GTX"/>
    <n v="1006144"/>
  </r>
  <r>
    <n v="1221"/>
    <x v="152"/>
    <x v="3"/>
    <s v="1007048 EPSON IMPRESORA M NEGRO"/>
    <n v="190"/>
    <x v="3"/>
    <s v="IMPRESORA M NEGRO"/>
    <n v="1007048"/>
  </r>
  <r>
    <n v="1222"/>
    <x v="152"/>
    <x v="4"/>
    <s v="1008075 HP LAPTOP CI NEGRO Y GRIS"/>
    <n v="1050"/>
    <x v="2"/>
    <s v="LAPTOP CI NEGRO Y GRIS"/>
    <n v="1008075"/>
  </r>
  <r>
    <n v="1222"/>
    <x v="152"/>
    <x v="4"/>
    <s v="1006387 EPSON IMPRESORA L INKJET"/>
    <n v="30"/>
    <x v="3"/>
    <s v="IMPRESORA L INKJET"/>
    <n v="1006387"/>
  </r>
  <r>
    <n v="1223"/>
    <x v="153"/>
    <x v="3"/>
    <s v="1207777 HP IMPRESORA MULTIFUNCION"/>
    <n v="45.2"/>
    <x v="2"/>
    <s v="IMPRESORA MULTIFUNCION"/>
    <n v="1207777"/>
  </r>
  <r>
    <n v="1223"/>
    <x v="153"/>
    <x v="3"/>
    <s v="1207437 HP MOCHILA LAPTOP B VERDE"/>
    <n v="60.2"/>
    <x v="2"/>
    <s v="MOCHILA LAPTOP B VERDE"/>
    <n v="1207437"/>
  </r>
  <r>
    <n v="1224"/>
    <x v="153"/>
    <x v="4"/>
    <s v="1006346 LOGITECH MOUSE M INALAMBRICO USB"/>
    <n v="25"/>
    <x v="4"/>
    <s v="MOUSE M INALAMBRICO USB"/>
    <n v="1006346"/>
  </r>
  <r>
    <n v="1225"/>
    <x v="153"/>
    <x v="0"/>
    <s v="1005580 ACER LAPTOP ASPIRE INTEL GB NEGRO"/>
    <n v="339"/>
    <x v="1"/>
    <s v="LAPTOP ASPIRE INTEL GB NEGRO"/>
    <n v="1005580"/>
  </r>
  <r>
    <n v="1226"/>
    <x v="154"/>
    <x v="2"/>
    <s v="1509928 HP MOCHILA A SUPER"/>
    <n v="720.5"/>
    <x v="2"/>
    <s v="MOCHILA A SUPER"/>
    <n v="1509928"/>
  </r>
  <r>
    <n v="1227"/>
    <x v="155"/>
    <x v="1"/>
    <s v="1003412 HP MOUSE INALAMBRICO GHz"/>
    <n v="55"/>
    <x v="2"/>
    <s v="MOUSE INALAMBRICO GHz"/>
    <n v="1003412"/>
  </r>
  <r>
    <n v="1228"/>
    <x v="155"/>
    <x v="2"/>
    <s v="1209297 EPSON IMPRESORA L VERDE"/>
    <n v="75.2"/>
    <x v="3"/>
    <s v="IMPRESORA L VERDE"/>
    <n v="1209297"/>
  </r>
  <r>
    <n v="1229"/>
    <x v="156"/>
    <x v="3"/>
    <s v="1002796 LENOVO USB GBZ"/>
    <n v="95"/>
    <x v="0"/>
    <s v="USB GBZ"/>
    <n v="1002796"/>
  </r>
  <r>
    <n v="1230"/>
    <x v="156"/>
    <x v="4"/>
    <s v="1507913 LOGITECH MOUSE M NEG GRIS"/>
    <n v="29.5"/>
    <x v="4"/>
    <s v="MOUSE M NEG GRIS"/>
    <n v="1507913"/>
  </r>
  <r>
    <n v="1231"/>
    <x v="157"/>
    <x v="1"/>
    <s v="1008075 HP LAPTOP CI NEGRO Y GRIS"/>
    <n v="1050"/>
    <x v="2"/>
    <s v="LAPTOP CI NEGRO Y GRIS"/>
    <n v="1008075"/>
  </r>
  <r>
    <n v="1232"/>
    <x v="158"/>
    <x v="0"/>
    <s v="1005580 ACER LAPTOP ASPIRE INTEL GB NEGRO"/>
    <n v="339"/>
    <x v="1"/>
    <s v="LAPTOP ASPIRE INTEL GB NEGRO"/>
    <n v="1005580"/>
  </r>
  <r>
    <n v="1233"/>
    <x v="159"/>
    <x v="1"/>
    <s v="1005091 DELL MONITOR E HV HV PULG VGA"/>
    <n v="150"/>
    <x v="5"/>
    <s v="MONITOR E HV HV PULG VGA"/>
    <n v="1005091"/>
  </r>
  <r>
    <n v="1234"/>
    <x v="159"/>
    <x v="0"/>
    <s v="1001149 ACER MONITOR LED Y"/>
    <n v="84"/>
    <x v="1"/>
    <s v="MONITOR LED Y"/>
    <n v="1001149"/>
  </r>
  <r>
    <n v="1235"/>
    <x v="160"/>
    <x v="3"/>
    <s v="1008861 EPSON IMPRESORA MATRIZ LX"/>
    <n v="170"/>
    <x v="3"/>
    <s v="IMPRESORA MATRIZ LX"/>
    <n v="1008861"/>
  </r>
  <r>
    <n v="1236"/>
    <x v="160"/>
    <x v="0"/>
    <s v="1209297 EPSON IMPRESORA L VERDE"/>
    <n v="75.2"/>
    <x v="3"/>
    <s v="IMPRESORA L VERDE"/>
    <n v="1209297"/>
  </r>
  <r>
    <n v="1237"/>
    <x v="161"/>
    <x v="4"/>
    <s v="1203058 LENOVO MOUSE M AZUL"/>
    <n v="84.2"/>
    <x v="0"/>
    <s v="MOUSE M AZUL"/>
    <n v="1203058"/>
  </r>
  <r>
    <n v="1238"/>
    <x v="162"/>
    <x v="3"/>
    <s v="1406602 LENOVO USB TB NEGRO"/>
    <n v="120.4"/>
    <x v="0"/>
    <s v="USB TB NEGRO"/>
    <n v="1406602"/>
  </r>
  <r>
    <n v="1239"/>
    <x v="163"/>
    <x v="4"/>
    <s v="1555542 ACER UM HV AA ¨ IPS FHD NEGRO"/>
    <n v="299.55"/>
    <x v="1"/>
    <s v="UM HV AA ¨ IPS FHD NEGRO"/>
    <n v="1555542"/>
  </r>
  <r>
    <n v="1240"/>
    <x v="164"/>
    <x v="2"/>
    <s v="1005544 ACER MONITOR UM HX AA P NITRO ¨"/>
    <n v="249"/>
    <x v="1"/>
    <s v="MONITOR UM HX AA P NITRO ¨"/>
    <n v="1005544"/>
  </r>
  <r>
    <n v="1241"/>
    <x v="164"/>
    <x v="4"/>
    <s v="1003234 HP MOUSE BLUETOOTH"/>
    <n v="32"/>
    <x v="2"/>
    <s v="MOUSE BLUETOOTH"/>
    <n v="1003234"/>
  </r>
  <r>
    <n v="1241"/>
    <x v="164"/>
    <x v="4"/>
    <s v="1406602 LENOVO USB TB NEGRO"/>
    <n v="120.4"/>
    <x v="0"/>
    <s v="USB TB NEGRO"/>
    <n v="1406602"/>
  </r>
  <r>
    <n v="1242"/>
    <x v="164"/>
    <x v="0"/>
    <s v="3001673 HP MOUSE NEGRO CX"/>
    <n v="60"/>
    <x v="2"/>
    <s v="MOUSE NEGRO CX"/>
    <n v="3001673"/>
  </r>
  <r>
    <n v="1242"/>
    <x v="164"/>
    <x v="0"/>
    <s v="1207777 HP IMPRESORA MULTIFUNCION"/>
    <n v="45.2"/>
    <x v="2"/>
    <s v="IMPRESORA MULTIFUNCION"/>
    <n v="1207777"/>
  </r>
  <r>
    <n v="1243"/>
    <x v="165"/>
    <x v="2"/>
    <s v="1207437 HP MOCHILA LAPTOP B VERDE"/>
    <n v="60.2"/>
    <x v="2"/>
    <s v="MOCHILA LAPTOP B VERDE"/>
    <n v="1207437"/>
  </r>
  <r>
    <n v="1244"/>
    <x v="166"/>
    <x v="4"/>
    <s v="1001131 HP LAPTOP LA ZW LA LA COREI COREI U"/>
    <n v="850"/>
    <x v="2"/>
    <s v="LAPTOP LA ZW LA LA COREI COREI U"/>
    <n v="1001131"/>
  </r>
  <r>
    <n v="1245"/>
    <x v="166"/>
    <x v="2"/>
    <s v="1203058 LENOVO MOUSE M AZUL"/>
    <n v="84.2"/>
    <x v="0"/>
    <s v="MOUSE M AZUL"/>
    <n v="1203058"/>
  </r>
  <r>
    <n v="1246"/>
    <x v="166"/>
    <x v="1"/>
    <s v="1009748 HP LAPTOP A LT LT I I GB GB TB"/>
    <n v="770"/>
    <x v="2"/>
    <s v="LAPTOP A LT LT I I GB GB TB"/>
    <n v="1009748"/>
  </r>
  <r>
    <n v="1247"/>
    <x v="166"/>
    <x v="0"/>
    <s v="1006144 ACER LAPTOP AMD RYZEN H GB RAM GTX"/>
    <n v="855"/>
    <x v="1"/>
    <s v="LAPTOP AMD RYZEN H GB RAM GTX"/>
    <n v="1006144"/>
  </r>
  <r>
    <n v="1248"/>
    <x v="167"/>
    <x v="2"/>
    <s v="1008861 EPSON IMPRESORA MATRIZ LX"/>
    <n v="170"/>
    <x v="3"/>
    <s v="IMPRESORA MATRIZ LX"/>
    <n v="1008861"/>
  </r>
  <r>
    <n v="1249"/>
    <x v="168"/>
    <x v="1"/>
    <s v="1403020 ACER MONITOR S PULGADAS X"/>
    <n v="150"/>
    <x v="1"/>
    <s v="MONITOR S PULGADAS X"/>
    <n v="1403020"/>
  </r>
  <r>
    <n v="1250"/>
    <x v="168"/>
    <x v="3"/>
    <s v="1005091 DELL MONITOR E HV HV PULG VGA"/>
    <n v="150"/>
    <x v="5"/>
    <s v="MONITOR E HV HV PULG VGA"/>
    <n v="1005091"/>
  </r>
  <r>
    <n v="1251"/>
    <x v="168"/>
    <x v="0"/>
    <s v="3001673 HP MOUSE NEGRO CX"/>
    <n v="60"/>
    <x v="2"/>
    <s v="MOUSE NEGRO CX"/>
    <n v="3001673"/>
  </r>
  <r>
    <n v="1252"/>
    <x v="169"/>
    <x v="3"/>
    <s v="1406602 LENOVO USB TB NEGRO"/>
    <n v="120.4"/>
    <x v="0"/>
    <s v="USB TB NEGRO"/>
    <n v="1406602"/>
  </r>
  <r>
    <n v="1253"/>
    <x v="169"/>
    <x v="2"/>
    <s v="1207437 HP MOCHILA LAPTOP B VERDE"/>
    <n v="60.2"/>
    <x v="2"/>
    <s v="MOCHILA LAPTOP B VERDE"/>
    <n v="1207437"/>
  </r>
  <r>
    <n v="1254"/>
    <x v="169"/>
    <x v="4"/>
    <s v="1207437 HP MOCHILA LAPTOP B VERDE"/>
    <n v="60.2"/>
    <x v="2"/>
    <s v="MOCHILA LAPTOP B VERDE"/>
    <n v="1207437"/>
  </r>
  <r>
    <n v="1254"/>
    <x v="169"/>
    <x v="4"/>
    <s v="1007048 EPSON IMPRESORA M NEGRO"/>
    <n v="190"/>
    <x v="3"/>
    <s v="IMPRESORA M NEGRO"/>
    <n v="1007048"/>
  </r>
  <r>
    <n v="1255"/>
    <x v="170"/>
    <x v="0"/>
    <s v="1503714 HP IMPRESORA WIFI X"/>
    <n v="92.5"/>
    <x v="2"/>
    <s v="IMPRESORA WIFI X"/>
    <n v="1503714"/>
  </r>
  <r>
    <n v="1255"/>
    <x v="170"/>
    <x v="0"/>
    <s v="1509928 HP MOCHILA A SUPER"/>
    <n v="720.5"/>
    <x v="2"/>
    <s v="MOCHILA A SUPER"/>
    <n v="1509928"/>
  </r>
  <r>
    <n v="1255"/>
    <x v="170"/>
    <x v="0"/>
    <s v="1007048 EPSON IMPRESORA M NEGRO"/>
    <n v="190"/>
    <x v="3"/>
    <s v="IMPRESORA M NEGRO"/>
    <n v="1007048"/>
  </r>
  <r>
    <n v="1256"/>
    <x v="171"/>
    <x v="4"/>
    <s v="1005580 ACER LAPTOP ASPIRE INTEL GB NEGRO"/>
    <n v="339"/>
    <x v="1"/>
    <s v="LAPTOP ASPIRE INTEL GB NEGRO"/>
    <n v="1005580"/>
  </r>
  <r>
    <n v="1256"/>
    <x v="171"/>
    <x v="4"/>
    <s v="1406602 LENOVO USB TB NEGRO"/>
    <n v="120.4"/>
    <x v="0"/>
    <s v="USB TB NEGRO"/>
    <n v="1406602"/>
  </r>
  <r>
    <n v="1257"/>
    <x v="172"/>
    <x v="3"/>
    <s v="1005091 DELL MONITOR E HV HV PULG VGA"/>
    <n v="150"/>
    <x v="5"/>
    <s v="MONITOR E HV HV PULG VGA"/>
    <n v="1005091"/>
  </r>
  <r>
    <n v="1258"/>
    <x v="173"/>
    <x v="1"/>
    <s v="1207622 HP LAPTOP X GRIS"/>
    <n v="100.2"/>
    <x v="2"/>
    <s v="LAPTOP X GRIS"/>
    <n v="1207622"/>
  </r>
  <r>
    <n v="1259"/>
    <x v="174"/>
    <x v="3"/>
    <s v="1005580 ACER LAPTOP ASPIRE INTEL GB NEGRO"/>
    <n v="339"/>
    <x v="1"/>
    <s v="LAPTOP ASPIRE INTEL GB NEGRO"/>
    <n v="1005580"/>
  </r>
  <r>
    <n v="1260"/>
    <x v="174"/>
    <x v="0"/>
    <s v="1007942 DELL LAPTOP A"/>
    <n v="980"/>
    <x v="5"/>
    <s v="LAPTOP A"/>
    <n v="1007942"/>
  </r>
  <r>
    <n v="1260"/>
    <x v="174"/>
    <x v="0"/>
    <s v="1009748 HP LAPTOP A LT LT I I GB GB TB"/>
    <n v="770"/>
    <x v="2"/>
    <s v="LAPTOP A LT LT I I GB GB TB"/>
    <n v="1009748"/>
  </r>
  <r>
    <n v="1261"/>
    <x v="175"/>
    <x v="4"/>
    <s v="1406602 LENOVO USB TB NEGRO"/>
    <n v="120.4"/>
    <x v="0"/>
    <s v="USB TB NEGRO"/>
    <n v="1406602"/>
  </r>
  <r>
    <n v="1262"/>
    <x v="176"/>
    <x v="3"/>
    <s v="1207437 HP MOCHILA LAPTOP B VERDE"/>
    <n v="60.2"/>
    <x v="2"/>
    <s v="MOCHILA LAPTOP B VERDE"/>
    <n v="1207437"/>
  </r>
  <r>
    <n v="1263"/>
    <x v="177"/>
    <x v="0"/>
    <s v="1555542 ACER UM HV AA ¨ IPS FHD NEGRO"/>
    <n v="299.55"/>
    <x v="1"/>
    <s v="UM HV AA ¨ IPS FHD NEGRO"/>
    <n v="1555542"/>
  </r>
  <r>
    <n v="1264"/>
    <x v="177"/>
    <x v="2"/>
    <s v="1005544 ACER MONITOR UM HX AA P NITRO ¨"/>
    <n v="249"/>
    <x v="1"/>
    <s v="MONITOR UM HX AA P NITRO ¨"/>
    <n v="1005544"/>
  </r>
  <r>
    <n v="1265"/>
    <x v="178"/>
    <x v="3"/>
    <s v="1003412 HP MOUSE INALAMBRICO GHz"/>
    <n v="55"/>
    <x v="2"/>
    <s v="MOUSE INALAMBRICO GHz"/>
    <n v="1003412"/>
  </r>
  <r>
    <n v="1266"/>
    <x v="178"/>
    <x v="2"/>
    <s v="1509928 HP MOCHILA A SUPER"/>
    <n v="720.5"/>
    <x v="2"/>
    <s v="MOCHILA A SUPER"/>
    <n v="1509928"/>
  </r>
  <r>
    <n v="1267"/>
    <x v="179"/>
    <x v="1"/>
    <s v="1003544 DELL LAPTOP K DJ DJ I I GB GB GB GB SSD"/>
    <n v="650"/>
    <x v="5"/>
    <s v="LAPTOP K DJ DJ I I GB GB GB GB SSD"/>
    <n v="1003544"/>
  </r>
  <r>
    <n v="1268"/>
    <x v="179"/>
    <x v="4"/>
    <s v="1203058 LENOVO MOUSE M AZUL"/>
    <n v="84.2"/>
    <x v="0"/>
    <s v="MOUSE M AZUL"/>
    <n v="1203058"/>
  </r>
  <r>
    <n v="1268"/>
    <x v="179"/>
    <x v="4"/>
    <s v="1009748 HP LAPTOP A LT LT I I GB GB TB"/>
    <n v="770"/>
    <x v="2"/>
    <s v="LAPTOP A LT LT I I GB GB TB"/>
    <n v="1009748"/>
  </r>
  <r>
    <n v="1269"/>
    <x v="180"/>
    <x v="0"/>
    <s v="1003412 HP MOUSE INALAMBRICO GHz"/>
    <n v="55"/>
    <x v="2"/>
    <s v="MOUSE INALAMBRICO GHz"/>
    <n v="1003412"/>
  </r>
  <r>
    <n v="1270"/>
    <x v="181"/>
    <x v="4"/>
    <s v="1007942 DELL LAPTOP A"/>
    <n v="980"/>
    <x v="5"/>
    <s v="LAPTOP A"/>
    <n v="1007942"/>
  </r>
  <r>
    <n v="1271"/>
    <x v="181"/>
    <x v="2"/>
    <s v="1004023 HP LAPTOP PAVILION LA CORE I PULG"/>
    <n v="850"/>
    <x v="2"/>
    <s v="LAPTOP PAVILION LA CORE I PULG"/>
    <n v="1004023"/>
  </r>
  <r>
    <n v="1272"/>
    <x v="181"/>
    <x v="3"/>
    <s v="1509928 HP MOCHILA A SUPER"/>
    <n v="720.5"/>
    <x v="2"/>
    <s v="MOCHILA A SUPER"/>
    <n v="1509928"/>
  </r>
  <r>
    <n v="1273"/>
    <x v="182"/>
    <x v="2"/>
    <s v="1003234 HP MOUSE BLUETOOTH"/>
    <n v="32"/>
    <x v="2"/>
    <s v="MOUSE BLUETOOTH"/>
    <n v="1003234"/>
  </r>
  <r>
    <n v="1274"/>
    <x v="182"/>
    <x v="0"/>
    <s v="1406602 LENOVO USB TB NEGRO"/>
    <n v="120.4"/>
    <x v="0"/>
    <s v="USB TB NEGRO"/>
    <n v="1406602"/>
  </r>
  <r>
    <n v="1274"/>
    <x v="182"/>
    <x v="0"/>
    <s v="1003412 HP MOUSE INALAMBRICO GHz"/>
    <n v="55"/>
    <x v="2"/>
    <s v="MOUSE INALAMBRICO GHz"/>
    <n v="1003412"/>
  </r>
  <r>
    <n v="1275"/>
    <x v="183"/>
    <x v="3"/>
    <s v="1207437 HP MOCHILA LAPTOP B VERDE"/>
    <n v="60.2"/>
    <x v="2"/>
    <s v="MOCHILA LAPTOP B VERDE"/>
    <n v="1207437"/>
  </r>
  <r>
    <n v="1275"/>
    <x v="183"/>
    <x v="3"/>
    <s v="1403930 LENOVO MOUSE MINI RETRACTIL"/>
    <n v="80.400000000000006"/>
    <x v="0"/>
    <s v="MOUSE MINI RETRACTIL"/>
    <n v="1403930"/>
  </r>
  <r>
    <n v="1276"/>
    <x v="184"/>
    <x v="1"/>
    <s v="1006346 LOGITECH MOUSE M INALAMBRICO USB"/>
    <n v="25"/>
    <x v="4"/>
    <s v="MOUSE M INALAMBRICO USB"/>
    <n v="1006346"/>
  </r>
  <r>
    <n v="1277"/>
    <x v="184"/>
    <x v="0"/>
    <s v="1303214 ACER MONITOR LED NEGRO"/>
    <n v="52.3"/>
    <x v="1"/>
    <s v="MONITOR LED NEGRO"/>
    <n v="1303214"/>
  </r>
  <r>
    <n v="1278"/>
    <x v="184"/>
    <x v="4"/>
    <s v="1406602 LENOVO USB TB NEGRO"/>
    <n v="120.4"/>
    <x v="0"/>
    <s v="USB TB NEGRO"/>
    <n v="1406602"/>
  </r>
  <r>
    <n v="1279"/>
    <x v="185"/>
    <x v="3"/>
    <s v="1303214 ACER MONITOR LED NEGRO"/>
    <n v="52.3"/>
    <x v="1"/>
    <s v="MONITOR LED NEGRO"/>
    <n v="1303214"/>
  </r>
  <r>
    <n v="1280"/>
    <x v="186"/>
    <x v="0"/>
    <s v="1403930 LENOVO MOUSE MINI RETRACTIL"/>
    <n v="80.400000000000006"/>
    <x v="0"/>
    <s v="MOUSE MINI RETRACTIL"/>
    <n v="1403930"/>
  </r>
  <r>
    <n v="1281"/>
    <x v="186"/>
    <x v="3"/>
    <s v="1005580 ACER LAPTOP ASPIRE INTEL GB NEGRO"/>
    <n v="339"/>
    <x v="1"/>
    <s v="LAPTOP ASPIRE INTEL GB NEGRO"/>
    <n v="1005580"/>
  </r>
  <r>
    <n v="1282"/>
    <x v="186"/>
    <x v="1"/>
    <s v="1503714 HP IMPRESORA WIFI X"/>
    <n v="92.5"/>
    <x v="2"/>
    <s v="IMPRESORA WIFI X"/>
    <n v="1503714"/>
  </r>
  <r>
    <n v="1282"/>
    <x v="186"/>
    <x v="1"/>
    <s v="1007942 DELL LAPTOP A"/>
    <n v="980"/>
    <x v="5"/>
    <s v="LAPTOP A"/>
    <n v="1007942"/>
  </r>
  <r>
    <n v="1282"/>
    <x v="186"/>
    <x v="1"/>
    <s v="1209297 EPSON IMPRESORA L VERDE"/>
    <n v="75.2"/>
    <x v="3"/>
    <s v="IMPRESORA L VERDE"/>
    <n v="1209297"/>
  </r>
  <r>
    <n v="1282"/>
    <x v="186"/>
    <x v="1"/>
    <s v="1008075 HP LAPTOP CI NEGRO Y GRIS"/>
    <n v="1050"/>
    <x v="2"/>
    <s v="LAPTOP CI NEGRO Y GRIS"/>
    <n v="1008075"/>
  </r>
  <r>
    <n v="1283"/>
    <x v="187"/>
    <x v="0"/>
    <s v="1406602 LENOVO USB TB NEGRO"/>
    <n v="120.4"/>
    <x v="0"/>
    <s v="USB TB NEGRO"/>
    <n v="1406602"/>
  </r>
  <r>
    <n v="1284"/>
    <x v="187"/>
    <x v="3"/>
    <s v="1006387 EPSON IMPRESORA L INKJET"/>
    <n v="30"/>
    <x v="3"/>
    <s v="IMPRESORA L INKJET"/>
    <n v="1006387"/>
  </r>
  <r>
    <n v="1285"/>
    <x v="188"/>
    <x v="2"/>
    <s v="1207622 HP LAPTOP X GRIS"/>
    <n v="100.2"/>
    <x v="2"/>
    <s v="LAPTOP X GRIS"/>
    <n v="1207622"/>
  </r>
  <r>
    <n v="1286"/>
    <x v="189"/>
    <x v="0"/>
    <s v="1006144 ACER LAPTOP AMD RYZEN H GB RAM GTX"/>
    <n v="855"/>
    <x v="1"/>
    <s v="LAPTOP AMD RYZEN H GB RAM GTX"/>
    <n v="1006144"/>
  </r>
  <r>
    <n v="1287"/>
    <x v="189"/>
    <x v="4"/>
    <s v="1303214 ACER MONITOR LED NEGRO"/>
    <n v="52.3"/>
    <x v="1"/>
    <s v="MONITOR LED NEGRO"/>
    <n v="1303214"/>
  </r>
  <r>
    <n v="1288"/>
    <x v="190"/>
    <x v="3"/>
    <s v="1005091 DELL MONITOR E HV HV PULG VGA"/>
    <n v="150"/>
    <x v="5"/>
    <s v="MONITOR E HV HV PULG VGA"/>
    <n v="1005091"/>
  </r>
  <r>
    <n v="1289"/>
    <x v="191"/>
    <x v="0"/>
    <s v="1001769 DELL MOCHILA PARA LAPTOP ES BP"/>
    <n v="65"/>
    <x v="5"/>
    <s v="MOCHILA PARA LAPTOP ES BP"/>
    <n v="1001769"/>
  </r>
  <r>
    <n v="1290"/>
    <x v="192"/>
    <x v="4"/>
    <s v="1406602 LENOVO USB TB NEGRO"/>
    <n v="120.4"/>
    <x v="0"/>
    <s v="USB TB NEGRO"/>
    <n v="1406602"/>
  </r>
  <r>
    <n v="1291"/>
    <x v="193"/>
    <x v="0"/>
    <s v="1303214 ACER MONITOR LED NEGRO"/>
    <n v="52.3"/>
    <x v="1"/>
    <s v="MONITOR LED NEGRO"/>
    <n v="1303214"/>
  </r>
  <r>
    <n v="1291"/>
    <x v="193"/>
    <x v="0"/>
    <s v="1004023 HP LAPTOP PAVILION LA CORE I PULG"/>
    <n v="850"/>
    <x v="2"/>
    <s v="LAPTOP PAVILION LA CORE I PULG"/>
    <n v="1004023"/>
  </r>
  <r>
    <n v="1292"/>
    <x v="194"/>
    <x v="2"/>
    <s v="1555542 ACER UM HV AA ¨ IPS FHD NEGRO"/>
    <n v="299.55"/>
    <x v="1"/>
    <s v="UM HV AA ¨ IPS FHD NEGRO"/>
    <n v="1555542"/>
  </r>
  <r>
    <n v="1293"/>
    <x v="195"/>
    <x v="0"/>
    <s v="1207777 HP IMPRESORA MULTIFUNCION"/>
    <n v="45.2"/>
    <x v="2"/>
    <s v="IMPRESORA MULTIFUNCION"/>
    <n v="1207777"/>
  </r>
  <r>
    <n v="1294"/>
    <x v="195"/>
    <x v="4"/>
    <s v="1005544 ACER MONITOR UM HX AA P NITRO ¨"/>
    <n v="249"/>
    <x v="1"/>
    <s v="MONITOR UM HX AA P NITRO ¨"/>
    <n v="1005544"/>
  </r>
  <r>
    <n v="1295"/>
    <x v="196"/>
    <x v="0"/>
    <s v="1403930 LENOVO MOUSE MINI RETRACTIL"/>
    <n v="80.400000000000006"/>
    <x v="0"/>
    <s v="MOUSE MINI RETRACTIL"/>
    <n v="1403930"/>
  </r>
  <r>
    <n v="1295"/>
    <x v="196"/>
    <x v="0"/>
    <s v="1009748 HP LAPTOP A LT LT I I GB GB TB"/>
    <n v="770"/>
    <x v="2"/>
    <s v="LAPTOP A LT LT I I GB GB TB"/>
    <n v="1009748"/>
  </r>
  <r>
    <n v="1296"/>
    <x v="197"/>
    <x v="2"/>
    <s v="1001769 DELL MOCHILA PARA LAPTOP ES BP"/>
    <n v="65"/>
    <x v="5"/>
    <s v="MOCHILA PARA LAPTOP ES BP"/>
    <n v="1001769"/>
  </r>
  <r>
    <n v="1297"/>
    <x v="198"/>
    <x v="0"/>
    <s v="1207437 HP MOCHILA LAPTOP B VERDE"/>
    <n v="60.2"/>
    <x v="2"/>
    <s v="MOCHILA LAPTOP B VERDE"/>
    <n v="1207437"/>
  </r>
  <r>
    <n v="1298"/>
    <x v="198"/>
    <x v="3"/>
    <s v="1008861 EPSON IMPRESORA MATRIZ LX"/>
    <n v="170"/>
    <x v="3"/>
    <s v="IMPRESORA MATRIZ LX"/>
    <n v="1008861"/>
  </r>
  <r>
    <n v="1299"/>
    <x v="198"/>
    <x v="2"/>
    <s v="1003234 HP MOUSE BLUETOOTH"/>
    <n v="32"/>
    <x v="2"/>
    <s v="MOUSE BLUETOOTH"/>
    <n v="1003234"/>
  </r>
  <r>
    <n v="1300"/>
    <x v="199"/>
    <x v="0"/>
    <s v="1009748 HP LAPTOP A LT LT I I GB GB TB"/>
    <n v="770"/>
    <x v="2"/>
    <s v="LAPTOP A LT LT I I GB GB TB"/>
    <n v="1009748"/>
  </r>
  <r>
    <n v="1300"/>
    <x v="199"/>
    <x v="0"/>
    <s v="1403020 ACER MONITOR S PULGADAS X"/>
    <n v="150"/>
    <x v="1"/>
    <s v="MONITOR S PULGADAS X"/>
    <n v="1403020"/>
  </r>
  <r>
    <n v="1301"/>
    <x v="200"/>
    <x v="1"/>
    <s v="1203058 LENOVO MOUSE M AZUL"/>
    <n v="84.2"/>
    <x v="0"/>
    <s v="MOUSE M AZUL"/>
    <n v="1203058"/>
  </r>
  <r>
    <n v="1302"/>
    <x v="201"/>
    <x v="3"/>
    <s v="1001769 DELL MOCHILA PARA LAPTOP ES BP"/>
    <n v="65"/>
    <x v="5"/>
    <s v="MOCHILA PARA LAPTOP ES BP"/>
    <n v="1001769"/>
  </r>
  <r>
    <n v="1302"/>
    <x v="201"/>
    <x v="3"/>
    <s v="1001149 ACER MONITOR LED Y"/>
    <n v="84"/>
    <x v="1"/>
    <s v="MONITOR LED Y"/>
    <n v="100114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d v="2023-03-20T00:00:00"/>
    <s v="AIRIPX2"/>
    <x v="0"/>
    <n v="15"/>
    <x v="0"/>
  </r>
  <r>
    <d v="2023-03-20T00:00:00"/>
    <s v="AUDSA45"/>
    <x v="1"/>
    <n v="20"/>
    <x v="0"/>
  </r>
  <r>
    <d v="2023-03-20T00:00:00"/>
    <s v="CARSAMCN"/>
    <x v="2"/>
    <n v="5"/>
    <x v="0"/>
  </r>
  <r>
    <d v="2023-03-20T00:00:00"/>
    <s v="IPHCARI2"/>
    <x v="3"/>
    <n v="13"/>
    <x v="0"/>
  </r>
  <r>
    <d v="2023-03-20T00:00:00"/>
    <s v="CARSAMI2"/>
    <x v="4"/>
    <n v="10"/>
    <x v="0"/>
  </r>
  <r>
    <d v="2023-03-20T00:00:00"/>
    <s v="HUA940"/>
    <x v="5"/>
    <n v="12"/>
    <x v="0"/>
  </r>
  <r>
    <d v="2023-03-20T00:00:00"/>
    <s v="HUAS10"/>
    <x v="6"/>
    <n v="8"/>
    <x v="0"/>
  </r>
  <r>
    <d v="2023-03-20T00:00:00"/>
    <s v="IPHG60"/>
    <x v="7"/>
    <n v="13"/>
    <x v="0"/>
  </r>
  <r>
    <d v="2023-03-20T00:00:00"/>
    <s v="IPHX30"/>
    <x v="8"/>
    <n v="2"/>
    <x v="0"/>
  </r>
  <r>
    <d v="2023-03-20T00:00:00"/>
    <s v="SAMA27"/>
    <x v="9"/>
    <n v="2"/>
    <x v="0"/>
  </r>
  <r>
    <d v="2023-03-20T00:00:00"/>
    <s v="SAMS21"/>
    <x v="10"/>
    <n v="16"/>
    <x v="0"/>
  </r>
  <r>
    <d v="2023-03-20T00:00:00"/>
    <s v="SAMK20"/>
    <x v="11"/>
    <n v="18"/>
    <x v="0"/>
  </r>
  <r>
    <d v="2023-04-02T00:00:00"/>
    <s v="AUDSA45"/>
    <x v="1"/>
    <n v="-12"/>
    <x v="1"/>
  </r>
  <r>
    <d v="2023-04-02T00:00:00"/>
    <s v="AIRIPX2"/>
    <x v="0"/>
    <n v="-8"/>
    <x v="1"/>
  </r>
  <r>
    <d v="2023-04-02T00:00:00"/>
    <s v="IPHG60"/>
    <x v="7"/>
    <n v="-5"/>
    <x v="1"/>
  </r>
  <r>
    <d v="2023-04-02T00:00:00"/>
    <s v="IPHCARI2"/>
    <x v="3"/>
    <n v="-8"/>
    <x v="1"/>
  </r>
  <r>
    <d v="2023-04-02T00:00:00"/>
    <s v="IPHX30"/>
    <x v="8"/>
    <n v="-2"/>
    <x v="1"/>
  </r>
  <r>
    <d v="2023-04-02T00:00:00"/>
    <s v="HUA940"/>
    <x v="5"/>
    <n v="-8"/>
    <x v="1"/>
  </r>
  <r>
    <d v="2023-04-04T00:00:00"/>
    <s v="IPHCARI2"/>
    <x v="3"/>
    <n v="-5"/>
    <x v="1"/>
  </r>
  <r>
    <d v="2023-04-04T00:00:00"/>
    <s v="SAMS21"/>
    <x v="10"/>
    <n v="-8"/>
    <x v="1"/>
  </r>
  <r>
    <d v="2023-04-04T00:00:00"/>
    <s v="CARSAMCN"/>
    <x v="2"/>
    <n v="-5"/>
    <x v="1"/>
  </r>
  <r>
    <d v="2023-04-08T00:00:00"/>
    <s v="SAMK20"/>
    <x v="11"/>
    <n v="-6"/>
    <x v="1"/>
  </r>
  <r>
    <d v="2023-04-17T00:00:00"/>
    <s v="HUA940"/>
    <x v="5"/>
    <n v="-4"/>
    <x v="1"/>
  </r>
  <r>
    <d v="2023-04-17T00:00:00"/>
    <s v="IPHG60"/>
    <x v="7"/>
    <n v="-4"/>
    <x v="1"/>
  </r>
  <r>
    <d v="2023-04-17T00:00:00"/>
    <s v="AUDSA45"/>
    <x v="1"/>
    <n v="-5"/>
    <x v="1"/>
  </r>
  <r>
    <d v="2023-04-17T00:00:00"/>
    <s v="SAMK20"/>
    <x v="11"/>
    <n v="-6"/>
    <x v="1"/>
  </r>
  <r>
    <d v="2023-04-17T00:00:00"/>
    <s v="CARSAMI2"/>
    <x v="4"/>
    <n v="-10"/>
    <x v="1"/>
  </r>
  <r>
    <d v="2023-04-21T00:00:00"/>
    <s v="IPHCARI2"/>
    <x v="3"/>
    <n v="10"/>
    <x v="0"/>
  </r>
  <r>
    <d v="2023-04-21T00:00:00"/>
    <s v="AUDSA45"/>
    <x v="1"/>
    <n v="10"/>
    <x v="0"/>
  </r>
  <r>
    <d v="2023-04-21T00:00:00"/>
    <s v="CARSAMCN"/>
    <x v="2"/>
    <n v="10"/>
    <x v="0"/>
  </r>
  <r>
    <d v="2023-04-21T00:00:00"/>
    <s v="CARSAMI2"/>
    <x v="4"/>
    <n v="10"/>
    <x v="0"/>
  </r>
  <r>
    <d v="2023-04-21T00:00:00"/>
    <s v="HUA940"/>
    <x v="5"/>
    <n v="4"/>
    <x v="0"/>
  </r>
  <r>
    <d v="2023-04-21T00:00:00"/>
    <s v="IPHX30"/>
    <x v="8"/>
    <n v="4"/>
    <x v="0"/>
  </r>
  <r>
    <d v="2023-04-21T00:00:00"/>
    <s v="SAMA27"/>
    <x v="9"/>
    <n v="4"/>
    <x v="0"/>
  </r>
  <r>
    <d v="2023-05-03T00:00:00"/>
    <s v="CARSAMCN"/>
    <x v="2"/>
    <n v="-8"/>
    <x v="1"/>
  </r>
  <r>
    <d v="2023-05-05T00:00:00"/>
    <s v="CARSAMI2"/>
    <x v="4"/>
    <n v="-10"/>
    <x v="1"/>
  </r>
  <r>
    <d v="2023-05-05T00:00:00"/>
    <s v="HUAS10"/>
    <x v="6"/>
    <n v="-5"/>
    <x v="1"/>
  </r>
  <r>
    <d v="2023-05-05T00:00:00"/>
    <s v="IPHX30"/>
    <x v="8"/>
    <n v="-2"/>
    <x v="1"/>
  </r>
  <r>
    <d v="2023-05-05T00:00:00"/>
    <s v="CARSAMCN"/>
    <x v="2"/>
    <n v="-2"/>
    <x v="1"/>
  </r>
  <r>
    <d v="2023-05-07T00:00:00"/>
    <s v="IPHX30"/>
    <x v="8"/>
    <n v="-2"/>
    <x v="1"/>
  </r>
  <r>
    <d v="2023-05-10T00:00:00"/>
    <s v="AIRIPX2"/>
    <x v="0"/>
    <n v="-5"/>
    <x v="1"/>
  </r>
  <r>
    <d v="2023-05-12T00:00:00"/>
    <s v="IPHG60"/>
    <x v="7"/>
    <n v="-4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1052"/>
    <d v="2022-01-10T00:00:00"/>
    <n v="5216.5200000000004"/>
    <n v="2"/>
    <n v="5216.5200000000004"/>
    <n v="0"/>
  </r>
  <r>
    <x v="1"/>
    <n v="1053"/>
    <d v="2022-01-07T00:00:00"/>
    <n v="12400"/>
    <n v="1"/>
    <n v="12400"/>
    <n v="0"/>
  </r>
  <r>
    <x v="0"/>
    <n v="1054"/>
    <d v="2022-01-18T00:00:00"/>
    <n v="8450"/>
    <n v="0"/>
    <n v="0"/>
    <n v="8450"/>
  </r>
  <r>
    <x v="2"/>
    <n v="1055"/>
    <d v="2022-02-03T00:00:00"/>
    <n v="6800"/>
    <n v="0"/>
    <n v="0"/>
    <n v="6800"/>
  </r>
  <r>
    <x v="2"/>
    <n v="1056"/>
    <d v="2022-02-05T00:00:00"/>
    <n v="2124"/>
    <n v="1"/>
    <n v="1000"/>
    <n v="1124"/>
  </r>
  <r>
    <x v="2"/>
    <n v="1057"/>
    <d v="2022-02-08T00:00:00"/>
    <n v="25779.3"/>
    <n v="2"/>
    <n v="18400"/>
    <n v="7379.2999999999993"/>
  </r>
  <r>
    <x v="2"/>
    <n v="1058"/>
    <d v="2022-02-09T00:00:00"/>
    <n v="747.2"/>
    <n v="0"/>
    <n v="0"/>
    <n v="747.2"/>
  </r>
  <r>
    <x v="3"/>
    <n v="1059"/>
    <d v="2022-03-10T00:00:00"/>
    <n v="5600.5"/>
    <n v="1"/>
    <n v="5600.5"/>
    <n v="0"/>
  </r>
  <r>
    <x v="3"/>
    <n v="1060"/>
    <d v="2022-02-13T00:00:00"/>
    <n v="15457"/>
    <n v="1"/>
    <n v="1431.01"/>
    <n v="14025.99"/>
  </r>
  <r>
    <x v="3"/>
    <n v="1061"/>
    <d v="2022-02-14T00:00:00"/>
    <n v="5480"/>
    <n v="0"/>
    <n v="0"/>
    <n v="5480"/>
  </r>
  <r>
    <x v="3"/>
    <n v="1062"/>
    <d v="2022-03-05T00:00:00"/>
    <n v="9681.5499999999993"/>
    <n v="1"/>
    <n v="9681.5499999999993"/>
    <n v="0"/>
  </r>
  <r>
    <x v="4"/>
    <n v="1063"/>
    <d v="2022-03-15T00:00:00"/>
    <n v="1906.55"/>
    <n v="0"/>
    <n v="0"/>
    <n v="1906.55"/>
  </r>
  <r>
    <x v="4"/>
    <n v="1064"/>
    <d v="2022-04-08T00:00:00"/>
    <n v="17540"/>
    <n v="1"/>
    <n v="995"/>
    <n v="16545"/>
  </r>
  <r>
    <x v="4"/>
    <n v="1065"/>
    <d v="2022-04-08T00:00:00"/>
    <n v="8400.2000000000007"/>
    <n v="1"/>
    <n v="8400.2000000000007"/>
    <n v="0"/>
  </r>
  <r>
    <x v="1"/>
    <n v="1066"/>
    <d v="2022-04-14T00:00:00"/>
    <n v="15454"/>
    <n v="1"/>
    <n v="5400"/>
    <n v="10054"/>
  </r>
  <r>
    <x v="5"/>
    <n v="1067"/>
    <d v="2022-04-18T00:00:00"/>
    <n v="24570"/>
    <n v="0"/>
    <n v="0"/>
    <n v="24570"/>
  </r>
  <r>
    <x v="5"/>
    <n v="1068"/>
    <d v="2022-05-08T00:00:00"/>
    <n v="1500"/>
    <n v="0"/>
    <n v="0"/>
    <n v="15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">
  <r>
    <n v="54904"/>
    <x v="0"/>
    <x v="0"/>
    <x v="0"/>
    <s v="IMPRESORA"/>
    <s v="IMPRESORA WIFI X"/>
    <n v="1503714"/>
    <n v="92.5"/>
  </r>
  <r>
    <n v="54904"/>
    <x v="1"/>
    <x v="0"/>
    <x v="1"/>
    <s v="MONITOR"/>
    <s v="MONITOR UM HX AA P NITRO ¨"/>
    <n v="1005544"/>
    <n v="249"/>
  </r>
  <r>
    <n v="54905"/>
    <x v="0"/>
    <x v="1"/>
    <x v="2"/>
    <s v="IMPRESORA"/>
    <s v="IMPRESORA L INKJET"/>
    <n v="1006387"/>
    <n v="30"/>
  </r>
  <r>
    <n v="54906"/>
    <x v="2"/>
    <x v="2"/>
    <x v="1"/>
    <s v="UM"/>
    <s v="UM HV AA ¨ IPS FHD NEGRO"/>
    <n v="1555542"/>
    <n v="299.55"/>
  </r>
  <r>
    <n v="54907"/>
    <x v="3"/>
    <x v="0"/>
    <x v="3"/>
    <s v="MOUSE"/>
    <s v="MOUSE M AZUL"/>
    <n v="1203058"/>
    <n v="84.2"/>
  </r>
  <r>
    <n v="54908"/>
    <x v="3"/>
    <x v="3"/>
    <x v="0"/>
    <s v="MOUSE"/>
    <s v="MOUSE NEGRO CX"/>
    <n v="3001673"/>
    <n v="60"/>
  </r>
  <r>
    <n v="54909"/>
    <x v="4"/>
    <x v="1"/>
    <x v="1"/>
    <s v="MOUSE"/>
    <s v="MOUSE M NEG GRIS"/>
    <n v="1507913"/>
    <n v="29.5"/>
  </r>
  <r>
    <n v="54909"/>
    <x v="3"/>
    <x v="1"/>
    <x v="4"/>
    <s v="MONITOR"/>
    <s v="MONITOR E HV HV PULG VGA"/>
    <n v="1005091"/>
    <n v="150"/>
  </r>
  <r>
    <n v="54910"/>
    <x v="5"/>
    <x v="4"/>
    <x v="2"/>
    <s v="IMPRESORA"/>
    <s v="IMPRESORA M NEGRO"/>
    <n v="1007048"/>
    <n v="190"/>
  </r>
  <r>
    <n v="54911"/>
    <x v="5"/>
    <x v="1"/>
    <x v="3"/>
    <s v="MOUSE"/>
    <s v="MOUSE M AZUL"/>
    <n v="1203058"/>
    <n v="84.2"/>
  </r>
  <r>
    <n v="54912"/>
    <x v="6"/>
    <x v="5"/>
    <x v="1"/>
    <s v="MONITOR"/>
    <s v="MONITOR LED NEGRO"/>
    <n v="1303214"/>
    <n v="52.3"/>
  </r>
  <r>
    <n v="54912"/>
    <x v="7"/>
    <x v="5"/>
    <x v="1"/>
    <s v="MONITOR"/>
    <s v="MONITOR LED Y"/>
    <n v="1001149"/>
    <n v="84"/>
  </r>
  <r>
    <n v="54912"/>
    <x v="8"/>
    <x v="5"/>
    <x v="3"/>
    <s v="MOUSE"/>
    <s v="MOUSE MINI RETRACTIL"/>
    <n v="1403930"/>
    <n v="80.400000000000006"/>
  </r>
  <r>
    <n v="54912"/>
    <x v="8"/>
    <x v="5"/>
    <x v="3"/>
    <s v="MOUSE"/>
    <s v="MOUSE MINI RETRACTIL"/>
    <n v="1403930"/>
    <n v="80.400000000000006"/>
  </r>
  <r>
    <n v="54912"/>
    <x v="9"/>
    <x v="5"/>
    <x v="1"/>
    <s v="MONITOR"/>
    <s v="MONITOR S PULGADAS X"/>
    <n v="1403020"/>
    <n v="150"/>
  </r>
  <r>
    <n v="54912"/>
    <x v="7"/>
    <x v="5"/>
    <x v="2"/>
    <s v="IMPRESORA"/>
    <s v="IMPRESORA L VERDE"/>
    <n v="1209297"/>
    <n v="75.2"/>
  </r>
  <r>
    <n v="54912"/>
    <x v="7"/>
    <x v="5"/>
    <x v="3"/>
    <s v="MOUSE"/>
    <s v="MOUSE MINI RETRACTIL"/>
    <n v="1403930"/>
    <n v="80.400000000000006"/>
  </r>
  <r>
    <n v="54912"/>
    <x v="7"/>
    <x v="5"/>
    <x v="1"/>
    <s v="MONITOR"/>
    <s v="MONITOR LED NEGRO"/>
    <n v="1303214"/>
    <n v="52.3"/>
  </r>
  <r>
    <n v="54912"/>
    <x v="7"/>
    <x v="5"/>
    <x v="1"/>
    <s v="MONITOR"/>
    <s v="MONITOR LED NEGRO"/>
    <n v="1303214"/>
    <n v="52.3"/>
  </r>
  <r>
    <n v="54913"/>
    <x v="7"/>
    <x v="3"/>
    <x v="3"/>
    <s v="MOUSE"/>
    <s v="MOUSE MINI RETRACTIL"/>
    <n v="1403930"/>
    <n v="80.400000000000006"/>
  </r>
  <r>
    <n v="54914"/>
    <x v="10"/>
    <x v="5"/>
    <x v="1"/>
    <s v="MONITOR"/>
    <s v="MONITOR LED Y"/>
    <n v="1001149"/>
    <n v="84"/>
  </r>
  <r>
    <n v="54914"/>
    <x v="10"/>
    <x v="5"/>
    <x v="1"/>
    <s v="MONITOR"/>
    <s v="MONITOR LED Y"/>
    <n v="1001149"/>
    <n v="84"/>
  </r>
  <r>
    <n v="54914"/>
    <x v="10"/>
    <x v="5"/>
    <x v="1"/>
    <s v="MONITOR"/>
    <s v="MONITOR S PULGADAS X"/>
    <n v="1403020"/>
    <n v="150"/>
  </r>
  <r>
    <n v="54915"/>
    <x v="11"/>
    <x v="6"/>
    <x v="0"/>
    <s v="MOCHILA"/>
    <s v="MOCHILA A SUPER"/>
    <n v="1509928"/>
    <n v="720.5"/>
  </r>
  <r>
    <n v="54916"/>
    <x v="12"/>
    <x v="5"/>
    <x v="1"/>
    <s v="LAPTOP"/>
    <s v="LAPTOP AMD RYZEN H GB RAM GTX"/>
    <n v="1006144"/>
    <n v="855"/>
  </r>
  <r>
    <n v="54916"/>
    <x v="9"/>
    <x v="5"/>
    <x v="1"/>
    <s v="LAPTOP"/>
    <s v="LAPTOP AMD RYZEN H GB RAM GTX"/>
    <n v="1006144"/>
    <n v="855"/>
  </r>
  <r>
    <n v="54916"/>
    <x v="12"/>
    <x v="5"/>
    <x v="1"/>
    <s v="LAPTOP"/>
    <s v="LAPTOP AMD RYZEN H GB RAM GTX"/>
    <n v="1006144"/>
    <n v="855"/>
  </r>
  <r>
    <n v="54917"/>
    <x v="13"/>
    <x v="1"/>
    <x v="3"/>
    <s v="USB"/>
    <s v="USB TB NEGRO"/>
    <n v="1406602"/>
    <n v="120.4"/>
  </r>
  <r>
    <n v="54918"/>
    <x v="14"/>
    <x v="5"/>
    <x v="2"/>
    <s v="IMPRESORA"/>
    <s v="IMPRESORA M NEGRO"/>
    <n v="1007048"/>
    <n v="190"/>
  </r>
  <r>
    <n v="54918"/>
    <x v="14"/>
    <x v="5"/>
    <x v="3"/>
    <s v="USB"/>
    <s v="USB TB NEGRO"/>
    <n v="1406602"/>
    <n v="120.4"/>
  </r>
  <r>
    <n v="54919"/>
    <x v="15"/>
    <x v="3"/>
    <x v="4"/>
    <s v="LAPTOP"/>
    <s v="LAPTOP K DJ DJ I I GB GB GB GB SSD"/>
    <n v="1003544"/>
    <n v="650"/>
  </r>
  <r>
    <n v="54919"/>
    <x v="15"/>
    <x v="3"/>
    <x v="0"/>
    <s v="IMPRESORA"/>
    <s v="IMPRESORA MULTIFUNCION"/>
    <n v="1207777"/>
    <n v="45.2"/>
  </r>
  <r>
    <n v="54920"/>
    <x v="15"/>
    <x v="0"/>
    <x v="4"/>
    <s v="LAPTOP"/>
    <s v="LAPTOP A"/>
    <n v="1007942"/>
    <n v="980"/>
  </r>
  <r>
    <n v="54921"/>
    <x v="6"/>
    <x v="5"/>
    <x v="1"/>
    <s v="LAPTOP"/>
    <s v="LAPTOP AMD RYZEN H GB RAM GTX"/>
    <n v="1006144"/>
    <n v="855"/>
  </r>
  <r>
    <n v="54922"/>
    <x v="15"/>
    <x v="3"/>
    <x v="1"/>
    <s v="UM"/>
    <s v="UM HV AA ¨ IPS FHD NEGRO"/>
    <n v="1555542"/>
    <n v="299.55"/>
  </r>
  <r>
    <n v="54923"/>
    <x v="16"/>
    <x v="5"/>
    <x v="2"/>
    <s v="IMPRESORA"/>
    <s v="IMPRESORA MATRIZ LX"/>
    <n v="1008861"/>
    <n v="170"/>
  </r>
  <r>
    <n v="54924"/>
    <x v="17"/>
    <x v="6"/>
    <x v="2"/>
    <s v="IMPRESORA"/>
    <s v="IMPRESORA L INKJET"/>
    <n v="1006387"/>
    <n v="30"/>
  </r>
  <r>
    <n v="54924"/>
    <x v="17"/>
    <x v="6"/>
    <x v="1"/>
    <s v="MOUSE"/>
    <s v="MOUSE M INALAMBRICO USB"/>
    <n v="1006346"/>
    <n v="25"/>
  </r>
  <r>
    <n v="54925"/>
    <x v="17"/>
    <x v="4"/>
    <x v="0"/>
    <s v="MOUSE"/>
    <s v="MOUSE BLUETOOTH"/>
    <n v="1003234"/>
    <n v="32"/>
  </r>
  <r>
    <n v="54925"/>
    <x v="17"/>
    <x v="4"/>
    <x v="3"/>
    <s v="MOUSE"/>
    <s v="MOUSE M AZUL"/>
    <n v="1203058"/>
    <n v="84.2"/>
  </r>
  <r>
    <n v="54925"/>
    <x v="17"/>
    <x v="4"/>
    <x v="1"/>
    <s v="LAPTOP"/>
    <s v="LAPTOP AMD RYZEN H GB RAM GTX"/>
    <n v="1006144"/>
    <n v="855"/>
  </r>
  <r>
    <n v="54926"/>
    <x v="18"/>
    <x v="5"/>
    <x v="3"/>
    <s v="USB"/>
    <s v="USB GBZ"/>
    <n v="1002796"/>
    <n v="95"/>
  </r>
  <r>
    <n v="54927"/>
    <x v="19"/>
    <x v="0"/>
    <x v="1"/>
    <s v="MONITOR"/>
    <s v="MONITOR LED Y"/>
    <n v="1001149"/>
    <n v="84"/>
  </r>
  <r>
    <n v="54927"/>
    <x v="19"/>
    <x v="0"/>
    <x v="4"/>
    <s v="MOCHILA"/>
    <s v="MOCHILA PARA LAPTOP ES BP"/>
    <n v="1001769"/>
    <n v="65"/>
  </r>
  <r>
    <n v="54928"/>
    <x v="20"/>
    <x v="1"/>
    <x v="3"/>
    <s v="MOUSE"/>
    <s v="MOUSE M AZUL"/>
    <n v="1203058"/>
    <n v="84.2"/>
  </r>
  <r>
    <n v="54929"/>
    <x v="20"/>
    <x v="6"/>
    <x v="0"/>
    <s v="LAPTOP"/>
    <s v="LAPTOP CI NEGRO Y GRIS"/>
    <n v="1008075"/>
    <n v="1050"/>
  </r>
  <r>
    <n v="54930"/>
    <x v="21"/>
    <x v="3"/>
    <x v="0"/>
    <s v="IMPRESORA"/>
    <s v="IMPRESORA WIFI X"/>
    <n v="1503714"/>
    <n v="92.5"/>
  </r>
  <r>
    <n v="54930"/>
    <x v="22"/>
    <x v="3"/>
    <x v="1"/>
    <s v="MONITOR"/>
    <s v="MONITOR S PULGADAS X"/>
    <n v="1403020"/>
    <n v="150"/>
  </r>
  <r>
    <n v="54930"/>
    <x v="23"/>
    <x v="3"/>
    <x v="0"/>
    <s v="LAPTOP"/>
    <s v="LAPTOP CI NEGRO Y GRIS"/>
    <n v="1008075"/>
    <n v="1050"/>
  </r>
  <r>
    <n v="54931"/>
    <x v="24"/>
    <x v="0"/>
    <x v="1"/>
    <s v="MONITOR"/>
    <s v="MONITOR LED Y"/>
    <n v="1001149"/>
    <n v="84"/>
  </r>
  <r>
    <n v="54932"/>
    <x v="25"/>
    <x v="2"/>
    <x v="1"/>
    <s v="MONITOR"/>
    <s v="MONITOR S PULGADAS X"/>
    <n v="1403020"/>
    <n v="150"/>
  </r>
  <r>
    <n v="54933"/>
    <x v="26"/>
    <x v="1"/>
    <x v="4"/>
    <s v="MONITOR"/>
    <s v="MONITOR E HV HV PULG VGA"/>
    <n v="1005091"/>
    <n v="150"/>
  </r>
  <r>
    <n v="54933"/>
    <x v="26"/>
    <x v="1"/>
    <x v="4"/>
    <s v="LAPTOP"/>
    <s v="LAPTOP A"/>
    <n v="1007942"/>
    <n v="980"/>
  </r>
  <r>
    <n v="54934"/>
    <x v="26"/>
    <x v="3"/>
    <x v="1"/>
    <s v="LAPTOP"/>
    <s v="LAPTOP ASPIRE INTEL GB NEGRO"/>
    <n v="1005580"/>
    <n v="339"/>
  </r>
  <r>
    <n v="54935"/>
    <x v="26"/>
    <x v="1"/>
    <x v="0"/>
    <s v="LAPTOP"/>
    <s v="LAPTOP PAVILION LA CORE I PULG"/>
    <n v="1004023"/>
    <n v="850"/>
  </r>
  <r>
    <n v="54935"/>
    <x v="26"/>
    <x v="1"/>
    <x v="1"/>
    <s v="MONITOR"/>
    <s v="MONITOR LED NEGRO"/>
    <n v="1303214"/>
    <n v="52.3"/>
  </r>
  <r>
    <n v="54936"/>
    <x v="27"/>
    <x v="6"/>
    <x v="0"/>
    <s v="LAPTOP"/>
    <s v="LAPTOP CI NEGRO Y GRIS"/>
    <n v="1008075"/>
    <n v="1050"/>
  </r>
  <r>
    <n v="54937"/>
    <x v="28"/>
    <x v="0"/>
    <x v="1"/>
    <s v="MONITOR"/>
    <s v="MONITOR LED NEGRO"/>
    <n v="1303214"/>
    <n v="52.3"/>
  </r>
  <r>
    <n v="54937"/>
    <x v="28"/>
    <x v="0"/>
    <x v="0"/>
    <s v="IMPRESORA"/>
    <s v="IMPRESORA WIFI X"/>
    <n v="1503714"/>
    <n v="92.5"/>
  </r>
  <r>
    <n v="54938"/>
    <x v="29"/>
    <x v="6"/>
    <x v="1"/>
    <s v="MOUSE"/>
    <s v="MOUSE M INALAMBRICO USB"/>
    <n v="1006346"/>
    <n v="25"/>
  </r>
  <r>
    <n v="54939"/>
    <x v="30"/>
    <x v="2"/>
    <x v="3"/>
    <s v="MOUSE"/>
    <s v="MOUSE MINI RETRACTIL"/>
    <n v="1403930"/>
    <n v="80.400000000000006"/>
  </r>
  <r>
    <n v="54940"/>
    <x v="31"/>
    <x v="3"/>
    <x v="1"/>
    <s v="MONITOR"/>
    <s v="MONITOR S PULGADAS X"/>
    <n v="1403020"/>
    <n v="150"/>
  </r>
  <r>
    <n v="54941"/>
    <x v="30"/>
    <x v="5"/>
    <x v="2"/>
    <s v="IMPRESORA"/>
    <s v="IMPRESORA L VERDE"/>
    <n v="1209297"/>
    <n v="75.2"/>
  </r>
  <r>
    <n v="54942"/>
    <x v="32"/>
    <x v="1"/>
    <x v="3"/>
    <s v="MOUSE"/>
    <s v="MOUSE MINI RETRACTIL"/>
    <n v="1403930"/>
    <n v="80.400000000000006"/>
  </r>
  <r>
    <n v="54943"/>
    <x v="33"/>
    <x v="3"/>
    <x v="2"/>
    <s v="IMPRESORA"/>
    <s v="IMPRESORA L INKJET"/>
    <n v="1006387"/>
    <n v="30"/>
  </r>
  <r>
    <n v="54943"/>
    <x v="34"/>
    <x v="3"/>
    <x v="1"/>
    <s v="MONITOR"/>
    <s v="MONITOR LED NEGRO"/>
    <n v="1303214"/>
    <n v="52.3"/>
  </r>
  <r>
    <n v="54944"/>
    <x v="34"/>
    <x v="6"/>
    <x v="0"/>
    <s v="MOUSE"/>
    <s v="MOUSE NEGRO CX"/>
    <n v="3001673"/>
    <n v="60"/>
  </r>
  <r>
    <n v="54944"/>
    <x v="34"/>
    <x v="6"/>
    <x v="0"/>
    <s v="MOUSE"/>
    <s v="MOUSE INALAMBRICO GHz"/>
    <n v="1003412"/>
    <n v="55"/>
  </r>
  <r>
    <n v="54945"/>
    <x v="34"/>
    <x v="3"/>
    <x v="2"/>
    <s v="IMPRESORA"/>
    <s v="IMPRESORA L VERDE"/>
    <n v="1209297"/>
    <n v="75.2"/>
  </r>
  <r>
    <n v="54946"/>
    <x v="35"/>
    <x v="1"/>
    <x v="3"/>
    <s v="USB"/>
    <s v="USB GBZ"/>
    <n v="1002796"/>
    <n v="95"/>
  </r>
  <r>
    <n v="54947"/>
    <x v="36"/>
    <x v="3"/>
    <x v="1"/>
    <s v="LAPTOP"/>
    <s v="LAPTOP AMD RYZEN H GB RAM GTX"/>
    <n v="1006144"/>
    <n v="855"/>
  </r>
  <r>
    <n v="54948"/>
    <x v="37"/>
    <x v="5"/>
    <x v="1"/>
    <s v="MOUSE"/>
    <s v="MOUSE M NEG GRIS"/>
    <n v="1507913"/>
    <n v="29.5"/>
  </r>
  <r>
    <n v="54949"/>
    <x v="38"/>
    <x v="2"/>
    <x v="0"/>
    <s v="LAPTOP"/>
    <s v="LAPTOP X GRIS"/>
    <n v="1207622"/>
    <n v="100.2"/>
  </r>
  <r>
    <n v="54950"/>
    <x v="39"/>
    <x v="5"/>
    <x v="3"/>
    <s v="MOUSE"/>
    <s v="MOUSE MINI RETRACTIL"/>
    <n v="1403930"/>
    <n v="80.400000000000006"/>
  </r>
  <r>
    <n v="54951"/>
    <x v="40"/>
    <x v="6"/>
    <x v="0"/>
    <s v="MOUSE"/>
    <s v="MOUSE INALAMBRICO GHz"/>
    <n v="1003412"/>
    <n v="55"/>
  </r>
  <r>
    <n v="54952"/>
    <x v="41"/>
    <x v="5"/>
    <x v="3"/>
    <s v="LAPTOP"/>
    <s v="LAPTOP IP IGL"/>
    <n v="1003499"/>
    <n v="450"/>
  </r>
  <r>
    <n v="54953"/>
    <x v="42"/>
    <x v="1"/>
    <x v="4"/>
    <s v="LAPTOP"/>
    <s v="LAPTOP K DJ DJ I I GB GB GB GB SSD"/>
    <n v="1003544"/>
    <n v="650"/>
  </r>
  <r>
    <n v="54954"/>
    <x v="43"/>
    <x v="5"/>
    <x v="3"/>
    <s v="USB"/>
    <s v="USB GBZ"/>
    <n v="1002796"/>
    <n v="95"/>
  </r>
  <r>
    <n v="54954"/>
    <x v="43"/>
    <x v="5"/>
    <x v="1"/>
    <s v="LAPTOP"/>
    <s v="LAPTOP ASPIRE INTEL GB NEGRO"/>
    <n v="1005580"/>
    <n v="339"/>
  </r>
  <r>
    <n v="54955"/>
    <x v="43"/>
    <x v="6"/>
    <x v="1"/>
    <s v="MONITOR"/>
    <s v="MONITOR LED Y"/>
    <n v="1001149"/>
    <n v="84"/>
  </r>
  <r>
    <n v="54955"/>
    <x v="43"/>
    <x v="6"/>
    <x v="0"/>
    <s v="MOCHILA"/>
    <s v="MOCHILA A SUPER"/>
    <n v="1509928"/>
    <n v="720.5"/>
  </r>
  <r>
    <n v="54955"/>
    <x v="43"/>
    <x v="6"/>
    <x v="3"/>
    <s v="USB"/>
    <s v="USB GBZ"/>
    <n v="1002796"/>
    <n v="95"/>
  </r>
  <r>
    <n v="54955"/>
    <x v="43"/>
    <x v="6"/>
    <x v="3"/>
    <s v="MOUSE"/>
    <s v="MOUSE M AZUL"/>
    <n v="1203058"/>
    <n v="84.2"/>
  </r>
  <r>
    <n v="54955"/>
    <x v="43"/>
    <x v="6"/>
    <x v="0"/>
    <s v="LAPTOP"/>
    <s v="LAPTOP A LT LT I I GB GB TB"/>
    <n v="1009748"/>
    <n v="770"/>
  </r>
  <r>
    <n v="54956"/>
    <x v="44"/>
    <x v="4"/>
    <x v="0"/>
    <s v="IMPRESORA"/>
    <s v="IMPRESORA MULTIFUNCION"/>
    <n v="1207777"/>
    <n v="45.2"/>
  </r>
  <r>
    <n v="54956"/>
    <x v="44"/>
    <x v="4"/>
    <x v="0"/>
    <s v="MOUSE"/>
    <s v="MOUSE INALAMBRICO GHz"/>
    <n v="1003412"/>
    <n v="55"/>
  </r>
  <r>
    <n v="54956"/>
    <x v="45"/>
    <x v="4"/>
    <x v="0"/>
    <s v="IMPRESORA"/>
    <s v="IMPRESORA MULTIFUNCION"/>
    <n v="1207777"/>
    <n v="45.2"/>
  </r>
  <r>
    <n v="54956"/>
    <x v="45"/>
    <x v="4"/>
    <x v="0"/>
    <s v="LAPTOP"/>
    <s v="LAPTOP A LT LT I I GB GB TB"/>
    <n v="1009748"/>
    <n v="770"/>
  </r>
  <r>
    <n v="54956"/>
    <x v="45"/>
    <x v="4"/>
    <x v="0"/>
    <s v="IMPRESORA"/>
    <s v="IMPRESORA MULTIFUNCION"/>
    <n v="1207777"/>
    <n v="45.2"/>
  </r>
  <r>
    <n v="54956"/>
    <x v="46"/>
    <x v="4"/>
    <x v="1"/>
    <s v="MONITOR"/>
    <s v="MONITOR LED Y"/>
    <n v="1001149"/>
    <n v="84"/>
  </r>
  <r>
    <n v="54956"/>
    <x v="46"/>
    <x v="4"/>
    <x v="0"/>
    <s v="MOUSE"/>
    <s v="MOUSE INALAMBRICO GHz"/>
    <n v="1003412"/>
    <n v="55"/>
  </r>
  <r>
    <n v="54957"/>
    <x v="46"/>
    <x v="6"/>
    <x v="0"/>
    <s v="MOUSE"/>
    <s v="MOUSE BLUETOOTH"/>
    <n v="1003234"/>
    <n v="32"/>
  </r>
  <r>
    <n v="54957"/>
    <x v="46"/>
    <x v="6"/>
    <x v="4"/>
    <s v="MONITOR"/>
    <s v="MONITOR E HV HV PULG VGA"/>
    <n v="1005091"/>
    <n v="150"/>
  </r>
  <r>
    <n v="54958"/>
    <x v="47"/>
    <x v="5"/>
    <x v="1"/>
    <s v="LAPTOP"/>
    <s v="LAPTOP AMD RYZEN H GB RAM GTX"/>
    <n v="1006144"/>
    <n v="855"/>
  </r>
  <r>
    <n v="54959"/>
    <x v="48"/>
    <x v="1"/>
    <x v="4"/>
    <s v="MOCHILA"/>
    <s v="MOCHILA PARA LAPTOP ES BP"/>
    <n v="1001769"/>
    <n v="65"/>
  </r>
  <r>
    <n v="54960"/>
    <x v="49"/>
    <x v="6"/>
    <x v="2"/>
    <s v="IMPRESORA"/>
    <s v="IMPRESORA MATRIZ LX"/>
    <n v="1008861"/>
    <n v="170"/>
  </r>
  <r>
    <n v="54960"/>
    <x v="49"/>
    <x v="6"/>
    <x v="3"/>
    <s v="USB"/>
    <s v="USB TB NEGRO"/>
    <n v="1406602"/>
    <n v="120.4"/>
  </r>
  <r>
    <n v="54960"/>
    <x v="49"/>
    <x v="6"/>
    <x v="1"/>
    <s v="MOUSE"/>
    <s v="MOUSE M INALAMBRICO USB"/>
    <n v="1006346"/>
    <n v="25"/>
  </r>
  <r>
    <n v="54961"/>
    <x v="50"/>
    <x v="2"/>
    <x v="1"/>
    <s v="MOUSE"/>
    <s v="MOUSE M NEG GRIS"/>
    <n v="1507913"/>
    <n v="29.5"/>
  </r>
  <r>
    <n v="54962"/>
    <x v="51"/>
    <x v="0"/>
    <x v="1"/>
    <s v="MOUSE"/>
    <s v="MOUSE M INALAMBRICO USB"/>
    <n v="1006346"/>
    <n v="25"/>
  </r>
  <r>
    <n v="54963"/>
    <x v="52"/>
    <x v="1"/>
    <x v="4"/>
    <s v="MOCHILA"/>
    <s v="MOCHILA PARA LAPTOP ES BP"/>
    <n v="1001769"/>
    <n v="65"/>
  </r>
  <r>
    <n v="54964"/>
    <x v="53"/>
    <x v="2"/>
    <x v="1"/>
    <s v="MONITOR"/>
    <s v="MONITOR S PULGADAS X"/>
    <n v="1403020"/>
    <n v="150"/>
  </r>
  <r>
    <n v="54965"/>
    <x v="54"/>
    <x v="6"/>
    <x v="0"/>
    <s v="MOUSE"/>
    <s v="MOUSE INALAMBRICO GHz"/>
    <n v="1003412"/>
    <n v="55"/>
  </r>
  <r>
    <n v="54966"/>
    <x v="54"/>
    <x v="1"/>
    <x v="1"/>
    <s v="LAPTOP"/>
    <s v="LAPTOP AMD RYZEN H GB RAM GTX"/>
    <n v="1006144"/>
    <n v="855"/>
  </r>
  <r>
    <n v="54966"/>
    <x v="54"/>
    <x v="1"/>
    <x v="0"/>
    <s v="MOCHILA"/>
    <s v="MOCHILA A SUPER"/>
    <n v="1509928"/>
    <n v="720.5"/>
  </r>
  <r>
    <n v="54967"/>
    <x v="54"/>
    <x v="6"/>
    <x v="0"/>
    <s v="MOCHILA"/>
    <s v="MOCHILA LAPTOP B VERDE"/>
    <n v="1207437"/>
    <n v="60.2"/>
  </r>
  <r>
    <n v="54968"/>
    <x v="55"/>
    <x v="5"/>
    <x v="2"/>
    <s v="IMPRESORA"/>
    <s v="IMPRESORA M NEGRO"/>
    <n v="1007048"/>
    <n v="190"/>
  </r>
  <r>
    <n v="54968"/>
    <x v="55"/>
    <x v="5"/>
    <x v="2"/>
    <s v="IMPRESORA"/>
    <s v="IMPRESORA M NEGRO"/>
    <n v="1007048"/>
    <n v="190"/>
  </r>
  <r>
    <n v="54969"/>
    <x v="55"/>
    <x v="2"/>
    <x v="1"/>
    <s v="UM"/>
    <s v="UM HV AA ¨ IPS FHD NEGRO"/>
    <n v="1555542"/>
    <n v="299.55"/>
  </r>
  <r>
    <n v="54970"/>
    <x v="55"/>
    <x v="1"/>
    <x v="0"/>
    <s v="LAPTOP"/>
    <s v="LAPTOP A LT LT I I GB GB TB"/>
    <n v="1009748"/>
    <n v="770"/>
  </r>
  <r>
    <n v="54971"/>
    <x v="56"/>
    <x v="2"/>
    <x v="1"/>
    <s v="MOUSE"/>
    <s v="MOUSE M INALAMBRICO USB"/>
    <n v="1006346"/>
    <n v="25"/>
  </r>
  <r>
    <n v="54972"/>
    <x v="56"/>
    <x v="1"/>
    <x v="3"/>
    <s v="USB"/>
    <s v="USB TB NEGRO"/>
    <n v="1406602"/>
    <n v="120.4"/>
  </r>
  <r>
    <n v="54972"/>
    <x v="56"/>
    <x v="1"/>
    <x v="2"/>
    <s v="IMPRESORA"/>
    <s v="IMPRESORA MATRIZ LX"/>
    <n v="1008861"/>
    <n v="170"/>
  </r>
  <r>
    <n v="54973"/>
    <x v="57"/>
    <x v="6"/>
    <x v="4"/>
    <s v="LAPTOP"/>
    <s v="LAPTOP A"/>
    <n v="1007942"/>
    <n v="980"/>
  </r>
  <r>
    <n v="54974"/>
    <x v="57"/>
    <x v="4"/>
    <x v="0"/>
    <s v="MOCHILA"/>
    <s v="MOCHILA LAPTOP B VERDE"/>
    <n v="1207437"/>
    <n v="60.2"/>
  </r>
  <r>
    <n v="54975"/>
    <x v="58"/>
    <x v="3"/>
    <x v="0"/>
    <s v="MOUSE"/>
    <s v="MOUSE INALAMBRICO GHz"/>
    <n v="1003412"/>
    <n v="55"/>
  </r>
  <r>
    <n v="54975"/>
    <x v="58"/>
    <x v="3"/>
    <x v="1"/>
    <s v="MONITOR"/>
    <s v="MONITOR UM HX AA P NITRO ¨"/>
    <n v="1005544"/>
    <n v="249"/>
  </r>
  <r>
    <n v="54975"/>
    <x v="58"/>
    <x v="3"/>
    <x v="1"/>
    <s v="MONITOR"/>
    <s v="MONITOR S PULGADAS X"/>
    <n v="1403020"/>
    <n v="150"/>
  </r>
  <r>
    <n v="54975"/>
    <x v="59"/>
    <x v="3"/>
    <x v="4"/>
    <s v="MONITOR"/>
    <s v="MONITOR E HV HV PULG VGA"/>
    <n v="1005091"/>
    <n v="150"/>
  </r>
  <r>
    <n v="54975"/>
    <x v="60"/>
    <x v="3"/>
    <x v="1"/>
    <s v="MONITOR"/>
    <s v="MONITOR UM HX AA P NITRO ¨"/>
    <n v="1005544"/>
    <n v="249"/>
  </r>
  <r>
    <n v="54976"/>
    <x v="61"/>
    <x v="6"/>
    <x v="0"/>
    <s v="MOCHILA"/>
    <s v="MOCHILA LAPTOP B VERDE"/>
    <n v="1207437"/>
    <n v="60.2"/>
  </r>
  <r>
    <n v="54977"/>
    <x v="62"/>
    <x v="4"/>
    <x v="1"/>
    <s v="MONITOR"/>
    <s v="MONITOR LED Y"/>
    <n v="1001149"/>
    <n v="84"/>
  </r>
  <r>
    <n v="54978"/>
    <x v="62"/>
    <x v="1"/>
    <x v="1"/>
    <s v="MOUSE"/>
    <s v="MOUSE M INALAMBRICO USB"/>
    <n v="1006346"/>
    <n v="25"/>
  </r>
  <r>
    <n v="54979"/>
    <x v="63"/>
    <x v="2"/>
    <x v="1"/>
    <s v="MOUSE"/>
    <s v="MOUSE M NEG GRIS"/>
    <n v="1507913"/>
    <n v="29.5"/>
  </r>
  <r>
    <n v="54979"/>
    <x v="63"/>
    <x v="2"/>
    <x v="0"/>
    <s v="LAPTOP"/>
    <s v="LAPTOP LA ZW LA LA COREI COREI U"/>
    <n v="1001131"/>
    <n v="850"/>
  </r>
  <r>
    <n v="54979"/>
    <x v="63"/>
    <x v="2"/>
    <x v="0"/>
    <s v="MOCHILA"/>
    <s v="MOCHILA LAPTOP B VERDE"/>
    <n v="1207437"/>
    <n v="60.2"/>
  </r>
  <r>
    <n v="54980"/>
    <x v="64"/>
    <x v="6"/>
    <x v="0"/>
    <s v="LAPTOP"/>
    <s v="LAPTOP LA ZW LA LA COREI COREI U"/>
    <n v="1001131"/>
    <n v="850"/>
  </r>
  <r>
    <n v="54981"/>
    <x v="65"/>
    <x v="1"/>
    <x v="1"/>
    <s v="MOUSE"/>
    <s v="MOUSE M INALAMBRICO USB"/>
    <n v="1006346"/>
    <n v="25"/>
  </r>
  <r>
    <n v="54982"/>
    <x v="66"/>
    <x v="0"/>
    <x v="1"/>
    <s v="LAPTOP"/>
    <s v="LAPTOP ASPIRE INTEL GB NEGRO"/>
    <n v="1005580"/>
    <n v="339"/>
  </r>
  <r>
    <n v="54983"/>
    <x v="67"/>
    <x v="1"/>
    <x v="2"/>
    <s v="IMPRESORA"/>
    <s v="IMPRESORA L VERDE"/>
    <n v="1209297"/>
    <n v="75.2"/>
  </r>
  <r>
    <n v="54984"/>
    <x v="68"/>
    <x v="2"/>
    <x v="0"/>
    <s v="MOUSE"/>
    <s v="MOUSE NEGRO CX"/>
    <n v="3001673"/>
    <n v="60"/>
  </r>
  <r>
    <n v="54984"/>
    <x v="68"/>
    <x v="2"/>
    <x v="2"/>
    <s v="IMPRESORA"/>
    <s v="IMPRESORA MATRIZ LX"/>
    <n v="1008861"/>
    <n v="170"/>
  </r>
  <r>
    <n v="54985"/>
    <x v="68"/>
    <x v="1"/>
    <x v="2"/>
    <s v="IMPRESORA"/>
    <s v="IMPRESORA L VERDE"/>
    <n v="1209297"/>
    <n v="75.2"/>
  </r>
  <r>
    <n v="54985"/>
    <x v="68"/>
    <x v="1"/>
    <x v="0"/>
    <s v="LAPTOP"/>
    <s v="LAPTOP X GRIS"/>
    <n v="1207622"/>
    <n v="100.2"/>
  </r>
  <r>
    <n v="54986"/>
    <x v="69"/>
    <x v="3"/>
    <x v="4"/>
    <s v="LAPTOP"/>
    <s v="LAPTOP K DJ DJ I I GB GB GB GB SSD"/>
    <n v="1003544"/>
    <n v="650"/>
  </r>
  <r>
    <n v="54987"/>
    <x v="70"/>
    <x v="1"/>
    <x v="0"/>
    <s v="MOUSE"/>
    <s v="MOUSE INALAMBRICO GHz"/>
    <n v="1003412"/>
    <n v="55"/>
  </r>
  <r>
    <n v="54987"/>
    <x v="70"/>
    <x v="1"/>
    <x v="2"/>
    <s v="IMPRESORA"/>
    <s v="IMPRESORA MATRIZ LX"/>
    <n v="1008861"/>
    <n v="170"/>
  </r>
  <r>
    <n v="54988"/>
    <x v="71"/>
    <x v="2"/>
    <x v="0"/>
    <s v="LAPTOP"/>
    <s v="LAPTOP A LT LT I I GB GB TB"/>
    <n v="1009748"/>
    <n v="770"/>
  </r>
  <r>
    <n v="54989"/>
    <x v="72"/>
    <x v="1"/>
    <x v="3"/>
    <s v="USB"/>
    <s v="USB TB NEGRO"/>
    <n v="1406602"/>
    <n v="120.4"/>
  </r>
  <r>
    <n v="54990"/>
    <x v="73"/>
    <x v="5"/>
    <x v="1"/>
    <s v="LAPTOP"/>
    <s v="LAPTOP AMD RYZEN H GB RAM GTX"/>
    <n v="1006144"/>
    <n v="855"/>
  </r>
  <r>
    <n v="54990"/>
    <x v="73"/>
    <x v="5"/>
    <x v="3"/>
    <s v="USB"/>
    <s v="USB TB NEGRO"/>
    <n v="1406602"/>
    <n v="120.4"/>
  </r>
  <r>
    <n v="54991"/>
    <x v="74"/>
    <x v="2"/>
    <x v="0"/>
    <s v="LAPTOP"/>
    <s v="LAPTOP A LT LT I I GB GB TB"/>
    <n v="1009748"/>
    <n v="770"/>
  </r>
  <r>
    <n v="54992"/>
    <x v="74"/>
    <x v="3"/>
    <x v="2"/>
    <s v="IMPRESORA"/>
    <s v="IMPRESORA L INKJET"/>
    <n v="1006387"/>
    <n v="30"/>
  </r>
  <r>
    <n v="54993"/>
    <x v="75"/>
    <x v="5"/>
    <x v="0"/>
    <s v="LAPTOP"/>
    <s v="LAPTOP CI NEGRO Y GRIS"/>
    <n v="1008075"/>
    <n v="1050"/>
  </r>
  <r>
    <n v="54994"/>
    <x v="75"/>
    <x v="6"/>
    <x v="1"/>
    <s v="MOUSE"/>
    <s v="MOUSE M NEG GRIS"/>
    <n v="1507913"/>
    <n v="29.5"/>
  </r>
  <r>
    <n v="54995"/>
    <x v="76"/>
    <x v="1"/>
    <x v="0"/>
    <s v="MOCHILA"/>
    <s v="MOCHILA A SUPER"/>
    <n v="1509928"/>
    <n v="720.5"/>
  </r>
  <r>
    <n v="54996"/>
    <x v="77"/>
    <x v="2"/>
    <x v="1"/>
    <s v="LAPTOP"/>
    <s v="LAPTOP ASPIRE INTEL GB NEGRO"/>
    <n v="1005580"/>
    <n v="339"/>
  </r>
  <r>
    <n v="54997"/>
    <x v="78"/>
    <x v="6"/>
    <x v="2"/>
    <s v="IMPRESORA"/>
    <s v="IMPRESORA L INKJET"/>
    <n v="1006387"/>
    <n v="30"/>
  </r>
  <r>
    <n v="54998"/>
    <x v="79"/>
    <x v="3"/>
    <x v="2"/>
    <s v="IMPRESORA"/>
    <s v="IMPRESORA L VERDE"/>
    <n v="1209297"/>
    <n v="75.2"/>
  </r>
  <r>
    <n v="54999"/>
    <x v="80"/>
    <x v="1"/>
    <x v="4"/>
    <s v="LAPTOP"/>
    <s v="LAPTOP A"/>
    <n v="1007942"/>
    <n v="980"/>
  </r>
  <r>
    <n v="55000"/>
    <x v="81"/>
    <x v="0"/>
    <x v="1"/>
    <s v="MOUSE"/>
    <s v="MOUSE M NEG GRIS"/>
    <n v="1507913"/>
    <n v="29.5"/>
  </r>
  <r>
    <n v="55001"/>
    <x v="81"/>
    <x v="3"/>
    <x v="0"/>
    <s v="LAPTOP"/>
    <s v="LAPTOP X GRIS"/>
    <n v="1207622"/>
    <n v="100.2"/>
  </r>
  <r>
    <n v="55002"/>
    <x v="82"/>
    <x v="5"/>
    <x v="4"/>
    <s v="LAPTOP"/>
    <s v="LAPTOP A"/>
    <n v="1007942"/>
    <n v="980"/>
  </r>
  <r>
    <n v="55003"/>
    <x v="82"/>
    <x v="0"/>
    <x v="0"/>
    <s v="MOUSE"/>
    <s v="MOUSE INALAMBRICO GHz"/>
    <n v="1003412"/>
    <n v="55"/>
  </r>
  <r>
    <n v="55003"/>
    <x v="82"/>
    <x v="0"/>
    <x v="0"/>
    <s v="LAPTOP"/>
    <s v="LAPTOP X GRIS"/>
    <n v="1207622"/>
    <n v="100.2"/>
  </r>
  <r>
    <n v="55004"/>
    <x v="83"/>
    <x v="6"/>
    <x v="2"/>
    <s v="IMPRESORA"/>
    <s v="IMPRESORA L VERDE"/>
    <n v="1209297"/>
    <n v="75.2"/>
  </r>
  <r>
    <n v="55004"/>
    <x v="83"/>
    <x v="6"/>
    <x v="3"/>
    <s v="MOUSE"/>
    <s v="MOUSE M AZUL"/>
    <n v="1203058"/>
    <n v="84.2"/>
  </r>
  <r>
    <n v="55005"/>
    <x v="84"/>
    <x v="3"/>
    <x v="0"/>
    <s v="MOUSE"/>
    <s v="MOUSE NEGRO CX"/>
    <n v="3001673"/>
    <n v="60"/>
  </r>
  <r>
    <n v="55005"/>
    <x v="85"/>
    <x v="2"/>
    <x v="4"/>
    <s v="LAPTOP"/>
    <s v="LAPTOP K DJ DJ I I GB GB GB GB SSD"/>
    <n v="1003544"/>
    <n v="650"/>
  </r>
  <r>
    <n v="55006"/>
    <x v="85"/>
    <x v="2"/>
    <x v="4"/>
    <s v="MONITOR"/>
    <s v="MONITOR E HV HV PULG VGA"/>
    <n v="1005091"/>
    <n v="150"/>
  </r>
  <r>
    <n v="55007"/>
    <x v="66"/>
    <x v="1"/>
    <x v="3"/>
    <s v="LAPTOP"/>
    <s v="LAPTOP IP IGL"/>
    <n v="1003499"/>
    <n v="450"/>
  </r>
  <r>
    <n v="55007"/>
    <x v="86"/>
    <x v="1"/>
    <x v="0"/>
    <s v="LAPTOP"/>
    <s v="LAPTOP CI NEGRO Y GRIS"/>
    <n v="1008075"/>
    <n v="1050"/>
  </r>
  <r>
    <n v="55008"/>
    <x v="87"/>
    <x v="6"/>
    <x v="0"/>
    <s v="LAPTOP"/>
    <s v="LAPTOP LA ZW LA LA COREI COREI U"/>
    <n v="1001131"/>
    <n v="850"/>
  </r>
  <r>
    <n v="55009"/>
    <x v="69"/>
    <x v="3"/>
    <x v="3"/>
    <s v="USB"/>
    <s v="USB GBZ"/>
    <n v="1002796"/>
    <n v="95"/>
  </r>
  <r>
    <n v="55010"/>
    <x v="88"/>
    <x v="1"/>
    <x v="2"/>
    <s v="IMPRESORA"/>
    <s v="IMPRESORA M NEGRO"/>
    <n v="1007048"/>
    <n v="190"/>
  </r>
  <r>
    <n v="55011"/>
    <x v="88"/>
    <x v="2"/>
    <x v="0"/>
    <s v="LAPTOP"/>
    <s v="LAPTOP CI NEGRO Y GRIS"/>
    <n v="1008075"/>
    <n v="1050"/>
  </r>
  <r>
    <n v="55012"/>
    <x v="88"/>
    <x v="6"/>
    <x v="0"/>
    <s v="MOCHILA"/>
    <s v="MOCHILA LAPTOP B VERDE"/>
    <n v="1207437"/>
    <n v="60.2"/>
  </r>
  <r>
    <n v="55013"/>
    <x v="88"/>
    <x v="1"/>
    <x v="1"/>
    <s v="LAPTOP"/>
    <s v="LAPTOP AMD RYZEN H GB RAM GTX"/>
    <n v="1006144"/>
    <n v="855"/>
  </r>
  <r>
    <n v="55013"/>
    <x v="88"/>
    <x v="1"/>
    <x v="0"/>
    <s v="LAPTOP"/>
    <s v="LAPTOP A LT LT I I GB GB TB"/>
    <n v="1009748"/>
    <n v="770"/>
  </r>
  <r>
    <n v="55014"/>
    <x v="89"/>
    <x v="3"/>
    <x v="2"/>
    <s v="IMPRESORA"/>
    <s v="IMPRESORA L VERDE"/>
    <n v="1209297"/>
    <n v="75.2"/>
  </r>
  <r>
    <n v="55015"/>
    <x v="89"/>
    <x v="5"/>
    <x v="1"/>
    <s v="LAPTOP"/>
    <s v="LAPTOP ASPIRE INTEL GB NEGRO"/>
    <n v="1005580"/>
    <n v="339"/>
  </r>
  <r>
    <n v="55016"/>
    <x v="90"/>
    <x v="1"/>
    <x v="4"/>
    <s v="LAPTOP"/>
    <s v="LAPTOP K DJ DJ I I GB GB GB GB SSD"/>
    <n v="1003544"/>
    <n v="650"/>
  </r>
  <r>
    <n v="55017"/>
    <x v="91"/>
    <x v="6"/>
    <x v="4"/>
    <s v="MONITOR"/>
    <s v="MONITOR E HV HV PULG VGA"/>
    <n v="1005091"/>
    <n v="150"/>
  </r>
  <r>
    <n v="55018"/>
    <x v="91"/>
    <x v="6"/>
    <x v="4"/>
    <s v="MONITOR"/>
    <s v="MONITOR E HV HV PULG VGA"/>
    <n v="1005091"/>
    <n v="150"/>
  </r>
  <r>
    <n v="55019"/>
    <x v="92"/>
    <x v="3"/>
    <x v="2"/>
    <s v="IMPRESORA"/>
    <s v="IMPRESORA L INKJET"/>
    <n v="1006387"/>
    <n v="30"/>
  </r>
  <r>
    <n v="55020"/>
    <x v="92"/>
    <x v="5"/>
    <x v="2"/>
    <s v="IMPRESORA"/>
    <s v="IMPRESORA M NEGRO"/>
    <n v="1007048"/>
    <n v="190"/>
  </r>
  <r>
    <n v="55021"/>
    <x v="92"/>
    <x v="3"/>
    <x v="4"/>
    <s v="MOCHILA"/>
    <s v="MOCHILA PARA LAPTOP ES BP"/>
    <n v="1001769"/>
    <n v="65"/>
  </r>
  <r>
    <n v="55022"/>
    <x v="92"/>
    <x v="4"/>
    <x v="0"/>
    <s v="LAPTOP"/>
    <s v="LAPTOP A LT LT I I GB GB TB"/>
    <n v="1009748"/>
    <n v="770"/>
  </r>
  <r>
    <n v="55023"/>
    <x v="93"/>
    <x v="2"/>
    <x v="1"/>
    <s v="MONITOR"/>
    <s v="MONITOR LED NEGRO"/>
    <n v="1303214"/>
    <n v="52.3"/>
  </r>
  <r>
    <n v="55024"/>
    <x v="94"/>
    <x v="6"/>
    <x v="3"/>
    <s v="USB"/>
    <s v="USB TB NEGRO"/>
    <n v="1406602"/>
    <n v="120.4"/>
  </r>
  <r>
    <n v="55025"/>
    <x v="94"/>
    <x v="0"/>
    <x v="1"/>
    <s v="LAPTOP"/>
    <s v="LAPTOP AMD RYZEN H GB RAM GTX"/>
    <n v="1006144"/>
    <n v="855"/>
  </r>
  <r>
    <n v="55026"/>
    <x v="94"/>
    <x v="2"/>
    <x v="0"/>
    <s v="LAPTOP"/>
    <s v="LAPTOP LA ZW LA LA COREI COREI U"/>
    <n v="1001131"/>
    <n v="850"/>
  </r>
  <r>
    <n v="55027"/>
    <x v="95"/>
    <x v="1"/>
    <x v="0"/>
    <s v="LAPTOP"/>
    <s v="LAPTOP CI NEGRO Y GRIS"/>
    <n v="1008075"/>
    <n v="1050"/>
  </r>
  <r>
    <n v="55027"/>
    <x v="95"/>
    <x v="1"/>
    <x v="3"/>
    <s v="LAPTOP"/>
    <s v="LAPTOP IP IGL"/>
    <n v="1003499"/>
    <n v="450"/>
  </r>
  <r>
    <n v="55028"/>
    <x v="95"/>
    <x v="6"/>
    <x v="3"/>
    <s v="USB"/>
    <s v="USB GBZ"/>
    <n v="1002796"/>
    <n v="95"/>
  </r>
  <r>
    <n v="55028"/>
    <x v="95"/>
    <x v="6"/>
    <x v="0"/>
    <s v="MOCHILA"/>
    <s v="MOCHILA A SUPER"/>
    <n v="1509928"/>
    <n v="720.5"/>
  </r>
  <r>
    <n v="55028"/>
    <x v="95"/>
    <x v="6"/>
    <x v="3"/>
    <s v="USB"/>
    <s v="USB GBZ"/>
    <n v="1002796"/>
    <n v="95"/>
  </r>
  <r>
    <n v="55029"/>
    <x v="96"/>
    <x v="4"/>
    <x v="4"/>
    <s v="MOCHILA"/>
    <s v="MOCHILA PARA LAPTOP ES BP"/>
    <n v="1001769"/>
    <n v="65"/>
  </r>
  <r>
    <n v="55029"/>
    <x v="96"/>
    <x v="4"/>
    <x v="4"/>
    <s v="MONITOR"/>
    <s v="MONITOR E HV HV PULG VGA"/>
    <n v="1005091"/>
    <n v="150"/>
  </r>
  <r>
    <n v="55030"/>
    <x v="97"/>
    <x v="5"/>
    <x v="4"/>
    <s v="MONITOR"/>
    <s v="MONITOR E HV HV PULG VGA"/>
    <n v="1005091"/>
    <n v="150"/>
  </r>
  <r>
    <n v="55030"/>
    <x v="97"/>
    <x v="5"/>
    <x v="0"/>
    <s v="LAPTOP"/>
    <s v="LAPTOP PAVILION LA CORE I PULG"/>
    <n v="1004023"/>
    <n v="850"/>
  </r>
  <r>
    <n v="55031"/>
    <x v="98"/>
    <x v="1"/>
    <x v="1"/>
    <s v="LAPTOP"/>
    <s v="LAPTOP ASPIRE INTEL GB NEGRO"/>
    <n v="1005580"/>
    <n v="339"/>
  </r>
  <r>
    <n v="55032"/>
    <x v="99"/>
    <x v="2"/>
    <x v="2"/>
    <s v="IMPRESORA"/>
    <s v="IMPRESORA L VERDE"/>
    <n v="1209297"/>
    <n v="75.2"/>
  </r>
  <r>
    <n v="55032"/>
    <x v="99"/>
    <x v="2"/>
    <x v="0"/>
    <s v="MOCHILA"/>
    <s v="MOCHILA A SUPER"/>
    <n v="1509928"/>
    <n v="720.5"/>
  </r>
  <r>
    <n v="55033"/>
    <x v="99"/>
    <x v="1"/>
    <x v="0"/>
    <s v="LAPTOP"/>
    <s v="LAPTOP CI NEGRO Y GRIS"/>
    <n v="1008075"/>
    <n v="1050"/>
  </r>
  <r>
    <n v="55034"/>
    <x v="6"/>
    <x v="5"/>
    <x v="0"/>
    <s v="LAPTOP"/>
    <s v="LAPTOP CI NEGRO Y GRIS"/>
    <n v="1008075"/>
    <n v="1050"/>
  </r>
  <r>
    <n v="55035"/>
    <x v="100"/>
    <x v="6"/>
    <x v="2"/>
    <s v="IMPRESORA"/>
    <s v="IMPRESORA M NEGRO"/>
    <n v="1007048"/>
    <n v="190"/>
  </r>
  <r>
    <n v="55035"/>
    <x v="100"/>
    <x v="6"/>
    <x v="3"/>
    <s v="USB"/>
    <s v="USB TB NEGRO"/>
    <n v="1406602"/>
    <n v="120.4"/>
  </r>
  <r>
    <n v="55035"/>
    <x v="100"/>
    <x v="6"/>
    <x v="3"/>
    <s v="MOUSE"/>
    <s v="MOUSE MINI RETRACTIL"/>
    <n v="1403930"/>
    <n v="80.400000000000006"/>
  </r>
  <r>
    <n v="55036"/>
    <x v="101"/>
    <x v="1"/>
    <x v="3"/>
    <s v="LAPTOP"/>
    <s v="LAPTOP IP IGL"/>
    <n v="1003499"/>
    <n v="450"/>
  </r>
  <r>
    <n v="55037"/>
    <x v="102"/>
    <x v="6"/>
    <x v="0"/>
    <s v="LAPTOP"/>
    <s v="LAPTOP X GRIS"/>
    <n v="1207622"/>
    <n v="100.2"/>
  </r>
  <r>
    <n v="55038"/>
    <x v="102"/>
    <x v="4"/>
    <x v="1"/>
    <s v="MONITOR"/>
    <s v="MONITOR LED NEGRO"/>
    <n v="1303214"/>
    <n v="52.3"/>
  </r>
  <r>
    <n v="55039"/>
    <x v="102"/>
    <x v="2"/>
    <x v="0"/>
    <s v="LAPTOP"/>
    <s v="LAPTOP CI NEGRO Y GRIS"/>
    <n v="1008075"/>
    <n v="1050"/>
  </r>
  <r>
    <n v="55040"/>
    <x v="103"/>
    <x v="5"/>
    <x v="3"/>
    <s v="USB"/>
    <s v="USB TB NEGRO"/>
    <n v="1406602"/>
    <n v="120.4"/>
  </r>
  <r>
    <n v="55041"/>
    <x v="103"/>
    <x v="0"/>
    <x v="1"/>
    <s v="MONITOR"/>
    <s v="MONITOR UM HX AA P NITRO ¨"/>
    <n v="1005544"/>
    <n v="249"/>
  </r>
  <r>
    <n v="55042"/>
    <x v="103"/>
    <x v="5"/>
    <x v="0"/>
    <s v="IMPRESORA"/>
    <s v="IMPRESORA WIFI X"/>
    <n v="1503714"/>
    <n v="92.5"/>
  </r>
  <r>
    <n v="55043"/>
    <x v="103"/>
    <x v="1"/>
    <x v="0"/>
    <s v="LAPTOP"/>
    <s v="LAPTOP LA ZW LA LA COREI COREI U"/>
    <n v="1001131"/>
    <n v="850"/>
  </r>
  <r>
    <n v="55044"/>
    <x v="104"/>
    <x v="0"/>
    <x v="3"/>
    <s v="MOUSE"/>
    <s v="MOUSE MINI RETRACTIL"/>
    <n v="1403930"/>
    <n v="80.400000000000006"/>
  </r>
  <r>
    <n v="55044"/>
    <x v="104"/>
    <x v="0"/>
    <x v="0"/>
    <s v="LAPTOP"/>
    <s v="LAPTOP A LT LT I I GB GB TB"/>
    <n v="1009748"/>
    <n v="770"/>
  </r>
  <r>
    <n v="55045"/>
    <x v="105"/>
    <x v="1"/>
    <x v="0"/>
    <s v="IMPRESORA"/>
    <s v="IMPRESORA MULTIFUNCION"/>
    <n v="1207777"/>
    <n v="45.2"/>
  </r>
  <r>
    <n v="55045"/>
    <x v="105"/>
    <x v="1"/>
    <x v="0"/>
    <s v="MOCHILA"/>
    <s v="MOCHILA LAPTOP B VERDE"/>
    <n v="1207437"/>
    <n v="60.2"/>
  </r>
  <r>
    <n v="55046"/>
    <x v="106"/>
    <x v="6"/>
    <x v="0"/>
    <s v="IMPRESORA"/>
    <s v="IMPRESORA WIFI X"/>
    <n v="1503714"/>
    <n v="92.5"/>
  </r>
  <r>
    <n v="55047"/>
    <x v="106"/>
    <x v="5"/>
    <x v="1"/>
    <s v="LAPTOP"/>
    <s v="LAPTOP AMD RYZEN H GB RAM GTX"/>
    <n v="1006144"/>
    <n v="855"/>
  </r>
  <r>
    <n v="55048"/>
    <x v="91"/>
    <x v="4"/>
    <x v="0"/>
    <s v="MOUSE"/>
    <s v="MOUSE NEGRO CX"/>
    <n v="3001673"/>
    <n v="60"/>
  </r>
  <r>
    <n v="55049"/>
    <x v="107"/>
    <x v="5"/>
    <x v="3"/>
    <s v="USB"/>
    <s v="USB TB NEGRO"/>
    <n v="1406602"/>
    <n v="120.4"/>
  </r>
  <r>
    <n v="55050"/>
    <x v="107"/>
    <x v="2"/>
    <x v="0"/>
    <s v="MOCHILA"/>
    <s v="MOCHILA A SUPER"/>
    <n v="1509928"/>
    <n v="720.5"/>
  </r>
  <r>
    <n v="55051"/>
    <x v="107"/>
    <x v="0"/>
    <x v="0"/>
    <s v="MOCHILA"/>
    <s v="MOCHILA A SUPER"/>
    <n v="1509928"/>
    <n v="720.5"/>
  </r>
  <r>
    <n v="55052"/>
    <x v="108"/>
    <x v="1"/>
    <x v="2"/>
    <s v="IMPRESORA"/>
    <s v="IMPRESORA MATRIZ LX"/>
    <n v="1008861"/>
    <n v="170"/>
  </r>
  <r>
    <n v="55053"/>
    <x v="108"/>
    <x v="2"/>
    <x v="2"/>
    <s v="IMPRESORA"/>
    <s v="IMPRESORA L INKJET"/>
    <n v="1006387"/>
    <n v="30"/>
  </r>
  <r>
    <n v="55054"/>
    <x v="109"/>
    <x v="1"/>
    <x v="1"/>
    <s v="LAPTOP"/>
    <s v="LAPTOP ASPIRE INTEL GB NEGRO"/>
    <n v="1005580"/>
    <n v="339"/>
  </r>
  <r>
    <n v="55055"/>
    <x v="110"/>
    <x v="0"/>
    <x v="1"/>
    <s v="MOUSE"/>
    <s v="MOUSE M NEG GRIS"/>
    <n v="1507913"/>
    <n v="29.5"/>
  </r>
  <r>
    <n v="55056"/>
    <x v="111"/>
    <x v="4"/>
    <x v="3"/>
    <s v="MOUSE"/>
    <s v="MOUSE M AZUL"/>
    <n v="1203058"/>
    <n v="84.2"/>
  </r>
  <r>
    <n v="55057"/>
    <x v="112"/>
    <x v="5"/>
    <x v="0"/>
    <s v="LAPTOP"/>
    <s v="LAPTOP CI NEGRO Y GRIS"/>
    <n v="1008075"/>
    <n v="1050"/>
  </r>
  <r>
    <n v="55058"/>
    <x v="112"/>
    <x v="0"/>
    <x v="4"/>
    <s v="MOCHILA"/>
    <s v="MOCHILA PARA LAPTOP ES BP"/>
    <n v="1001769"/>
    <n v="65"/>
  </r>
  <r>
    <n v="55059"/>
    <x v="96"/>
    <x v="5"/>
    <x v="4"/>
    <s v="MONITOR"/>
    <s v="MONITOR E HV HV PULG VGA"/>
    <n v="1005091"/>
    <n v="150"/>
  </r>
  <r>
    <n v="55059"/>
    <x v="96"/>
    <x v="5"/>
    <x v="0"/>
    <s v="MOCHILA"/>
    <s v="MOCHILA A SUPER"/>
    <n v="1509928"/>
    <n v="720.5"/>
  </r>
  <r>
    <n v="55060"/>
    <x v="113"/>
    <x v="2"/>
    <x v="2"/>
    <s v="IMPRESORA"/>
    <s v="IMPRESORA L INKJET"/>
    <n v="1006387"/>
    <n v="30"/>
  </r>
  <r>
    <n v="55061"/>
    <x v="113"/>
    <x v="6"/>
    <x v="0"/>
    <s v="MOCHILA"/>
    <s v="MOCHILA A SUPER"/>
    <n v="1509928"/>
    <n v="720.5"/>
  </r>
  <r>
    <n v="55062"/>
    <x v="114"/>
    <x v="5"/>
    <x v="1"/>
    <s v="MONITOR"/>
    <s v="MONITOR LED NEGRO"/>
    <n v="1303214"/>
    <n v="52.3"/>
  </r>
  <r>
    <n v="55063"/>
    <x v="115"/>
    <x v="1"/>
    <x v="2"/>
    <s v="IMPRESORA"/>
    <s v="IMPRESORA L INKJET"/>
    <n v="1006387"/>
    <n v="30"/>
  </r>
  <r>
    <n v="55064"/>
    <x v="115"/>
    <x v="4"/>
    <x v="1"/>
    <s v="UM"/>
    <s v="UM HV AA ¨ IPS FHD NEGRO"/>
    <n v="1555542"/>
    <n v="299.55"/>
  </r>
  <r>
    <n v="55065"/>
    <x v="116"/>
    <x v="0"/>
    <x v="1"/>
    <s v="MONITOR"/>
    <s v="MONITOR LED NEGRO"/>
    <n v="1303214"/>
    <n v="52.3"/>
  </r>
  <r>
    <n v="55066"/>
    <x v="116"/>
    <x v="3"/>
    <x v="1"/>
    <s v="LAPTOP"/>
    <s v="LAPTOP AMD RYZEN H GB RAM GTX"/>
    <n v="1006144"/>
    <n v="855"/>
  </r>
  <r>
    <n v="55067"/>
    <x v="116"/>
    <x v="5"/>
    <x v="0"/>
    <s v="IMPRESORA"/>
    <s v="IMPRESORA MULTIFUNCION"/>
    <n v="1207777"/>
    <n v="45.2"/>
  </r>
  <r>
    <n v="55068"/>
    <x v="117"/>
    <x v="0"/>
    <x v="3"/>
    <s v="USB"/>
    <s v="USB GBZ"/>
    <n v="1002796"/>
    <n v="95"/>
  </r>
  <r>
    <n v="55069"/>
    <x v="118"/>
    <x v="2"/>
    <x v="0"/>
    <s v="IMPRESORA"/>
    <s v="IMPRESORA WIFI X"/>
    <n v="1503714"/>
    <n v="92.5"/>
  </r>
  <r>
    <n v="55070"/>
    <x v="119"/>
    <x v="6"/>
    <x v="0"/>
    <s v="IMPRESORA"/>
    <s v="IMPRESORA MULTIFUNCION"/>
    <n v="1207777"/>
    <n v="45.2"/>
  </r>
  <r>
    <n v="55070"/>
    <x v="119"/>
    <x v="6"/>
    <x v="2"/>
    <s v="IMPRESORA"/>
    <s v="IMPRESORA L INKJET"/>
    <n v="1006387"/>
    <n v="30"/>
  </r>
  <r>
    <n v="55071"/>
    <x v="120"/>
    <x v="3"/>
    <x v="4"/>
    <s v="LAPTOP"/>
    <s v="LAPTOP A"/>
    <n v="1007942"/>
    <n v="980"/>
  </r>
  <r>
    <n v="55072"/>
    <x v="121"/>
    <x v="2"/>
    <x v="1"/>
    <s v="MONITOR"/>
    <s v="MONITOR LED Y"/>
    <n v="1001149"/>
    <n v="84"/>
  </r>
  <r>
    <n v="55072"/>
    <x v="121"/>
    <x v="2"/>
    <x v="4"/>
    <s v="MONITOR"/>
    <s v="MONITOR E HV HV PULG VGA"/>
    <n v="1005091"/>
    <n v="150"/>
  </r>
  <r>
    <n v="55073"/>
    <x v="122"/>
    <x v="6"/>
    <x v="1"/>
    <s v="LAPTOP"/>
    <s v="LAPTOP AMD RYZEN H GB RAM GTX"/>
    <n v="1006144"/>
    <n v="855"/>
  </r>
  <r>
    <n v="55073"/>
    <x v="122"/>
    <x v="6"/>
    <x v="2"/>
    <s v="IMPRESORA"/>
    <s v="IMPRESORA M NEGRO"/>
    <n v="1007048"/>
    <n v="190"/>
  </r>
  <r>
    <n v="55074"/>
    <x v="123"/>
    <x v="2"/>
    <x v="0"/>
    <s v="LAPTOP"/>
    <s v="LAPTOP PAVILION LA CORE I PULG"/>
    <n v="1004023"/>
    <n v="850"/>
  </r>
  <r>
    <n v="55075"/>
    <x v="124"/>
    <x v="5"/>
    <x v="2"/>
    <s v="IMPRESORA"/>
    <s v="IMPRESORA MATRIZ LX"/>
    <n v="1008861"/>
    <n v="170"/>
  </r>
  <r>
    <n v="55076"/>
    <x v="125"/>
    <x v="1"/>
    <x v="4"/>
    <s v="MONITOR"/>
    <s v="MONITOR E HV HV PULG VGA"/>
    <n v="1005091"/>
    <n v="150"/>
  </r>
  <r>
    <n v="55076"/>
    <x v="125"/>
    <x v="1"/>
    <x v="4"/>
    <s v="LAPTOP"/>
    <s v="LAPTOP K DJ DJ I I GB GB GB GB SSD"/>
    <n v="1003544"/>
    <n v="650"/>
  </r>
  <r>
    <n v="55077"/>
    <x v="125"/>
    <x v="2"/>
    <x v="0"/>
    <s v="MOUSE"/>
    <s v="MOUSE NEGRO CX"/>
    <n v="3001673"/>
    <n v="60"/>
  </r>
  <r>
    <n v="55078"/>
    <x v="126"/>
    <x v="1"/>
    <x v="0"/>
    <s v="LAPTOP"/>
    <s v="LAPTOP LA ZW LA LA COREI COREI U"/>
    <n v="1001131"/>
    <n v="850"/>
  </r>
  <r>
    <n v="55079"/>
    <x v="126"/>
    <x v="5"/>
    <x v="0"/>
    <s v="IMPRESORA"/>
    <s v="IMPRESORA MULTIFUNCION"/>
    <n v="1207777"/>
    <n v="45.2"/>
  </r>
  <r>
    <n v="55080"/>
    <x v="127"/>
    <x v="1"/>
    <x v="1"/>
    <s v="LAPTOP"/>
    <s v="LAPTOP ASPIRE INTEL GB NEGRO"/>
    <n v="1005580"/>
    <n v="339"/>
  </r>
  <r>
    <n v="55081"/>
    <x v="127"/>
    <x v="6"/>
    <x v="0"/>
    <s v="MOUSE"/>
    <s v="MOUSE NEGRO CX"/>
    <n v="3001673"/>
    <n v="60"/>
  </r>
  <r>
    <n v="55081"/>
    <x v="127"/>
    <x v="6"/>
    <x v="0"/>
    <s v="LAPTOP"/>
    <s v="LAPTOP LA ZW LA LA COREI COREI U"/>
    <n v="1001131"/>
    <n v="850"/>
  </r>
  <r>
    <n v="55082"/>
    <x v="128"/>
    <x v="5"/>
    <x v="0"/>
    <s v="MOCHILA"/>
    <s v="MOCHILA A SUPER"/>
    <n v="1509928"/>
    <n v="720.5"/>
  </r>
  <r>
    <n v="55083"/>
    <x v="129"/>
    <x v="6"/>
    <x v="4"/>
    <s v="MONITOR"/>
    <s v="MONITOR E HV HV PULG VGA"/>
    <n v="1005091"/>
    <n v="150"/>
  </r>
  <r>
    <n v="55083"/>
    <x v="129"/>
    <x v="6"/>
    <x v="0"/>
    <s v="LAPTOP"/>
    <s v="LAPTOP X GRIS"/>
    <n v="1207622"/>
    <n v="100.2"/>
  </r>
  <r>
    <n v="55084"/>
    <x v="130"/>
    <x v="1"/>
    <x v="0"/>
    <s v="LAPTOP"/>
    <s v="LAPTOP LA ZW LA LA COREI COREI U"/>
    <n v="1001131"/>
    <n v="850"/>
  </r>
  <r>
    <n v="55085"/>
    <x v="130"/>
    <x v="5"/>
    <x v="2"/>
    <s v="IMPRESORA"/>
    <s v="IMPRESORA L VERDE"/>
    <n v="1209297"/>
    <n v="75.2"/>
  </r>
  <r>
    <n v="55086"/>
    <x v="131"/>
    <x v="6"/>
    <x v="4"/>
    <s v="MONITOR"/>
    <s v="MONITOR E HV HV PULG VGA"/>
    <n v="1005091"/>
    <n v="150"/>
  </r>
  <r>
    <n v="55087"/>
    <x v="131"/>
    <x v="1"/>
    <x v="1"/>
    <s v="MONITOR"/>
    <s v="MONITOR LED Y"/>
    <n v="1001149"/>
    <n v="84"/>
  </r>
  <r>
    <n v="55088"/>
    <x v="132"/>
    <x v="2"/>
    <x v="1"/>
    <s v="MOUSE"/>
    <s v="MOUSE M NEG GRIS"/>
    <n v="1507913"/>
    <n v="29.5"/>
  </r>
  <r>
    <n v="55088"/>
    <x v="132"/>
    <x v="2"/>
    <x v="0"/>
    <s v="LAPTOP"/>
    <s v="LAPTOP PAVILION LA CORE I PULG"/>
    <n v="1004023"/>
    <n v="850"/>
  </r>
  <r>
    <n v="55089"/>
    <x v="132"/>
    <x v="0"/>
    <x v="3"/>
    <s v="LAPTOP"/>
    <s v="LAPTOP IP IGL"/>
    <n v="1003499"/>
    <n v="450"/>
  </r>
  <r>
    <n v="55090"/>
    <x v="133"/>
    <x v="5"/>
    <x v="2"/>
    <s v="IMPRESORA"/>
    <s v="IMPRESORA L INKJET"/>
    <n v="1006387"/>
    <n v="30"/>
  </r>
  <r>
    <n v="55091"/>
    <x v="133"/>
    <x v="4"/>
    <x v="2"/>
    <s v="IMPRESORA"/>
    <s v="IMPRESORA M NEGRO"/>
    <n v="1007048"/>
    <n v="190"/>
  </r>
  <r>
    <n v="55091"/>
    <x v="134"/>
    <x v="4"/>
    <x v="3"/>
    <s v="MOUSE"/>
    <s v="MOUSE MINI RETRACTIL"/>
    <n v="1403930"/>
    <n v="80.400000000000006"/>
  </r>
  <r>
    <n v="55091"/>
    <x v="134"/>
    <x v="4"/>
    <x v="1"/>
    <s v="MONITOR"/>
    <s v="MONITOR LED Y"/>
    <n v="1001149"/>
    <n v="84"/>
  </r>
  <r>
    <n v="55092"/>
    <x v="135"/>
    <x v="3"/>
    <x v="4"/>
    <s v="MONITOR"/>
    <s v="MONITOR E HV HV PULG VGA"/>
    <n v="1005091"/>
    <n v="150"/>
  </r>
  <r>
    <n v="55093"/>
    <x v="135"/>
    <x v="4"/>
    <x v="4"/>
    <s v="MONITOR"/>
    <s v="MONITOR E HV HV PULG VGA"/>
    <n v="1005091"/>
    <n v="150"/>
  </r>
  <r>
    <n v="55094"/>
    <x v="136"/>
    <x v="2"/>
    <x v="0"/>
    <s v="LAPTOP"/>
    <s v="LAPTOP LA ZW LA LA COREI COREI U"/>
    <n v="1001131"/>
    <n v="850"/>
  </r>
  <r>
    <n v="55094"/>
    <x v="136"/>
    <x v="2"/>
    <x v="1"/>
    <s v="MONITOR"/>
    <s v="MONITOR S PULGADAS X"/>
    <n v="1403020"/>
    <n v="150"/>
  </r>
  <r>
    <n v="55095"/>
    <x v="137"/>
    <x v="0"/>
    <x v="0"/>
    <s v="MOCHILA"/>
    <s v="MOCHILA A SUPER"/>
    <n v="1509928"/>
    <n v="720.5"/>
  </r>
  <r>
    <n v="55096"/>
    <x v="137"/>
    <x v="3"/>
    <x v="0"/>
    <s v="LAPTOP"/>
    <s v="LAPTOP X GRIS"/>
    <n v="1207622"/>
    <n v="100.2"/>
  </r>
  <r>
    <n v="55097"/>
    <x v="138"/>
    <x v="2"/>
    <x v="0"/>
    <s v="LAPTOP"/>
    <s v="LAPTOP A LT LT I I GB GB TB"/>
    <n v="1009748"/>
    <n v="770"/>
  </r>
  <r>
    <n v="55097"/>
    <x v="138"/>
    <x v="2"/>
    <x v="0"/>
    <s v="IMPRESORA"/>
    <s v="IMPRESORA MULTIFUNCION"/>
    <n v="1207777"/>
    <n v="45.2"/>
  </r>
  <r>
    <n v="55098"/>
    <x v="138"/>
    <x v="0"/>
    <x v="2"/>
    <s v="IMPRESORA"/>
    <s v="IMPRESORA M NEGRO"/>
    <n v="1007048"/>
    <n v="190"/>
  </r>
  <r>
    <n v="55099"/>
    <x v="139"/>
    <x v="6"/>
    <x v="1"/>
    <s v="MOUSE"/>
    <s v="MOUSE M INALAMBRICO USB"/>
    <n v="1006346"/>
    <n v="25"/>
  </r>
  <r>
    <n v="55100"/>
    <x v="140"/>
    <x v="5"/>
    <x v="0"/>
    <s v="IMPRESORA"/>
    <s v="IMPRESORA MULTIFUNCION"/>
    <n v="1207777"/>
    <n v="45.2"/>
  </r>
  <r>
    <n v="55101"/>
    <x v="141"/>
    <x v="0"/>
    <x v="1"/>
    <s v="LAPTOP"/>
    <s v="LAPTOP AMD RYZEN H GB RAM GTX"/>
    <n v="1006144"/>
    <n v="855"/>
  </r>
  <r>
    <n v="55102"/>
    <x v="141"/>
    <x v="1"/>
    <x v="1"/>
    <s v="MONITOR"/>
    <s v="MONITOR LED NEGRO"/>
    <n v="1303214"/>
    <n v="52.3"/>
  </r>
  <r>
    <n v="55103"/>
    <x v="8"/>
    <x v="6"/>
    <x v="0"/>
    <s v="IMPRESORA"/>
    <s v="IMPRESORA WIFI X"/>
    <n v="1503714"/>
    <n v="92.5"/>
  </r>
  <r>
    <n v="55104"/>
    <x v="8"/>
    <x v="2"/>
    <x v="0"/>
    <s v="MOUSE"/>
    <s v="MOUSE INALAMBRICO GHz"/>
    <n v="1003412"/>
    <n v="55"/>
  </r>
  <r>
    <n v="55105"/>
    <x v="142"/>
    <x v="4"/>
    <x v="1"/>
    <s v="UM"/>
    <s v="UM HV AA ¨ IPS FHD NEGRO"/>
    <n v="1555542"/>
    <n v="299.55"/>
  </r>
  <r>
    <n v="55106"/>
    <x v="142"/>
    <x v="5"/>
    <x v="0"/>
    <s v="LAPTOP"/>
    <s v="LAPTOP PAVILION LA CORE I PULG"/>
    <n v="1004023"/>
    <n v="850"/>
  </r>
  <r>
    <n v="55107"/>
    <x v="143"/>
    <x v="1"/>
    <x v="4"/>
    <s v="MONITOR"/>
    <s v="MONITOR E HV HV PULG VGA"/>
    <n v="1005091"/>
    <n v="150"/>
  </r>
  <r>
    <n v="55108"/>
    <x v="143"/>
    <x v="2"/>
    <x v="1"/>
    <s v="UM"/>
    <s v="UM HV AA ¨ IPS FHD NEGRO"/>
    <n v="1555542"/>
    <n v="299.55"/>
  </r>
  <r>
    <n v="55109"/>
    <x v="144"/>
    <x v="0"/>
    <x v="0"/>
    <s v="LAPTOP"/>
    <s v="LAPTOP PAVILION LA CORE I PULG"/>
    <n v="1004023"/>
    <n v="850"/>
  </r>
  <r>
    <n v="55110"/>
    <x v="4"/>
    <x v="6"/>
    <x v="2"/>
    <s v="IMPRESORA"/>
    <s v="IMPRESORA L VERDE"/>
    <n v="1209297"/>
    <n v="75.2"/>
  </r>
  <r>
    <n v="55111"/>
    <x v="4"/>
    <x v="1"/>
    <x v="2"/>
    <s v="IMPRESORA"/>
    <s v="IMPRESORA MATRIZ LX"/>
    <n v="1008861"/>
    <n v="170"/>
  </r>
  <r>
    <n v="55111"/>
    <x v="144"/>
    <x v="1"/>
    <x v="0"/>
    <s v="LAPTOP"/>
    <s v="LAPTOP PAVILION LA CORE I PULG"/>
    <n v="1004023"/>
    <n v="850"/>
  </r>
  <r>
    <n v="55112"/>
    <x v="145"/>
    <x v="0"/>
    <x v="0"/>
    <s v="LAPTOP"/>
    <s v="LAPTOP X GRIS"/>
    <n v="1207622"/>
    <n v="100.2"/>
  </r>
  <r>
    <n v="55113"/>
    <x v="145"/>
    <x v="4"/>
    <x v="2"/>
    <s v="IMPRESORA"/>
    <s v="IMPRESORA L INKJET"/>
    <n v="1006387"/>
    <n v="30"/>
  </r>
  <r>
    <n v="55114"/>
    <x v="146"/>
    <x v="1"/>
    <x v="1"/>
    <s v="MOUSE"/>
    <s v="MOUSE M INALAMBRICO USB"/>
    <n v="1006346"/>
    <n v="25"/>
  </r>
  <r>
    <n v="55115"/>
    <x v="146"/>
    <x v="4"/>
    <x v="3"/>
    <s v="MOUSE"/>
    <s v="MOUSE MINI RETRACTIL"/>
    <n v="1403930"/>
    <n v="80.400000000000006"/>
  </r>
  <r>
    <n v="55115"/>
    <x v="134"/>
    <x v="4"/>
    <x v="3"/>
    <s v="MOUSE"/>
    <s v="MOUSE MINI RETRACTIL"/>
    <n v="1403930"/>
    <n v="80.400000000000006"/>
  </r>
  <r>
    <n v="55116"/>
    <x v="132"/>
    <x v="0"/>
    <x v="3"/>
    <s v="LAPTOP"/>
    <s v="LAPTOP IP IGL"/>
    <n v="1003499"/>
    <n v="450"/>
  </r>
  <r>
    <n v="55116"/>
    <x v="13"/>
    <x v="0"/>
    <x v="1"/>
    <s v="MOUSE"/>
    <s v="MOUSE M INALAMBRICO USB"/>
    <n v="1006346"/>
    <n v="25"/>
  </r>
  <r>
    <n v="55116"/>
    <x v="13"/>
    <x v="0"/>
    <x v="4"/>
    <s v="MOCHILA"/>
    <s v="MOCHILA PARA LAPTOP ES BP"/>
    <n v="1001769"/>
    <n v="65"/>
  </r>
  <r>
    <n v="55117"/>
    <x v="147"/>
    <x v="1"/>
    <x v="1"/>
    <s v="MONITOR"/>
    <s v="MONITOR LED NEGRO"/>
    <n v="1303214"/>
    <n v="52.3"/>
  </r>
  <r>
    <n v="55118"/>
    <x v="148"/>
    <x v="0"/>
    <x v="2"/>
    <s v="IMPRESORA"/>
    <s v="IMPRESORA MATRIZ LX"/>
    <n v="1008861"/>
    <n v="170"/>
  </r>
  <r>
    <n v="55119"/>
    <x v="148"/>
    <x v="5"/>
    <x v="0"/>
    <s v="IMPRESORA"/>
    <s v="IMPRESORA MULTIFUNCION"/>
    <n v="1207777"/>
    <n v="45.2"/>
  </r>
  <r>
    <n v="55119"/>
    <x v="148"/>
    <x v="5"/>
    <x v="2"/>
    <s v="IMPRESORA"/>
    <s v="IMPRESORA L INKJET"/>
    <n v="1006387"/>
    <n v="30"/>
  </r>
  <r>
    <n v="55120"/>
    <x v="149"/>
    <x v="1"/>
    <x v="4"/>
    <s v="LAPTOP"/>
    <s v="LAPTOP A"/>
    <n v="1007942"/>
    <n v="980"/>
  </r>
  <r>
    <n v="55121"/>
    <x v="149"/>
    <x v="5"/>
    <x v="1"/>
    <s v="MONITOR"/>
    <s v="MONITOR UM HX AA P NITRO ¨"/>
    <n v="1005544"/>
    <n v="249"/>
  </r>
  <r>
    <n v="55122"/>
    <x v="150"/>
    <x v="0"/>
    <x v="0"/>
    <s v="IMPRESORA"/>
    <s v="IMPRESORA WIFI X"/>
    <n v="1503714"/>
    <n v="92.5"/>
  </r>
  <r>
    <n v="55123"/>
    <x v="150"/>
    <x v="5"/>
    <x v="1"/>
    <s v="LAPTOP"/>
    <s v="LAPTOP ASPIRE INTEL GB NEGRO"/>
    <n v="1005580"/>
    <n v="339"/>
  </r>
  <r>
    <n v="55124"/>
    <x v="150"/>
    <x v="2"/>
    <x v="4"/>
    <s v="LAPTOP"/>
    <s v="LAPTOP K DJ DJ I I GB GB GB GB SSD"/>
    <n v="1003544"/>
    <n v="650"/>
  </r>
  <r>
    <n v="55125"/>
    <x v="151"/>
    <x v="0"/>
    <x v="4"/>
    <s v="LAPTOP"/>
    <s v="LAPTOP K DJ DJ I I GB GB GB GB SSD"/>
    <n v="1003544"/>
    <n v="650"/>
  </r>
  <r>
    <n v="55126"/>
    <x v="152"/>
    <x v="5"/>
    <x v="1"/>
    <s v="LAPTOP"/>
    <s v="LAPTOP AMD RYZEN H GB RAM GTX"/>
    <n v="1006144"/>
    <n v="855"/>
  </r>
  <r>
    <n v="55127"/>
    <x v="153"/>
    <x v="1"/>
    <x v="2"/>
    <s v="IMPRESORA"/>
    <s v="IMPRESORA M NEGRO"/>
    <n v="1007048"/>
    <n v="190"/>
  </r>
  <r>
    <n v="55128"/>
    <x v="153"/>
    <x v="2"/>
    <x v="0"/>
    <s v="LAPTOP"/>
    <s v="LAPTOP CI NEGRO Y GRIS"/>
    <n v="1008075"/>
    <n v="1050"/>
  </r>
  <r>
    <n v="55128"/>
    <x v="153"/>
    <x v="2"/>
    <x v="2"/>
    <s v="IMPRESORA"/>
    <s v="IMPRESORA L INKJET"/>
    <n v="1006387"/>
    <n v="30"/>
  </r>
  <r>
    <n v="55129"/>
    <x v="154"/>
    <x v="1"/>
    <x v="0"/>
    <s v="IMPRESORA"/>
    <s v="IMPRESORA MULTIFUNCION"/>
    <n v="1207777"/>
    <n v="45.2"/>
  </r>
  <r>
    <n v="55130"/>
    <x v="154"/>
    <x v="4"/>
    <x v="0"/>
    <s v="MOCHILA"/>
    <s v="MOCHILA LAPTOP B VERDE"/>
    <n v="1207437"/>
    <n v="60.2"/>
  </r>
  <r>
    <n v="55130"/>
    <x v="154"/>
    <x v="4"/>
    <x v="1"/>
    <s v="MOUSE"/>
    <s v="MOUSE M INALAMBRICO USB"/>
    <n v="1006346"/>
    <n v="25"/>
  </r>
  <r>
    <n v="55131"/>
    <x v="154"/>
    <x v="5"/>
    <x v="1"/>
    <s v="LAPTOP"/>
    <s v="LAPTOP ASPIRE INTEL GB NEGRO"/>
    <n v="1005580"/>
    <n v="339"/>
  </r>
  <r>
    <n v="55132"/>
    <x v="2"/>
    <x v="0"/>
    <x v="0"/>
    <s v="MOCHILA"/>
    <s v="MOCHILA A SUPER"/>
    <n v="1509928"/>
    <n v="720.5"/>
  </r>
  <r>
    <n v="55133"/>
    <x v="155"/>
    <x v="6"/>
    <x v="0"/>
    <s v="MOUSE"/>
    <s v="MOUSE INALAMBRICO GHz"/>
    <n v="1003412"/>
    <n v="55"/>
  </r>
  <r>
    <n v="55134"/>
    <x v="155"/>
    <x v="0"/>
    <x v="2"/>
    <s v="IMPRESORA"/>
    <s v="IMPRESORA L VERDE"/>
    <n v="1209297"/>
    <n v="75.2"/>
  </r>
  <r>
    <n v="55135"/>
    <x v="156"/>
    <x v="1"/>
    <x v="3"/>
    <s v="USB"/>
    <s v="USB GBZ"/>
    <n v="1002796"/>
    <n v="95"/>
  </r>
  <r>
    <n v="55136"/>
    <x v="156"/>
    <x v="2"/>
    <x v="1"/>
    <s v="MOUSE"/>
    <s v="MOUSE M NEG GRIS"/>
    <n v="1507913"/>
    <n v="29.5"/>
  </r>
  <r>
    <n v="55137"/>
    <x v="157"/>
    <x v="6"/>
    <x v="0"/>
    <s v="LAPTOP"/>
    <s v="LAPTOP CI NEGRO Y GRIS"/>
    <n v="1008075"/>
    <n v="1050"/>
  </r>
  <r>
    <n v="55138"/>
    <x v="158"/>
    <x v="5"/>
    <x v="1"/>
    <s v="LAPTOP"/>
    <s v="LAPTOP ASPIRE INTEL GB NEGRO"/>
    <n v="1005580"/>
    <n v="339"/>
  </r>
  <r>
    <n v="55139"/>
    <x v="159"/>
    <x v="6"/>
    <x v="4"/>
    <s v="MONITOR"/>
    <s v="MONITOR E HV HV PULG VGA"/>
    <n v="1005091"/>
    <n v="150"/>
  </r>
  <r>
    <n v="55140"/>
    <x v="159"/>
    <x v="5"/>
    <x v="1"/>
    <s v="MONITOR"/>
    <s v="MONITOR LED Y"/>
    <n v="1001149"/>
    <n v="84"/>
  </r>
  <r>
    <n v="55141"/>
    <x v="160"/>
    <x v="1"/>
    <x v="2"/>
    <s v="IMPRESORA"/>
    <s v="IMPRESORA MATRIZ LX"/>
    <n v="1008861"/>
    <n v="170"/>
  </r>
  <r>
    <n v="55142"/>
    <x v="161"/>
    <x v="4"/>
    <x v="2"/>
    <s v="IMPRESORA"/>
    <s v="IMPRESORA L VERDE"/>
    <n v="1209297"/>
    <n v="75.2"/>
  </r>
  <r>
    <n v="55143"/>
    <x v="162"/>
    <x v="2"/>
    <x v="3"/>
    <s v="MOUSE"/>
    <s v="MOUSE M AZUL"/>
    <n v="1203058"/>
    <n v="84.2"/>
  </r>
  <r>
    <n v="55144"/>
    <x v="163"/>
    <x v="1"/>
    <x v="3"/>
    <s v="USB"/>
    <s v="USB TB NEGRO"/>
    <n v="1406602"/>
    <n v="120.4"/>
  </r>
  <r>
    <n v="55145"/>
    <x v="164"/>
    <x v="2"/>
    <x v="1"/>
    <s v="UM"/>
    <s v="UM HV AA ¨ IPS FHD NEGRO"/>
    <n v="1555542"/>
    <n v="299.55"/>
  </r>
  <r>
    <n v="55146"/>
    <x v="165"/>
    <x v="0"/>
    <x v="1"/>
    <s v="MONITOR"/>
    <s v="MONITOR UM HX AA P NITRO ¨"/>
    <n v="1005544"/>
    <n v="249"/>
  </r>
  <r>
    <n v="55147"/>
    <x v="165"/>
    <x v="2"/>
    <x v="0"/>
    <s v="MOUSE"/>
    <s v="MOUSE BLUETOOTH"/>
    <n v="1003234"/>
    <n v="32"/>
  </r>
  <r>
    <n v="55147"/>
    <x v="165"/>
    <x v="2"/>
    <x v="3"/>
    <s v="USB"/>
    <s v="USB TB NEGRO"/>
    <n v="1406602"/>
    <n v="120.4"/>
  </r>
  <r>
    <n v="55148"/>
    <x v="165"/>
    <x v="5"/>
    <x v="0"/>
    <s v="MOUSE"/>
    <s v="MOUSE NEGRO CX"/>
    <n v="3001673"/>
    <n v="60"/>
  </r>
  <r>
    <n v="55148"/>
    <x v="165"/>
    <x v="5"/>
    <x v="0"/>
    <s v="IMPRESORA"/>
    <s v="IMPRESORA MULTIFUNCION"/>
    <n v="1207777"/>
    <n v="45.2"/>
  </r>
  <r>
    <n v="55149"/>
    <x v="166"/>
    <x v="4"/>
    <x v="0"/>
    <s v="MOCHILA"/>
    <s v="MOCHILA LAPTOP B VERDE"/>
    <n v="1207437"/>
    <n v="60.2"/>
  </r>
  <r>
    <n v="55150"/>
    <x v="167"/>
    <x v="2"/>
    <x v="0"/>
    <s v="LAPTOP"/>
    <s v="LAPTOP LA ZW LA LA COREI COREI U"/>
    <n v="1001131"/>
    <n v="850"/>
  </r>
  <r>
    <n v="55151"/>
    <x v="167"/>
    <x v="0"/>
    <x v="3"/>
    <s v="MOUSE"/>
    <s v="MOUSE M AZUL"/>
    <n v="1203058"/>
    <n v="84.2"/>
  </r>
  <r>
    <n v="55152"/>
    <x v="167"/>
    <x v="6"/>
    <x v="0"/>
    <s v="LAPTOP"/>
    <s v="LAPTOP A LT LT I I GB GB TB"/>
    <n v="1009748"/>
    <n v="770"/>
  </r>
  <r>
    <n v="55153"/>
    <x v="167"/>
    <x v="5"/>
    <x v="1"/>
    <s v="LAPTOP"/>
    <s v="LAPTOP AMD RYZEN H GB RAM GTX"/>
    <n v="1006144"/>
    <n v="855"/>
  </r>
  <r>
    <n v="55154"/>
    <x v="161"/>
    <x v="4"/>
    <x v="2"/>
    <s v="IMPRESORA"/>
    <s v="IMPRESORA MATRIZ LX"/>
    <n v="1008861"/>
    <n v="170"/>
  </r>
  <r>
    <n v="55155"/>
    <x v="168"/>
    <x v="6"/>
    <x v="1"/>
    <s v="MONITOR"/>
    <s v="MONITOR S PULGADAS X"/>
    <n v="1403020"/>
    <n v="150"/>
  </r>
  <r>
    <n v="55156"/>
    <x v="168"/>
    <x v="1"/>
    <x v="4"/>
    <s v="MONITOR"/>
    <s v="MONITOR E HV HV PULG VGA"/>
    <n v="1005091"/>
    <n v="150"/>
  </r>
  <r>
    <n v="55157"/>
    <x v="168"/>
    <x v="5"/>
    <x v="0"/>
    <s v="MOUSE"/>
    <s v="MOUSE NEGRO CX"/>
    <n v="3001673"/>
    <n v="60"/>
  </r>
  <r>
    <n v="55158"/>
    <x v="169"/>
    <x v="1"/>
    <x v="3"/>
    <s v="USB"/>
    <s v="USB TB NEGRO"/>
    <n v="1406602"/>
    <n v="120.4"/>
  </r>
  <r>
    <n v="55159"/>
    <x v="169"/>
    <x v="0"/>
    <x v="0"/>
    <s v="MOCHILA"/>
    <s v="MOCHILA LAPTOP B VERDE"/>
    <n v="1207437"/>
    <n v="60.2"/>
  </r>
  <r>
    <n v="55160"/>
    <x v="169"/>
    <x v="2"/>
    <x v="0"/>
    <s v="MOCHILA"/>
    <s v="MOCHILA LAPTOP B VERDE"/>
    <n v="1207437"/>
    <n v="60.2"/>
  </r>
  <r>
    <n v="55160"/>
    <x v="169"/>
    <x v="2"/>
    <x v="2"/>
    <s v="IMPRESORA"/>
    <s v="IMPRESORA M NEGRO"/>
    <n v="1007048"/>
    <n v="190"/>
  </r>
  <r>
    <n v="55161"/>
    <x v="170"/>
    <x v="5"/>
    <x v="0"/>
    <s v="IMPRESORA"/>
    <s v="IMPRESORA WIFI X"/>
    <n v="1503714"/>
    <n v="92.5"/>
  </r>
  <r>
    <n v="55161"/>
    <x v="170"/>
    <x v="5"/>
    <x v="0"/>
    <s v="MOCHILA"/>
    <s v="MOCHILA A SUPER"/>
    <n v="1509928"/>
    <n v="720.5"/>
  </r>
  <r>
    <n v="55161"/>
    <x v="170"/>
    <x v="5"/>
    <x v="2"/>
    <s v="IMPRESORA"/>
    <s v="IMPRESORA M NEGRO"/>
    <n v="1007048"/>
    <n v="190"/>
  </r>
  <r>
    <n v="55162"/>
    <x v="171"/>
    <x v="2"/>
    <x v="1"/>
    <s v="LAPTOP"/>
    <s v="LAPTOP ASPIRE INTEL GB NEGRO"/>
    <n v="1005580"/>
    <n v="339"/>
  </r>
  <r>
    <n v="55162"/>
    <x v="171"/>
    <x v="2"/>
    <x v="3"/>
    <s v="USB"/>
    <s v="USB TB NEGRO"/>
    <n v="1406602"/>
    <n v="120.4"/>
  </r>
  <r>
    <n v="55163"/>
    <x v="172"/>
    <x v="1"/>
    <x v="4"/>
    <s v="MONITOR"/>
    <s v="MONITOR E HV HV PULG VGA"/>
    <n v="1005091"/>
    <n v="150"/>
  </r>
  <r>
    <n v="55164"/>
    <x v="173"/>
    <x v="6"/>
    <x v="0"/>
    <s v="LAPTOP"/>
    <s v="LAPTOP X GRIS"/>
    <n v="1207622"/>
    <n v="100.2"/>
  </r>
  <r>
    <n v="55165"/>
    <x v="174"/>
    <x v="1"/>
    <x v="1"/>
    <s v="LAPTOP"/>
    <s v="LAPTOP ASPIRE INTEL GB NEGRO"/>
    <n v="1005580"/>
    <n v="339"/>
  </r>
  <r>
    <n v="55166"/>
    <x v="174"/>
    <x v="5"/>
    <x v="4"/>
    <s v="LAPTOP"/>
    <s v="LAPTOP A"/>
    <n v="1007942"/>
    <n v="980"/>
  </r>
  <r>
    <n v="55166"/>
    <x v="174"/>
    <x v="5"/>
    <x v="0"/>
    <s v="LAPTOP"/>
    <s v="LAPTOP A LT LT I I GB GB TB"/>
    <n v="1009748"/>
    <n v="770"/>
  </r>
  <r>
    <n v="55167"/>
    <x v="175"/>
    <x v="2"/>
    <x v="3"/>
    <s v="USB"/>
    <s v="USB TB NEGRO"/>
    <n v="1406602"/>
    <n v="120.4"/>
  </r>
  <r>
    <n v="55168"/>
    <x v="176"/>
    <x v="1"/>
    <x v="0"/>
    <s v="MOCHILA"/>
    <s v="MOCHILA LAPTOP B VERDE"/>
    <n v="1207437"/>
    <n v="60.2"/>
  </r>
  <r>
    <n v="55169"/>
    <x v="177"/>
    <x v="4"/>
    <x v="1"/>
    <s v="UM"/>
    <s v="UM HV AA ¨ IPS FHD NEGRO"/>
    <n v="1555542"/>
    <n v="299.55"/>
  </r>
  <r>
    <n v="55170"/>
    <x v="177"/>
    <x v="0"/>
    <x v="1"/>
    <s v="MONITOR"/>
    <s v="MONITOR UM HX AA P NITRO ¨"/>
    <n v="1005544"/>
    <n v="249"/>
  </r>
  <r>
    <n v="55171"/>
    <x v="178"/>
    <x v="1"/>
    <x v="0"/>
    <s v="MOUSE"/>
    <s v="MOUSE INALAMBRICO GHz"/>
    <n v="1003412"/>
    <n v="55"/>
  </r>
  <r>
    <n v="55172"/>
    <x v="178"/>
    <x v="0"/>
    <x v="0"/>
    <s v="MOCHILA"/>
    <s v="MOCHILA A SUPER"/>
    <n v="1509928"/>
    <n v="720.5"/>
  </r>
  <r>
    <n v="55173"/>
    <x v="164"/>
    <x v="6"/>
    <x v="4"/>
    <s v="LAPTOP"/>
    <s v="LAPTOP K DJ DJ I I GB GB GB GB SSD"/>
    <n v="1003544"/>
    <n v="650"/>
  </r>
  <r>
    <n v="55174"/>
    <x v="179"/>
    <x v="2"/>
    <x v="3"/>
    <s v="MOUSE"/>
    <s v="MOUSE M AZUL"/>
    <n v="1203058"/>
    <n v="84.2"/>
  </r>
  <r>
    <n v="55174"/>
    <x v="179"/>
    <x v="2"/>
    <x v="0"/>
    <s v="LAPTOP"/>
    <s v="LAPTOP A LT LT I I GB GB TB"/>
    <n v="1009748"/>
    <n v="770"/>
  </r>
  <r>
    <n v="55175"/>
    <x v="180"/>
    <x v="4"/>
    <x v="0"/>
    <s v="MOUSE"/>
    <s v="MOUSE INALAMBRICO GHz"/>
    <n v="1003412"/>
    <n v="55"/>
  </r>
  <r>
    <n v="55175"/>
    <x v="165"/>
    <x v="4"/>
    <x v="4"/>
    <s v="LAPTOP"/>
    <s v="LAPTOP A"/>
    <n v="1007942"/>
    <n v="980"/>
  </r>
  <r>
    <n v="55175"/>
    <x v="181"/>
    <x v="4"/>
    <x v="0"/>
    <s v="LAPTOP"/>
    <s v="LAPTOP PAVILION LA CORE I PULG"/>
    <n v="1004023"/>
    <n v="850"/>
  </r>
  <r>
    <n v="55176"/>
    <x v="181"/>
    <x v="1"/>
    <x v="0"/>
    <s v="MOCHILA"/>
    <s v="MOCHILA A SUPER"/>
    <n v="1509928"/>
    <n v="720.5"/>
  </r>
  <r>
    <n v="55177"/>
    <x v="182"/>
    <x v="0"/>
    <x v="0"/>
    <s v="MOUSE"/>
    <s v="MOUSE BLUETOOTH"/>
    <n v="1003234"/>
    <n v="32"/>
  </r>
  <r>
    <n v="55178"/>
    <x v="182"/>
    <x v="5"/>
    <x v="3"/>
    <s v="USB"/>
    <s v="USB TB NEGRO"/>
    <n v="1406602"/>
    <n v="120.4"/>
  </r>
  <r>
    <n v="55178"/>
    <x v="182"/>
    <x v="5"/>
    <x v="0"/>
    <s v="MOUSE"/>
    <s v="MOUSE INALAMBRICO GHz"/>
    <n v="1003412"/>
    <n v="55"/>
  </r>
  <r>
    <n v="55179"/>
    <x v="183"/>
    <x v="1"/>
    <x v="0"/>
    <s v="MOCHILA"/>
    <s v="MOCHILA LAPTOP B VERDE"/>
    <n v="1207437"/>
    <n v="60.2"/>
  </r>
  <r>
    <n v="55179"/>
    <x v="183"/>
    <x v="1"/>
    <x v="3"/>
    <s v="MOUSE"/>
    <s v="MOUSE MINI RETRACTIL"/>
    <n v="1403930"/>
    <n v="80.400000000000006"/>
  </r>
  <r>
    <n v="55180"/>
    <x v="184"/>
    <x v="6"/>
    <x v="1"/>
    <s v="MOUSE"/>
    <s v="MOUSE M INALAMBRICO USB"/>
    <n v="1006346"/>
    <n v="25"/>
  </r>
  <r>
    <n v="55181"/>
    <x v="184"/>
    <x v="5"/>
    <x v="1"/>
    <s v="MONITOR"/>
    <s v="MONITOR LED NEGRO"/>
    <n v="1303214"/>
    <n v="52.3"/>
  </r>
  <r>
    <n v="55182"/>
    <x v="184"/>
    <x v="2"/>
    <x v="3"/>
    <s v="USB"/>
    <s v="USB TB NEGRO"/>
    <n v="1406602"/>
    <n v="120.4"/>
  </r>
  <r>
    <n v="55183"/>
    <x v="185"/>
    <x v="1"/>
    <x v="1"/>
    <s v="MONITOR"/>
    <s v="MONITOR LED NEGRO"/>
    <n v="1303214"/>
    <n v="52.3"/>
  </r>
  <r>
    <n v="55184"/>
    <x v="186"/>
    <x v="5"/>
    <x v="3"/>
    <s v="MOUSE"/>
    <s v="MOUSE MINI RETRACTIL"/>
    <n v="1403930"/>
    <n v="80.400000000000006"/>
  </r>
  <r>
    <n v="55185"/>
    <x v="186"/>
    <x v="1"/>
    <x v="1"/>
    <s v="LAPTOP"/>
    <s v="LAPTOP ASPIRE INTEL GB NEGRO"/>
    <n v="1005580"/>
    <n v="339"/>
  </r>
  <r>
    <n v="55186"/>
    <x v="186"/>
    <x v="6"/>
    <x v="0"/>
    <s v="IMPRESORA"/>
    <s v="IMPRESORA WIFI X"/>
    <n v="1503714"/>
    <n v="92.5"/>
  </r>
  <r>
    <n v="55186"/>
    <x v="186"/>
    <x v="6"/>
    <x v="4"/>
    <s v="LAPTOP"/>
    <s v="LAPTOP A"/>
    <n v="1007942"/>
    <n v="980"/>
  </r>
  <r>
    <n v="55186"/>
    <x v="186"/>
    <x v="6"/>
    <x v="2"/>
    <s v="IMPRESORA"/>
    <s v="IMPRESORA L VERDE"/>
    <n v="1209297"/>
    <n v="75.2"/>
  </r>
  <r>
    <n v="55187"/>
    <x v="186"/>
    <x v="4"/>
    <x v="0"/>
    <s v="LAPTOP"/>
    <s v="LAPTOP CI NEGRO Y GRIS"/>
    <n v="1008075"/>
    <n v="1050"/>
  </r>
  <r>
    <n v="55187"/>
    <x v="187"/>
    <x v="4"/>
    <x v="3"/>
    <s v="USB"/>
    <s v="USB TB NEGRO"/>
    <n v="1406602"/>
    <n v="120.4"/>
  </r>
  <r>
    <n v="55187"/>
    <x v="187"/>
    <x v="4"/>
    <x v="2"/>
    <s v="IMPRESORA"/>
    <s v="IMPRESORA L INKJET"/>
    <n v="1006387"/>
    <n v="30"/>
  </r>
  <r>
    <n v="55188"/>
    <x v="188"/>
    <x v="0"/>
    <x v="0"/>
    <s v="LAPTOP"/>
    <s v="LAPTOP X GRIS"/>
    <n v="1207622"/>
    <n v="100.2"/>
  </r>
  <r>
    <n v="55189"/>
    <x v="189"/>
    <x v="5"/>
    <x v="1"/>
    <s v="USB"/>
    <s v="USB TB NEGRO"/>
    <n v="1406602"/>
    <n v="120.4"/>
  </r>
  <r>
    <n v="55190"/>
    <x v="189"/>
    <x v="6"/>
    <x v="1"/>
    <s v="MONITOR"/>
    <s v="MONITOR LED Y"/>
    <n v="1001149"/>
    <n v="84"/>
  </r>
  <r>
    <n v="55191"/>
    <x v="189"/>
    <x v="5"/>
    <x v="1"/>
    <s v="LAPTOP"/>
    <s v="LAPTOP AMD RYZEN H GB RAM GTX"/>
    <n v="1006144"/>
    <n v="855"/>
  </r>
  <r>
    <n v="55192"/>
    <x v="189"/>
    <x v="2"/>
    <x v="1"/>
    <s v="MONITOR"/>
    <s v="MONITOR LED NEGRO"/>
    <n v="1303214"/>
    <n v="52.3"/>
  </r>
  <r>
    <n v="55193"/>
    <x v="190"/>
    <x v="1"/>
    <x v="4"/>
    <s v="MONITOR"/>
    <s v="MONITOR E HV HV PULG VGA"/>
    <n v="1005091"/>
    <n v="150"/>
  </r>
  <r>
    <n v="55194"/>
    <x v="191"/>
    <x v="5"/>
    <x v="4"/>
    <s v="MOCHILA"/>
    <s v="MOCHILA PARA LAPTOP ES BP"/>
    <n v="1001769"/>
    <n v="65"/>
  </r>
  <r>
    <n v="55195"/>
    <x v="192"/>
    <x v="2"/>
    <x v="3"/>
    <s v="USB"/>
    <s v="USB TB NEGRO"/>
    <n v="1406602"/>
    <n v="120.4"/>
  </r>
  <r>
    <n v="55196"/>
    <x v="193"/>
    <x v="5"/>
    <x v="1"/>
    <s v="MONITOR"/>
    <s v="MONITOR LED NEGRO"/>
    <n v="1303214"/>
    <n v="52.3"/>
  </r>
  <r>
    <n v="55197"/>
    <x v="193"/>
    <x v="4"/>
    <x v="0"/>
    <s v="LAPTOP"/>
    <s v="LAPTOP PAVILION LA CORE I PULG"/>
    <n v="1004023"/>
    <n v="850"/>
  </r>
  <r>
    <n v="55198"/>
    <x v="194"/>
    <x v="0"/>
    <x v="1"/>
    <s v="UM"/>
    <s v="UM HV AA ¨ IPS FHD NEGRO"/>
    <n v="1555542"/>
    <n v="299.55"/>
  </r>
  <r>
    <n v="55199"/>
    <x v="195"/>
    <x v="5"/>
    <x v="0"/>
    <s v="IMPRESORA"/>
    <s v="IMPRESORA MULTIFUNCION"/>
    <n v="1207777"/>
    <n v="45.2"/>
  </r>
  <r>
    <n v="55200"/>
    <x v="195"/>
    <x v="2"/>
    <x v="1"/>
    <s v="MONITOR"/>
    <s v="MONITOR UM HX AA P NITRO ¨"/>
    <n v="1005544"/>
    <n v="249"/>
  </r>
  <r>
    <n v="55201"/>
    <x v="196"/>
    <x v="5"/>
    <x v="3"/>
    <s v="MOUSE"/>
    <s v="MOUSE MINI RETRACTIL"/>
    <n v="1403930"/>
    <n v="80.400000000000006"/>
  </r>
  <r>
    <n v="55201"/>
    <x v="196"/>
    <x v="5"/>
    <x v="0"/>
    <s v="LAPTOP"/>
    <s v="LAPTOP A LT LT I I GB GB TB"/>
    <n v="1009748"/>
    <n v="770"/>
  </r>
  <r>
    <n v="55202"/>
    <x v="197"/>
    <x v="0"/>
    <x v="4"/>
    <s v="MOCHILA"/>
    <s v="MOCHILA PARA LAPTOP ES BP"/>
    <n v="1001769"/>
    <n v="65"/>
  </r>
  <r>
    <n v="55203"/>
    <x v="198"/>
    <x v="5"/>
    <x v="0"/>
    <s v="MOCHILA"/>
    <s v="MOCHILA LAPTOP B VERDE"/>
    <n v="1207437"/>
    <n v="60.2"/>
  </r>
  <r>
    <n v="55204"/>
    <x v="198"/>
    <x v="1"/>
    <x v="2"/>
    <s v="IMPRESORA"/>
    <s v="IMPRESORA MATRIZ LX"/>
    <n v="1008861"/>
    <n v="170"/>
  </r>
  <r>
    <n v="55205"/>
    <x v="198"/>
    <x v="0"/>
    <x v="0"/>
    <s v="MOUSE"/>
    <s v="MOUSE BLUETOOTH"/>
    <n v="1003234"/>
    <n v="32"/>
  </r>
  <r>
    <n v="55206"/>
    <x v="199"/>
    <x v="5"/>
    <x v="0"/>
    <s v="LAPTOP"/>
    <s v="LAPTOP A LT LT I I GB GB TB"/>
    <n v="1009748"/>
    <n v="770"/>
  </r>
  <r>
    <n v="55206"/>
    <x v="199"/>
    <x v="5"/>
    <x v="1"/>
    <s v="MONITOR"/>
    <s v="MONITOR S PULGADAS X"/>
    <n v="1403020"/>
    <n v="150"/>
  </r>
  <r>
    <n v="55207"/>
    <x v="200"/>
    <x v="6"/>
    <x v="3"/>
    <s v="MOUSE"/>
    <s v="MOUSE M AZUL"/>
    <n v="1203058"/>
    <n v="84.2"/>
  </r>
  <r>
    <n v="55208"/>
    <x v="201"/>
    <x v="1"/>
    <x v="4"/>
    <s v="MOCHILA"/>
    <s v="MOCHILA PARA LAPTOP ES BP"/>
    <n v="1001769"/>
    <n v="65"/>
  </r>
  <r>
    <n v="55208"/>
    <x v="201"/>
    <x v="1"/>
    <x v="1"/>
    <s v="MONITOR"/>
    <s v="MONITOR LED Y"/>
    <n v="1001149"/>
    <n v="84"/>
  </r>
  <r>
    <n v="55209"/>
    <x v="6"/>
    <x v="4"/>
    <x v="1"/>
    <s v="UM"/>
    <s v="UM HV AA ¨ IPS FHD NEGRO"/>
    <n v="1555542"/>
    <n v="299.55"/>
  </r>
  <r>
    <n v="55210"/>
    <x v="6"/>
    <x v="2"/>
    <x v="1"/>
    <s v="UM"/>
    <s v="UM HV AA ¨ IPS FHD NEGRO"/>
    <n v="1555542"/>
    <n v="299.55"/>
  </r>
  <r>
    <n v="55211"/>
    <x v="98"/>
    <x v="6"/>
    <x v="1"/>
    <s v="MOUSE"/>
    <s v="MOUSE M INALAMBRICO USB"/>
    <n v="1006346"/>
    <n v="25"/>
  </r>
  <r>
    <n v="55212"/>
    <x v="98"/>
    <x v="6"/>
    <x v="1"/>
    <s v="LAPTOP"/>
    <s v="LAPTOP AMD RYZEN H GB RAM GTX"/>
    <n v="1006144"/>
    <n v="8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6247DC-3165-48BF-BA55-5150C0944230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ESES">
  <location ref="O23:P27" firstHeaderRow="1" firstDataRow="1" firstDataCol="1"/>
  <pivotFields count="13">
    <pivotField axis="axisRow" numFmtId="15" showAll="0">
      <items count="10">
        <item x="2"/>
        <item x="3"/>
        <item x="0"/>
        <item x="4"/>
        <item x="5"/>
        <item x="6"/>
        <item x="1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dataField="1" numFmtId="43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2"/>
    <field x="11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TOTAL ($) " fld="10" baseField="12" baseItem="1" numFmtId="43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7D655-C1C9-40BA-A24A-AB28F03313DC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IATICOS">
  <location ref="O10:R21" firstHeaderRow="0" firstDataRow="1" firstDataCol="1"/>
  <pivotFields count="13">
    <pivotField numFmtId="15" showAll="0">
      <items count="10">
        <item x="2"/>
        <item x="3"/>
        <item x="0"/>
        <item x="4"/>
        <item x="5"/>
        <item x="6"/>
        <item x="1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numFmtId="43" showAll="0">
      <items count="17">
        <item x="7"/>
        <item x="12"/>
        <item x="4"/>
        <item x="11"/>
        <item x="10"/>
        <item x="8"/>
        <item x="5"/>
        <item x="13"/>
        <item x="14"/>
        <item x="2"/>
        <item x="15"/>
        <item x="1"/>
        <item x="9"/>
        <item x="3"/>
        <item x="6"/>
        <item x="0"/>
        <item t="default"/>
      </items>
    </pivotField>
    <pivotField dataField="1" numFmtId="43" showAll="0"/>
    <pivotField dataField="1" numFmtId="43" showAll="0">
      <items count="17">
        <item x="7"/>
        <item x="12"/>
        <item x="4"/>
        <item x="11"/>
        <item x="10"/>
        <item x="8"/>
        <item x="5"/>
        <item x="13"/>
        <item x="14"/>
        <item x="2"/>
        <item x="15"/>
        <item x="1"/>
        <item x="9"/>
        <item x="3"/>
        <item x="6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3"/>
    <field x="1"/>
  </rowFields>
  <rowItems count="11">
    <i>
      <x/>
    </i>
    <i r="1">
      <x/>
    </i>
    <i r="1">
      <x v="1"/>
    </i>
    <i r="1">
      <x v="2"/>
    </i>
    <i>
      <x v="1"/>
    </i>
    <i r="1">
      <x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ONTO ($)  " fld="8" baseField="3" baseItem="0" numFmtId="43"/>
    <dataField name="IVA ($) " fld="9" baseField="3" baseItem="0" numFmtId="43"/>
    <dataField name="TOTAL ($) " fld="10" baseField="3" baseItem="0" numFmtId="43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97D45-492F-41C8-B706-966DDEC54F59}" name="TablaDiná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11:O26" firstHeaderRow="1" firstDataRow="2" firstDataCol="1"/>
  <pivotFields count="10">
    <pivotField showAll="0"/>
    <pivotField numFmtId="15" showAll="0">
      <items count="203">
        <item x="0"/>
        <item x="1"/>
        <item x="2"/>
        <item x="3"/>
        <item x="4"/>
        <item x="19"/>
        <item x="5"/>
        <item x="6"/>
        <item x="2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axis="axisCol" showAll="0">
      <items count="6">
        <item x="0"/>
        <item x="2"/>
        <item x="3"/>
        <item x="4"/>
        <item x="1"/>
        <item t="default"/>
      </items>
    </pivotField>
    <pivotField showAll="0"/>
    <pivotField dataField="1" numFmtId="43" showAll="0"/>
    <pivotField showAll="0">
      <items count="7">
        <item h="1" x="1"/>
        <item h="1" x="5"/>
        <item h="1" x="3"/>
        <item x="2"/>
        <item h="1" x="0"/>
        <item h="1" x="4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9"/>
    <field x="8"/>
  </rowFields>
  <rowItems count="14">
    <i>
      <x v="1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Monto ($)" fld="4" baseField="0" baseItem="0" numFmtId="43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E15C3-9E0D-4FF6-AB97-1AA64DF700AD}" name="TablaDinámica7" cacheId="3" applyNumberFormats="0" applyBorderFormats="0" applyFontFormats="0" applyPatternFormats="0" applyAlignmentFormats="0" applyWidthHeightFormats="1" dataCaption="Valores" grandTotalCaption="EXISTENCIA" updatedVersion="8" minRefreshableVersion="3" rowGrandTotals="0" itemPrintTitles="1" createdVersion="8" indent="0" outline="1" outlineData="1" multipleFieldFilters="0" rowHeaderCaption="PRODUCTO">
  <location ref="J14:M27" firstHeaderRow="1" firstDataRow="2" firstDataCol="1"/>
  <pivotFields count="5">
    <pivotField numFmtId="15" showAll="0"/>
    <pivotField showAll="0"/>
    <pivotField axis="axisRow" showAll="0">
      <items count="13">
        <item x="1"/>
        <item x="2"/>
        <item x="5"/>
        <item x="6"/>
        <item x="0"/>
        <item x="3"/>
        <item x="8"/>
        <item x="9"/>
        <item x="4"/>
        <item x="10"/>
        <item x="11"/>
        <item x="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4"/>
  </colFields>
  <colItems count="3">
    <i>
      <x/>
    </i>
    <i>
      <x v="1"/>
    </i>
    <i t="grand">
      <x/>
    </i>
  </colItems>
  <dataFields count="1">
    <dataField name="Existencia" fld="3" baseField="2" baseItem="0"/>
  </dataFields>
  <formats count="2">
    <format dxfId="25">
      <pivotArea dataOnly="0" labelOnly="1" fieldPosition="0">
        <references count="1">
          <reference field="4" count="1">
            <x v="0"/>
          </reference>
        </references>
      </pivotArea>
    </format>
    <format dxfId="26">
      <pivotArea dataOnly="0" labelOnly="1" fieldPosition="0">
        <references count="1">
          <reference field="4" count="1">
            <x v="1"/>
          </reference>
        </references>
      </pivotArea>
    </format>
  </formats>
  <conditionalFormats count="1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A7EAB-EE47-47D9-AF19-768CC98D4890}" name="TablaDinámica2" cacheId="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CLIENTES">
  <location ref="E10:H17" firstHeaderRow="0" firstDataRow="1" firstDataCol="1"/>
  <pivotFields count="7">
    <pivotField axis="axisRow" showAll="0" sortType="descending">
      <items count="7">
        <item x="2"/>
        <item x="4"/>
        <item x="1"/>
        <item x="5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numFmtId="164" showAll="0"/>
    <pivotField dataField="1" numFmtId="43" showAll="0"/>
    <pivotField numFmtId="165" showAll="0"/>
    <pivotField dataField="1" numFmtId="43" showAll="0"/>
    <pivotField dataField="1" numFmtId="43" showAll="0"/>
  </pivotFields>
  <rowFields count="1">
    <field x="0"/>
  </rowFields>
  <rowItems count="7">
    <i>
      <x v="3"/>
    </i>
    <i>
      <x v="5"/>
    </i>
    <i>
      <x v="1"/>
    </i>
    <i>
      <x/>
    </i>
    <i>
      <x v="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ACTURADO ($) " fld="3" baseField="0" baseItem="0" numFmtId="43"/>
    <dataField name="PAGADO ($)" fld="5" baseField="0" baseItem="0" numFmtId="43"/>
    <dataField name="SALDO ($)" fld="6" baseField="0" baseItem="0" numFmtId="43"/>
  </dataFields>
  <formats count="8"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9110C-7983-4A7A-AB8A-A62670E59635}" name="TablaDinámica4" cacheId="15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VENDEDOR">
  <location ref="P10:Q18" firstHeaderRow="1" firstDataRow="1" firstDataCol="1"/>
  <pivotFields count="10">
    <pivotField showAll="0"/>
    <pivotField numFmtId="164" showAll="0">
      <items count="203">
        <item x="0"/>
        <item x="3"/>
        <item x="5"/>
        <item x="7"/>
        <item x="11"/>
        <item x="12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14"/>
        <item x="27"/>
        <item x="28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6"/>
        <item x="87"/>
        <item x="88"/>
        <item x="89"/>
        <item x="90"/>
        <item x="92"/>
        <item x="93"/>
        <item x="94"/>
        <item x="95"/>
        <item x="97"/>
        <item x="10"/>
        <item x="98"/>
        <item x="80"/>
        <item x="9"/>
        <item x="99"/>
        <item x="6"/>
        <item x="100"/>
        <item x="4"/>
        <item x="101"/>
        <item x="85"/>
        <item x="102"/>
        <item x="103"/>
        <item x="104"/>
        <item x="105"/>
        <item x="161"/>
        <item x="106"/>
        <item x="91"/>
        <item x="107"/>
        <item x="108"/>
        <item x="109"/>
        <item x="110"/>
        <item x="111"/>
        <item x="112"/>
        <item x="96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"/>
        <item x="142"/>
        <item x="143"/>
        <item x="144"/>
        <item x="145"/>
        <item x="30"/>
        <item x="146"/>
        <item x="13"/>
        <item x="147"/>
        <item x="148"/>
        <item x="149"/>
        <item x="150"/>
        <item x="151"/>
        <item x="152"/>
        <item x="153"/>
        <item x="154"/>
        <item x="2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axis="axisRow" showAll="0" sortType="ascending">
      <items count="8">
        <item x="5"/>
        <item x="0"/>
        <item x="1"/>
        <item x="4"/>
        <item x="3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1"/>
        <item h="1" x="4"/>
        <item h="1" x="2"/>
        <item h="1" x="0"/>
        <item h="1" x="3"/>
        <item t="default"/>
      </items>
    </pivotField>
    <pivotField showAll="0"/>
    <pivotField showAll="0"/>
    <pivotField showAll="0"/>
    <pivotField dataField="1" numFmtId="43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 v="6"/>
    </i>
    <i>
      <x v="3"/>
    </i>
    <i>
      <x v="5"/>
    </i>
    <i>
      <x v="4"/>
    </i>
    <i>
      <x v="1"/>
    </i>
    <i>
      <x v="2"/>
    </i>
    <i>
      <x/>
    </i>
    <i t="grand">
      <x/>
    </i>
  </rowItems>
  <colItems count="1">
    <i/>
  </colItems>
  <dataFields count="1">
    <dataField name="MONTO ($) " fld="7" baseField="2" baseItem="0" numFmtId="43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7174F-596D-4702-B416-36EACED0A108}" name="TablaDinámica3" cacheId="15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 rowHeaderCaption="MESES">
  <location ref="M10:N18" firstHeaderRow="1" firstDataRow="1" firstDataCol="1"/>
  <pivotFields count="10">
    <pivotField showAll="0"/>
    <pivotField axis="axisRow" numFmtId="164" showAll="0">
      <items count="203">
        <item x="0"/>
        <item x="3"/>
        <item x="5"/>
        <item x="7"/>
        <item x="11"/>
        <item x="12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14"/>
        <item x="27"/>
        <item x="28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6"/>
        <item x="87"/>
        <item x="88"/>
        <item x="89"/>
        <item x="90"/>
        <item x="92"/>
        <item x="93"/>
        <item x="94"/>
        <item x="95"/>
        <item x="97"/>
        <item x="10"/>
        <item x="98"/>
        <item x="80"/>
        <item x="9"/>
        <item x="99"/>
        <item x="6"/>
        <item x="100"/>
        <item x="4"/>
        <item x="101"/>
        <item x="85"/>
        <item x="102"/>
        <item x="103"/>
        <item x="104"/>
        <item x="105"/>
        <item x="161"/>
        <item x="106"/>
        <item x="91"/>
        <item x="107"/>
        <item x="108"/>
        <item x="109"/>
        <item x="110"/>
        <item x="111"/>
        <item x="112"/>
        <item x="96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"/>
        <item x="142"/>
        <item x="143"/>
        <item x="144"/>
        <item x="145"/>
        <item x="30"/>
        <item x="146"/>
        <item x="13"/>
        <item x="147"/>
        <item x="148"/>
        <item x="149"/>
        <item x="150"/>
        <item x="151"/>
        <item x="152"/>
        <item x="153"/>
        <item x="154"/>
        <item x="2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showAll="0">
      <items count="8">
        <item h="1" x="5"/>
        <item h="1" x="0"/>
        <item h="1" x="1"/>
        <item x="4"/>
        <item h="1" x="3"/>
        <item h="1" x="2"/>
        <item h="1" x="6"/>
        <item t="default"/>
      </items>
    </pivotField>
    <pivotField showAll="0">
      <items count="6">
        <item x="1"/>
        <item h="1" x="4"/>
        <item h="1" x="2"/>
        <item h="1" x="0"/>
        <item h="1" x="3"/>
        <item t="default"/>
      </items>
    </pivotField>
    <pivotField showAll="0"/>
    <pivotField showAll="0"/>
    <pivotField showAll="0"/>
    <pivotField dataField="1" numFmtId="43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9"/>
    <field x="8"/>
    <field x="1"/>
  </rowFields>
  <rowItems count="8">
    <i>
      <x v="2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ONTO ($) " fld="7" baseField="0" baseItem="0" numFmtId="43"/>
  </dataFields>
  <chartFormats count="1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C57D1944-30F3-4C12-B671-F56BBEC1EEB6}" sourceName="MARCA">
  <pivotTables>
    <pivotTable tabId="5" name="TablaDinámica6"/>
  </pivotTables>
  <data>
    <tabular pivotCacheId="1528392657">
      <items count="6">
        <i x="1"/>
        <i x="5"/>
        <i x="3"/>
        <i x="2" s="1"/>
        <i x="0"/>
        <i x="4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53900FB-6B40-4118-97FB-6B3EEA3DB41B}" sourceName="VENDEDOR">
  <pivotTables>
    <pivotTable tabId="14" name="TablaDinámica3"/>
  </pivotTables>
  <data>
    <tabular pivotCacheId="198201622">
      <items count="7">
        <i x="5"/>
        <i x="0"/>
        <i x="1"/>
        <i x="4" s="1"/>
        <i x="3"/>
        <i x="2"/>
        <i x="6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1" xr10:uid="{7506288A-D596-4A25-B142-EA641AFC71FC}" sourceName="MARCA">
  <pivotTables>
    <pivotTable tabId="14" name="TablaDinámica3"/>
    <pivotTable tabId="14" name="TablaDinámica4"/>
  </pivotTables>
  <data>
    <tabular pivotCacheId="198201622">
      <items count="5">
        <i x="1" s="1"/>
        <i x="4"/>
        <i x="2"/>
        <i x="0"/>
        <i x="3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EF10E708-996D-4838-817C-43F862DAFA32}" sourceName="Tipo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2C0ACE1A-1A9D-4F72-92EF-BE9AA6BEED08}" cache="SegmentaciónDeDatos_Tipo" caption="Tipo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802D57AB-78A2-4499-B33C-54C3471D2288}" cache="SegmentaciónDeDatos_MARCA" caption="MARCA" columnCount="6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E366BA66-5950-4536-BEE0-C5EC022F78DE}" cache="SegmentaciónDeDatos_VENDEDOR" caption="VENDEDOR" style="SlicerStyleDark5" rowHeight="234950"/>
  <slicer name="MARCA 1" xr10:uid="{B0453E2F-E215-4F73-B237-E54A118E5455}" cache="SegmentaciónDeDatos_MARCA1" caption="MARCA" columnCount="5" style="SlicerStyleDark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85628B-5ADC-4CAE-BC5F-D7CA753D073D}" name="Tabla1" displayName="Tabla1" ref="K4:P25" totalsRowCount="1">
  <autoFilter ref="K4:P24" xr:uid="{4285628B-5ADC-4CAE-BC5F-D7CA753D073D}"/>
  <tableColumns count="6">
    <tableColumn id="1" xr3:uid="{EF044281-0A36-497C-8516-7484BB282109}" name="Fecha" totalsRowLabel="Total"/>
    <tableColumn id="2" xr3:uid="{07BFD011-27CD-474C-A7EF-5579CF9FF9B6}" name="Colaborador"/>
    <tableColumn id="3" xr3:uid="{B8A4570A-C3D1-4E07-8202-53C655EC8838}" name="Tipo"/>
    <tableColumn id="4" xr3:uid="{93A98CFD-17C4-48FD-9983-7007A713D71E}" name="Monto ($)" totalsRowFunction="sum" dataDxfId="57" totalsRowDxfId="56" dataCellStyle="Moneda"/>
    <tableColumn id="5" xr3:uid="{8C2F9287-7FAC-4825-A08F-7128A91CE1DA}" name="IVA ($)" totalsRowFunction="sum" dataDxfId="55" totalsRowDxfId="54">
      <calculatedColumnFormula>Tabla1[[#This Row],[Monto ($)]]*7%</calculatedColumnFormula>
    </tableColumn>
    <tableColumn id="6" xr3:uid="{0B1FD61F-90F7-49A4-A395-FDBADD93BE95}" name="TOTAL" totalsRowFunction="sum" dataDxfId="53">
      <calculatedColumnFormula>Tabla1[[#This Row],[Monto ($)]]+Tabla1[[#This Row],[IVA ($)]]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8F7111-7FD3-4DFD-9F41-4CA33E70E908}" name="Tabla243" displayName="Tabla243" ref="A5:K26" totalsRowCount="1" headerRowDxfId="52" dataDxfId="51">
  <autoFilter ref="A5:K25" xr:uid="{D08F7111-7FD3-4DFD-9F41-4CA33E70E908}"/>
  <sortState xmlns:xlrd2="http://schemas.microsoft.com/office/spreadsheetml/2017/richdata2" ref="A6:I25">
    <sortCondition ref="B5:B25"/>
  </sortState>
  <tableColumns count="11">
    <tableColumn id="1" xr3:uid="{09135F6E-676D-46D9-937B-06A1111EF143}" name="Fecha" totalsRowLabel="Total" dataDxfId="50" totalsRowDxfId="49"/>
    <tableColumn id="2" xr3:uid="{89A6D664-745F-4FA8-8DE4-EB0D40526195}" name="Colaborador" dataDxfId="48" totalsRowDxfId="47"/>
    <tableColumn id="5" xr3:uid="{317A9BA2-E494-4D2B-B9CA-1EC2DD0C4426}" name="Dpto." dataDxfId="46" totalsRowDxfId="45"/>
    <tableColumn id="3" xr3:uid="{4046C0CE-3896-42FA-BCEF-8E24FB34F942}" name="Tipo" dataDxfId="44" totalsRowDxfId="43"/>
    <tableColumn id="6" xr3:uid="{02326F0F-7688-4B77-B29D-A3C22BF0747F}" name="Pago" dataDxfId="42" totalsRowDxfId="41"/>
    <tableColumn id="7" xr3:uid="{9CCF1B63-6A4A-440C-8C96-960ADB75CB15}" name="Descripción" dataDxfId="40" totalsRowDxfId="39"/>
    <tableColumn id="9" xr3:uid="{907ECE0E-7F68-4CD1-AC91-B763020E1C3A}" name="# Comprobante" dataDxfId="38" totalsRowDxfId="37"/>
    <tableColumn id="8" xr3:uid="{F6A7107E-F473-4772-A548-EB290165222A}" name="# Factura" dataDxfId="36" totalsRowDxfId="35"/>
    <tableColumn id="4" xr3:uid="{0C671518-51CF-4569-9190-C0210D6C0812}" name="Monto ($)" dataDxfId="34" totalsRowDxfId="33" dataCellStyle="Millares" totalsRowCellStyle="Millares"/>
    <tableColumn id="10" xr3:uid="{1E63ACF1-B4D4-409A-98D9-307433F3BCDB}" name="IVA ($)" dataDxfId="32" totalsRowDxfId="31">
      <calculatedColumnFormula>Tabla243[[#This Row],[Monto ($)]]*7%</calculatedColumnFormula>
    </tableColumn>
    <tableColumn id="11" xr3:uid="{C828B982-C7C8-4DFE-94C7-56206430C2C5}" name="TOTAL ($)" totalsRowFunction="sum" dataDxfId="30" totalsRowDxfId="29">
      <calculatedColumnFormula>Tabla243[[#This Row],[Monto ($)]]+Tabla243[[#This Row],[IVA ($)]]</calculatedColumnFormula>
    </tableColumn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8FA924-843E-4C92-90AA-56EB3EB45889}" name="Tabla15" displayName="Tabla15" ref="B4:I415" totalsRowShown="0">
  <autoFilter ref="B4:I415" xr:uid="{7D8FA924-843E-4C92-90AA-56EB3EB45889}"/>
  <tableColumns count="8">
    <tableColumn id="1" xr3:uid="{B3FDE0B7-E834-4369-806C-7C9CB84BAC86}" name="# Factura" dataDxfId="28"/>
    <tableColumn id="2" xr3:uid="{B1A68EEA-F49D-4ED0-B0F9-EAE0D01429E2}" name="FECHA" dataDxfId="27"/>
    <tableColumn id="3" xr3:uid="{E3299C32-D76D-45B6-8994-B2E926EAF64F}" name="VENDEDOR"/>
    <tableColumn id="4" xr3:uid="{D59708A1-1172-45CC-92C2-1C89AE02B947}" name="DESCRIPCIÓN"/>
    <tableColumn id="5" xr3:uid="{CD585E57-3F49-40E8-A074-05FDAC1708D1}" name="Monto ($)" dataCellStyle="Millares"/>
    <tableColumn id="6" xr3:uid="{8C379215-D0A3-42FF-A42B-8FA56EA7EC43}" name="MARCA"/>
    <tableColumn id="7" xr3:uid="{91A919D5-E14B-4627-94E8-1FBC57EDDEFD}" name="PRODUCTO"/>
    <tableColumn id="8" xr3:uid="{C1DD3A75-5482-45EB-BF89-EA6F61D0D7B9}" name="SKU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9333D3-5128-4659-859C-560C6DEB7915}" name="Tabla563" displayName="Tabla563" ref="B5:F47">
  <autoFilter ref="B5:F47" xr:uid="{93029A6B-D694-4B10-80A0-1DBC15C7CB85}"/>
  <tableColumns count="5">
    <tableColumn id="1" xr3:uid="{11F550D7-4F7C-4DF8-A7C5-850444079323}" name="Fecha" totalsRowLabel="Total" dataDxfId="23" totalsRowDxfId="24"/>
    <tableColumn id="2" xr3:uid="{59758D51-AAC0-4BD3-B636-375F7C1898DA}" name="Codigo" dataDxfId="21" totalsRowDxfId="22"/>
    <tableColumn id="3" xr3:uid="{BC90F85B-18DE-48DD-92F8-A18DF0DF14D9}" name="Producto"/>
    <tableColumn id="7" xr3:uid="{AE74A6EE-4ACB-4AC8-B810-99F938B1B465}" name="Cant." totalsRowFunction="sum"/>
    <tableColumn id="4" xr3:uid="{15C4DBD2-4547-4A76-BE61-E1B402D06660}" name="Tipo" dataDxfId="20">
      <calculatedColumnFormula>IF(Tabla563[[#This Row],[Cant.]]&gt;0,"ENTRADA","SALIDA")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33CE87-A7FD-42AB-BDCE-DF362082AD5F}" name="Tabla54" displayName="Tabla54" ref="M3:P15" totalsRowShown="0">
  <autoFilter ref="M3:P15" xr:uid="{B08DE0A2-A3E7-4BD2-A3A4-D3923895793A}"/>
  <tableColumns count="4">
    <tableColumn id="1" xr3:uid="{0184845B-B3A1-48CC-8DE9-B7BF272E9A04}" name="CLIENTE"/>
    <tableColumn id="3" xr3:uid="{3BDEDB23-E06E-4670-9011-1F8569D2AC1F}" name="FECHA" dataDxfId="19"/>
    <tableColumn id="4" xr3:uid="{FE443DCC-4F4C-4543-8C20-1556750BD80B}" name="PAGADO ($)" dataCellStyle="Millares"/>
    <tableColumn id="5" xr3:uid="{2367A9F2-73BB-4BE4-A5C4-313358D570D1}" name="# FAC." dataDxfId="18"/>
  </tableColumns>
  <tableStyleInfo name="TableStyleLight4" showFirstColumn="0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03B8E0-BAF0-4759-B03A-03880B698340}" name="Tabla67" displayName="Tabla67" ref="B6:H23" totalsRowShown="0">
  <autoFilter ref="B6:H23" xr:uid="{9DE434FC-27BF-45F9-8832-B0AD3BB04493}"/>
  <tableColumns count="7">
    <tableColumn id="3" xr3:uid="{6138FEBA-6F36-4BCF-9CB4-9D9D65296653}" name="CLIENTE" dataDxfId="17"/>
    <tableColumn id="1" xr3:uid="{36ABBCF1-BF58-4662-9ED6-4AEAE4E0FE38}" name="# FAC." dataDxfId="16"/>
    <tableColumn id="2" xr3:uid="{C3872BDA-A316-465C-A1CB-C53CFC20E495}" name="FECHA" dataDxfId="15"/>
    <tableColumn id="4" xr3:uid="{803221D0-1762-4797-9B79-557F5B6501DB}" name="FACTURADO ($)" dataDxfId="14" dataCellStyle="Millares"/>
    <tableColumn id="5" xr3:uid="{3239F9E3-8046-4EC4-8116-4B728E58D21B}" name="# PAGOS" dataDxfId="13" dataCellStyle="Millares">
      <calculatedColumnFormula>COUNTIFS(Tabla54['# FAC.],Tabla67[[#This Row],['# FAC.]])</calculatedColumnFormula>
    </tableColumn>
    <tableColumn id="6" xr3:uid="{678EBBF5-32F3-4A35-9DC1-300A44706E5A}" name="MONTO" dataDxfId="12" dataCellStyle="Millares">
      <calculatedColumnFormula>SUMIFS(Tabla54[PAGADO ($)],Tabla54['# FAC.],Tabla67[[#This Row],['# FAC.]])</calculatedColumnFormula>
    </tableColumn>
    <tableColumn id="7" xr3:uid="{AE79AA34-3F70-4BB9-997E-5C2ECF362A37}" name="SALDO" dataDxfId="11" dataCellStyle="Millares">
      <calculatedColumnFormula>Tabla67[[#This Row],[FACTURADO ($)]]-Tabla67[[#This Row],[MONTO]]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305425-A939-4E26-A21E-A358A6670953}" name="Tabla.Ventas" displayName="Tabla.Ventas" ref="B6:I422" totalsRowShown="0">
  <autoFilter ref="B6:I422" xr:uid="{310983D2-0D8C-479A-A9D5-98335C224FDA}"/>
  <tableColumns count="8">
    <tableColumn id="1" xr3:uid="{9F37C0CD-C3A3-4C68-AAB2-165E502DB047}" name="# Factura" dataDxfId="2"/>
    <tableColumn id="2" xr3:uid="{EBA75A85-A7DF-4676-812B-DE0ECEE8D154}" name="FECHA" dataDxfId="1"/>
    <tableColumn id="3" xr3:uid="{274DF6CA-93C6-44EB-9199-9C84118F34B7}" name="VENDEDOR"/>
    <tableColumn id="4" xr3:uid="{44AF2BC3-ADC1-4926-B388-B0F88494E52C}" name="MARCA"/>
    <tableColumn id="5" xr3:uid="{E5BE4A88-61E3-4EF3-97C2-5F08E528AD28}" name="PRODUCTO"/>
    <tableColumn id="6" xr3:uid="{F99ED288-6295-42AD-979D-1910684FCCA8}" name="DESCRIPCION"/>
    <tableColumn id="7" xr3:uid="{059C01A1-A614-45AF-8FB8-6E58F7CD3D18}" name="SKU"/>
    <tableColumn id="8" xr3:uid="{93E73E1B-2781-4FC3-80F2-3DF0FFC1C7B4}" name="Monto ($)" data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outlinePr summaryBelow="0" summaryRight="0"/>
  </sheetPr>
  <dimension ref="A4:J39"/>
  <sheetViews>
    <sheetView showGridLines="0" tabSelected="1" zoomScaleNormal="100" workbookViewId="0">
      <selection activeCell="D17" sqref="D17"/>
    </sheetView>
  </sheetViews>
  <sheetFormatPr baseColWidth="10" defaultColWidth="9.109375" defaultRowHeight="14.4" x14ac:dyDescent="0.3"/>
  <cols>
    <col min="1" max="1" width="4.5546875" style="5" customWidth="1"/>
    <col min="2" max="2" width="5.109375" style="4" customWidth="1"/>
    <col min="3" max="3" width="69" customWidth="1"/>
    <col min="4" max="5" width="9.109375" customWidth="1"/>
    <col min="6" max="6" width="6.109375" customWidth="1"/>
    <col min="7" max="7" width="4.5546875" customWidth="1"/>
  </cols>
  <sheetData>
    <row r="4" spans="1:10" x14ac:dyDescent="0.3">
      <c r="A4" s="1" t="s">
        <v>0</v>
      </c>
      <c r="B4" s="2" t="s">
        <v>211</v>
      </c>
      <c r="C4" s="2"/>
      <c r="F4" s="40" t="s">
        <v>253</v>
      </c>
      <c r="G4" s="41" t="s">
        <v>215</v>
      </c>
      <c r="H4" s="41"/>
    </row>
    <row r="5" spans="1:10" x14ac:dyDescent="0.3">
      <c r="A5" s="3">
        <v>1</v>
      </c>
      <c r="B5" s="4" t="s">
        <v>1</v>
      </c>
      <c r="C5" t="s">
        <v>2</v>
      </c>
      <c r="F5" s="42">
        <v>1</v>
      </c>
      <c r="G5" s="43" t="s">
        <v>254</v>
      </c>
      <c r="H5" s="6" t="s">
        <v>216</v>
      </c>
    </row>
    <row r="6" spans="1:10" x14ac:dyDescent="0.3">
      <c r="A6" s="3">
        <v>1</v>
      </c>
      <c r="B6" s="4" t="s">
        <v>3</v>
      </c>
      <c r="C6" t="s">
        <v>144</v>
      </c>
      <c r="F6" s="42">
        <v>1</v>
      </c>
      <c r="G6" s="43" t="s">
        <v>255</v>
      </c>
      <c r="H6" s="6" t="s">
        <v>217</v>
      </c>
    </row>
    <row r="7" spans="1:10" x14ac:dyDescent="0.3">
      <c r="A7" s="3">
        <v>1</v>
      </c>
      <c r="B7" s="4" t="s">
        <v>4</v>
      </c>
      <c r="C7" t="s">
        <v>5</v>
      </c>
      <c r="F7" s="42">
        <v>1</v>
      </c>
      <c r="G7" s="43" t="s">
        <v>256</v>
      </c>
      <c r="H7" s="6" t="s">
        <v>218</v>
      </c>
    </row>
    <row r="8" spans="1:10" x14ac:dyDescent="0.3">
      <c r="A8" s="3">
        <v>1</v>
      </c>
      <c r="B8" s="4" t="s">
        <v>6</v>
      </c>
      <c r="C8" t="s">
        <v>7</v>
      </c>
      <c r="F8" s="42">
        <v>1</v>
      </c>
      <c r="G8" s="43" t="s">
        <v>257</v>
      </c>
      <c r="H8" s="6" t="s">
        <v>219</v>
      </c>
    </row>
    <row r="9" spans="1:10" x14ac:dyDescent="0.3">
      <c r="F9" s="42">
        <v>1</v>
      </c>
      <c r="G9" s="43" t="s">
        <v>258</v>
      </c>
      <c r="H9" s="6" t="s">
        <v>220</v>
      </c>
    </row>
    <row r="10" spans="1:10" x14ac:dyDescent="0.3">
      <c r="A10" s="1" t="s">
        <v>8</v>
      </c>
      <c r="B10" s="2" t="s">
        <v>9</v>
      </c>
      <c r="C10" s="2"/>
      <c r="F10" s="42">
        <v>1</v>
      </c>
      <c r="G10" s="43" t="s">
        <v>259</v>
      </c>
      <c r="H10" s="6" t="s">
        <v>221</v>
      </c>
    </row>
    <row r="11" spans="1:10" x14ac:dyDescent="0.3">
      <c r="A11" s="3">
        <v>1</v>
      </c>
      <c r="B11" s="4" t="s">
        <v>10</v>
      </c>
      <c r="C11" s="6" t="s">
        <v>12</v>
      </c>
      <c r="J11" s="4"/>
    </row>
    <row r="12" spans="1:10" x14ac:dyDescent="0.3">
      <c r="A12" s="3">
        <v>1</v>
      </c>
      <c r="B12" s="4" t="s">
        <v>11</v>
      </c>
      <c r="C12" s="6" t="s">
        <v>152</v>
      </c>
      <c r="F12" s="47" t="s">
        <v>269</v>
      </c>
      <c r="G12" s="46" t="s">
        <v>260</v>
      </c>
      <c r="H12" s="46"/>
      <c r="J12" s="4"/>
    </row>
    <row r="13" spans="1:10" x14ac:dyDescent="0.3">
      <c r="A13" s="3">
        <v>1</v>
      </c>
      <c r="B13" s="4" t="s">
        <v>13</v>
      </c>
      <c r="C13" t="s">
        <v>15</v>
      </c>
      <c r="F13" s="42">
        <v>1</v>
      </c>
      <c r="G13" s="11">
        <v>7.1</v>
      </c>
      <c r="H13" s="11" t="s">
        <v>261</v>
      </c>
      <c r="J13" s="4"/>
    </row>
    <row r="14" spans="1:10" x14ac:dyDescent="0.3">
      <c r="A14" s="3">
        <v>1</v>
      </c>
      <c r="B14" s="4" t="s">
        <v>14</v>
      </c>
      <c r="C14" s="6" t="s">
        <v>17</v>
      </c>
      <c r="F14" s="42">
        <v>1</v>
      </c>
      <c r="G14" s="11">
        <v>7.2</v>
      </c>
      <c r="H14" s="11" t="s">
        <v>262</v>
      </c>
      <c r="J14" s="4"/>
    </row>
    <row r="15" spans="1:10" x14ac:dyDescent="0.3">
      <c r="A15" s="3">
        <v>1</v>
      </c>
      <c r="B15" s="4" t="s">
        <v>16</v>
      </c>
      <c r="C15" s="6" t="s">
        <v>19</v>
      </c>
      <c r="F15" s="42">
        <v>1</v>
      </c>
      <c r="G15" s="11">
        <v>7.3</v>
      </c>
      <c r="H15" s="11" t="s">
        <v>263</v>
      </c>
      <c r="J15" s="4"/>
    </row>
    <row r="16" spans="1:10" x14ac:dyDescent="0.3">
      <c r="A16" s="3">
        <v>1</v>
      </c>
      <c r="B16" s="4" t="s">
        <v>18</v>
      </c>
      <c r="C16" s="6" t="s">
        <v>21</v>
      </c>
      <c r="F16" s="42">
        <v>1</v>
      </c>
      <c r="G16" s="11">
        <v>7.4</v>
      </c>
      <c r="H16" s="48" t="s">
        <v>264</v>
      </c>
      <c r="J16" s="4"/>
    </row>
    <row r="17" spans="1:10" x14ac:dyDescent="0.3">
      <c r="A17" s="3">
        <v>1</v>
      </c>
      <c r="B17" s="4" t="s">
        <v>20</v>
      </c>
      <c r="C17" s="6" t="s">
        <v>22</v>
      </c>
      <c r="F17" s="42">
        <v>1</v>
      </c>
      <c r="G17" s="11">
        <v>7.5</v>
      </c>
      <c r="H17" s="11" t="s">
        <v>265</v>
      </c>
      <c r="J17" s="4"/>
    </row>
    <row r="18" spans="1:10" x14ac:dyDescent="0.3">
      <c r="C18" s="7"/>
      <c r="F18" s="5"/>
      <c r="G18" s="4"/>
      <c r="J18" s="4"/>
    </row>
    <row r="19" spans="1:10" x14ac:dyDescent="0.3">
      <c r="A19" s="1" t="s">
        <v>23</v>
      </c>
      <c r="B19" s="2" t="s">
        <v>24</v>
      </c>
      <c r="C19" s="2"/>
      <c r="F19" s="47" t="s">
        <v>270</v>
      </c>
      <c r="G19" s="46" t="s">
        <v>266</v>
      </c>
      <c r="H19" s="46"/>
      <c r="J19" s="4"/>
    </row>
    <row r="20" spans="1:10" x14ac:dyDescent="0.3">
      <c r="A20" s="3">
        <v>1</v>
      </c>
      <c r="B20" s="4" t="s">
        <v>25</v>
      </c>
      <c r="C20" t="s">
        <v>26</v>
      </c>
      <c r="F20" s="42">
        <v>1</v>
      </c>
      <c r="G20" s="11">
        <v>8.1</v>
      </c>
      <c r="H20" s="11" t="s">
        <v>267</v>
      </c>
      <c r="J20" s="4"/>
    </row>
    <row r="21" spans="1:10" x14ac:dyDescent="0.3">
      <c r="A21" s="3">
        <v>1</v>
      </c>
      <c r="B21" s="4" t="s">
        <v>27</v>
      </c>
      <c r="C21" t="s">
        <v>28</v>
      </c>
      <c r="F21" s="42">
        <v>1</v>
      </c>
      <c r="G21" s="11">
        <v>8.1999999999999993</v>
      </c>
      <c r="H21" s="11" t="s">
        <v>268</v>
      </c>
      <c r="J21" s="4"/>
    </row>
    <row r="22" spans="1:10" x14ac:dyDescent="0.3">
      <c r="A22" s="3">
        <v>1</v>
      </c>
      <c r="B22" s="4" t="s">
        <v>29</v>
      </c>
      <c r="C22" t="s">
        <v>30</v>
      </c>
      <c r="F22" s="5"/>
      <c r="G22" s="4"/>
      <c r="J22" s="4"/>
    </row>
    <row r="23" spans="1:10" x14ac:dyDescent="0.3">
      <c r="A23" s="3">
        <v>1</v>
      </c>
      <c r="B23" s="4" t="s">
        <v>31</v>
      </c>
      <c r="C23" t="s">
        <v>32</v>
      </c>
      <c r="F23" s="47" t="s">
        <v>320</v>
      </c>
      <c r="G23" s="46" t="s">
        <v>291</v>
      </c>
      <c r="H23" s="66"/>
      <c r="J23" s="4"/>
    </row>
    <row r="24" spans="1:10" x14ac:dyDescent="0.3">
      <c r="A24" s="3">
        <v>1</v>
      </c>
      <c r="B24" s="4" t="s">
        <v>33</v>
      </c>
      <c r="C24" t="s">
        <v>34</v>
      </c>
      <c r="F24" s="42">
        <v>1</v>
      </c>
      <c r="G24" s="11">
        <v>9.1</v>
      </c>
      <c r="H24" s="11" t="s">
        <v>292</v>
      </c>
      <c r="J24" s="4"/>
    </row>
    <row r="25" spans="1:10" ht="15.6" x14ac:dyDescent="0.3">
      <c r="A25" s="3">
        <v>1</v>
      </c>
      <c r="B25" s="4" t="s">
        <v>35</v>
      </c>
      <c r="C25" t="s">
        <v>36</v>
      </c>
      <c r="F25" s="68"/>
      <c r="G25" s="10"/>
      <c r="H25" s="11" t="s">
        <v>293</v>
      </c>
    </row>
    <row r="26" spans="1:10" ht="15.6" x14ac:dyDescent="0.3">
      <c r="A26" s="3">
        <v>1</v>
      </c>
      <c r="B26" s="4" t="s">
        <v>37</v>
      </c>
      <c r="C26" t="s">
        <v>38</v>
      </c>
      <c r="F26" s="68"/>
      <c r="G26" s="10"/>
      <c r="H26" s="11" t="s">
        <v>294</v>
      </c>
    </row>
    <row r="27" spans="1:10" x14ac:dyDescent="0.3">
      <c r="F27" s="42">
        <v>1</v>
      </c>
      <c r="G27" s="11">
        <v>9.1999999999999993</v>
      </c>
      <c r="H27" s="11" t="s">
        <v>295</v>
      </c>
    </row>
    <row r="28" spans="1:10" x14ac:dyDescent="0.3">
      <c r="A28" s="1" t="s">
        <v>39</v>
      </c>
      <c r="B28" s="2" t="s">
        <v>40</v>
      </c>
      <c r="C28" s="2"/>
      <c r="F28" s="5"/>
      <c r="G28" s="4"/>
    </row>
    <row r="29" spans="1:10" x14ac:dyDescent="0.3">
      <c r="A29" s="3">
        <v>1</v>
      </c>
      <c r="B29" s="4" t="s">
        <v>41</v>
      </c>
      <c r="C29" t="s">
        <v>199</v>
      </c>
      <c r="F29" s="47" t="s">
        <v>321</v>
      </c>
      <c r="G29" s="69" t="s">
        <v>296</v>
      </c>
      <c r="H29" s="69"/>
    </row>
    <row r="30" spans="1:10" x14ac:dyDescent="0.3">
      <c r="C30" s="7"/>
      <c r="F30" s="42">
        <v>1</v>
      </c>
      <c r="G30" s="11">
        <v>10.1</v>
      </c>
      <c r="H30" s="11" t="s">
        <v>326</v>
      </c>
    </row>
    <row r="31" spans="1:10" x14ac:dyDescent="0.3">
      <c r="A31" s="1" t="s">
        <v>42</v>
      </c>
      <c r="B31" s="2" t="s">
        <v>43</v>
      </c>
      <c r="C31" s="2"/>
      <c r="F31" s="42">
        <v>1</v>
      </c>
      <c r="G31" s="11">
        <v>10.199999999999999</v>
      </c>
      <c r="H31" s="11" t="s">
        <v>297</v>
      </c>
    </row>
    <row r="32" spans="1:10" x14ac:dyDescent="0.3">
      <c r="A32" s="8"/>
      <c r="B32" s="8"/>
      <c r="C32" s="9" t="s">
        <v>44</v>
      </c>
      <c r="F32" s="42">
        <v>1</v>
      </c>
      <c r="G32" s="11">
        <v>10.3</v>
      </c>
      <c r="H32" s="11" t="s">
        <v>298</v>
      </c>
    </row>
    <row r="33" spans="1:8" x14ac:dyDescent="0.3">
      <c r="A33" s="3">
        <v>1</v>
      </c>
      <c r="B33" s="4" t="s">
        <v>45</v>
      </c>
      <c r="C33" s="10" t="s">
        <v>46</v>
      </c>
      <c r="F33" s="42">
        <v>1</v>
      </c>
      <c r="G33" s="11">
        <v>10.4</v>
      </c>
      <c r="H33" s="11" t="s">
        <v>327</v>
      </c>
    </row>
    <row r="34" spans="1:8" ht="15.6" x14ac:dyDescent="0.3">
      <c r="A34" s="3">
        <v>1</v>
      </c>
      <c r="B34" s="4" t="s">
        <v>47</v>
      </c>
      <c r="C34" s="10" t="s">
        <v>48</v>
      </c>
      <c r="F34" s="68"/>
      <c r="G34" s="11"/>
      <c r="H34" s="11"/>
    </row>
    <row r="35" spans="1:8" x14ac:dyDescent="0.3">
      <c r="A35" s="3">
        <v>1</v>
      </c>
      <c r="B35" s="4" t="s">
        <v>49</v>
      </c>
      <c r="C35" s="10" t="s">
        <v>50</v>
      </c>
      <c r="F35" s="47" t="s">
        <v>322</v>
      </c>
      <c r="G35" s="69" t="s">
        <v>299</v>
      </c>
      <c r="H35" s="69"/>
    </row>
    <row r="36" spans="1:8" x14ac:dyDescent="0.3">
      <c r="A36" s="8"/>
      <c r="B36" s="8"/>
      <c r="C36" s="11" t="s">
        <v>51</v>
      </c>
      <c r="F36" s="42">
        <v>1</v>
      </c>
      <c r="G36" s="11">
        <v>11.1</v>
      </c>
      <c r="H36" s="11" t="s">
        <v>300</v>
      </c>
    </row>
    <row r="37" spans="1:8" x14ac:dyDescent="0.3">
      <c r="A37" s="3">
        <v>1</v>
      </c>
      <c r="B37" s="4" t="s">
        <v>52</v>
      </c>
      <c r="C37" s="11" t="s">
        <v>53</v>
      </c>
      <c r="F37" s="42">
        <v>1</v>
      </c>
      <c r="G37" s="11">
        <v>11.2</v>
      </c>
      <c r="H37" s="11" t="s">
        <v>301</v>
      </c>
    </row>
    <row r="38" spans="1:8" x14ac:dyDescent="0.3">
      <c r="A38" s="3">
        <v>1</v>
      </c>
      <c r="B38" s="4" t="s">
        <v>54</v>
      </c>
      <c r="C38" s="11" t="s">
        <v>55</v>
      </c>
      <c r="F38" s="42">
        <v>1</v>
      </c>
      <c r="G38" s="11">
        <v>11.3</v>
      </c>
      <c r="H38" s="11" t="s">
        <v>302</v>
      </c>
    </row>
    <row r="39" spans="1:8" x14ac:dyDescent="0.3">
      <c r="A39" s="3">
        <v>1</v>
      </c>
      <c r="B39" s="4" t="s">
        <v>56</v>
      </c>
      <c r="C39" s="11" t="s">
        <v>57</v>
      </c>
    </row>
  </sheetData>
  <mergeCells count="1">
    <mergeCell ref="G4:H4"/>
  </mergeCells>
  <phoneticPr fontId="18" type="noConversion"/>
  <conditionalFormatting sqref="F4:F10">
    <cfRule type="iconSet" priority="10">
      <iconSet iconSet="3Symbols" showValue="0">
        <cfvo type="percent" val="0"/>
        <cfvo type="num" val="0"/>
        <cfvo type="num" val="0"/>
      </iconSet>
    </cfRule>
  </conditionalFormatting>
  <conditionalFormatting sqref="F23 F25:F26">
    <cfRule type="iconSet" priority="7">
      <iconSet iconSet="3Symbols2" showValue="0">
        <cfvo type="percent" val="0"/>
        <cfvo type="num" val="0"/>
        <cfvo type="num" val="0"/>
      </iconSet>
    </cfRule>
  </conditionalFormatting>
  <conditionalFormatting sqref="F29 F34:F35">
    <cfRule type="iconSet" priority="6">
      <iconSet iconSet="3Symbols2" showValue="0">
        <cfvo type="percent" val="0"/>
        <cfvo type="num" val="0"/>
        <cfvo type="num" val="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BF9459C6-95D4-4E2F-A1C2-B433C7C7F26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A10</xm:sqref>
        </x14:conditionalFormatting>
        <x14:conditionalFormatting xmlns:xm="http://schemas.microsoft.com/office/excel/2006/main">
          <x14:cfRule type="iconSet" priority="16" id="{BCEC293D-4C5B-4106-B30D-A89D11CC91A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A11:A13</xm:sqref>
        </x14:conditionalFormatting>
        <x14:conditionalFormatting xmlns:xm="http://schemas.microsoft.com/office/excel/2006/main">
          <x14:cfRule type="iconSet" priority="14" id="{F9FDE691-8933-45A0-929E-127E6B87FD3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A14</xm:sqref>
        </x14:conditionalFormatting>
        <x14:conditionalFormatting xmlns:xm="http://schemas.microsoft.com/office/excel/2006/main">
          <x14:cfRule type="iconSet" priority="12" id="{5473BBCD-C885-4E96-BE2F-CA0E97EE0D3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A15</xm:sqref>
        </x14:conditionalFormatting>
        <x14:conditionalFormatting xmlns:xm="http://schemas.microsoft.com/office/excel/2006/main">
          <x14:cfRule type="iconSet" priority="13" id="{9D0830C1-0948-49B1-A276-AF668C48500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A16</xm:sqref>
        </x14:conditionalFormatting>
        <x14:conditionalFormatting xmlns:xm="http://schemas.microsoft.com/office/excel/2006/main">
          <x14:cfRule type="iconSet" priority="11" id="{F9E8E4D8-A115-4DE3-9BE9-99A40C8C578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A17</xm:sqref>
        </x14:conditionalFormatting>
        <x14:conditionalFormatting xmlns:xm="http://schemas.microsoft.com/office/excel/2006/main">
          <x14:cfRule type="iconSet" priority="29" id="{18E14A45-393D-412E-95AA-3816ADF3CA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1"/>
              <x14:cfIcon iconSet="3Symbols" iconId="2"/>
            </x14:iconSet>
          </x14:cfRule>
          <xm:sqref>F20:F21 F13:F17</xm:sqref>
        </x14:conditionalFormatting>
        <x14:conditionalFormatting xmlns:xm="http://schemas.microsoft.com/office/excel/2006/main">
          <x14:cfRule type="iconSet" priority="8" id="{9B6FF71D-6022-4A49-B7E2-3808F722FD5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1"/>
              <x14:cfIcon iconSet="3Symbols" iconId="2"/>
            </x14:iconSet>
          </x14:cfRule>
          <xm:sqref>F19</xm:sqref>
        </x14:conditionalFormatting>
        <x14:conditionalFormatting xmlns:xm="http://schemas.microsoft.com/office/excel/2006/main">
          <x14:cfRule type="iconSet" priority="32" id="{80C4000F-25B2-4BE8-A8C3-6E87E2702FA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A20:A27</xm:sqref>
        </x14:conditionalFormatting>
        <x14:conditionalFormatting xmlns:xm="http://schemas.microsoft.com/office/excel/2006/main">
          <x14:cfRule type="iconSet" priority="33" id="{8B097797-1CE5-4A4E-B01A-E13014AD724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A28:A39 A18:A19 A5:A9</xm:sqref>
        </x14:conditionalFormatting>
        <x14:conditionalFormatting xmlns:xm="http://schemas.microsoft.com/office/excel/2006/main">
          <x14:cfRule type="iconSet" priority="4" id="{0944ED22-E0D5-48AE-84BB-55B05F2CEDC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1"/>
              <x14:cfIcon iconSet="3Symbols" iconId="2"/>
            </x14:iconSet>
          </x14:cfRule>
          <xm:sqref>F24</xm:sqref>
        </x14:conditionalFormatting>
        <x14:conditionalFormatting xmlns:xm="http://schemas.microsoft.com/office/excel/2006/main">
          <x14:cfRule type="iconSet" priority="3" id="{28C00E6A-C98F-4802-B0FB-8614DBDB26C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1"/>
              <x14:cfIcon iconSet="3Symbols" iconId="2"/>
            </x14:iconSet>
          </x14:cfRule>
          <xm:sqref>F27</xm:sqref>
        </x14:conditionalFormatting>
        <x14:conditionalFormatting xmlns:xm="http://schemas.microsoft.com/office/excel/2006/main">
          <x14:cfRule type="iconSet" priority="2" id="{1B811ABD-1B35-4DAE-B7DD-7893526FF37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1"/>
              <x14:cfIcon iconSet="3Symbols" iconId="2"/>
            </x14:iconSet>
          </x14:cfRule>
          <xm:sqref>F30:F33</xm:sqref>
        </x14:conditionalFormatting>
        <x14:conditionalFormatting xmlns:xm="http://schemas.microsoft.com/office/excel/2006/main">
          <x14:cfRule type="iconSet" priority="1" id="{75747FC4-E16F-482A-8123-7F328741E54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1"/>
              <x14:cfIcon iconSet="3Symbols" iconId="2"/>
            </x14:iconSet>
          </x14:cfRule>
          <xm:sqref>F36:F38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B9DD-07DF-44A2-9831-55057EA08601}">
  <sheetPr>
    <tabColor theme="9" tint="0.39997558519241921"/>
  </sheetPr>
  <dimension ref="A4:O13"/>
  <sheetViews>
    <sheetView showGridLines="0" showRowColHeaders="0" topLeftCell="A2" zoomScale="110" zoomScaleNormal="110" workbookViewId="0">
      <pane ySplit="23" topLeftCell="A25" activePane="bottomLeft" state="frozen"/>
      <selection activeCell="A2" sqref="A2"/>
      <selection pane="bottomLeft" activeCell="B26" sqref="B26"/>
    </sheetView>
  </sheetViews>
  <sheetFormatPr baseColWidth="10" defaultColWidth="0" defaultRowHeight="14.4" x14ac:dyDescent="0.3"/>
  <cols>
    <col min="1" max="10" width="11.44140625" customWidth="1"/>
    <col min="11" max="11" width="6.44140625" customWidth="1"/>
    <col min="12" max="12" width="4" style="71" customWidth="1"/>
    <col min="13" max="13" width="5.21875" style="71" customWidth="1"/>
    <col min="14" max="14" width="54.88671875" style="71" customWidth="1"/>
    <col min="16" max="16384" width="11.44140625" hidden="1"/>
  </cols>
  <sheetData>
    <row r="4" spans="12:14" x14ac:dyDescent="0.3">
      <c r="L4" s="72" t="s">
        <v>321</v>
      </c>
      <c r="M4" s="73" t="s">
        <v>296</v>
      </c>
      <c r="N4" s="73"/>
    </row>
    <row r="5" spans="12:14" ht="15.6" x14ac:dyDescent="0.3">
      <c r="L5" s="74">
        <v>1</v>
      </c>
      <c r="M5" s="75">
        <v>10.1</v>
      </c>
      <c r="N5" s="75" t="s">
        <v>326</v>
      </c>
    </row>
    <row r="6" spans="12:14" ht="15.6" x14ac:dyDescent="0.3">
      <c r="L6" s="74">
        <v>1</v>
      </c>
      <c r="M6" s="75">
        <v>10.199999999999999</v>
      </c>
      <c r="N6" s="75" t="s">
        <v>297</v>
      </c>
    </row>
    <row r="7" spans="12:14" ht="15.6" x14ac:dyDescent="0.3">
      <c r="L7" s="74">
        <v>1</v>
      </c>
      <c r="M7" s="75">
        <v>10.3</v>
      </c>
      <c r="N7" s="75" t="s">
        <v>298</v>
      </c>
    </row>
    <row r="8" spans="12:14" ht="15.6" x14ac:dyDescent="0.3">
      <c r="L8" s="74">
        <v>1</v>
      </c>
      <c r="M8" s="75">
        <v>10.4</v>
      </c>
      <c r="N8" s="75" t="s">
        <v>327</v>
      </c>
    </row>
    <row r="9" spans="12:14" ht="15.6" x14ac:dyDescent="0.3">
      <c r="L9" s="76"/>
      <c r="M9" s="75"/>
      <c r="N9" s="75"/>
    </row>
    <row r="10" spans="12:14" x14ac:dyDescent="0.3">
      <c r="L10" s="72" t="s">
        <v>322</v>
      </c>
      <c r="M10" s="73" t="s">
        <v>299</v>
      </c>
      <c r="N10" s="73"/>
    </row>
    <row r="11" spans="12:14" ht="15.6" x14ac:dyDescent="0.3">
      <c r="L11" s="74">
        <v>1</v>
      </c>
      <c r="M11" s="75">
        <v>11.1</v>
      </c>
      <c r="N11" s="75" t="s">
        <v>300</v>
      </c>
    </row>
    <row r="12" spans="12:14" ht="15.6" x14ac:dyDescent="0.3">
      <c r="L12" s="74">
        <v>1</v>
      </c>
      <c r="M12" s="75">
        <v>11.2</v>
      </c>
      <c r="N12" s="75" t="s">
        <v>301</v>
      </c>
    </row>
    <row r="13" spans="12:14" ht="15.6" x14ac:dyDescent="0.3">
      <c r="L13" s="74">
        <v>1</v>
      </c>
      <c r="M13" s="75">
        <v>11.3</v>
      </c>
      <c r="N13" s="75" t="s">
        <v>302</v>
      </c>
    </row>
  </sheetData>
  <conditionalFormatting sqref="L4:L12">
    <cfRule type="iconSet" priority="2">
      <iconSet iconSet="3Symbols2" showValue="0">
        <cfvo type="percent" val="0"/>
        <cfvo type="num" val="0"/>
        <cfvo type="num" val="0"/>
      </iconSet>
    </cfRule>
  </conditionalFormatting>
  <conditionalFormatting sqref="L13">
    <cfRule type="iconSet" priority="1">
      <iconSet iconSet="3Symbols2" showValue="0">
        <cfvo type="percent" val="0"/>
        <cfvo type="num" val="0"/>
        <cfvo type="num" val="0"/>
      </iconSet>
    </cfRule>
  </conditionalFormatting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6556-E6E9-41D6-9FC2-BCEF40CBFB0B}">
  <sheetPr>
    <tabColor theme="9" tint="0.79998168889431442"/>
  </sheetPr>
  <dimension ref="B6:B7"/>
  <sheetViews>
    <sheetView showGridLines="0" workbookViewId="0">
      <selection activeCell="F17" sqref="F17"/>
    </sheetView>
  </sheetViews>
  <sheetFormatPr baseColWidth="10" defaultColWidth="11.44140625" defaultRowHeight="14.4" x14ac:dyDescent="0.3"/>
  <cols>
    <col min="1" max="1" width="7" customWidth="1"/>
  </cols>
  <sheetData>
    <row r="6" spans="2:2" x14ac:dyDescent="0.3">
      <c r="B6" s="21" t="s">
        <v>137</v>
      </c>
    </row>
    <row r="7" spans="2:2" ht="18" x14ac:dyDescent="0.35">
      <c r="B7" s="22" t="s">
        <v>138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93B6-11B5-4EBE-8278-EE69C49B1770}">
  <dimension ref="A3:P25"/>
  <sheetViews>
    <sheetView zoomScale="115" zoomScaleNormal="115" workbookViewId="0">
      <selection activeCell="N12" sqref="N12"/>
    </sheetView>
  </sheetViews>
  <sheetFormatPr baseColWidth="10" defaultColWidth="11.44140625" defaultRowHeight="14.4" x14ac:dyDescent="0.3"/>
  <cols>
    <col min="1" max="1" width="5" customWidth="1"/>
    <col min="2" max="2" width="4.33203125" customWidth="1"/>
    <col min="4" max="4" width="13.33203125" customWidth="1"/>
    <col min="5" max="5" width="12.5546875" customWidth="1"/>
    <col min="7" max="7" width="14" style="26" bestFit="1" customWidth="1"/>
    <col min="8" max="8" width="10.77734375" customWidth="1"/>
    <col min="9" max="9" width="13.5546875" bestFit="1" customWidth="1"/>
    <col min="10" max="10" width="1.21875" customWidth="1"/>
    <col min="11" max="11" width="10.33203125" bestFit="1" customWidth="1"/>
    <col min="13" max="13" width="9.88671875" bestFit="1" customWidth="1"/>
    <col min="14" max="14" width="10.44140625" customWidth="1"/>
    <col min="15" max="15" width="8.88671875" customWidth="1"/>
    <col min="16" max="16" width="8.6640625" bestFit="1" customWidth="1"/>
  </cols>
  <sheetData>
    <row r="3" spans="1:16" x14ac:dyDescent="0.3">
      <c r="A3" s="5"/>
      <c r="B3" s="4"/>
      <c r="D3" s="26"/>
      <c r="F3" s="31" t="s">
        <v>142</v>
      </c>
      <c r="G3"/>
      <c r="K3" s="31" t="s">
        <v>143</v>
      </c>
      <c r="N3" s="26"/>
    </row>
    <row r="4" spans="1:16" x14ac:dyDescent="0.3">
      <c r="F4" s="12" t="s">
        <v>58</v>
      </c>
      <c r="G4" s="12" t="s">
        <v>59</v>
      </c>
      <c r="H4" s="12" t="s">
        <v>60</v>
      </c>
      <c r="I4" s="12" t="s">
        <v>61</v>
      </c>
      <c r="K4" s="5" t="s">
        <v>58</v>
      </c>
      <c r="L4" s="5" t="s">
        <v>59</v>
      </c>
      <c r="M4" s="5" t="s">
        <v>60</v>
      </c>
      <c r="N4" s="30" t="s">
        <v>61</v>
      </c>
      <c r="O4" t="s">
        <v>140</v>
      </c>
      <c r="P4" t="s">
        <v>141</v>
      </c>
    </row>
    <row r="5" spans="1:16" x14ac:dyDescent="0.3">
      <c r="F5" s="13">
        <v>44938</v>
      </c>
      <c r="G5" s="24" t="s">
        <v>62</v>
      </c>
      <c r="H5" s="14" t="s">
        <v>63</v>
      </c>
      <c r="I5" s="15">
        <v>160</v>
      </c>
      <c r="K5" s="18">
        <v>44938</v>
      </c>
      <c r="L5" s="6" t="s">
        <v>62</v>
      </c>
      <c r="M5" s="5" t="s">
        <v>63</v>
      </c>
      <c r="N5" s="28">
        <v>160</v>
      </c>
      <c r="O5" s="27">
        <f>Tabla1[[#This Row],[Monto ($)]]*7%</f>
        <v>11.200000000000001</v>
      </c>
      <c r="P5" s="27">
        <f>Tabla1[[#This Row],[Monto ($)]]+Tabla1[[#This Row],[IVA ($)]]</f>
        <v>171.2</v>
      </c>
    </row>
    <row r="6" spans="1:16" x14ac:dyDescent="0.3">
      <c r="A6" s="1" t="s">
        <v>0</v>
      </c>
      <c r="B6" s="2" t="s">
        <v>211</v>
      </c>
      <c r="C6" s="2"/>
      <c r="D6" s="26"/>
      <c r="F6" s="13">
        <v>44938</v>
      </c>
      <c r="G6" s="24" t="s">
        <v>62</v>
      </c>
      <c r="H6" s="14" t="s">
        <v>64</v>
      </c>
      <c r="I6" s="15">
        <v>92</v>
      </c>
      <c r="K6" s="18">
        <v>44938</v>
      </c>
      <c r="L6" s="6" t="s">
        <v>62</v>
      </c>
      <c r="M6" s="5" t="s">
        <v>64</v>
      </c>
      <c r="N6" s="28">
        <v>92</v>
      </c>
      <c r="O6" s="27">
        <f>Tabla1[[#This Row],[Monto ($)]]*7%</f>
        <v>6.44</v>
      </c>
      <c r="P6" s="27">
        <f>Tabla1[[#This Row],[Monto ($)]]+Tabla1[[#This Row],[IVA ($)]]</f>
        <v>98.44</v>
      </c>
    </row>
    <row r="7" spans="1:16" x14ac:dyDescent="0.3">
      <c r="A7" s="3">
        <v>1</v>
      </c>
      <c r="B7" s="4" t="s">
        <v>1</v>
      </c>
      <c r="C7" t="s">
        <v>2</v>
      </c>
      <c r="D7" s="26"/>
      <c r="F7" s="13">
        <v>44938</v>
      </c>
      <c r="G7" s="24" t="s">
        <v>62</v>
      </c>
      <c r="H7" s="14" t="s">
        <v>65</v>
      </c>
      <c r="I7" s="15">
        <v>80</v>
      </c>
      <c r="K7" s="18">
        <v>44938</v>
      </c>
      <c r="L7" s="6" t="s">
        <v>62</v>
      </c>
      <c r="M7" s="5" t="s">
        <v>65</v>
      </c>
      <c r="N7" s="28">
        <v>80</v>
      </c>
      <c r="O7" s="27">
        <f>Tabla1[[#This Row],[Monto ($)]]*7%</f>
        <v>5.6000000000000005</v>
      </c>
      <c r="P7" s="27">
        <f>Tabla1[[#This Row],[Monto ($)]]+Tabla1[[#This Row],[IVA ($)]]</f>
        <v>85.6</v>
      </c>
    </row>
    <row r="8" spans="1:16" x14ac:dyDescent="0.3">
      <c r="A8" s="3">
        <v>1</v>
      </c>
      <c r="B8" s="4" t="s">
        <v>3</v>
      </c>
      <c r="C8" t="s">
        <v>144</v>
      </c>
      <c r="D8" s="26"/>
      <c r="F8" s="13">
        <v>44938</v>
      </c>
      <c r="G8" s="24" t="s">
        <v>62</v>
      </c>
      <c r="H8" s="14" t="s">
        <v>64</v>
      </c>
      <c r="I8" s="15">
        <v>140</v>
      </c>
      <c r="K8" s="18">
        <v>44938</v>
      </c>
      <c r="L8" s="6" t="s">
        <v>62</v>
      </c>
      <c r="M8" s="5" t="s">
        <v>64</v>
      </c>
      <c r="N8" s="28">
        <v>140</v>
      </c>
      <c r="O8" s="27">
        <f>Tabla1[[#This Row],[Monto ($)]]*7%</f>
        <v>9.8000000000000007</v>
      </c>
      <c r="P8" s="27">
        <f>Tabla1[[#This Row],[Monto ($)]]+Tabla1[[#This Row],[IVA ($)]]</f>
        <v>149.80000000000001</v>
      </c>
    </row>
    <row r="9" spans="1:16" x14ac:dyDescent="0.3">
      <c r="A9" s="3">
        <v>1</v>
      </c>
      <c r="B9" s="4" t="s">
        <v>4</v>
      </c>
      <c r="C9" t="s">
        <v>5</v>
      </c>
      <c r="D9" s="26"/>
      <c r="F9" s="13">
        <v>44987</v>
      </c>
      <c r="G9" s="24" t="s">
        <v>62</v>
      </c>
      <c r="H9" s="14" t="s">
        <v>64</v>
      </c>
      <c r="I9" s="15">
        <v>12</v>
      </c>
      <c r="K9" s="18">
        <v>44987</v>
      </c>
      <c r="L9" s="6" t="s">
        <v>62</v>
      </c>
      <c r="M9" s="5" t="s">
        <v>64</v>
      </c>
      <c r="N9" s="28">
        <v>12</v>
      </c>
      <c r="O9" s="27">
        <f>Tabla1[[#This Row],[Monto ($)]]*7%</f>
        <v>0.84000000000000008</v>
      </c>
      <c r="P9" s="27">
        <f>Tabla1[[#This Row],[Monto ($)]]+Tabla1[[#This Row],[IVA ($)]]</f>
        <v>12.84</v>
      </c>
    </row>
    <row r="10" spans="1:16" x14ac:dyDescent="0.3">
      <c r="A10" s="3">
        <v>1</v>
      </c>
      <c r="B10" s="4" t="s">
        <v>6</v>
      </c>
      <c r="C10" t="s">
        <v>290</v>
      </c>
      <c r="D10" s="26"/>
      <c r="F10" s="13">
        <v>44987</v>
      </c>
      <c r="G10" s="24" t="s">
        <v>62</v>
      </c>
      <c r="H10" s="14" t="s">
        <v>64</v>
      </c>
      <c r="I10" s="15">
        <v>30</v>
      </c>
      <c r="K10" s="18">
        <v>44987</v>
      </c>
      <c r="L10" s="6" t="s">
        <v>62</v>
      </c>
      <c r="M10" s="5" t="s">
        <v>64</v>
      </c>
      <c r="N10" s="28">
        <v>30</v>
      </c>
      <c r="O10" s="27">
        <f>Tabla1[[#This Row],[Monto ($)]]*7%</f>
        <v>2.1</v>
      </c>
      <c r="P10" s="27">
        <f>Tabla1[[#This Row],[Monto ($)]]+Tabla1[[#This Row],[IVA ($)]]</f>
        <v>32.1</v>
      </c>
    </row>
    <row r="11" spans="1:16" x14ac:dyDescent="0.3">
      <c r="F11" s="13">
        <v>44987</v>
      </c>
      <c r="G11" s="24" t="s">
        <v>62</v>
      </c>
      <c r="H11" s="14" t="s">
        <v>63</v>
      </c>
      <c r="I11" s="15">
        <v>150</v>
      </c>
      <c r="K11" s="18">
        <v>44987</v>
      </c>
      <c r="L11" s="6" t="s">
        <v>62</v>
      </c>
      <c r="M11" s="5" t="s">
        <v>63</v>
      </c>
      <c r="N11" s="28">
        <v>150</v>
      </c>
      <c r="O11" s="27">
        <f>Tabla1[[#This Row],[Monto ($)]]*7%</f>
        <v>10.500000000000002</v>
      </c>
      <c r="P11" s="27">
        <f>Tabla1[[#This Row],[Monto ($)]]+Tabla1[[#This Row],[IVA ($)]]</f>
        <v>160.5</v>
      </c>
    </row>
    <row r="12" spans="1:16" x14ac:dyDescent="0.3">
      <c r="F12" s="13">
        <v>44987</v>
      </c>
      <c r="G12" s="24" t="s">
        <v>62</v>
      </c>
      <c r="H12" s="14" t="s">
        <v>64</v>
      </c>
      <c r="I12" s="15">
        <v>7</v>
      </c>
      <c r="K12" s="18">
        <v>44987</v>
      </c>
      <c r="L12" s="6" t="s">
        <v>62</v>
      </c>
      <c r="M12" s="5" t="s">
        <v>64</v>
      </c>
      <c r="N12" s="28">
        <v>7</v>
      </c>
      <c r="O12" s="27">
        <f>Tabla1[[#This Row],[Monto ($)]]*7%</f>
        <v>0.49000000000000005</v>
      </c>
      <c r="P12" s="27">
        <f>Tabla1[[#This Row],[Monto ($)]]+Tabla1[[#This Row],[IVA ($)]]</f>
        <v>7.49</v>
      </c>
    </row>
    <row r="13" spans="1:16" x14ac:dyDescent="0.3">
      <c r="F13" s="13">
        <v>44987</v>
      </c>
      <c r="G13" s="24" t="s">
        <v>62</v>
      </c>
      <c r="H13" s="14" t="s">
        <v>65</v>
      </c>
      <c r="I13" s="15">
        <v>20</v>
      </c>
      <c r="K13" s="18">
        <v>44987</v>
      </c>
      <c r="L13" s="6" t="s">
        <v>62</v>
      </c>
      <c r="M13" s="5" t="s">
        <v>65</v>
      </c>
      <c r="N13" s="28">
        <v>20</v>
      </c>
      <c r="O13" s="27">
        <f>Tabla1[[#This Row],[Monto ($)]]*7%</f>
        <v>1.4000000000000001</v>
      </c>
      <c r="P13" s="27">
        <f>Tabla1[[#This Row],[Monto ($)]]+Tabla1[[#This Row],[IVA ($)]]</f>
        <v>21.4</v>
      </c>
    </row>
    <row r="14" spans="1:16" x14ac:dyDescent="0.3">
      <c r="F14" s="13">
        <v>44935</v>
      </c>
      <c r="G14" s="24" t="s">
        <v>66</v>
      </c>
      <c r="H14" s="14" t="s">
        <v>64</v>
      </c>
      <c r="I14" s="15">
        <v>12</v>
      </c>
      <c r="K14" s="18">
        <v>44935</v>
      </c>
      <c r="L14" s="6" t="s">
        <v>66</v>
      </c>
      <c r="M14" s="5" t="s">
        <v>64</v>
      </c>
      <c r="N14" s="28">
        <v>12</v>
      </c>
      <c r="O14" s="27">
        <f>Tabla1[[#This Row],[Monto ($)]]*7%</f>
        <v>0.84000000000000008</v>
      </c>
      <c r="P14" s="27">
        <f>Tabla1[[#This Row],[Monto ($)]]+Tabla1[[#This Row],[IVA ($)]]</f>
        <v>12.84</v>
      </c>
    </row>
    <row r="15" spans="1:16" x14ac:dyDescent="0.3">
      <c r="F15" s="13">
        <v>44935</v>
      </c>
      <c r="G15" s="24" t="s">
        <v>66</v>
      </c>
      <c r="H15" s="14" t="s">
        <v>65</v>
      </c>
      <c r="I15" s="15">
        <v>120</v>
      </c>
      <c r="K15" s="18">
        <v>44935</v>
      </c>
      <c r="L15" s="6" t="s">
        <v>66</v>
      </c>
      <c r="M15" s="5" t="s">
        <v>65</v>
      </c>
      <c r="N15" s="28">
        <v>120</v>
      </c>
      <c r="O15" s="27">
        <f>Tabla1[[#This Row],[Monto ($)]]*7%</f>
        <v>8.4</v>
      </c>
      <c r="P15" s="27">
        <f>Tabla1[[#This Row],[Monto ($)]]+Tabla1[[#This Row],[IVA ($)]]</f>
        <v>128.4</v>
      </c>
    </row>
    <row r="16" spans="1:16" x14ac:dyDescent="0.3">
      <c r="F16" s="13">
        <v>44936</v>
      </c>
      <c r="G16" s="24" t="s">
        <v>66</v>
      </c>
      <c r="H16" s="14" t="s">
        <v>64</v>
      </c>
      <c r="I16" s="15">
        <v>18</v>
      </c>
      <c r="K16" s="18">
        <v>44936</v>
      </c>
      <c r="L16" s="6" t="s">
        <v>66</v>
      </c>
      <c r="M16" s="5" t="s">
        <v>64</v>
      </c>
      <c r="N16" s="28">
        <v>18</v>
      </c>
      <c r="O16" s="27">
        <f>Tabla1[[#This Row],[Monto ($)]]*7%</f>
        <v>1.2600000000000002</v>
      </c>
      <c r="P16" s="27">
        <f>Tabla1[[#This Row],[Monto ($)]]+Tabla1[[#This Row],[IVA ($)]]</f>
        <v>19.260000000000002</v>
      </c>
    </row>
    <row r="17" spans="6:16" x14ac:dyDescent="0.3">
      <c r="F17" s="13">
        <v>44972</v>
      </c>
      <c r="G17" s="24" t="s">
        <v>66</v>
      </c>
      <c r="H17" s="14" t="s">
        <v>64</v>
      </c>
      <c r="I17" s="15">
        <v>15</v>
      </c>
      <c r="K17" s="18">
        <v>44972</v>
      </c>
      <c r="L17" s="6" t="s">
        <v>66</v>
      </c>
      <c r="M17" s="5" t="s">
        <v>64</v>
      </c>
      <c r="N17" s="28">
        <v>15</v>
      </c>
      <c r="O17" s="27">
        <f>Tabla1[[#This Row],[Monto ($)]]*7%</f>
        <v>1.05</v>
      </c>
      <c r="P17" s="27">
        <f>Tabla1[[#This Row],[Monto ($)]]+Tabla1[[#This Row],[IVA ($)]]</f>
        <v>16.05</v>
      </c>
    </row>
    <row r="18" spans="6:16" x14ac:dyDescent="0.3">
      <c r="F18" s="13">
        <v>44973</v>
      </c>
      <c r="G18" s="24" t="s">
        <v>66</v>
      </c>
      <c r="H18" s="14" t="s">
        <v>65</v>
      </c>
      <c r="I18" s="15">
        <v>8</v>
      </c>
      <c r="K18" s="18">
        <v>44973</v>
      </c>
      <c r="L18" s="6" t="s">
        <v>66</v>
      </c>
      <c r="M18" s="5" t="s">
        <v>65</v>
      </c>
      <c r="N18" s="28">
        <v>8</v>
      </c>
      <c r="O18" s="27">
        <f>Tabla1[[#This Row],[Monto ($)]]*7%</f>
        <v>0.56000000000000005</v>
      </c>
      <c r="P18" s="27">
        <f>Tabla1[[#This Row],[Monto ($)]]+Tabla1[[#This Row],[IVA ($)]]</f>
        <v>8.56</v>
      </c>
    </row>
    <row r="19" spans="6:16" x14ac:dyDescent="0.3">
      <c r="F19" s="13">
        <v>44980</v>
      </c>
      <c r="G19" s="24" t="s">
        <v>67</v>
      </c>
      <c r="H19" s="14" t="s">
        <v>64</v>
      </c>
      <c r="I19" s="15">
        <v>40</v>
      </c>
      <c r="K19" s="18">
        <v>44980</v>
      </c>
      <c r="L19" s="6" t="s">
        <v>67</v>
      </c>
      <c r="M19" s="5" t="s">
        <v>64</v>
      </c>
      <c r="N19" s="28">
        <v>40</v>
      </c>
      <c r="O19" s="27">
        <f>Tabla1[[#This Row],[Monto ($)]]*7%</f>
        <v>2.8000000000000003</v>
      </c>
      <c r="P19" s="27">
        <f>Tabla1[[#This Row],[Monto ($)]]+Tabla1[[#This Row],[IVA ($)]]</f>
        <v>42.8</v>
      </c>
    </row>
    <row r="20" spans="6:16" x14ac:dyDescent="0.3">
      <c r="F20" s="13">
        <v>44980</v>
      </c>
      <c r="G20" s="24" t="s">
        <v>67</v>
      </c>
      <c r="H20" s="14" t="s">
        <v>65</v>
      </c>
      <c r="I20" s="15">
        <v>48</v>
      </c>
      <c r="K20" s="18">
        <v>44980</v>
      </c>
      <c r="L20" s="6" t="s">
        <v>67</v>
      </c>
      <c r="M20" s="5" t="s">
        <v>65</v>
      </c>
      <c r="N20" s="28">
        <v>48</v>
      </c>
      <c r="O20" s="27">
        <f>Tabla1[[#This Row],[Monto ($)]]*7%</f>
        <v>3.3600000000000003</v>
      </c>
      <c r="P20" s="27">
        <f>Tabla1[[#This Row],[Monto ($)]]+Tabla1[[#This Row],[IVA ($)]]</f>
        <v>51.36</v>
      </c>
    </row>
    <row r="21" spans="6:16" x14ac:dyDescent="0.3">
      <c r="F21" s="13">
        <v>45000</v>
      </c>
      <c r="G21" s="24" t="s">
        <v>67</v>
      </c>
      <c r="H21" s="14" t="s">
        <v>65</v>
      </c>
      <c r="I21" s="15">
        <v>8</v>
      </c>
      <c r="K21" s="18">
        <v>45000</v>
      </c>
      <c r="L21" s="6" t="s">
        <v>67</v>
      </c>
      <c r="M21" s="5" t="s">
        <v>65</v>
      </c>
      <c r="N21" s="28">
        <v>8</v>
      </c>
      <c r="O21" s="27">
        <f>Tabla1[[#This Row],[Monto ($)]]*7%</f>
        <v>0.56000000000000005</v>
      </c>
      <c r="P21" s="27">
        <f>Tabla1[[#This Row],[Monto ($)]]+Tabla1[[#This Row],[IVA ($)]]</f>
        <v>8.56</v>
      </c>
    </row>
    <row r="22" spans="6:16" x14ac:dyDescent="0.3">
      <c r="F22" s="13">
        <v>45000</v>
      </c>
      <c r="G22" s="24" t="s">
        <v>67</v>
      </c>
      <c r="H22" s="14" t="s">
        <v>64</v>
      </c>
      <c r="I22" s="15">
        <v>86</v>
      </c>
      <c r="K22" s="18">
        <v>45000</v>
      </c>
      <c r="L22" s="6" t="s">
        <v>67</v>
      </c>
      <c r="M22" s="5" t="s">
        <v>64</v>
      </c>
      <c r="N22" s="28">
        <v>86</v>
      </c>
      <c r="O22" s="27">
        <f>Tabla1[[#This Row],[Monto ($)]]*7%</f>
        <v>6.0200000000000005</v>
      </c>
      <c r="P22" s="27">
        <f>Tabla1[[#This Row],[Monto ($)]]+Tabla1[[#This Row],[IVA ($)]]</f>
        <v>92.02</v>
      </c>
    </row>
    <row r="23" spans="6:16" x14ac:dyDescent="0.3">
      <c r="F23" s="13">
        <v>45000</v>
      </c>
      <c r="G23" s="24" t="s">
        <v>67</v>
      </c>
      <c r="H23" s="14" t="s">
        <v>65</v>
      </c>
      <c r="I23" s="15">
        <v>12</v>
      </c>
      <c r="K23" s="18">
        <v>45000</v>
      </c>
      <c r="L23" s="6" t="s">
        <v>67</v>
      </c>
      <c r="M23" s="5" t="s">
        <v>65</v>
      </c>
      <c r="N23" s="28">
        <v>12</v>
      </c>
      <c r="O23" s="27">
        <f>Tabla1[[#This Row],[Monto ($)]]*7%</f>
        <v>0.84000000000000008</v>
      </c>
      <c r="P23" s="27">
        <f>Tabla1[[#This Row],[Monto ($)]]+Tabla1[[#This Row],[IVA ($)]]</f>
        <v>12.84</v>
      </c>
    </row>
    <row r="24" spans="6:16" x14ac:dyDescent="0.3">
      <c r="F24" s="13">
        <v>45005</v>
      </c>
      <c r="G24" s="25" t="s">
        <v>67</v>
      </c>
      <c r="H24" s="14" t="s">
        <v>64</v>
      </c>
      <c r="I24" s="15">
        <v>20</v>
      </c>
      <c r="K24" s="18">
        <v>45005</v>
      </c>
      <c r="L24" s="6" t="s">
        <v>67</v>
      </c>
      <c r="M24" s="5" t="s">
        <v>64</v>
      </c>
      <c r="N24" s="28">
        <v>20</v>
      </c>
      <c r="O24" s="27">
        <f>Tabla1[[#This Row],[Monto ($)]]*7%</f>
        <v>1.4000000000000001</v>
      </c>
      <c r="P24" s="27">
        <f>Tabla1[[#This Row],[Monto ($)]]+Tabla1[[#This Row],[IVA ($)]]</f>
        <v>21.4</v>
      </c>
    </row>
    <row r="25" spans="6:16" x14ac:dyDescent="0.3">
      <c r="G25"/>
      <c r="K25" t="s">
        <v>139</v>
      </c>
      <c r="N25" s="29">
        <f>SUBTOTAL(109,Tabla1[Monto ($)])</f>
        <v>1078</v>
      </c>
      <c r="O25" s="27">
        <f>SUBTOTAL(109,Tabla1[IVA ($)])</f>
        <v>75.460000000000022</v>
      </c>
      <c r="P25" s="27">
        <f>SUBTOTAL(109,Tabla1[TOTAL])</f>
        <v>1153.4599999999998</v>
      </c>
    </row>
  </sheetData>
  <autoFilter ref="F4:I24" xr:uid="{308593B6-11B5-4EBE-8278-EE69C49B1770}"/>
  <dataValidations count="2">
    <dataValidation allowBlank="1" showInputMessage="1" showErrorMessage="1" promptTitle="TABLAS" prompt="El formato Tabla en Excel te permite estructurar los datos y diferentes Pros:_x000a_Existen diversas opciones de gráficos._x000a_Entregan claridad y resumen._x000a_Permiten el análisis comparativo._x000a_Facilitan la identificación de tendencias._x000a_" sqref="K4:P24" xr:uid="{1789A5F8-C365-4611-8679-E3BD78D6738D}"/>
    <dataValidation allowBlank="1" showInputMessage="1" showErrorMessage="1" promptTitle="CELDAS CON BORDECITOS" prompt="NO son amigables para el analisis de Datos ni habilitan ciertas funciones especificas de las tablas." sqref="F4:I24" xr:uid="{99498ABA-5EBC-49CA-A44C-F9C384C8C84F}"/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8D16C29A-BBD7-4F81-AC48-67BFD86EC1D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A3</xm:sqref>
        </x14:conditionalFormatting>
        <x14:conditionalFormatting xmlns:xm="http://schemas.microsoft.com/office/excel/2006/main">
          <x14:cfRule type="iconSet" priority="1" id="{39427BBE-0715-4AC6-A7A1-D65127F68E8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A7:A10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265-01AC-480F-9168-B91A9D99B7CC}">
  <dimension ref="A1:R27"/>
  <sheetViews>
    <sheetView showGridLines="0" workbookViewId="0">
      <selection activeCell="E25" sqref="E25"/>
    </sheetView>
  </sheetViews>
  <sheetFormatPr baseColWidth="10" defaultColWidth="11.44140625" defaultRowHeight="14.4" x14ac:dyDescent="0.3"/>
  <cols>
    <col min="1" max="1" width="13.33203125" customWidth="1"/>
    <col min="2" max="2" width="13.21875" customWidth="1"/>
    <col min="3" max="3" width="10.109375" bestFit="1" customWidth="1"/>
    <col min="4" max="4" width="12.109375" customWidth="1"/>
    <col min="5" max="5" width="13" bestFit="1" customWidth="1"/>
    <col min="6" max="6" width="21.44140625" customWidth="1"/>
    <col min="7" max="7" width="16" customWidth="1"/>
    <col min="8" max="8" width="10.6640625" customWidth="1"/>
    <col min="9" max="9" width="11.33203125" customWidth="1"/>
    <col min="10" max="10" width="9.21875" customWidth="1"/>
    <col min="11" max="11" width="11.88671875" customWidth="1"/>
    <col min="12" max="12" width="2.44140625" customWidth="1"/>
    <col min="13" max="13" width="3.33203125" customWidth="1"/>
    <col min="14" max="14" width="4.33203125" customWidth="1"/>
    <col min="15" max="15" width="12.44140625" bestFit="1" customWidth="1"/>
    <col min="16" max="16" width="11.44140625" bestFit="1" customWidth="1"/>
    <col min="17" max="17" width="7.21875" bestFit="1" customWidth="1"/>
    <col min="18" max="18" width="9.6640625" bestFit="1" customWidth="1"/>
    <col min="19" max="19" width="14.5546875" bestFit="1" customWidth="1"/>
    <col min="20" max="20" width="17.44140625" bestFit="1" customWidth="1"/>
    <col min="21" max="21" width="14.5546875" bestFit="1" customWidth="1"/>
    <col min="22" max="22" width="17.44140625" bestFit="1" customWidth="1"/>
    <col min="23" max="23" width="14.5546875" bestFit="1" customWidth="1"/>
    <col min="24" max="24" width="17.44140625" bestFit="1" customWidth="1"/>
    <col min="25" max="25" width="14.5546875" bestFit="1" customWidth="1"/>
    <col min="26" max="26" width="17.44140625" bestFit="1" customWidth="1"/>
    <col min="27" max="27" width="14.5546875" bestFit="1" customWidth="1"/>
    <col min="28" max="28" width="17.44140625" bestFit="1" customWidth="1"/>
    <col min="29" max="29" width="14.5546875" bestFit="1" customWidth="1"/>
    <col min="30" max="30" width="17.44140625" bestFit="1" customWidth="1"/>
    <col min="31" max="31" width="14.5546875" bestFit="1" customWidth="1"/>
    <col min="32" max="32" width="17.44140625" bestFit="1" customWidth="1"/>
    <col min="33" max="33" width="14.5546875" bestFit="1" customWidth="1"/>
    <col min="34" max="34" width="17.44140625" bestFit="1" customWidth="1"/>
    <col min="35" max="35" width="14.5546875" bestFit="1" customWidth="1"/>
    <col min="36" max="36" width="17.44140625" bestFit="1" customWidth="1"/>
    <col min="37" max="37" width="14.5546875" bestFit="1" customWidth="1"/>
    <col min="38" max="38" width="17.44140625" bestFit="1" customWidth="1"/>
    <col min="39" max="39" width="14.5546875" bestFit="1" customWidth="1"/>
    <col min="40" max="40" width="17.44140625" bestFit="1" customWidth="1"/>
    <col min="41" max="41" width="14.5546875" bestFit="1" customWidth="1"/>
    <col min="42" max="42" width="17.44140625" bestFit="1" customWidth="1"/>
    <col min="43" max="43" width="14.5546875" bestFit="1" customWidth="1"/>
    <col min="44" max="44" width="17.44140625" bestFit="1" customWidth="1"/>
    <col min="45" max="45" width="14.5546875" bestFit="1" customWidth="1"/>
    <col min="46" max="46" width="17.44140625" bestFit="1" customWidth="1"/>
    <col min="47" max="47" width="14.5546875" bestFit="1" customWidth="1"/>
    <col min="48" max="48" width="23.5546875" bestFit="1" customWidth="1"/>
    <col min="49" max="49" width="20.6640625" bestFit="1" customWidth="1"/>
    <col min="50" max="50" width="17.44140625" bestFit="1" customWidth="1"/>
    <col min="51" max="51" width="14.5546875" bestFit="1" customWidth="1"/>
    <col min="52" max="52" width="17.44140625" bestFit="1" customWidth="1"/>
    <col min="53" max="53" width="14.5546875" bestFit="1" customWidth="1"/>
    <col min="54" max="54" width="17.44140625" bestFit="1" customWidth="1"/>
    <col min="55" max="55" width="14.5546875" bestFit="1" customWidth="1"/>
    <col min="56" max="56" width="17.44140625" bestFit="1" customWidth="1"/>
    <col min="57" max="57" width="14.5546875" bestFit="1" customWidth="1"/>
    <col min="58" max="58" width="17.44140625" bestFit="1" customWidth="1"/>
    <col min="59" max="59" width="14.5546875" bestFit="1" customWidth="1"/>
    <col min="60" max="60" width="23" bestFit="1" customWidth="1"/>
    <col min="61" max="61" width="20.109375" bestFit="1" customWidth="1"/>
    <col min="62" max="62" width="22.21875" bestFit="1" customWidth="1"/>
    <col min="63" max="63" width="19.33203125" bestFit="1" customWidth="1"/>
  </cols>
  <sheetData>
    <row r="1" spans="1:18" x14ac:dyDescent="0.3">
      <c r="M1" s="1" t="s">
        <v>8</v>
      </c>
      <c r="N1" s="2" t="s">
        <v>9</v>
      </c>
      <c r="O1" s="2"/>
    </row>
    <row r="2" spans="1:18" x14ac:dyDescent="0.3">
      <c r="M2" s="3">
        <v>1</v>
      </c>
      <c r="N2" s="4" t="s">
        <v>10</v>
      </c>
      <c r="O2" s="6" t="s">
        <v>12</v>
      </c>
    </row>
    <row r="3" spans="1:18" x14ac:dyDescent="0.3">
      <c r="M3" s="3">
        <v>1</v>
      </c>
      <c r="N3" s="4" t="s">
        <v>11</v>
      </c>
      <c r="O3" s="6" t="s">
        <v>152</v>
      </c>
    </row>
    <row r="4" spans="1:18" x14ac:dyDescent="0.3">
      <c r="M4" s="3">
        <v>1</v>
      </c>
      <c r="N4" s="4" t="s">
        <v>13</v>
      </c>
      <c r="O4" t="s">
        <v>15</v>
      </c>
    </row>
    <row r="5" spans="1:18" x14ac:dyDescent="0.3">
      <c r="A5" s="5" t="s">
        <v>58</v>
      </c>
      <c r="B5" s="11" t="s">
        <v>59</v>
      </c>
      <c r="C5" s="17" t="s">
        <v>68</v>
      </c>
      <c r="D5" s="11" t="s">
        <v>60</v>
      </c>
      <c r="E5" s="17" t="s">
        <v>69</v>
      </c>
      <c r="F5" s="17" t="s">
        <v>70</v>
      </c>
      <c r="G5" s="17" t="s">
        <v>71</v>
      </c>
      <c r="H5" s="17" t="s">
        <v>72</v>
      </c>
      <c r="I5" s="11" t="s">
        <v>61</v>
      </c>
      <c r="J5" s="11" t="s">
        <v>140</v>
      </c>
      <c r="K5" s="11" t="s">
        <v>149</v>
      </c>
      <c r="M5" s="3">
        <v>1</v>
      </c>
      <c r="N5" s="4" t="s">
        <v>14</v>
      </c>
      <c r="O5" s="6" t="s">
        <v>17</v>
      </c>
    </row>
    <row r="6" spans="1:18" x14ac:dyDescent="0.3">
      <c r="A6" s="18">
        <v>44573</v>
      </c>
      <c r="B6" s="11" t="s">
        <v>62</v>
      </c>
      <c r="C6" s="11" t="s">
        <v>73</v>
      </c>
      <c r="D6" s="11" t="s">
        <v>63</v>
      </c>
      <c r="E6" s="11" t="s">
        <v>74</v>
      </c>
      <c r="F6" s="11" t="s">
        <v>75</v>
      </c>
      <c r="G6" s="11">
        <v>866384405</v>
      </c>
      <c r="H6" s="11">
        <v>37746</v>
      </c>
      <c r="I6" s="19">
        <v>160</v>
      </c>
      <c r="J6" s="19">
        <f>Tabla243[[#This Row],[Monto ($)]]*7%</f>
        <v>11.200000000000001</v>
      </c>
      <c r="K6" s="19">
        <f>Tabla243[[#This Row],[Monto ($)]]+Tabla243[[#This Row],[IVA ($)]]</f>
        <v>171.2</v>
      </c>
      <c r="M6" s="3">
        <v>1</v>
      </c>
      <c r="N6" s="4" t="s">
        <v>16</v>
      </c>
      <c r="O6" s="6" t="s">
        <v>19</v>
      </c>
    </row>
    <row r="7" spans="1:18" x14ac:dyDescent="0.3">
      <c r="A7" s="18">
        <v>44573</v>
      </c>
      <c r="B7" s="11" t="s">
        <v>62</v>
      </c>
      <c r="C7" s="11" t="s">
        <v>73</v>
      </c>
      <c r="D7" s="11" t="s">
        <v>64</v>
      </c>
      <c r="E7" s="11" t="s">
        <v>76</v>
      </c>
      <c r="F7" s="11" t="s">
        <v>77</v>
      </c>
      <c r="G7" s="11">
        <v>5671754</v>
      </c>
      <c r="H7" s="11">
        <v>24621</v>
      </c>
      <c r="I7" s="19">
        <v>92</v>
      </c>
      <c r="J7" s="19">
        <f>Tabla243[[#This Row],[Monto ($)]]*7%</f>
        <v>6.44</v>
      </c>
      <c r="K7" s="19">
        <f>Tabla243[[#This Row],[Monto ($)]]+Tabla243[[#This Row],[IVA ($)]]</f>
        <v>98.44</v>
      </c>
      <c r="M7" s="3">
        <v>1</v>
      </c>
      <c r="N7" s="4" t="s">
        <v>18</v>
      </c>
      <c r="O7" s="6" t="s">
        <v>21</v>
      </c>
    </row>
    <row r="8" spans="1:18" x14ac:dyDescent="0.3">
      <c r="A8" s="18">
        <v>44573</v>
      </c>
      <c r="B8" s="11" t="s">
        <v>62</v>
      </c>
      <c r="C8" s="11" t="s">
        <v>73</v>
      </c>
      <c r="D8" s="11" t="s">
        <v>65</v>
      </c>
      <c r="E8" s="11" t="s">
        <v>76</v>
      </c>
      <c r="F8" s="11" t="s">
        <v>78</v>
      </c>
      <c r="G8" s="11">
        <v>760629266</v>
      </c>
      <c r="H8" s="11">
        <v>69636</v>
      </c>
      <c r="I8" s="19">
        <v>80</v>
      </c>
      <c r="J8" s="19">
        <f>Tabla243[[#This Row],[Monto ($)]]*7%</f>
        <v>5.6000000000000005</v>
      </c>
      <c r="K8" s="19">
        <f>Tabla243[[#This Row],[Monto ($)]]+Tabla243[[#This Row],[IVA ($)]]</f>
        <v>85.6</v>
      </c>
      <c r="M8" s="3">
        <v>1</v>
      </c>
      <c r="N8" s="4" t="s">
        <v>20</v>
      </c>
      <c r="O8" s="6" t="s">
        <v>22</v>
      </c>
    </row>
    <row r="9" spans="1:18" x14ac:dyDescent="0.3">
      <c r="A9" s="18">
        <v>44573</v>
      </c>
      <c r="B9" s="11" t="s">
        <v>62</v>
      </c>
      <c r="C9" s="11" t="s">
        <v>73</v>
      </c>
      <c r="D9" s="11" t="s">
        <v>64</v>
      </c>
      <c r="E9" s="11" t="s">
        <v>74</v>
      </c>
      <c r="F9" s="11" t="s">
        <v>79</v>
      </c>
      <c r="G9" s="11">
        <v>179536219</v>
      </c>
      <c r="H9" s="11">
        <v>62931</v>
      </c>
      <c r="I9" s="19">
        <v>140</v>
      </c>
      <c r="J9" s="19">
        <f>Tabla243[[#This Row],[Monto ($)]]*7%</f>
        <v>9.8000000000000007</v>
      </c>
      <c r="K9" s="19">
        <f>Tabla243[[#This Row],[Monto ($)]]+Tabla243[[#This Row],[IVA ($)]]</f>
        <v>149.80000000000001</v>
      </c>
    </row>
    <row r="10" spans="1:18" x14ac:dyDescent="0.3">
      <c r="A10" s="18">
        <v>44622</v>
      </c>
      <c r="B10" s="11" t="s">
        <v>62</v>
      </c>
      <c r="C10" s="11" t="s">
        <v>73</v>
      </c>
      <c r="D10" s="11" t="s">
        <v>64</v>
      </c>
      <c r="E10" s="11" t="s">
        <v>76</v>
      </c>
      <c r="F10" s="11" t="s">
        <v>80</v>
      </c>
      <c r="G10" s="11">
        <v>691502255</v>
      </c>
      <c r="H10" s="11">
        <v>70231</v>
      </c>
      <c r="I10" s="19">
        <v>12</v>
      </c>
      <c r="J10" s="19">
        <f>Tabla243[[#This Row],[Monto ($)]]*7%</f>
        <v>0.84000000000000008</v>
      </c>
      <c r="K10" s="19">
        <f>Tabla243[[#This Row],[Monto ($)]]+Tabla243[[#This Row],[IVA ($)]]</f>
        <v>12.84</v>
      </c>
      <c r="O10" s="32" t="s">
        <v>213</v>
      </c>
      <c r="P10" t="s">
        <v>214</v>
      </c>
      <c r="Q10" t="s">
        <v>150</v>
      </c>
      <c r="R10" t="s">
        <v>151</v>
      </c>
    </row>
    <row r="11" spans="1:18" x14ac:dyDescent="0.3">
      <c r="A11" s="18">
        <v>44622</v>
      </c>
      <c r="B11" s="11" t="s">
        <v>62</v>
      </c>
      <c r="C11" s="11" t="s">
        <v>73</v>
      </c>
      <c r="D11" s="11" t="s">
        <v>64</v>
      </c>
      <c r="E11" s="11" t="s">
        <v>76</v>
      </c>
      <c r="F11" s="11" t="s">
        <v>81</v>
      </c>
      <c r="G11" s="11">
        <v>343682024</v>
      </c>
      <c r="H11" s="11">
        <v>19517</v>
      </c>
      <c r="I11" s="19">
        <v>30</v>
      </c>
      <c r="J11" s="19">
        <f>Tabla243[[#This Row],[Monto ($)]]*7%</f>
        <v>2.1</v>
      </c>
      <c r="K11" s="19">
        <f>Tabla243[[#This Row],[Monto ($)]]+Tabla243[[#This Row],[IVA ($)]]</f>
        <v>32.1</v>
      </c>
      <c r="O11" s="11" t="s">
        <v>64</v>
      </c>
      <c r="P11" s="34">
        <v>472</v>
      </c>
      <c r="Q11" s="34">
        <v>33.04</v>
      </c>
      <c r="R11" s="34">
        <v>505.04000000000008</v>
      </c>
    </row>
    <row r="12" spans="1:18" x14ac:dyDescent="0.3">
      <c r="A12" s="18">
        <v>44622</v>
      </c>
      <c r="B12" s="11" t="s">
        <v>62</v>
      </c>
      <c r="C12" s="11" t="s">
        <v>73</v>
      </c>
      <c r="D12" s="11" t="s">
        <v>63</v>
      </c>
      <c r="E12" s="11" t="s">
        <v>74</v>
      </c>
      <c r="F12" s="11" t="s">
        <v>82</v>
      </c>
      <c r="G12" s="11">
        <v>445539421</v>
      </c>
      <c r="H12" s="11">
        <v>66052</v>
      </c>
      <c r="I12" s="19">
        <v>150</v>
      </c>
      <c r="J12" s="19">
        <f>Tabla243[[#This Row],[Monto ($)]]*7%</f>
        <v>10.500000000000002</v>
      </c>
      <c r="K12" s="19">
        <f>Tabla243[[#This Row],[Monto ($)]]+Tabla243[[#This Row],[IVA ($)]]</f>
        <v>160.5</v>
      </c>
      <c r="O12" s="33" t="s">
        <v>62</v>
      </c>
      <c r="P12" s="34">
        <v>281</v>
      </c>
      <c r="Q12" s="34">
        <v>19.670000000000002</v>
      </c>
      <c r="R12" s="34">
        <v>300.67</v>
      </c>
    </row>
    <row r="13" spans="1:18" x14ac:dyDescent="0.3">
      <c r="A13" s="18">
        <v>44622</v>
      </c>
      <c r="B13" s="11" t="s">
        <v>62</v>
      </c>
      <c r="C13" s="11" t="s">
        <v>73</v>
      </c>
      <c r="D13" s="11" t="s">
        <v>64</v>
      </c>
      <c r="E13" s="9" t="s">
        <v>76</v>
      </c>
      <c r="F13" s="11" t="s">
        <v>80</v>
      </c>
      <c r="G13" s="11">
        <v>664610324</v>
      </c>
      <c r="H13" s="11">
        <v>20741</v>
      </c>
      <c r="I13" s="19">
        <v>7</v>
      </c>
      <c r="J13" s="19">
        <f>Tabla243[[#This Row],[Monto ($)]]*7%</f>
        <v>0.49000000000000005</v>
      </c>
      <c r="K13" s="19">
        <f>Tabla243[[#This Row],[Monto ($)]]+Tabla243[[#This Row],[IVA ($)]]</f>
        <v>7.49</v>
      </c>
      <c r="O13" s="33" t="s">
        <v>66</v>
      </c>
      <c r="P13" s="34">
        <v>45</v>
      </c>
      <c r="Q13" s="34">
        <v>3.1500000000000004</v>
      </c>
      <c r="R13" s="34">
        <v>48.150000000000006</v>
      </c>
    </row>
    <row r="14" spans="1:18" x14ac:dyDescent="0.3">
      <c r="A14" s="18">
        <v>44622</v>
      </c>
      <c r="B14" s="11" t="s">
        <v>62</v>
      </c>
      <c r="C14" s="11" t="s">
        <v>73</v>
      </c>
      <c r="D14" s="11" t="s">
        <v>65</v>
      </c>
      <c r="E14" s="11" t="s">
        <v>76</v>
      </c>
      <c r="F14" s="11" t="s">
        <v>83</v>
      </c>
      <c r="G14" s="11">
        <v>783101919</v>
      </c>
      <c r="H14" s="11">
        <v>57283</v>
      </c>
      <c r="I14" s="19">
        <v>20</v>
      </c>
      <c r="J14" s="19">
        <f>Tabla243[[#This Row],[Monto ($)]]*7%</f>
        <v>1.4000000000000001</v>
      </c>
      <c r="K14" s="19">
        <f>Tabla243[[#This Row],[Monto ($)]]+Tabla243[[#This Row],[IVA ($)]]</f>
        <v>21.4</v>
      </c>
      <c r="O14" s="33" t="s">
        <v>67</v>
      </c>
      <c r="P14" s="34">
        <v>146</v>
      </c>
      <c r="Q14" s="34">
        <v>10.220000000000001</v>
      </c>
      <c r="R14" s="34">
        <v>156.22</v>
      </c>
    </row>
    <row r="15" spans="1:18" x14ac:dyDescent="0.3">
      <c r="A15" s="18">
        <v>44570</v>
      </c>
      <c r="B15" s="11" t="s">
        <v>66</v>
      </c>
      <c r="C15" s="11" t="s">
        <v>73</v>
      </c>
      <c r="D15" s="11" t="s">
        <v>64</v>
      </c>
      <c r="E15" s="11" t="s">
        <v>76</v>
      </c>
      <c r="F15" s="11" t="s">
        <v>84</v>
      </c>
      <c r="G15" s="11">
        <v>637612855</v>
      </c>
      <c r="H15" s="11">
        <v>46443</v>
      </c>
      <c r="I15" s="19">
        <v>12</v>
      </c>
      <c r="J15" s="19">
        <f>Tabla243[[#This Row],[Monto ($)]]*7%</f>
        <v>0.84000000000000008</v>
      </c>
      <c r="K15" s="19">
        <f>Tabla243[[#This Row],[Monto ($)]]+Tabla243[[#This Row],[IVA ($)]]</f>
        <v>12.84</v>
      </c>
      <c r="O15" s="11" t="s">
        <v>63</v>
      </c>
      <c r="P15" s="34">
        <v>310</v>
      </c>
      <c r="Q15" s="34">
        <v>21.700000000000003</v>
      </c>
      <c r="R15" s="34">
        <v>331.7</v>
      </c>
    </row>
    <row r="16" spans="1:18" x14ac:dyDescent="0.3">
      <c r="A16" s="18">
        <v>44570</v>
      </c>
      <c r="B16" s="11" t="s">
        <v>66</v>
      </c>
      <c r="C16" s="11" t="s">
        <v>73</v>
      </c>
      <c r="D16" s="11" t="s">
        <v>65</v>
      </c>
      <c r="E16" s="11" t="s">
        <v>74</v>
      </c>
      <c r="F16" s="11" t="s">
        <v>85</v>
      </c>
      <c r="G16" s="11">
        <v>861672700</v>
      </c>
      <c r="H16" s="11">
        <v>77892</v>
      </c>
      <c r="I16" s="19">
        <v>120</v>
      </c>
      <c r="J16" s="19">
        <f>Tabla243[[#This Row],[Monto ($)]]*7%</f>
        <v>8.4</v>
      </c>
      <c r="K16" s="19">
        <f>Tabla243[[#This Row],[Monto ($)]]+Tabla243[[#This Row],[IVA ($)]]</f>
        <v>128.4</v>
      </c>
      <c r="O16" s="33" t="s">
        <v>62</v>
      </c>
      <c r="P16" s="34">
        <v>310</v>
      </c>
      <c r="Q16" s="34">
        <v>21.700000000000003</v>
      </c>
      <c r="R16" s="34">
        <v>331.7</v>
      </c>
    </row>
    <row r="17" spans="1:18" x14ac:dyDescent="0.3">
      <c r="A17" s="18">
        <v>44571</v>
      </c>
      <c r="B17" s="11" t="s">
        <v>66</v>
      </c>
      <c r="C17" s="11" t="s">
        <v>73</v>
      </c>
      <c r="D17" s="11" t="s">
        <v>64</v>
      </c>
      <c r="E17" s="11" t="s">
        <v>76</v>
      </c>
      <c r="F17" s="11" t="s">
        <v>86</v>
      </c>
      <c r="G17" s="11">
        <v>856978080</v>
      </c>
      <c r="H17" s="11">
        <v>24460</v>
      </c>
      <c r="I17" s="19">
        <v>18</v>
      </c>
      <c r="J17" s="19">
        <f>Tabla243[[#This Row],[Monto ($)]]*7%</f>
        <v>1.2600000000000002</v>
      </c>
      <c r="K17" s="19">
        <f>Tabla243[[#This Row],[Monto ($)]]+Tabla243[[#This Row],[IVA ($)]]</f>
        <v>19.260000000000002</v>
      </c>
      <c r="O17" s="11" t="s">
        <v>65</v>
      </c>
      <c r="P17" s="34">
        <v>296</v>
      </c>
      <c r="Q17" s="34">
        <v>20.720000000000002</v>
      </c>
      <c r="R17" s="34">
        <v>316.72000000000003</v>
      </c>
    </row>
    <row r="18" spans="1:18" x14ac:dyDescent="0.3">
      <c r="A18" s="18">
        <v>44607</v>
      </c>
      <c r="B18" s="11" t="s">
        <v>66</v>
      </c>
      <c r="C18" s="11" t="s">
        <v>87</v>
      </c>
      <c r="D18" s="11" t="s">
        <v>64</v>
      </c>
      <c r="E18" s="11" t="s">
        <v>76</v>
      </c>
      <c r="F18" s="11" t="s">
        <v>81</v>
      </c>
      <c r="G18" s="11">
        <v>742447416</v>
      </c>
      <c r="H18" s="11">
        <v>33885</v>
      </c>
      <c r="I18" s="19">
        <v>15</v>
      </c>
      <c r="J18" s="19">
        <f>Tabla243[[#This Row],[Monto ($)]]*7%</f>
        <v>1.05</v>
      </c>
      <c r="K18" s="19">
        <f>Tabla243[[#This Row],[Monto ($)]]+Tabla243[[#This Row],[IVA ($)]]</f>
        <v>16.05</v>
      </c>
      <c r="O18" s="33" t="s">
        <v>62</v>
      </c>
      <c r="P18" s="34">
        <v>100</v>
      </c>
      <c r="Q18" s="34">
        <v>7.0000000000000009</v>
      </c>
      <c r="R18" s="34">
        <v>107</v>
      </c>
    </row>
    <row r="19" spans="1:18" x14ac:dyDescent="0.3">
      <c r="A19" s="18">
        <v>44608</v>
      </c>
      <c r="B19" s="11" t="s">
        <v>66</v>
      </c>
      <c r="C19" s="11" t="s">
        <v>87</v>
      </c>
      <c r="D19" s="11" t="s">
        <v>65</v>
      </c>
      <c r="E19" s="11" t="s">
        <v>76</v>
      </c>
      <c r="F19" s="11" t="s">
        <v>88</v>
      </c>
      <c r="G19" s="11">
        <v>362608809</v>
      </c>
      <c r="H19" s="11">
        <v>72646</v>
      </c>
      <c r="I19" s="19">
        <v>8</v>
      </c>
      <c r="J19" s="19">
        <f>Tabla243[[#This Row],[Monto ($)]]*7%</f>
        <v>0.56000000000000005</v>
      </c>
      <c r="K19" s="19">
        <f>Tabla243[[#This Row],[Monto ($)]]+Tabla243[[#This Row],[IVA ($)]]</f>
        <v>8.56</v>
      </c>
      <c r="O19" s="33" t="s">
        <v>66</v>
      </c>
      <c r="P19" s="34">
        <v>128</v>
      </c>
      <c r="Q19" s="34">
        <v>8.9600000000000009</v>
      </c>
      <c r="R19" s="34">
        <v>136.96</v>
      </c>
    </row>
    <row r="20" spans="1:18" x14ac:dyDescent="0.3">
      <c r="A20" s="18">
        <v>44615</v>
      </c>
      <c r="B20" s="11" t="s">
        <v>67</v>
      </c>
      <c r="C20" s="11" t="s">
        <v>87</v>
      </c>
      <c r="D20" s="11" t="s">
        <v>64</v>
      </c>
      <c r="E20" s="11" t="s">
        <v>76</v>
      </c>
      <c r="F20" s="11" t="s">
        <v>81</v>
      </c>
      <c r="G20" s="11">
        <v>40465292</v>
      </c>
      <c r="H20" s="11">
        <v>32803</v>
      </c>
      <c r="I20" s="19">
        <v>40</v>
      </c>
      <c r="J20" s="19">
        <f>Tabla243[[#This Row],[Monto ($)]]*7%</f>
        <v>2.8000000000000003</v>
      </c>
      <c r="K20" s="19">
        <f>Tabla243[[#This Row],[Monto ($)]]+Tabla243[[#This Row],[IVA ($)]]</f>
        <v>42.8</v>
      </c>
      <c r="O20" s="33" t="s">
        <v>67</v>
      </c>
      <c r="P20" s="34">
        <v>68</v>
      </c>
      <c r="Q20" s="34">
        <v>4.7600000000000007</v>
      </c>
      <c r="R20" s="34">
        <v>72.760000000000005</v>
      </c>
    </row>
    <row r="21" spans="1:18" x14ac:dyDescent="0.3">
      <c r="A21" s="18">
        <v>44615</v>
      </c>
      <c r="B21" s="11" t="s">
        <v>67</v>
      </c>
      <c r="C21" s="11" t="s">
        <v>87</v>
      </c>
      <c r="D21" s="11" t="s">
        <v>65</v>
      </c>
      <c r="E21" s="11" t="s">
        <v>74</v>
      </c>
      <c r="F21" s="11" t="s">
        <v>89</v>
      </c>
      <c r="G21" s="11">
        <v>649876368</v>
      </c>
      <c r="H21" s="11">
        <v>32337</v>
      </c>
      <c r="I21" s="19">
        <v>48</v>
      </c>
      <c r="J21" s="19">
        <f>Tabla243[[#This Row],[Monto ($)]]*7%</f>
        <v>3.3600000000000003</v>
      </c>
      <c r="K21" s="19">
        <f>Tabla243[[#This Row],[Monto ($)]]+Tabla243[[#This Row],[IVA ($)]]</f>
        <v>51.36</v>
      </c>
      <c r="O21" s="11" t="s">
        <v>146</v>
      </c>
      <c r="P21" s="34">
        <v>1078</v>
      </c>
      <c r="Q21" s="34">
        <v>75.460000000000008</v>
      </c>
      <c r="R21" s="34">
        <v>1153.46</v>
      </c>
    </row>
    <row r="22" spans="1:18" x14ac:dyDescent="0.3">
      <c r="A22" s="18">
        <v>44635</v>
      </c>
      <c r="B22" s="11" t="s">
        <v>67</v>
      </c>
      <c r="C22" s="11" t="s">
        <v>87</v>
      </c>
      <c r="D22" s="11" t="s">
        <v>65</v>
      </c>
      <c r="E22" s="11" t="s">
        <v>76</v>
      </c>
      <c r="F22" s="11" t="s">
        <v>90</v>
      </c>
      <c r="G22" s="11">
        <v>549244137</v>
      </c>
      <c r="H22" s="11">
        <v>80771</v>
      </c>
      <c r="I22" s="19">
        <v>8</v>
      </c>
      <c r="J22" s="19">
        <f>Tabla243[[#This Row],[Monto ($)]]*7%</f>
        <v>0.56000000000000005</v>
      </c>
      <c r="K22" s="19">
        <f>Tabla243[[#This Row],[Monto ($)]]+Tabla243[[#This Row],[IVA ($)]]</f>
        <v>8.56</v>
      </c>
    </row>
    <row r="23" spans="1:18" x14ac:dyDescent="0.3">
      <c r="A23" s="18">
        <v>44635</v>
      </c>
      <c r="B23" s="11" t="s">
        <v>67</v>
      </c>
      <c r="C23" s="11" t="s">
        <v>87</v>
      </c>
      <c r="D23" s="11" t="s">
        <v>64</v>
      </c>
      <c r="E23" s="11" t="s">
        <v>76</v>
      </c>
      <c r="F23" s="11" t="s">
        <v>91</v>
      </c>
      <c r="G23" s="11">
        <v>191314431</v>
      </c>
      <c r="H23" s="11">
        <v>71173</v>
      </c>
      <c r="I23" s="19">
        <v>86</v>
      </c>
      <c r="J23" s="19">
        <f>Tabla243[[#This Row],[Monto ($)]]*7%</f>
        <v>6.0200000000000005</v>
      </c>
      <c r="K23" s="19">
        <f>Tabla243[[#This Row],[Monto ($)]]+Tabla243[[#This Row],[IVA ($)]]</f>
        <v>92.02</v>
      </c>
      <c r="O23" s="32" t="s">
        <v>212</v>
      </c>
      <c r="P23" t="s">
        <v>151</v>
      </c>
    </row>
    <row r="24" spans="1:18" x14ac:dyDescent="0.3">
      <c r="A24" s="18">
        <v>44635</v>
      </c>
      <c r="B24" s="11" t="s">
        <v>67</v>
      </c>
      <c r="C24" s="11" t="s">
        <v>87</v>
      </c>
      <c r="D24" s="11" t="s">
        <v>65</v>
      </c>
      <c r="E24" s="11" t="s">
        <v>76</v>
      </c>
      <c r="F24" s="11" t="s">
        <v>92</v>
      </c>
      <c r="G24" s="11">
        <v>797118246</v>
      </c>
      <c r="H24" s="11">
        <v>32925</v>
      </c>
      <c r="I24" s="19">
        <v>12</v>
      </c>
      <c r="J24" s="19">
        <f>Tabla243[[#This Row],[Monto ($)]]*7%</f>
        <v>0.84000000000000008</v>
      </c>
      <c r="K24" s="19">
        <f>Tabla243[[#This Row],[Monto ($)]]+Tabla243[[#This Row],[IVA ($)]]</f>
        <v>12.84</v>
      </c>
      <c r="O24" s="11" t="s">
        <v>153</v>
      </c>
      <c r="P24" s="34">
        <v>665.54</v>
      </c>
    </row>
    <row r="25" spans="1:18" x14ac:dyDescent="0.3">
      <c r="A25" s="18">
        <v>44640</v>
      </c>
      <c r="B25" s="11" t="s">
        <v>67</v>
      </c>
      <c r="C25" s="11" t="s">
        <v>87</v>
      </c>
      <c r="D25" s="11" t="s">
        <v>64</v>
      </c>
      <c r="E25" s="11" t="s">
        <v>76</v>
      </c>
      <c r="F25" s="11" t="s">
        <v>92</v>
      </c>
      <c r="G25" s="11">
        <v>333326620</v>
      </c>
      <c r="H25" s="11">
        <v>27965</v>
      </c>
      <c r="I25" s="19">
        <v>20</v>
      </c>
      <c r="J25" s="19">
        <f>Tabla243[[#This Row],[Monto ($)]]*7%</f>
        <v>1.4000000000000001</v>
      </c>
      <c r="K25" s="19">
        <f>Tabla243[[#This Row],[Monto ($)]]+Tabla243[[#This Row],[IVA ($)]]</f>
        <v>21.4</v>
      </c>
      <c r="O25" s="11" t="s">
        <v>154</v>
      </c>
      <c r="P25" s="34">
        <v>118.77</v>
      </c>
    </row>
    <row r="26" spans="1:18" x14ac:dyDescent="0.3">
      <c r="A26" s="5" t="s">
        <v>139</v>
      </c>
      <c r="B26" s="11"/>
      <c r="C26" s="11"/>
      <c r="D26" s="11"/>
      <c r="E26" s="11"/>
      <c r="F26" s="11"/>
      <c r="G26" s="11"/>
      <c r="H26" s="11"/>
      <c r="I26" s="5"/>
      <c r="J26" s="5"/>
      <c r="K26" s="35">
        <f>SUBTOTAL(109,Tabla243[TOTAL ($)])</f>
        <v>1153.4599999999998</v>
      </c>
      <c r="O26" s="11" t="s">
        <v>155</v>
      </c>
      <c r="P26" s="34">
        <v>369.15</v>
      </c>
    </row>
    <row r="27" spans="1:18" x14ac:dyDescent="0.3">
      <c r="O27" s="11" t="s">
        <v>146</v>
      </c>
      <c r="P27" s="34">
        <v>1153.46</v>
      </c>
    </row>
  </sheetData>
  <pageMargins left="0.7" right="0.7" top="0.75" bottom="0.75" header="0.3" footer="0.3"/>
  <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FCD74E5-8D97-4CE5-BFE3-B89D8E440D4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M1</xm:sqref>
        </x14:conditionalFormatting>
        <x14:conditionalFormatting xmlns:xm="http://schemas.microsoft.com/office/excel/2006/main">
          <x14:cfRule type="iconSet" priority="6" id="{6570B0A1-FAC4-4CD4-A82D-1DC8E4F7B0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M2:M4</xm:sqref>
        </x14:conditionalFormatting>
        <x14:conditionalFormatting xmlns:xm="http://schemas.microsoft.com/office/excel/2006/main">
          <x14:cfRule type="iconSet" priority="4" id="{AE043F41-8DDE-4AD8-A6E1-850F04506C4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M5</xm:sqref>
        </x14:conditionalFormatting>
        <x14:conditionalFormatting xmlns:xm="http://schemas.microsoft.com/office/excel/2006/main">
          <x14:cfRule type="iconSet" priority="2" id="{4FCC2531-1FDC-4E56-AFEC-10D8888AEC2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M6</xm:sqref>
        </x14:conditionalFormatting>
        <x14:conditionalFormatting xmlns:xm="http://schemas.microsoft.com/office/excel/2006/main">
          <x14:cfRule type="iconSet" priority="3" id="{3390E4A5-DDFA-4A02-9C1F-B2176D64BF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M7</xm:sqref>
        </x14:conditionalFormatting>
        <x14:conditionalFormatting xmlns:xm="http://schemas.microsoft.com/office/excel/2006/main">
          <x14:cfRule type="iconSet" priority="1" id="{D7AE21A0-BB61-4135-A7FE-CEE6CC5E9D9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M8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76C1-3EF2-40A3-B940-D4B7B9C45DB1}">
  <sheetPr>
    <tabColor theme="9" tint="0.39997558519241921"/>
  </sheetPr>
  <dimension ref="B4:P415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24" sqref="E24"/>
    </sheetView>
  </sheetViews>
  <sheetFormatPr baseColWidth="10" defaultColWidth="11.44140625" defaultRowHeight="14.4" x14ac:dyDescent="0.3"/>
  <cols>
    <col min="1" max="1" width="6.109375" customWidth="1"/>
    <col min="2" max="2" width="11.109375" bestFit="1" customWidth="1"/>
    <col min="3" max="3" width="10.33203125" customWidth="1"/>
    <col min="4" max="4" width="19.88671875" bestFit="1" customWidth="1"/>
    <col min="5" max="5" width="39.33203125" customWidth="1"/>
    <col min="6" max="6" width="11.6640625" customWidth="1"/>
    <col min="7" max="7" width="9.6640625" bestFit="1" customWidth="1"/>
    <col min="8" max="8" width="30.44140625" customWidth="1"/>
    <col min="9" max="9" width="9" customWidth="1"/>
    <col min="10" max="10" width="2" customWidth="1"/>
    <col min="11" max="11" width="4.44140625" customWidth="1"/>
    <col min="12" max="12" width="4.109375" customWidth="1"/>
  </cols>
  <sheetData>
    <row r="4" spans="2:16" x14ac:dyDescent="0.3">
      <c r="B4" s="11" t="s">
        <v>72</v>
      </c>
      <c r="C4" s="11" t="s">
        <v>93</v>
      </c>
      <c r="D4" s="20" t="s">
        <v>94</v>
      </c>
      <c r="E4" s="36" t="s">
        <v>95</v>
      </c>
      <c r="F4" t="s">
        <v>61</v>
      </c>
      <c r="G4" s="37" t="s">
        <v>156</v>
      </c>
      <c r="H4" t="s">
        <v>157</v>
      </c>
      <c r="I4" t="s">
        <v>158</v>
      </c>
      <c r="K4" s="1" t="s">
        <v>23</v>
      </c>
      <c r="L4" s="2" t="s">
        <v>24</v>
      </c>
      <c r="M4" s="2"/>
    </row>
    <row r="5" spans="2:16" x14ac:dyDescent="0.3">
      <c r="B5" s="5">
        <v>1010</v>
      </c>
      <c r="C5" s="16">
        <v>44501</v>
      </c>
      <c r="D5" t="s">
        <v>96</v>
      </c>
      <c r="E5" t="s">
        <v>97</v>
      </c>
      <c r="F5" s="23">
        <v>120.4</v>
      </c>
      <c r="G5" t="s">
        <v>159</v>
      </c>
      <c r="H5" t="s">
        <v>165</v>
      </c>
      <c r="I5">
        <v>1406602</v>
      </c>
      <c r="K5" s="3">
        <v>1</v>
      </c>
      <c r="L5" s="4" t="s">
        <v>25</v>
      </c>
      <c r="M5" t="s">
        <v>26</v>
      </c>
    </row>
    <row r="6" spans="2:16" x14ac:dyDescent="0.3">
      <c r="B6" s="5">
        <v>1011</v>
      </c>
      <c r="C6" s="16">
        <v>44501</v>
      </c>
      <c r="D6" t="s">
        <v>98</v>
      </c>
      <c r="E6" t="s">
        <v>99</v>
      </c>
      <c r="F6" s="23">
        <v>84</v>
      </c>
      <c r="G6" t="s">
        <v>160</v>
      </c>
      <c r="H6" t="s">
        <v>166</v>
      </c>
      <c r="I6">
        <v>1001149</v>
      </c>
      <c r="K6" s="3">
        <v>1</v>
      </c>
      <c r="L6" s="4" t="s">
        <v>27</v>
      </c>
      <c r="M6" t="s">
        <v>28</v>
      </c>
    </row>
    <row r="7" spans="2:16" x14ac:dyDescent="0.3">
      <c r="B7" s="5">
        <v>1012</v>
      </c>
      <c r="C7" s="16">
        <v>44504</v>
      </c>
      <c r="D7" t="s">
        <v>100</v>
      </c>
      <c r="E7" t="s">
        <v>101</v>
      </c>
      <c r="F7" s="23">
        <v>92.5</v>
      </c>
      <c r="G7" t="s">
        <v>161</v>
      </c>
      <c r="H7" t="s">
        <v>167</v>
      </c>
      <c r="I7">
        <v>1503714</v>
      </c>
      <c r="K7" s="3">
        <v>1</v>
      </c>
      <c r="L7" s="4" t="s">
        <v>29</v>
      </c>
      <c r="M7" t="s">
        <v>30</v>
      </c>
    </row>
    <row r="8" spans="2:16" x14ac:dyDescent="0.3">
      <c r="B8" s="5">
        <v>1012</v>
      </c>
      <c r="C8" s="16">
        <v>44504</v>
      </c>
      <c r="D8" t="s">
        <v>100</v>
      </c>
      <c r="E8" t="s">
        <v>102</v>
      </c>
      <c r="F8" s="23">
        <v>249</v>
      </c>
      <c r="G8" t="s">
        <v>160</v>
      </c>
      <c r="H8" t="s">
        <v>168</v>
      </c>
      <c r="I8">
        <v>1005544</v>
      </c>
      <c r="K8" s="3">
        <v>1</v>
      </c>
      <c r="L8" s="4" t="s">
        <v>31</v>
      </c>
      <c r="M8" t="s">
        <v>32</v>
      </c>
    </row>
    <row r="9" spans="2:16" x14ac:dyDescent="0.3">
      <c r="B9" s="5">
        <v>1013</v>
      </c>
      <c r="C9" s="16">
        <v>44504</v>
      </c>
      <c r="D9" t="s">
        <v>103</v>
      </c>
      <c r="E9" t="s">
        <v>104</v>
      </c>
      <c r="F9" s="23">
        <v>30</v>
      </c>
      <c r="G9" t="s">
        <v>162</v>
      </c>
      <c r="H9" t="s">
        <v>169</v>
      </c>
      <c r="I9">
        <v>1006387</v>
      </c>
      <c r="K9" s="3">
        <v>1</v>
      </c>
      <c r="L9" s="4" t="s">
        <v>33</v>
      </c>
      <c r="M9" t="s">
        <v>34</v>
      </c>
    </row>
    <row r="10" spans="2:16" x14ac:dyDescent="0.3">
      <c r="B10" s="5">
        <v>1014</v>
      </c>
      <c r="C10" s="16">
        <v>44507</v>
      </c>
      <c r="D10" t="s">
        <v>105</v>
      </c>
      <c r="E10" t="s">
        <v>106</v>
      </c>
      <c r="F10" s="23">
        <v>299.55</v>
      </c>
      <c r="G10" t="s">
        <v>160</v>
      </c>
      <c r="H10" t="s">
        <v>170</v>
      </c>
      <c r="I10">
        <v>1555542</v>
      </c>
      <c r="K10" s="3">
        <v>1</v>
      </c>
      <c r="L10" s="4" t="s">
        <v>35</v>
      </c>
      <c r="M10" t="s">
        <v>36</v>
      </c>
    </row>
    <row r="11" spans="2:16" x14ac:dyDescent="0.3">
      <c r="B11" s="5">
        <v>1015</v>
      </c>
      <c r="C11" s="16">
        <v>44512</v>
      </c>
      <c r="D11" t="s">
        <v>100</v>
      </c>
      <c r="E11" t="s">
        <v>107</v>
      </c>
      <c r="F11" s="23">
        <v>84.2</v>
      </c>
      <c r="G11" t="s">
        <v>159</v>
      </c>
      <c r="H11" t="s">
        <v>171</v>
      </c>
      <c r="I11">
        <v>1203058</v>
      </c>
      <c r="K11" s="3">
        <v>1</v>
      </c>
      <c r="L11" s="4" t="s">
        <v>37</v>
      </c>
      <c r="M11" t="s">
        <v>38</v>
      </c>
    </row>
    <row r="12" spans="2:16" x14ac:dyDescent="0.3">
      <c r="B12" s="5">
        <v>1016</v>
      </c>
      <c r="C12" s="16">
        <v>44512</v>
      </c>
      <c r="D12" t="s">
        <v>103</v>
      </c>
      <c r="E12" t="s">
        <v>108</v>
      </c>
      <c r="F12" s="23">
        <v>60</v>
      </c>
      <c r="G12" t="s">
        <v>161</v>
      </c>
      <c r="H12" t="s">
        <v>172</v>
      </c>
      <c r="I12">
        <v>3001673</v>
      </c>
    </row>
    <row r="13" spans="2:16" x14ac:dyDescent="0.3">
      <c r="B13" s="5">
        <v>1016</v>
      </c>
      <c r="C13" s="16">
        <v>44512</v>
      </c>
      <c r="D13" t="s">
        <v>103</v>
      </c>
      <c r="E13" t="s">
        <v>109</v>
      </c>
      <c r="F13" s="23">
        <v>29.5</v>
      </c>
      <c r="G13" t="s">
        <v>163</v>
      </c>
      <c r="H13" t="s">
        <v>173</v>
      </c>
      <c r="I13">
        <v>1507913</v>
      </c>
      <c r="K13" s="1" t="s">
        <v>39</v>
      </c>
      <c r="L13" s="2" t="s">
        <v>40</v>
      </c>
      <c r="M13" s="2"/>
    </row>
    <row r="14" spans="2:16" x14ac:dyDescent="0.3">
      <c r="B14" s="5">
        <v>1016</v>
      </c>
      <c r="C14" s="16">
        <v>44512</v>
      </c>
      <c r="D14" t="s">
        <v>103</v>
      </c>
      <c r="E14" t="s">
        <v>110</v>
      </c>
      <c r="F14" s="23">
        <v>150</v>
      </c>
      <c r="G14" t="s">
        <v>164</v>
      </c>
      <c r="H14" t="s">
        <v>174</v>
      </c>
      <c r="I14">
        <v>1005091</v>
      </c>
      <c r="K14" s="3">
        <v>1</v>
      </c>
      <c r="L14" s="4" t="s">
        <v>41</v>
      </c>
      <c r="M14" s="38" t="s">
        <v>199</v>
      </c>
      <c r="N14" s="38"/>
      <c r="O14" s="38"/>
      <c r="P14" s="38"/>
    </row>
    <row r="15" spans="2:16" x14ac:dyDescent="0.3">
      <c r="B15" s="5">
        <v>1017</v>
      </c>
      <c r="C15" s="16">
        <v>44514</v>
      </c>
      <c r="D15" t="s">
        <v>98</v>
      </c>
      <c r="E15" t="s">
        <v>111</v>
      </c>
      <c r="F15" s="23">
        <v>190</v>
      </c>
      <c r="G15" t="s">
        <v>162</v>
      </c>
      <c r="H15" t="s">
        <v>175</v>
      </c>
      <c r="I15">
        <v>1007048</v>
      </c>
      <c r="M15" s="38"/>
      <c r="N15" s="38"/>
      <c r="O15" s="38"/>
      <c r="P15" s="38"/>
    </row>
    <row r="16" spans="2:16" x14ac:dyDescent="0.3">
      <c r="B16" s="5">
        <v>1018</v>
      </c>
      <c r="C16" s="16">
        <v>44514</v>
      </c>
      <c r="D16" t="s">
        <v>103</v>
      </c>
      <c r="E16" t="s">
        <v>107</v>
      </c>
      <c r="F16" s="23">
        <v>84.2</v>
      </c>
      <c r="G16" t="s">
        <v>159</v>
      </c>
      <c r="H16" t="s">
        <v>171</v>
      </c>
      <c r="I16">
        <v>1203058</v>
      </c>
    </row>
    <row r="17" spans="2:9" x14ac:dyDescent="0.3">
      <c r="B17" s="5">
        <v>1019</v>
      </c>
      <c r="C17" s="16">
        <v>44516</v>
      </c>
      <c r="D17" t="s">
        <v>96</v>
      </c>
      <c r="E17" t="s">
        <v>99</v>
      </c>
      <c r="F17" s="23">
        <v>84</v>
      </c>
      <c r="G17" t="s">
        <v>160</v>
      </c>
      <c r="H17" t="s">
        <v>166</v>
      </c>
      <c r="I17">
        <v>1001149</v>
      </c>
    </row>
    <row r="18" spans="2:9" x14ac:dyDescent="0.3">
      <c r="B18" s="5">
        <v>1019</v>
      </c>
      <c r="C18" s="16">
        <v>44516</v>
      </c>
      <c r="D18" t="s">
        <v>96</v>
      </c>
      <c r="E18" t="s">
        <v>112</v>
      </c>
      <c r="F18" s="23">
        <v>150</v>
      </c>
      <c r="G18" t="s">
        <v>160</v>
      </c>
      <c r="H18" t="s">
        <v>176</v>
      </c>
      <c r="I18">
        <v>1403020</v>
      </c>
    </row>
    <row r="19" spans="2:9" x14ac:dyDescent="0.3">
      <c r="B19" s="5">
        <v>1020</v>
      </c>
      <c r="C19" s="16">
        <v>44517</v>
      </c>
      <c r="D19" t="s">
        <v>98</v>
      </c>
      <c r="E19" t="s">
        <v>113</v>
      </c>
      <c r="F19" s="23">
        <v>720.5</v>
      </c>
      <c r="G19" t="s">
        <v>161</v>
      </c>
      <c r="H19" t="s">
        <v>177</v>
      </c>
      <c r="I19">
        <v>1509928</v>
      </c>
    </row>
    <row r="20" spans="2:9" x14ac:dyDescent="0.3">
      <c r="B20" s="5">
        <v>1021</v>
      </c>
      <c r="C20" s="16">
        <v>44519</v>
      </c>
      <c r="D20" t="s">
        <v>103</v>
      </c>
      <c r="E20" t="s">
        <v>97</v>
      </c>
      <c r="F20" s="23">
        <v>120.4</v>
      </c>
      <c r="G20" t="s">
        <v>159</v>
      </c>
      <c r="H20" t="s">
        <v>165</v>
      </c>
      <c r="I20">
        <v>1406602</v>
      </c>
    </row>
    <row r="21" spans="2:9" x14ac:dyDescent="0.3">
      <c r="B21" s="5">
        <v>1022</v>
      </c>
      <c r="C21" s="16">
        <v>44520</v>
      </c>
      <c r="D21" t="s">
        <v>96</v>
      </c>
      <c r="E21" t="s">
        <v>111</v>
      </c>
      <c r="F21" s="23">
        <v>190</v>
      </c>
      <c r="G21" t="s">
        <v>162</v>
      </c>
      <c r="H21" t="s">
        <v>175</v>
      </c>
      <c r="I21">
        <v>1007048</v>
      </c>
    </row>
    <row r="22" spans="2:9" x14ac:dyDescent="0.3">
      <c r="B22" s="5">
        <v>1023</v>
      </c>
      <c r="C22" s="16">
        <v>44521</v>
      </c>
      <c r="D22" t="s">
        <v>100</v>
      </c>
      <c r="E22" t="s">
        <v>114</v>
      </c>
      <c r="F22" s="23">
        <v>650</v>
      </c>
      <c r="G22" t="s">
        <v>164</v>
      </c>
      <c r="H22" t="s">
        <v>178</v>
      </c>
      <c r="I22">
        <v>1003544</v>
      </c>
    </row>
    <row r="23" spans="2:9" x14ac:dyDescent="0.3">
      <c r="B23" s="5">
        <v>1023</v>
      </c>
      <c r="C23" s="16">
        <v>44521</v>
      </c>
      <c r="D23" t="s">
        <v>100</v>
      </c>
      <c r="E23" t="s">
        <v>115</v>
      </c>
      <c r="F23" s="23">
        <v>45.2</v>
      </c>
      <c r="G23" t="s">
        <v>161</v>
      </c>
      <c r="H23" t="s">
        <v>179</v>
      </c>
      <c r="I23">
        <v>1207777</v>
      </c>
    </row>
    <row r="24" spans="2:9" x14ac:dyDescent="0.3">
      <c r="B24" s="5">
        <v>1023</v>
      </c>
      <c r="C24" s="16">
        <v>44521</v>
      </c>
      <c r="D24" t="s">
        <v>100</v>
      </c>
      <c r="E24" t="s">
        <v>116</v>
      </c>
      <c r="F24" s="23">
        <v>980</v>
      </c>
      <c r="G24" t="s">
        <v>164</v>
      </c>
      <c r="H24" t="s">
        <v>180</v>
      </c>
      <c r="I24">
        <v>1007942</v>
      </c>
    </row>
    <row r="25" spans="2:9" x14ac:dyDescent="0.3">
      <c r="B25" s="5">
        <v>1024</v>
      </c>
      <c r="C25" s="16">
        <v>44523</v>
      </c>
      <c r="D25" t="s">
        <v>96</v>
      </c>
      <c r="E25" t="s">
        <v>117</v>
      </c>
      <c r="F25" s="23">
        <v>170</v>
      </c>
      <c r="G25" t="s">
        <v>162</v>
      </c>
      <c r="H25" t="s">
        <v>181</v>
      </c>
      <c r="I25">
        <v>1008861</v>
      </c>
    </row>
    <row r="26" spans="2:9" x14ac:dyDescent="0.3">
      <c r="B26" s="5">
        <v>1024</v>
      </c>
      <c r="C26" s="16">
        <v>44523</v>
      </c>
      <c r="D26" t="s">
        <v>96</v>
      </c>
      <c r="E26" t="s">
        <v>107</v>
      </c>
      <c r="F26" s="23">
        <v>84.2</v>
      </c>
      <c r="G26" t="s">
        <v>159</v>
      </c>
      <c r="H26" t="s">
        <v>171</v>
      </c>
      <c r="I26">
        <v>1203058</v>
      </c>
    </row>
    <row r="27" spans="2:9" x14ac:dyDescent="0.3">
      <c r="B27" s="5">
        <v>1024</v>
      </c>
      <c r="C27" s="16">
        <v>44523</v>
      </c>
      <c r="D27" t="s">
        <v>96</v>
      </c>
      <c r="E27" t="s">
        <v>108</v>
      </c>
      <c r="F27" s="23">
        <v>60</v>
      </c>
      <c r="G27" t="s">
        <v>161</v>
      </c>
      <c r="H27" t="s">
        <v>172</v>
      </c>
      <c r="I27">
        <v>3001673</v>
      </c>
    </row>
    <row r="28" spans="2:9" x14ac:dyDescent="0.3">
      <c r="B28" s="5">
        <v>1025</v>
      </c>
      <c r="C28" s="16">
        <v>44525</v>
      </c>
      <c r="D28" t="s">
        <v>98</v>
      </c>
      <c r="E28" t="s">
        <v>104</v>
      </c>
      <c r="F28" s="23">
        <v>30</v>
      </c>
      <c r="G28" t="s">
        <v>162</v>
      </c>
      <c r="H28" t="s">
        <v>169</v>
      </c>
      <c r="I28">
        <v>1006387</v>
      </c>
    </row>
    <row r="29" spans="2:9" x14ac:dyDescent="0.3">
      <c r="B29" s="5">
        <v>1025</v>
      </c>
      <c r="C29" s="16">
        <v>44525</v>
      </c>
      <c r="D29" t="s">
        <v>98</v>
      </c>
      <c r="E29" t="s">
        <v>118</v>
      </c>
      <c r="F29" s="23">
        <v>25</v>
      </c>
      <c r="G29" t="s">
        <v>163</v>
      </c>
      <c r="H29" t="s">
        <v>182</v>
      </c>
      <c r="I29">
        <v>1006346</v>
      </c>
    </row>
    <row r="30" spans="2:9" x14ac:dyDescent="0.3">
      <c r="B30" s="5">
        <v>1025</v>
      </c>
      <c r="C30" s="16">
        <v>44525</v>
      </c>
      <c r="D30" t="s">
        <v>98</v>
      </c>
      <c r="E30" t="s">
        <v>119</v>
      </c>
      <c r="F30" s="23">
        <v>32</v>
      </c>
      <c r="G30" t="s">
        <v>161</v>
      </c>
      <c r="H30" t="s">
        <v>183</v>
      </c>
      <c r="I30">
        <v>1003234</v>
      </c>
    </row>
    <row r="31" spans="2:9" x14ac:dyDescent="0.3">
      <c r="B31" s="5">
        <v>1025</v>
      </c>
      <c r="C31" s="16">
        <v>44525</v>
      </c>
      <c r="D31" t="s">
        <v>98</v>
      </c>
      <c r="E31" t="s">
        <v>107</v>
      </c>
      <c r="F31" s="23">
        <v>84.2</v>
      </c>
      <c r="G31" t="s">
        <v>159</v>
      </c>
      <c r="H31" t="s">
        <v>171</v>
      </c>
      <c r="I31">
        <v>1203058</v>
      </c>
    </row>
    <row r="32" spans="2:9" x14ac:dyDescent="0.3">
      <c r="B32" s="5">
        <v>1025</v>
      </c>
      <c r="C32" s="16">
        <v>44525</v>
      </c>
      <c r="D32" t="s">
        <v>98</v>
      </c>
      <c r="E32" t="s">
        <v>120</v>
      </c>
      <c r="F32" s="23">
        <v>855</v>
      </c>
      <c r="G32" t="s">
        <v>160</v>
      </c>
      <c r="H32" t="s">
        <v>184</v>
      </c>
      <c r="I32">
        <v>1006144</v>
      </c>
    </row>
    <row r="33" spans="2:9" x14ac:dyDescent="0.3">
      <c r="B33" s="5">
        <v>1026</v>
      </c>
      <c r="C33" s="16">
        <v>44529</v>
      </c>
      <c r="D33" t="s">
        <v>96</v>
      </c>
      <c r="E33" t="s">
        <v>121</v>
      </c>
      <c r="F33" s="23">
        <v>95</v>
      </c>
      <c r="G33" t="s">
        <v>159</v>
      </c>
      <c r="H33" t="s">
        <v>185</v>
      </c>
      <c r="I33">
        <v>1002796</v>
      </c>
    </row>
    <row r="34" spans="2:9" x14ac:dyDescent="0.3">
      <c r="B34" s="5">
        <v>1027</v>
      </c>
      <c r="C34" s="16">
        <v>44530</v>
      </c>
      <c r="D34" t="s">
        <v>100</v>
      </c>
      <c r="E34" t="s">
        <v>99</v>
      </c>
      <c r="F34" s="23">
        <v>84</v>
      </c>
      <c r="G34" t="s">
        <v>160</v>
      </c>
      <c r="H34" t="s">
        <v>166</v>
      </c>
      <c r="I34">
        <v>1001149</v>
      </c>
    </row>
    <row r="35" spans="2:9" x14ac:dyDescent="0.3">
      <c r="B35" s="5">
        <v>1027</v>
      </c>
      <c r="C35" s="16">
        <v>44530</v>
      </c>
      <c r="D35" t="s">
        <v>100</v>
      </c>
      <c r="E35" t="s">
        <v>122</v>
      </c>
      <c r="F35" s="23">
        <v>65</v>
      </c>
      <c r="G35" t="s">
        <v>164</v>
      </c>
      <c r="H35" t="s">
        <v>186</v>
      </c>
      <c r="I35">
        <v>1001769</v>
      </c>
    </row>
    <row r="36" spans="2:9" x14ac:dyDescent="0.3">
      <c r="B36" s="5">
        <v>1028</v>
      </c>
      <c r="C36" s="16">
        <v>44531</v>
      </c>
      <c r="D36" t="s">
        <v>103</v>
      </c>
      <c r="E36" t="s">
        <v>107</v>
      </c>
      <c r="F36" s="23">
        <v>84.2</v>
      </c>
      <c r="G36" t="s">
        <v>159</v>
      </c>
      <c r="H36" t="s">
        <v>171</v>
      </c>
      <c r="I36">
        <v>1203058</v>
      </c>
    </row>
    <row r="37" spans="2:9" x14ac:dyDescent="0.3">
      <c r="B37" s="5">
        <v>1029</v>
      </c>
      <c r="C37" s="16">
        <v>44531</v>
      </c>
      <c r="D37" t="s">
        <v>98</v>
      </c>
      <c r="E37" t="s">
        <v>123</v>
      </c>
      <c r="F37" s="23">
        <v>1050</v>
      </c>
      <c r="G37" t="s">
        <v>161</v>
      </c>
      <c r="H37" t="s">
        <v>187</v>
      </c>
      <c r="I37">
        <v>1008075</v>
      </c>
    </row>
    <row r="38" spans="2:9" x14ac:dyDescent="0.3">
      <c r="B38" s="5">
        <v>1030</v>
      </c>
      <c r="C38" s="16">
        <v>44533</v>
      </c>
      <c r="D38" t="s">
        <v>105</v>
      </c>
      <c r="E38" t="s">
        <v>101</v>
      </c>
      <c r="F38" s="23">
        <v>92.5</v>
      </c>
      <c r="G38" t="s">
        <v>161</v>
      </c>
      <c r="H38" t="s">
        <v>167</v>
      </c>
      <c r="I38">
        <v>1503714</v>
      </c>
    </row>
    <row r="39" spans="2:9" x14ac:dyDescent="0.3">
      <c r="B39" s="5">
        <v>1031</v>
      </c>
      <c r="C39" s="16">
        <v>44534</v>
      </c>
      <c r="D39" t="s">
        <v>98</v>
      </c>
      <c r="E39" t="s">
        <v>112</v>
      </c>
      <c r="F39" s="23">
        <v>150</v>
      </c>
      <c r="G39" t="s">
        <v>160</v>
      </c>
      <c r="H39" t="s">
        <v>176</v>
      </c>
      <c r="I39">
        <v>1403020</v>
      </c>
    </row>
    <row r="40" spans="2:9" x14ac:dyDescent="0.3">
      <c r="B40" s="5">
        <v>1032</v>
      </c>
      <c r="C40" s="16">
        <v>44535</v>
      </c>
      <c r="D40" t="s">
        <v>105</v>
      </c>
      <c r="E40" t="s">
        <v>123</v>
      </c>
      <c r="F40" s="23">
        <v>1050</v>
      </c>
      <c r="G40" t="s">
        <v>161</v>
      </c>
      <c r="H40" t="s">
        <v>187</v>
      </c>
      <c r="I40">
        <v>1008075</v>
      </c>
    </row>
    <row r="41" spans="2:9" x14ac:dyDescent="0.3">
      <c r="B41" s="5">
        <v>1033</v>
      </c>
      <c r="C41" s="16">
        <v>44537</v>
      </c>
      <c r="D41" t="s">
        <v>100</v>
      </c>
      <c r="E41" t="s">
        <v>99</v>
      </c>
      <c r="F41" s="23">
        <v>84</v>
      </c>
      <c r="G41" t="s">
        <v>160</v>
      </c>
      <c r="H41" t="s">
        <v>166</v>
      </c>
      <c r="I41">
        <v>1001149</v>
      </c>
    </row>
    <row r="42" spans="2:9" x14ac:dyDescent="0.3">
      <c r="B42" s="5">
        <v>1034</v>
      </c>
      <c r="C42" s="16">
        <v>44515</v>
      </c>
      <c r="D42" t="s">
        <v>96</v>
      </c>
      <c r="E42" t="s">
        <v>124</v>
      </c>
      <c r="F42" s="23">
        <v>52.3</v>
      </c>
      <c r="G42" t="s">
        <v>160</v>
      </c>
      <c r="H42" t="s">
        <v>188</v>
      </c>
      <c r="I42">
        <v>1303214</v>
      </c>
    </row>
    <row r="43" spans="2:9" x14ac:dyDescent="0.3">
      <c r="B43" s="5">
        <v>1034</v>
      </c>
      <c r="C43" s="16">
        <v>44515</v>
      </c>
      <c r="D43" t="s">
        <v>96</v>
      </c>
      <c r="E43" t="s">
        <v>99</v>
      </c>
      <c r="F43" s="23">
        <v>84</v>
      </c>
      <c r="G43" t="s">
        <v>160</v>
      </c>
      <c r="H43" t="s">
        <v>166</v>
      </c>
      <c r="I43">
        <v>1001149</v>
      </c>
    </row>
    <row r="44" spans="2:9" x14ac:dyDescent="0.3">
      <c r="B44" s="5">
        <v>1034</v>
      </c>
      <c r="C44" s="16">
        <v>44515</v>
      </c>
      <c r="D44" t="s">
        <v>96</v>
      </c>
      <c r="E44" t="s">
        <v>125</v>
      </c>
      <c r="F44" s="23">
        <v>80.400000000000006</v>
      </c>
      <c r="G44" t="s">
        <v>159</v>
      </c>
      <c r="H44" t="s">
        <v>189</v>
      </c>
      <c r="I44">
        <v>1403930</v>
      </c>
    </row>
    <row r="45" spans="2:9" x14ac:dyDescent="0.3">
      <c r="B45" s="5">
        <v>1034</v>
      </c>
      <c r="C45" s="16">
        <v>44515</v>
      </c>
      <c r="D45" t="s">
        <v>96</v>
      </c>
      <c r="E45" t="s">
        <v>125</v>
      </c>
      <c r="F45" s="23">
        <v>80.400000000000006</v>
      </c>
      <c r="G45" t="s">
        <v>159</v>
      </c>
      <c r="H45" t="s">
        <v>189</v>
      </c>
      <c r="I45">
        <v>1403930</v>
      </c>
    </row>
    <row r="46" spans="2:9" x14ac:dyDescent="0.3">
      <c r="B46" s="5">
        <v>1034</v>
      </c>
      <c r="C46" s="16">
        <v>44515</v>
      </c>
      <c r="D46" t="s">
        <v>96</v>
      </c>
      <c r="E46" t="s">
        <v>112</v>
      </c>
      <c r="F46" s="23">
        <v>150</v>
      </c>
      <c r="G46" t="s">
        <v>160</v>
      </c>
      <c r="H46" t="s">
        <v>176</v>
      </c>
      <c r="I46">
        <v>1403020</v>
      </c>
    </row>
    <row r="47" spans="2:9" x14ac:dyDescent="0.3">
      <c r="B47" s="5">
        <v>1034</v>
      </c>
      <c r="C47" s="16">
        <v>44515</v>
      </c>
      <c r="D47" t="s">
        <v>96</v>
      </c>
      <c r="E47" t="s">
        <v>126</v>
      </c>
      <c r="F47" s="23">
        <v>75.2</v>
      </c>
      <c r="G47" t="s">
        <v>162</v>
      </c>
      <c r="H47" t="s">
        <v>190</v>
      </c>
      <c r="I47">
        <v>1209297</v>
      </c>
    </row>
    <row r="48" spans="2:9" x14ac:dyDescent="0.3">
      <c r="B48" s="5">
        <v>1034</v>
      </c>
      <c r="C48" s="16">
        <v>44515</v>
      </c>
      <c r="D48" t="s">
        <v>96</v>
      </c>
      <c r="E48" t="s">
        <v>125</v>
      </c>
      <c r="F48" s="23">
        <v>80.400000000000006</v>
      </c>
      <c r="G48" t="s">
        <v>159</v>
      </c>
      <c r="H48" t="s">
        <v>189</v>
      </c>
      <c r="I48">
        <v>1403930</v>
      </c>
    </row>
    <row r="49" spans="2:9" x14ac:dyDescent="0.3">
      <c r="B49" s="5">
        <v>1034</v>
      </c>
      <c r="C49" s="16">
        <v>44515</v>
      </c>
      <c r="D49" t="s">
        <v>96</v>
      </c>
      <c r="E49" t="s">
        <v>124</v>
      </c>
      <c r="F49" s="23">
        <v>52.3</v>
      </c>
      <c r="G49" t="s">
        <v>160</v>
      </c>
      <c r="H49" t="s">
        <v>188</v>
      </c>
      <c r="I49">
        <v>1303214</v>
      </c>
    </row>
    <row r="50" spans="2:9" x14ac:dyDescent="0.3">
      <c r="B50" s="5">
        <v>1034</v>
      </c>
      <c r="C50" s="16">
        <v>44515</v>
      </c>
      <c r="D50" t="s">
        <v>96</v>
      </c>
      <c r="E50" t="s">
        <v>124</v>
      </c>
      <c r="F50" s="23">
        <v>52.3</v>
      </c>
      <c r="G50" t="s">
        <v>160</v>
      </c>
      <c r="H50" t="s">
        <v>188</v>
      </c>
      <c r="I50">
        <v>1303214</v>
      </c>
    </row>
    <row r="51" spans="2:9" x14ac:dyDescent="0.3">
      <c r="B51" s="5">
        <v>1034</v>
      </c>
      <c r="C51" s="16">
        <v>44515</v>
      </c>
      <c r="D51" t="s">
        <v>96</v>
      </c>
      <c r="E51" t="s">
        <v>125</v>
      </c>
      <c r="F51" s="23">
        <v>80.400000000000006</v>
      </c>
      <c r="G51" t="s">
        <v>159</v>
      </c>
      <c r="H51" t="s">
        <v>189</v>
      </c>
      <c r="I51">
        <v>1403930</v>
      </c>
    </row>
    <row r="52" spans="2:9" x14ac:dyDescent="0.3">
      <c r="B52" s="5">
        <v>1034</v>
      </c>
      <c r="C52" s="16">
        <v>44515</v>
      </c>
      <c r="D52" t="s">
        <v>96</v>
      </c>
      <c r="E52" t="s">
        <v>99</v>
      </c>
      <c r="F52" s="23">
        <v>84</v>
      </c>
      <c r="G52" t="s">
        <v>160</v>
      </c>
      <c r="H52" t="s">
        <v>166</v>
      </c>
      <c r="I52">
        <v>1001149</v>
      </c>
    </row>
    <row r="53" spans="2:9" x14ac:dyDescent="0.3">
      <c r="B53" s="5">
        <v>1035</v>
      </c>
      <c r="C53" s="16">
        <v>44518</v>
      </c>
      <c r="D53" t="s">
        <v>96</v>
      </c>
      <c r="E53" t="s">
        <v>120</v>
      </c>
      <c r="F53" s="23">
        <v>855</v>
      </c>
      <c r="G53" t="s">
        <v>160</v>
      </c>
      <c r="H53" t="s">
        <v>184</v>
      </c>
      <c r="I53">
        <v>1006144</v>
      </c>
    </row>
    <row r="54" spans="2:9" x14ac:dyDescent="0.3">
      <c r="B54" s="5">
        <v>1035</v>
      </c>
      <c r="C54" s="16">
        <v>44518</v>
      </c>
      <c r="D54" t="s">
        <v>96</v>
      </c>
      <c r="E54" t="s">
        <v>120</v>
      </c>
      <c r="F54" s="23">
        <v>855</v>
      </c>
      <c r="G54" t="s">
        <v>160</v>
      </c>
      <c r="H54" t="s">
        <v>184</v>
      </c>
      <c r="I54">
        <v>1006144</v>
      </c>
    </row>
    <row r="55" spans="2:9" x14ac:dyDescent="0.3">
      <c r="B55" s="5">
        <v>1035</v>
      </c>
      <c r="C55" s="16">
        <v>44518</v>
      </c>
      <c r="D55" t="s">
        <v>96</v>
      </c>
      <c r="E55" t="s">
        <v>120</v>
      </c>
      <c r="F55" s="23">
        <v>855</v>
      </c>
      <c r="G55" t="s">
        <v>160</v>
      </c>
      <c r="H55" t="s">
        <v>184</v>
      </c>
      <c r="I55">
        <v>1006144</v>
      </c>
    </row>
    <row r="56" spans="2:9" x14ac:dyDescent="0.3">
      <c r="B56" s="5">
        <v>1036</v>
      </c>
      <c r="C56" s="16">
        <v>44520</v>
      </c>
      <c r="D56" t="s">
        <v>96</v>
      </c>
      <c r="E56" t="s">
        <v>97</v>
      </c>
      <c r="F56" s="23">
        <v>120.4</v>
      </c>
      <c r="G56" t="s">
        <v>159</v>
      </c>
      <c r="H56" t="s">
        <v>165</v>
      </c>
      <c r="I56">
        <v>1406602</v>
      </c>
    </row>
    <row r="57" spans="2:9" x14ac:dyDescent="0.3">
      <c r="B57" s="5">
        <v>1037</v>
      </c>
      <c r="C57" s="16">
        <v>44521</v>
      </c>
      <c r="D57" t="s">
        <v>96</v>
      </c>
      <c r="E57" t="s">
        <v>120</v>
      </c>
      <c r="F57" s="23">
        <v>855</v>
      </c>
      <c r="G57" t="s">
        <v>160</v>
      </c>
      <c r="H57" t="s">
        <v>184</v>
      </c>
      <c r="I57">
        <v>1006144</v>
      </c>
    </row>
    <row r="58" spans="2:9" x14ac:dyDescent="0.3">
      <c r="B58" s="5">
        <v>1037</v>
      </c>
      <c r="C58" s="16">
        <v>44521</v>
      </c>
      <c r="D58" t="s">
        <v>96</v>
      </c>
      <c r="E58" t="s">
        <v>106</v>
      </c>
      <c r="F58" s="23">
        <v>299.55</v>
      </c>
      <c r="G58" t="s">
        <v>160</v>
      </c>
      <c r="H58" t="s">
        <v>170</v>
      </c>
      <c r="I58">
        <v>1555542</v>
      </c>
    </row>
    <row r="59" spans="2:9" x14ac:dyDescent="0.3">
      <c r="B59" s="5">
        <v>1038</v>
      </c>
      <c r="C59" s="16">
        <v>44543</v>
      </c>
      <c r="D59" t="s">
        <v>105</v>
      </c>
      <c r="E59" t="s">
        <v>112</v>
      </c>
      <c r="F59" s="23">
        <v>150</v>
      </c>
      <c r="G59" t="s">
        <v>160</v>
      </c>
      <c r="H59" t="s">
        <v>176</v>
      </c>
      <c r="I59">
        <v>1403020</v>
      </c>
    </row>
    <row r="60" spans="2:9" x14ac:dyDescent="0.3">
      <c r="B60" s="5">
        <v>1039</v>
      </c>
      <c r="C60" s="16">
        <v>44544</v>
      </c>
      <c r="D60" t="s">
        <v>103</v>
      </c>
      <c r="E60" t="s">
        <v>110</v>
      </c>
      <c r="F60" s="23">
        <v>150</v>
      </c>
      <c r="G60" t="s">
        <v>164</v>
      </c>
      <c r="H60" t="s">
        <v>174</v>
      </c>
      <c r="I60">
        <v>1005091</v>
      </c>
    </row>
    <row r="61" spans="2:9" x14ac:dyDescent="0.3">
      <c r="B61" s="5">
        <v>1039</v>
      </c>
      <c r="C61" s="16">
        <v>44544</v>
      </c>
      <c r="D61" t="s">
        <v>103</v>
      </c>
      <c r="E61" t="s">
        <v>116</v>
      </c>
      <c r="F61" s="23">
        <v>980</v>
      </c>
      <c r="G61" t="s">
        <v>164</v>
      </c>
      <c r="H61" t="s">
        <v>180</v>
      </c>
      <c r="I61">
        <v>1007942</v>
      </c>
    </row>
    <row r="62" spans="2:9" x14ac:dyDescent="0.3">
      <c r="B62" s="5">
        <v>1039</v>
      </c>
      <c r="C62" s="16">
        <v>44544</v>
      </c>
      <c r="D62" t="s">
        <v>103</v>
      </c>
      <c r="E62" t="s">
        <v>127</v>
      </c>
      <c r="F62" s="23">
        <v>339</v>
      </c>
      <c r="G62" t="s">
        <v>160</v>
      </c>
      <c r="H62" t="s">
        <v>191</v>
      </c>
      <c r="I62">
        <v>1005580</v>
      </c>
    </row>
    <row r="63" spans="2:9" x14ac:dyDescent="0.3">
      <c r="B63" s="5">
        <v>1039</v>
      </c>
      <c r="C63" s="16">
        <v>44544</v>
      </c>
      <c r="D63" t="s">
        <v>103</v>
      </c>
      <c r="E63" t="s">
        <v>128</v>
      </c>
      <c r="F63" s="23">
        <v>850</v>
      </c>
      <c r="G63" t="s">
        <v>161</v>
      </c>
      <c r="H63" t="s">
        <v>192</v>
      </c>
      <c r="I63">
        <v>1004023</v>
      </c>
    </row>
    <row r="64" spans="2:9" x14ac:dyDescent="0.3">
      <c r="B64" s="5">
        <v>1039</v>
      </c>
      <c r="C64" s="16">
        <v>44544</v>
      </c>
      <c r="D64" t="s">
        <v>103</v>
      </c>
      <c r="E64" t="s">
        <v>124</v>
      </c>
      <c r="F64" s="23">
        <v>52.3</v>
      </c>
      <c r="G64" t="s">
        <v>160</v>
      </c>
      <c r="H64" t="s">
        <v>188</v>
      </c>
      <c r="I64">
        <v>1303214</v>
      </c>
    </row>
    <row r="65" spans="2:9" x14ac:dyDescent="0.3">
      <c r="B65" s="5">
        <v>1040</v>
      </c>
      <c r="C65" s="16">
        <v>44548</v>
      </c>
      <c r="D65" t="s">
        <v>98</v>
      </c>
      <c r="E65" t="s">
        <v>123</v>
      </c>
      <c r="F65" s="23">
        <v>1050</v>
      </c>
      <c r="G65" t="s">
        <v>161</v>
      </c>
      <c r="H65" t="s">
        <v>187</v>
      </c>
      <c r="I65">
        <v>1008075</v>
      </c>
    </row>
    <row r="66" spans="2:9" x14ac:dyDescent="0.3">
      <c r="B66" s="5">
        <v>1041</v>
      </c>
      <c r="C66" s="16">
        <v>44549</v>
      </c>
      <c r="D66" t="s">
        <v>100</v>
      </c>
      <c r="E66" t="s">
        <v>124</v>
      </c>
      <c r="F66" s="23">
        <v>52.3</v>
      </c>
      <c r="G66" t="s">
        <v>160</v>
      </c>
      <c r="H66" t="s">
        <v>188</v>
      </c>
      <c r="I66">
        <v>1303214</v>
      </c>
    </row>
    <row r="67" spans="2:9" x14ac:dyDescent="0.3">
      <c r="B67" s="5">
        <v>1041</v>
      </c>
      <c r="C67" s="16">
        <v>44549</v>
      </c>
      <c r="D67" t="s">
        <v>100</v>
      </c>
      <c r="E67" t="s">
        <v>101</v>
      </c>
      <c r="F67" s="23">
        <v>92.5</v>
      </c>
      <c r="G67" t="s">
        <v>161</v>
      </c>
      <c r="H67" t="s">
        <v>167</v>
      </c>
      <c r="I67">
        <v>1503714</v>
      </c>
    </row>
    <row r="68" spans="2:9" x14ac:dyDescent="0.3">
      <c r="B68" s="5">
        <v>1042</v>
      </c>
      <c r="C68" s="16">
        <v>44553</v>
      </c>
      <c r="D68" t="s">
        <v>98</v>
      </c>
      <c r="E68" t="s">
        <v>118</v>
      </c>
      <c r="F68" s="23">
        <v>25</v>
      </c>
      <c r="G68" t="s">
        <v>163</v>
      </c>
      <c r="H68" t="s">
        <v>182</v>
      </c>
      <c r="I68">
        <v>1006346</v>
      </c>
    </row>
    <row r="69" spans="2:9" x14ac:dyDescent="0.3">
      <c r="B69" s="5">
        <v>1043</v>
      </c>
      <c r="C69" s="16">
        <v>44554</v>
      </c>
      <c r="D69" t="s">
        <v>105</v>
      </c>
      <c r="E69" t="s">
        <v>125</v>
      </c>
      <c r="F69" s="23">
        <v>80.400000000000006</v>
      </c>
      <c r="G69" t="s">
        <v>159</v>
      </c>
      <c r="H69" t="s">
        <v>189</v>
      </c>
      <c r="I69">
        <v>1403930</v>
      </c>
    </row>
    <row r="70" spans="2:9" x14ac:dyDescent="0.3">
      <c r="B70" s="5">
        <v>1043</v>
      </c>
      <c r="C70" s="16">
        <v>44554</v>
      </c>
      <c r="D70" t="s">
        <v>105</v>
      </c>
      <c r="E70" t="s">
        <v>112</v>
      </c>
      <c r="F70" s="23">
        <v>150</v>
      </c>
      <c r="G70" t="s">
        <v>160</v>
      </c>
      <c r="H70" t="s">
        <v>176</v>
      </c>
      <c r="I70">
        <v>1403020</v>
      </c>
    </row>
    <row r="71" spans="2:9" x14ac:dyDescent="0.3">
      <c r="B71" s="5">
        <v>1044</v>
      </c>
      <c r="C71" s="16">
        <v>44554</v>
      </c>
      <c r="D71" t="s">
        <v>96</v>
      </c>
      <c r="E71" t="s">
        <v>126</v>
      </c>
      <c r="F71" s="23">
        <v>75.2</v>
      </c>
      <c r="G71" t="s">
        <v>162</v>
      </c>
      <c r="H71" t="s">
        <v>190</v>
      </c>
      <c r="I71">
        <v>1209297</v>
      </c>
    </row>
    <row r="72" spans="2:9" x14ac:dyDescent="0.3">
      <c r="B72" s="5">
        <v>1045</v>
      </c>
      <c r="C72" s="16">
        <v>44555</v>
      </c>
      <c r="D72" t="s">
        <v>103</v>
      </c>
      <c r="E72" t="s">
        <v>125</v>
      </c>
      <c r="F72" s="23">
        <v>80.400000000000006</v>
      </c>
      <c r="G72" t="s">
        <v>159</v>
      </c>
      <c r="H72" t="s">
        <v>189</v>
      </c>
      <c r="I72">
        <v>1403930</v>
      </c>
    </row>
    <row r="73" spans="2:9" x14ac:dyDescent="0.3">
      <c r="B73" s="5">
        <v>1046</v>
      </c>
      <c r="C73" s="16">
        <v>44556</v>
      </c>
      <c r="D73" t="s">
        <v>100</v>
      </c>
      <c r="E73" t="s">
        <v>104</v>
      </c>
      <c r="F73" s="23">
        <v>30</v>
      </c>
      <c r="G73" t="s">
        <v>162</v>
      </c>
      <c r="H73" t="s">
        <v>169</v>
      </c>
      <c r="I73">
        <v>1006387</v>
      </c>
    </row>
    <row r="74" spans="2:9" x14ac:dyDescent="0.3">
      <c r="B74" s="5">
        <v>1047</v>
      </c>
      <c r="C74" s="16">
        <v>44557</v>
      </c>
      <c r="D74" t="s">
        <v>98</v>
      </c>
      <c r="E74" t="s">
        <v>124</v>
      </c>
      <c r="F74" s="23">
        <v>52.3</v>
      </c>
      <c r="G74" t="s">
        <v>160</v>
      </c>
      <c r="H74" t="s">
        <v>188</v>
      </c>
      <c r="I74">
        <v>1303214</v>
      </c>
    </row>
    <row r="75" spans="2:9" x14ac:dyDescent="0.3">
      <c r="B75" s="5">
        <v>1047</v>
      </c>
      <c r="C75" s="16">
        <v>44557</v>
      </c>
      <c r="D75" t="s">
        <v>98</v>
      </c>
      <c r="E75" t="s">
        <v>108</v>
      </c>
      <c r="F75" s="23">
        <v>60</v>
      </c>
      <c r="G75" t="s">
        <v>161</v>
      </c>
      <c r="H75" t="s">
        <v>172</v>
      </c>
      <c r="I75">
        <v>3001673</v>
      </c>
    </row>
    <row r="76" spans="2:9" x14ac:dyDescent="0.3">
      <c r="B76" s="5">
        <v>1047</v>
      </c>
      <c r="C76" s="16">
        <v>44557</v>
      </c>
      <c r="D76" t="s">
        <v>98</v>
      </c>
      <c r="E76" t="s">
        <v>129</v>
      </c>
      <c r="F76" s="23">
        <v>55</v>
      </c>
      <c r="G76" t="s">
        <v>161</v>
      </c>
      <c r="H76" t="s">
        <v>193</v>
      </c>
      <c r="I76">
        <v>1003412</v>
      </c>
    </row>
    <row r="77" spans="2:9" x14ac:dyDescent="0.3">
      <c r="B77" s="5">
        <v>1047</v>
      </c>
      <c r="C77" s="16">
        <v>44557</v>
      </c>
      <c r="D77" t="s">
        <v>98</v>
      </c>
      <c r="E77" t="s">
        <v>126</v>
      </c>
      <c r="F77" s="23">
        <v>75.2</v>
      </c>
      <c r="G77" t="s">
        <v>162</v>
      </c>
      <c r="H77" t="s">
        <v>190</v>
      </c>
      <c r="I77">
        <v>1209297</v>
      </c>
    </row>
    <row r="78" spans="2:9" x14ac:dyDescent="0.3">
      <c r="B78" s="5">
        <v>1048</v>
      </c>
      <c r="C78" s="16">
        <v>44559</v>
      </c>
      <c r="D78" t="s">
        <v>103</v>
      </c>
      <c r="E78" t="s">
        <v>121</v>
      </c>
      <c r="F78" s="23">
        <v>95</v>
      </c>
      <c r="G78" t="s">
        <v>159</v>
      </c>
      <c r="H78" t="s">
        <v>185</v>
      </c>
      <c r="I78">
        <v>1002796</v>
      </c>
    </row>
    <row r="79" spans="2:9" x14ac:dyDescent="0.3">
      <c r="B79" s="5">
        <v>1049</v>
      </c>
      <c r="C79" s="16">
        <v>44560</v>
      </c>
      <c r="D79" t="s">
        <v>105</v>
      </c>
      <c r="E79" t="s">
        <v>120</v>
      </c>
      <c r="F79" s="23">
        <v>855</v>
      </c>
      <c r="G79" t="s">
        <v>160</v>
      </c>
      <c r="H79" t="s">
        <v>184</v>
      </c>
      <c r="I79">
        <v>1006144</v>
      </c>
    </row>
    <row r="80" spans="2:9" x14ac:dyDescent="0.3">
      <c r="B80" s="5">
        <v>1050</v>
      </c>
      <c r="C80" s="16">
        <v>44561</v>
      </c>
      <c r="D80" t="s">
        <v>96</v>
      </c>
      <c r="E80" t="s">
        <v>109</v>
      </c>
      <c r="F80" s="23">
        <v>29.5</v>
      </c>
      <c r="G80" t="s">
        <v>163</v>
      </c>
      <c r="H80" t="s">
        <v>173</v>
      </c>
      <c r="I80">
        <v>1507913</v>
      </c>
    </row>
    <row r="81" spans="2:9" x14ac:dyDescent="0.3">
      <c r="B81" s="5">
        <v>1051</v>
      </c>
      <c r="C81" s="16">
        <v>44562</v>
      </c>
      <c r="D81" t="s">
        <v>105</v>
      </c>
      <c r="E81" t="s">
        <v>130</v>
      </c>
      <c r="F81" s="23">
        <v>100.2</v>
      </c>
      <c r="G81" t="s">
        <v>161</v>
      </c>
      <c r="H81" t="s">
        <v>194</v>
      </c>
      <c r="I81">
        <v>1207622</v>
      </c>
    </row>
    <row r="82" spans="2:9" x14ac:dyDescent="0.3">
      <c r="B82" s="5">
        <v>1052</v>
      </c>
      <c r="C82" s="16">
        <v>44563</v>
      </c>
      <c r="D82" t="s">
        <v>96</v>
      </c>
      <c r="E82" t="s">
        <v>125</v>
      </c>
      <c r="F82" s="23">
        <v>80.400000000000006</v>
      </c>
      <c r="G82" t="s">
        <v>159</v>
      </c>
      <c r="H82" t="s">
        <v>189</v>
      </c>
      <c r="I82">
        <v>1403930</v>
      </c>
    </row>
    <row r="83" spans="2:9" x14ac:dyDescent="0.3">
      <c r="B83" s="5">
        <v>1053</v>
      </c>
      <c r="C83" s="16">
        <v>44564</v>
      </c>
      <c r="D83" t="s">
        <v>98</v>
      </c>
      <c r="E83" t="s">
        <v>129</v>
      </c>
      <c r="F83" s="23">
        <v>55</v>
      </c>
      <c r="G83" t="s">
        <v>161</v>
      </c>
      <c r="H83" t="s">
        <v>193</v>
      </c>
      <c r="I83">
        <v>1003412</v>
      </c>
    </row>
    <row r="84" spans="2:9" x14ac:dyDescent="0.3">
      <c r="B84" s="5">
        <v>1054</v>
      </c>
      <c r="C84" s="16">
        <v>44565</v>
      </c>
      <c r="D84" t="s">
        <v>96</v>
      </c>
      <c r="E84" t="s">
        <v>131</v>
      </c>
      <c r="F84" s="23">
        <v>450</v>
      </c>
      <c r="G84" t="s">
        <v>159</v>
      </c>
      <c r="H84" t="s">
        <v>195</v>
      </c>
      <c r="I84">
        <v>1003499</v>
      </c>
    </row>
    <row r="85" spans="2:9" x14ac:dyDescent="0.3">
      <c r="B85" s="5">
        <v>1055</v>
      </c>
      <c r="C85" s="16">
        <v>44567</v>
      </c>
      <c r="D85" t="s">
        <v>103</v>
      </c>
      <c r="E85" t="s">
        <v>114</v>
      </c>
      <c r="F85" s="23">
        <v>650</v>
      </c>
      <c r="G85" t="s">
        <v>164</v>
      </c>
      <c r="H85" t="s">
        <v>178</v>
      </c>
      <c r="I85">
        <v>1003544</v>
      </c>
    </row>
    <row r="86" spans="2:9" x14ac:dyDescent="0.3">
      <c r="B86" s="5">
        <v>1056</v>
      </c>
      <c r="C86" s="16">
        <v>44568</v>
      </c>
      <c r="D86" t="s">
        <v>96</v>
      </c>
      <c r="E86" t="s">
        <v>121</v>
      </c>
      <c r="F86" s="23">
        <v>95</v>
      </c>
      <c r="G86" t="s">
        <v>159</v>
      </c>
      <c r="H86" t="s">
        <v>185</v>
      </c>
      <c r="I86">
        <v>1002796</v>
      </c>
    </row>
    <row r="87" spans="2:9" x14ac:dyDescent="0.3">
      <c r="B87" s="5">
        <v>1056</v>
      </c>
      <c r="C87" s="16">
        <v>44568</v>
      </c>
      <c r="D87" t="s">
        <v>96</v>
      </c>
      <c r="E87" t="s">
        <v>127</v>
      </c>
      <c r="F87" s="23">
        <v>339</v>
      </c>
      <c r="G87" t="s">
        <v>160</v>
      </c>
      <c r="H87" t="s">
        <v>191</v>
      </c>
      <c r="I87">
        <v>1005580</v>
      </c>
    </row>
    <row r="88" spans="2:9" x14ac:dyDescent="0.3">
      <c r="B88" s="5">
        <v>1057</v>
      </c>
      <c r="C88" s="16">
        <v>44568</v>
      </c>
      <c r="D88" t="s">
        <v>98</v>
      </c>
      <c r="E88" t="s">
        <v>99</v>
      </c>
      <c r="F88" s="23">
        <v>84</v>
      </c>
      <c r="G88" t="s">
        <v>160</v>
      </c>
      <c r="H88" t="s">
        <v>166</v>
      </c>
      <c r="I88">
        <v>1001149</v>
      </c>
    </row>
    <row r="89" spans="2:9" x14ac:dyDescent="0.3">
      <c r="B89" s="5">
        <v>1057</v>
      </c>
      <c r="C89" s="16">
        <v>44568</v>
      </c>
      <c r="D89" t="s">
        <v>98</v>
      </c>
      <c r="E89" t="s">
        <v>113</v>
      </c>
      <c r="F89" s="23">
        <v>720.5</v>
      </c>
      <c r="G89" t="s">
        <v>161</v>
      </c>
      <c r="H89" t="s">
        <v>177</v>
      </c>
      <c r="I89">
        <v>1509928</v>
      </c>
    </row>
    <row r="90" spans="2:9" x14ac:dyDescent="0.3">
      <c r="B90" s="5">
        <v>1057</v>
      </c>
      <c r="C90" s="16">
        <v>44568</v>
      </c>
      <c r="D90" t="s">
        <v>98</v>
      </c>
      <c r="E90" t="s">
        <v>121</v>
      </c>
      <c r="F90" s="23">
        <v>95</v>
      </c>
      <c r="G90" t="s">
        <v>159</v>
      </c>
      <c r="H90" t="s">
        <v>185</v>
      </c>
      <c r="I90">
        <v>1002796</v>
      </c>
    </row>
    <row r="91" spans="2:9" x14ac:dyDescent="0.3">
      <c r="B91" s="5">
        <v>1057</v>
      </c>
      <c r="C91" s="16">
        <v>44568</v>
      </c>
      <c r="D91" t="s">
        <v>98</v>
      </c>
      <c r="E91" t="s">
        <v>107</v>
      </c>
      <c r="F91" s="23">
        <v>84.2</v>
      </c>
      <c r="G91" t="s">
        <v>159</v>
      </c>
      <c r="H91" t="s">
        <v>171</v>
      </c>
      <c r="I91">
        <v>1203058</v>
      </c>
    </row>
    <row r="92" spans="2:9" x14ac:dyDescent="0.3">
      <c r="B92" s="5">
        <v>1057</v>
      </c>
      <c r="C92" s="16">
        <v>44568</v>
      </c>
      <c r="D92" t="s">
        <v>98</v>
      </c>
      <c r="E92" t="s">
        <v>132</v>
      </c>
      <c r="F92" s="23">
        <v>770</v>
      </c>
      <c r="G92" t="s">
        <v>161</v>
      </c>
      <c r="H92" t="s">
        <v>196</v>
      </c>
      <c r="I92">
        <v>1009748</v>
      </c>
    </row>
    <row r="93" spans="2:9" x14ac:dyDescent="0.3">
      <c r="B93" s="5">
        <v>1058</v>
      </c>
      <c r="C93" s="16">
        <v>44571</v>
      </c>
      <c r="D93" t="s">
        <v>105</v>
      </c>
      <c r="E93" t="s">
        <v>115</v>
      </c>
      <c r="F93" s="23">
        <v>45.2</v>
      </c>
      <c r="G93" t="s">
        <v>161</v>
      </c>
      <c r="H93" t="s">
        <v>179</v>
      </c>
      <c r="I93">
        <v>1207777</v>
      </c>
    </row>
    <row r="94" spans="2:9" x14ac:dyDescent="0.3">
      <c r="B94" s="5">
        <v>1058</v>
      </c>
      <c r="C94" s="16">
        <v>44571</v>
      </c>
      <c r="D94" t="s">
        <v>105</v>
      </c>
      <c r="E94" t="s">
        <v>129</v>
      </c>
      <c r="F94" s="23">
        <v>55</v>
      </c>
      <c r="G94" t="s">
        <v>161</v>
      </c>
      <c r="H94" t="s">
        <v>193</v>
      </c>
      <c r="I94">
        <v>1003412</v>
      </c>
    </row>
    <row r="95" spans="2:9" x14ac:dyDescent="0.3">
      <c r="B95" s="5">
        <v>1059</v>
      </c>
      <c r="C95" s="16">
        <v>44574</v>
      </c>
      <c r="D95" t="s">
        <v>96</v>
      </c>
      <c r="E95" t="s">
        <v>115</v>
      </c>
      <c r="F95" s="23">
        <v>45.2</v>
      </c>
      <c r="G95" t="s">
        <v>161</v>
      </c>
      <c r="H95" t="s">
        <v>179</v>
      </c>
      <c r="I95">
        <v>1207777</v>
      </c>
    </row>
    <row r="96" spans="2:9" x14ac:dyDescent="0.3">
      <c r="B96" s="5">
        <v>1059</v>
      </c>
      <c r="C96" s="16">
        <v>44574</v>
      </c>
      <c r="D96" t="s">
        <v>96</v>
      </c>
      <c r="E96" t="s">
        <v>132</v>
      </c>
      <c r="F96" s="23">
        <v>770</v>
      </c>
      <c r="G96" t="s">
        <v>161</v>
      </c>
      <c r="H96" t="s">
        <v>196</v>
      </c>
      <c r="I96">
        <v>1009748</v>
      </c>
    </row>
    <row r="97" spans="2:9" x14ac:dyDescent="0.3">
      <c r="B97" s="5">
        <v>1059</v>
      </c>
      <c r="C97" s="16">
        <v>44574</v>
      </c>
      <c r="D97" t="s">
        <v>96</v>
      </c>
      <c r="E97" t="s">
        <v>115</v>
      </c>
      <c r="F97" s="23">
        <v>45.2</v>
      </c>
      <c r="G97" t="s">
        <v>161</v>
      </c>
      <c r="H97" t="s">
        <v>179</v>
      </c>
      <c r="I97">
        <v>1207777</v>
      </c>
    </row>
    <row r="98" spans="2:9" x14ac:dyDescent="0.3">
      <c r="B98" s="5">
        <v>1060</v>
      </c>
      <c r="C98" s="16">
        <v>44577</v>
      </c>
      <c r="D98" t="s">
        <v>98</v>
      </c>
      <c r="E98" t="s">
        <v>99</v>
      </c>
      <c r="F98" s="23">
        <v>84</v>
      </c>
      <c r="G98" t="s">
        <v>160</v>
      </c>
      <c r="H98" t="s">
        <v>166</v>
      </c>
      <c r="I98">
        <v>1001149</v>
      </c>
    </row>
    <row r="99" spans="2:9" x14ac:dyDescent="0.3">
      <c r="B99" s="5">
        <v>1061</v>
      </c>
      <c r="C99" s="16">
        <v>44577</v>
      </c>
      <c r="D99" t="s">
        <v>105</v>
      </c>
      <c r="E99" t="s">
        <v>129</v>
      </c>
      <c r="F99" s="23">
        <v>55</v>
      </c>
      <c r="G99" t="s">
        <v>161</v>
      </c>
      <c r="H99" t="s">
        <v>193</v>
      </c>
      <c r="I99">
        <v>1003412</v>
      </c>
    </row>
    <row r="100" spans="2:9" x14ac:dyDescent="0.3">
      <c r="B100" s="5">
        <v>1062</v>
      </c>
      <c r="C100" s="16">
        <v>44577</v>
      </c>
      <c r="D100" t="s">
        <v>98</v>
      </c>
      <c r="E100" t="s">
        <v>119</v>
      </c>
      <c r="F100" s="23">
        <v>32</v>
      </c>
      <c r="G100" t="s">
        <v>161</v>
      </c>
      <c r="H100" t="s">
        <v>183</v>
      </c>
      <c r="I100">
        <v>1003234</v>
      </c>
    </row>
    <row r="101" spans="2:9" x14ac:dyDescent="0.3">
      <c r="B101" s="5">
        <v>1062</v>
      </c>
      <c r="C101" s="16">
        <v>44577</v>
      </c>
      <c r="D101" t="s">
        <v>98</v>
      </c>
      <c r="E101" t="s">
        <v>110</v>
      </c>
      <c r="F101" s="23">
        <v>150</v>
      </c>
      <c r="G101" t="s">
        <v>164</v>
      </c>
      <c r="H101" t="s">
        <v>174</v>
      </c>
      <c r="I101">
        <v>1005091</v>
      </c>
    </row>
    <row r="102" spans="2:9" x14ac:dyDescent="0.3">
      <c r="B102" s="5">
        <v>1063</v>
      </c>
      <c r="C102" s="16">
        <v>44578</v>
      </c>
      <c r="D102" t="s">
        <v>96</v>
      </c>
      <c r="E102" t="s">
        <v>120</v>
      </c>
      <c r="F102" s="23">
        <v>855</v>
      </c>
      <c r="G102" t="s">
        <v>160</v>
      </c>
      <c r="H102" t="s">
        <v>184</v>
      </c>
      <c r="I102">
        <v>1006144</v>
      </c>
    </row>
    <row r="103" spans="2:9" x14ac:dyDescent="0.3">
      <c r="B103" s="5">
        <v>1064</v>
      </c>
      <c r="C103" s="16">
        <v>44579</v>
      </c>
      <c r="D103" t="s">
        <v>103</v>
      </c>
      <c r="E103" t="s">
        <v>122</v>
      </c>
      <c r="F103" s="23">
        <v>65</v>
      </c>
      <c r="G103" t="s">
        <v>164</v>
      </c>
      <c r="H103" t="s">
        <v>186</v>
      </c>
      <c r="I103">
        <v>1001769</v>
      </c>
    </row>
    <row r="104" spans="2:9" x14ac:dyDescent="0.3">
      <c r="B104" s="5">
        <v>1065</v>
      </c>
      <c r="C104" s="16">
        <v>44582</v>
      </c>
      <c r="D104" t="s">
        <v>98</v>
      </c>
      <c r="E104" t="s">
        <v>117</v>
      </c>
      <c r="F104" s="23">
        <v>170</v>
      </c>
      <c r="G104" t="s">
        <v>162</v>
      </c>
      <c r="H104" t="s">
        <v>181</v>
      </c>
      <c r="I104">
        <v>1008861</v>
      </c>
    </row>
    <row r="105" spans="2:9" x14ac:dyDescent="0.3">
      <c r="B105" s="5">
        <v>1065</v>
      </c>
      <c r="C105" s="16">
        <v>44582</v>
      </c>
      <c r="D105" t="s">
        <v>98</v>
      </c>
      <c r="E105" t="s">
        <v>97</v>
      </c>
      <c r="F105" s="23">
        <v>120.4</v>
      </c>
      <c r="G105" t="s">
        <v>159</v>
      </c>
      <c r="H105" t="s">
        <v>165</v>
      </c>
      <c r="I105">
        <v>1406602</v>
      </c>
    </row>
    <row r="106" spans="2:9" x14ac:dyDescent="0.3">
      <c r="B106" s="5">
        <v>1065</v>
      </c>
      <c r="C106" s="16">
        <v>44582</v>
      </c>
      <c r="D106" t="s">
        <v>98</v>
      </c>
      <c r="E106" t="s">
        <v>118</v>
      </c>
      <c r="F106" s="23">
        <v>25</v>
      </c>
      <c r="G106" t="s">
        <v>163</v>
      </c>
      <c r="H106" t="s">
        <v>182</v>
      </c>
      <c r="I106">
        <v>1006346</v>
      </c>
    </row>
    <row r="107" spans="2:9" x14ac:dyDescent="0.3">
      <c r="B107" s="5">
        <v>1066</v>
      </c>
      <c r="C107" s="16">
        <v>44587</v>
      </c>
      <c r="D107" t="s">
        <v>105</v>
      </c>
      <c r="E107" t="s">
        <v>109</v>
      </c>
      <c r="F107" s="23">
        <v>29.5</v>
      </c>
      <c r="G107" t="s">
        <v>163</v>
      </c>
      <c r="H107" t="s">
        <v>173</v>
      </c>
      <c r="I107">
        <v>1507913</v>
      </c>
    </row>
    <row r="108" spans="2:9" x14ac:dyDescent="0.3">
      <c r="B108" s="5">
        <v>1067</v>
      </c>
      <c r="C108" s="16">
        <v>44588</v>
      </c>
      <c r="D108" t="s">
        <v>100</v>
      </c>
      <c r="E108" t="s">
        <v>118</v>
      </c>
      <c r="F108" s="23">
        <v>25</v>
      </c>
      <c r="G108" t="s">
        <v>163</v>
      </c>
      <c r="H108" t="s">
        <v>182</v>
      </c>
      <c r="I108">
        <v>1006346</v>
      </c>
    </row>
    <row r="109" spans="2:9" x14ac:dyDescent="0.3">
      <c r="B109" s="5">
        <v>1068</v>
      </c>
      <c r="C109" s="16">
        <v>44589</v>
      </c>
      <c r="D109" t="s">
        <v>103</v>
      </c>
      <c r="E109" t="s">
        <v>122</v>
      </c>
      <c r="F109" s="23">
        <v>65</v>
      </c>
      <c r="G109" t="s">
        <v>164</v>
      </c>
      <c r="H109" t="s">
        <v>186</v>
      </c>
      <c r="I109">
        <v>1001769</v>
      </c>
    </row>
    <row r="110" spans="2:9" x14ac:dyDescent="0.3">
      <c r="B110" s="5">
        <v>1069</v>
      </c>
      <c r="C110" s="16">
        <v>44590</v>
      </c>
      <c r="D110" t="s">
        <v>105</v>
      </c>
      <c r="E110" t="s">
        <v>112</v>
      </c>
      <c r="F110" s="23">
        <v>150</v>
      </c>
      <c r="G110" t="s">
        <v>160</v>
      </c>
      <c r="H110" t="s">
        <v>176</v>
      </c>
      <c r="I110">
        <v>1403020</v>
      </c>
    </row>
    <row r="111" spans="2:9" x14ac:dyDescent="0.3">
      <c r="B111" s="5">
        <v>1070</v>
      </c>
      <c r="C111" s="16">
        <v>44592</v>
      </c>
      <c r="D111" t="s">
        <v>98</v>
      </c>
      <c r="E111" t="s">
        <v>129</v>
      </c>
      <c r="F111" s="23">
        <v>55</v>
      </c>
      <c r="G111" t="s">
        <v>161</v>
      </c>
      <c r="H111" t="s">
        <v>193</v>
      </c>
      <c r="I111">
        <v>1003412</v>
      </c>
    </row>
    <row r="112" spans="2:9" x14ac:dyDescent="0.3">
      <c r="B112" s="5">
        <v>1071</v>
      </c>
      <c r="C112" s="16">
        <v>44592</v>
      </c>
      <c r="D112" t="s">
        <v>103</v>
      </c>
      <c r="E112" t="s">
        <v>120</v>
      </c>
      <c r="F112" s="23">
        <v>855</v>
      </c>
      <c r="G112" t="s">
        <v>160</v>
      </c>
      <c r="H112" t="s">
        <v>184</v>
      </c>
      <c r="I112">
        <v>1006144</v>
      </c>
    </row>
    <row r="113" spans="2:9" x14ac:dyDescent="0.3">
      <c r="B113" s="5">
        <v>1071</v>
      </c>
      <c r="C113" s="16">
        <v>44592</v>
      </c>
      <c r="D113" t="s">
        <v>103</v>
      </c>
      <c r="E113" t="s">
        <v>113</v>
      </c>
      <c r="F113" s="23">
        <v>720.5</v>
      </c>
      <c r="G113" t="s">
        <v>161</v>
      </c>
      <c r="H113" t="s">
        <v>177</v>
      </c>
      <c r="I113">
        <v>1509928</v>
      </c>
    </row>
    <row r="114" spans="2:9" x14ac:dyDescent="0.3">
      <c r="B114" s="5">
        <v>1072</v>
      </c>
      <c r="C114" s="16">
        <v>44592</v>
      </c>
      <c r="D114" t="s">
        <v>98</v>
      </c>
      <c r="E114" t="s">
        <v>133</v>
      </c>
      <c r="F114" s="23">
        <v>60.2</v>
      </c>
      <c r="G114" t="s">
        <v>161</v>
      </c>
      <c r="H114" t="s">
        <v>197</v>
      </c>
      <c r="I114">
        <v>1207437</v>
      </c>
    </row>
    <row r="115" spans="2:9" x14ac:dyDescent="0.3">
      <c r="B115" s="5">
        <v>1073</v>
      </c>
      <c r="C115" s="16">
        <v>44594</v>
      </c>
      <c r="D115" t="s">
        <v>96</v>
      </c>
      <c r="E115" t="s">
        <v>111</v>
      </c>
      <c r="F115" s="23">
        <v>190</v>
      </c>
      <c r="G115" t="s">
        <v>162</v>
      </c>
      <c r="H115" t="s">
        <v>175</v>
      </c>
      <c r="I115">
        <v>1007048</v>
      </c>
    </row>
    <row r="116" spans="2:9" x14ac:dyDescent="0.3">
      <c r="B116" s="5">
        <v>1073</v>
      </c>
      <c r="C116" s="16">
        <v>44594</v>
      </c>
      <c r="D116" t="s">
        <v>96</v>
      </c>
      <c r="E116" t="s">
        <v>111</v>
      </c>
      <c r="F116" s="23">
        <v>190</v>
      </c>
      <c r="G116" t="s">
        <v>162</v>
      </c>
      <c r="H116" t="s">
        <v>175</v>
      </c>
      <c r="I116">
        <v>1007048</v>
      </c>
    </row>
    <row r="117" spans="2:9" x14ac:dyDescent="0.3">
      <c r="B117" s="5">
        <v>1074</v>
      </c>
      <c r="C117" s="16">
        <v>44594</v>
      </c>
      <c r="D117" t="s">
        <v>105</v>
      </c>
      <c r="E117" t="s">
        <v>106</v>
      </c>
      <c r="F117" s="23">
        <v>299.55</v>
      </c>
      <c r="G117" t="s">
        <v>160</v>
      </c>
      <c r="H117" t="s">
        <v>170</v>
      </c>
      <c r="I117">
        <v>1555542</v>
      </c>
    </row>
    <row r="118" spans="2:9" x14ac:dyDescent="0.3">
      <c r="B118" s="5">
        <v>1075</v>
      </c>
      <c r="C118" s="16">
        <v>44594</v>
      </c>
      <c r="D118" t="s">
        <v>103</v>
      </c>
      <c r="E118" t="s">
        <v>132</v>
      </c>
      <c r="F118" s="23">
        <v>770</v>
      </c>
      <c r="G118" t="s">
        <v>161</v>
      </c>
      <c r="H118" t="s">
        <v>196</v>
      </c>
      <c r="I118">
        <v>1009748</v>
      </c>
    </row>
    <row r="119" spans="2:9" x14ac:dyDescent="0.3">
      <c r="B119" s="5">
        <v>1076</v>
      </c>
      <c r="C119" s="16">
        <v>44595</v>
      </c>
      <c r="D119" t="s">
        <v>105</v>
      </c>
      <c r="E119" t="s">
        <v>118</v>
      </c>
      <c r="F119" s="23">
        <v>25</v>
      </c>
      <c r="G119" t="s">
        <v>163</v>
      </c>
      <c r="H119" t="s">
        <v>182</v>
      </c>
      <c r="I119">
        <v>1006346</v>
      </c>
    </row>
    <row r="120" spans="2:9" x14ac:dyDescent="0.3">
      <c r="B120" s="5">
        <v>1077</v>
      </c>
      <c r="C120" s="16">
        <v>44595</v>
      </c>
      <c r="D120" t="s">
        <v>103</v>
      </c>
      <c r="E120" t="s">
        <v>97</v>
      </c>
      <c r="F120" s="23">
        <v>120.4</v>
      </c>
      <c r="G120" t="s">
        <v>159</v>
      </c>
      <c r="H120" t="s">
        <v>165</v>
      </c>
      <c r="I120">
        <v>1406602</v>
      </c>
    </row>
    <row r="121" spans="2:9" x14ac:dyDescent="0.3">
      <c r="B121" s="5">
        <v>1077</v>
      </c>
      <c r="C121" s="16">
        <v>44595</v>
      </c>
      <c r="D121" t="s">
        <v>103</v>
      </c>
      <c r="E121" t="s">
        <v>117</v>
      </c>
      <c r="F121" s="23">
        <v>170</v>
      </c>
      <c r="G121" t="s">
        <v>162</v>
      </c>
      <c r="H121" t="s">
        <v>181</v>
      </c>
      <c r="I121">
        <v>1008861</v>
      </c>
    </row>
    <row r="122" spans="2:9" x14ac:dyDescent="0.3">
      <c r="B122" s="5">
        <v>1078</v>
      </c>
      <c r="C122" s="16">
        <v>44597</v>
      </c>
      <c r="D122" t="s">
        <v>98</v>
      </c>
      <c r="E122" t="s">
        <v>116</v>
      </c>
      <c r="F122" s="23">
        <v>980</v>
      </c>
      <c r="G122" t="s">
        <v>164</v>
      </c>
      <c r="H122" t="s">
        <v>180</v>
      </c>
      <c r="I122">
        <v>1007942</v>
      </c>
    </row>
    <row r="123" spans="2:9" x14ac:dyDescent="0.3">
      <c r="B123" s="5">
        <v>1078</v>
      </c>
      <c r="C123" s="16">
        <v>44597</v>
      </c>
      <c r="D123" t="s">
        <v>98</v>
      </c>
      <c r="E123" t="s">
        <v>133</v>
      </c>
      <c r="F123" s="23">
        <v>60.2</v>
      </c>
      <c r="G123" t="s">
        <v>161</v>
      </c>
      <c r="H123" t="s">
        <v>197</v>
      </c>
      <c r="I123">
        <v>1207437</v>
      </c>
    </row>
    <row r="124" spans="2:9" x14ac:dyDescent="0.3">
      <c r="B124" s="5">
        <v>1079</v>
      </c>
      <c r="C124" s="16">
        <v>44598</v>
      </c>
      <c r="D124" t="s">
        <v>105</v>
      </c>
      <c r="E124" t="s">
        <v>129</v>
      </c>
      <c r="F124" s="23">
        <v>55</v>
      </c>
      <c r="G124" t="s">
        <v>161</v>
      </c>
      <c r="H124" t="s">
        <v>193</v>
      </c>
      <c r="I124">
        <v>1003412</v>
      </c>
    </row>
    <row r="125" spans="2:9" x14ac:dyDescent="0.3">
      <c r="B125" s="5">
        <v>1079</v>
      </c>
      <c r="C125" s="16">
        <v>44598</v>
      </c>
      <c r="D125" t="s">
        <v>105</v>
      </c>
      <c r="E125" t="s">
        <v>102</v>
      </c>
      <c r="F125" s="23">
        <v>249</v>
      </c>
      <c r="G125" t="s">
        <v>160</v>
      </c>
      <c r="H125" t="s">
        <v>168</v>
      </c>
      <c r="I125">
        <v>1005544</v>
      </c>
    </row>
    <row r="126" spans="2:9" x14ac:dyDescent="0.3">
      <c r="B126" s="5">
        <v>1079</v>
      </c>
      <c r="C126" s="16">
        <v>44598</v>
      </c>
      <c r="D126" t="s">
        <v>105</v>
      </c>
      <c r="E126" t="s">
        <v>112</v>
      </c>
      <c r="F126" s="23">
        <v>150</v>
      </c>
      <c r="G126" t="s">
        <v>160</v>
      </c>
      <c r="H126" t="s">
        <v>176</v>
      </c>
      <c r="I126">
        <v>1403020</v>
      </c>
    </row>
    <row r="127" spans="2:9" x14ac:dyDescent="0.3">
      <c r="B127" s="5">
        <v>1080</v>
      </c>
      <c r="C127" s="16">
        <v>44600</v>
      </c>
      <c r="D127" t="s">
        <v>96</v>
      </c>
      <c r="E127" t="s">
        <v>110</v>
      </c>
      <c r="F127" s="23">
        <v>150</v>
      </c>
      <c r="G127" t="s">
        <v>164</v>
      </c>
      <c r="H127" t="s">
        <v>174</v>
      </c>
      <c r="I127">
        <v>1005091</v>
      </c>
    </row>
    <row r="128" spans="2:9" x14ac:dyDescent="0.3">
      <c r="B128" s="5">
        <v>1081</v>
      </c>
      <c r="C128" s="16">
        <v>44602</v>
      </c>
      <c r="D128" t="s">
        <v>100</v>
      </c>
      <c r="E128" t="s">
        <v>102</v>
      </c>
      <c r="F128" s="23">
        <v>249</v>
      </c>
      <c r="G128" t="s">
        <v>160</v>
      </c>
      <c r="H128" t="s">
        <v>168</v>
      </c>
      <c r="I128">
        <v>1005544</v>
      </c>
    </row>
    <row r="129" spans="2:9" x14ac:dyDescent="0.3">
      <c r="B129" s="5">
        <v>1082</v>
      </c>
      <c r="C129" s="16">
        <v>44603</v>
      </c>
      <c r="D129" t="s">
        <v>98</v>
      </c>
      <c r="E129" t="s">
        <v>133</v>
      </c>
      <c r="F129" s="23">
        <v>60.2</v>
      </c>
      <c r="G129" t="s">
        <v>161</v>
      </c>
      <c r="H129" t="s">
        <v>197</v>
      </c>
      <c r="I129">
        <v>1207437</v>
      </c>
    </row>
    <row r="130" spans="2:9" x14ac:dyDescent="0.3">
      <c r="B130" s="5">
        <v>1083</v>
      </c>
      <c r="C130" s="16">
        <v>44604</v>
      </c>
      <c r="D130" t="s">
        <v>103</v>
      </c>
      <c r="E130" t="s">
        <v>99</v>
      </c>
      <c r="F130" s="23">
        <v>84</v>
      </c>
      <c r="G130" t="s">
        <v>160</v>
      </c>
      <c r="H130" t="s">
        <v>166</v>
      </c>
      <c r="I130">
        <v>1001149</v>
      </c>
    </row>
    <row r="131" spans="2:9" x14ac:dyDescent="0.3">
      <c r="B131" s="5">
        <v>1083</v>
      </c>
      <c r="C131" s="16">
        <v>44604</v>
      </c>
      <c r="D131" t="s">
        <v>103</v>
      </c>
      <c r="E131" t="s">
        <v>118</v>
      </c>
      <c r="F131" s="23">
        <v>25</v>
      </c>
      <c r="G131" t="s">
        <v>163</v>
      </c>
      <c r="H131" t="s">
        <v>182</v>
      </c>
      <c r="I131">
        <v>1006346</v>
      </c>
    </row>
    <row r="132" spans="2:9" x14ac:dyDescent="0.3">
      <c r="B132" s="5">
        <v>1084</v>
      </c>
      <c r="C132" s="16">
        <v>44605</v>
      </c>
      <c r="D132" t="s">
        <v>105</v>
      </c>
      <c r="E132" t="s">
        <v>109</v>
      </c>
      <c r="F132" s="23">
        <v>29.5</v>
      </c>
      <c r="G132" t="s">
        <v>163</v>
      </c>
      <c r="H132" t="s">
        <v>173</v>
      </c>
      <c r="I132">
        <v>1507913</v>
      </c>
    </row>
    <row r="133" spans="2:9" x14ac:dyDescent="0.3">
      <c r="B133" s="5">
        <v>1084</v>
      </c>
      <c r="C133" s="16">
        <v>44605</v>
      </c>
      <c r="D133" t="s">
        <v>105</v>
      </c>
      <c r="E133" t="s">
        <v>134</v>
      </c>
      <c r="F133" s="23">
        <v>850</v>
      </c>
      <c r="G133" t="s">
        <v>161</v>
      </c>
      <c r="H133" t="s">
        <v>198</v>
      </c>
      <c r="I133">
        <v>1001131</v>
      </c>
    </row>
    <row r="134" spans="2:9" x14ac:dyDescent="0.3">
      <c r="B134" s="5">
        <v>1084</v>
      </c>
      <c r="C134" s="16">
        <v>44605</v>
      </c>
      <c r="D134" t="s">
        <v>105</v>
      </c>
      <c r="E134" t="s">
        <v>133</v>
      </c>
      <c r="F134" s="23">
        <v>60.2</v>
      </c>
      <c r="G134" t="s">
        <v>161</v>
      </c>
      <c r="H134" t="s">
        <v>197</v>
      </c>
      <c r="I134">
        <v>1207437</v>
      </c>
    </row>
    <row r="135" spans="2:9" x14ac:dyDescent="0.3">
      <c r="B135" s="5">
        <v>1085</v>
      </c>
      <c r="C135" s="16">
        <v>44607</v>
      </c>
      <c r="D135" t="s">
        <v>98</v>
      </c>
      <c r="E135" t="s">
        <v>134</v>
      </c>
      <c r="F135" s="23">
        <v>850</v>
      </c>
      <c r="G135" t="s">
        <v>161</v>
      </c>
      <c r="H135" t="s">
        <v>198</v>
      </c>
      <c r="I135">
        <v>1001131</v>
      </c>
    </row>
    <row r="136" spans="2:9" x14ac:dyDescent="0.3">
      <c r="B136" s="5">
        <v>1086</v>
      </c>
      <c r="C136" s="16">
        <v>44608</v>
      </c>
      <c r="D136" t="s">
        <v>103</v>
      </c>
      <c r="E136" t="s">
        <v>118</v>
      </c>
      <c r="F136" s="23">
        <v>25</v>
      </c>
      <c r="G136" t="s">
        <v>163</v>
      </c>
      <c r="H136" t="s">
        <v>182</v>
      </c>
      <c r="I136">
        <v>1006346</v>
      </c>
    </row>
    <row r="137" spans="2:9" x14ac:dyDescent="0.3">
      <c r="B137" s="5">
        <v>1087</v>
      </c>
      <c r="C137" s="16">
        <v>44609</v>
      </c>
      <c r="D137" t="s">
        <v>100</v>
      </c>
      <c r="E137" t="s">
        <v>127</v>
      </c>
      <c r="F137" s="23">
        <v>339</v>
      </c>
      <c r="G137" t="s">
        <v>160</v>
      </c>
      <c r="H137" t="s">
        <v>191</v>
      </c>
      <c r="I137">
        <v>1005580</v>
      </c>
    </row>
    <row r="138" spans="2:9" x14ac:dyDescent="0.3">
      <c r="B138" s="5">
        <v>1088</v>
      </c>
      <c r="C138" s="16">
        <v>44610</v>
      </c>
      <c r="D138" t="s">
        <v>103</v>
      </c>
      <c r="E138" t="s">
        <v>126</v>
      </c>
      <c r="F138" s="23">
        <v>75.2</v>
      </c>
      <c r="G138" t="s">
        <v>162</v>
      </c>
      <c r="H138" t="s">
        <v>190</v>
      </c>
      <c r="I138">
        <v>1209297</v>
      </c>
    </row>
    <row r="139" spans="2:9" x14ac:dyDescent="0.3">
      <c r="B139" s="5">
        <v>1089</v>
      </c>
      <c r="C139" s="16">
        <v>44611</v>
      </c>
      <c r="D139" t="s">
        <v>105</v>
      </c>
      <c r="E139" t="s">
        <v>108</v>
      </c>
      <c r="F139" s="23">
        <v>60</v>
      </c>
      <c r="G139" t="s">
        <v>161</v>
      </c>
      <c r="H139" t="s">
        <v>172</v>
      </c>
      <c r="I139">
        <v>3001673</v>
      </c>
    </row>
    <row r="140" spans="2:9" x14ac:dyDescent="0.3">
      <c r="B140" s="5">
        <v>1089</v>
      </c>
      <c r="C140" s="16">
        <v>44611</v>
      </c>
      <c r="D140" t="s">
        <v>105</v>
      </c>
      <c r="E140" t="s">
        <v>117</v>
      </c>
      <c r="F140" s="23">
        <v>170</v>
      </c>
      <c r="G140" t="s">
        <v>162</v>
      </c>
      <c r="H140" t="s">
        <v>181</v>
      </c>
      <c r="I140">
        <v>1008861</v>
      </c>
    </row>
    <row r="141" spans="2:9" x14ac:dyDescent="0.3">
      <c r="B141" s="5">
        <v>1090</v>
      </c>
      <c r="C141" s="16">
        <v>44611</v>
      </c>
      <c r="D141" t="s">
        <v>103</v>
      </c>
      <c r="E141" t="s">
        <v>126</v>
      </c>
      <c r="F141" s="23">
        <v>75.2</v>
      </c>
      <c r="G141" t="s">
        <v>162</v>
      </c>
      <c r="H141" t="s">
        <v>190</v>
      </c>
      <c r="I141">
        <v>1209297</v>
      </c>
    </row>
    <row r="142" spans="2:9" x14ac:dyDescent="0.3">
      <c r="B142" s="5">
        <v>1090</v>
      </c>
      <c r="C142" s="16">
        <v>44611</v>
      </c>
      <c r="D142" t="s">
        <v>103</v>
      </c>
      <c r="E142" t="s">
        <v>130</v>
      </c>
      <c r="F142" s="23">
        <v>100.2</v>
      </c>
      <c r="G142" t="s">
        <v>161</v>
      </c>
      <c r="H142" t="s">
        <v>194</v>
      </c>
      <c r="I142">
        <v>1207622</v>
      </c>
    </row>
    <row r="143" spans="2:9" x14ac:dyDescent="0.3">
      <c r="B143" s="5">
        <v>1091</v>
      </c>
      <c r="C143" s="16">
        <v>44612</v>
      </c>
      <c r="D143" t="s">
        <v>98</v>
      </c>
      <c r="E143" t="s">
        <v>114</v>
      </c>
      <c r="F143" s="23">
        <v>650</v>
      </c>
      <c r="G143" t="s">
        <v>164</v>
      </c>
      <c r="H143" t="s">
        <v>178</v>
      </c>
      <c r="I143">
        <v>1003544</v>
      </c>
    </row>
    <row r="144" spans="2:9" x14ac:dyDescent="0.3">
      <c r="B144" s="5">
        <v>1092</v>
      </c>
      <c r="C144" s="16">
        <v>44613</v>
      </c>
      <c r="D144" t="s">
        <v>103</v>
      </c>
      <c r="E144" t="s">
        <v>129</v>
      </c>
      <c r="F144" s="23">
        <v>55</v>
      </c>
      <c r="G144" t="s">
        <v>161</v>
      </c>
      <c r="H144" t="s">
        <v>193</v>
      </c>
      <c r="I144">
        <v>1003412</v>
      </c>
    </row>
    <row r="145" spans="2:9" x14ac:dyDescent="0.3">
      <c r="B145" s="5">
        <v>1092</v>
      </c>
      <c r="C145" s="16">
        <v>44613</v>
      </c>
      <c r="D145" t="s">
        <v>103</v>
      </c>
      <c r="E145" t="s">
        <v>117</v>
      </c>
      <c r="F145" s="23">
        <v>170</v>
      </c>
      <c r="G145" t="s">
        <v>162</v>
      </c>
      <c r="H145" t="s">
        <v>181</v>
      </c>
      <c r="I145">
        <v>1008861</v>
      </c>
    </row>
    <row r="146" spans="2:9" x14ac:dyDescent="0.3">
      <c r="B146" s="5">
        <v>1093</v>
      </c>
      <c r="C146" s="16">
        <v>44614</v>
      </c>
      <c r="D146" t="s">
        <v>105</v>
      </c>
      <c r="E146" t="s">
        <v>132</v>
      </c>
      <c r="F146" s="23">
        <v>770</v>
      </c>
      <c r="G146" t="s">
        <v>161</v>
      </c>
      <c r="H146" t="s">
        <v>196</v>
      </c>
      <c r="I146">
        <v>1009748</v>
      </c>
    </row>
    <row r="147" spans="2:9" x14ac:dyDescent="0.3">
      <c r="B147" s="5">
        <v>1094</v>
      </c>
      <c r="C147" s="16">
        <v>44615</v>
      </c>
      <c r="D147" t="s">
        <v>103</v>
      </c>
      <c r="E147" t="s">
        <v>97</v>
      </c>
      <c r="F147" s="23">
        <v>120.4</v>
      </c>
      <c r="G147" t="s">
        <v>159</v>
      </c>
      <c r="H147" t="s">
        <v>165</v>
      </c>
      <c r="I147">
        <v>1406602</v>
      </c>
    </row>
    <row r="148" spans="2:9" x14ac:dyDescent="0.3">
      <c r="B148" s="5">
        <v>1095</v>
      </c>
      <c r="C148" s="16">
        <v>44616</v>
      </c>
      <c r="D148" t="s">
        <v>96</v>
      </c>
      <c r="E148" t="s">
        <v>120</v>
      </c>
      <c r="F148" s="23">
        <v>855</v>
      </c>
      <c r="G148" t="s">
        <v>160</v>
      </c>
      <c r="H148" t="s">
        <v>184</v>
      </c>
      <c r="I148">
        <v>1006144</v>
      </c>
    </row>
    <row r="149" spans="2:9" x14ac:dyDescent="0.3">
      <c r="B149" s="5">
        <v>1095</v>
      </c>
      <c r="C149" s="16">
        <v>44616</v>
      </c>
      <c r="D149" t="s">
        <v>96</v>
      </c>
      <c r="E149" t="s">
        <v>97</v>
      </c>
      <c r="F149" s="23">
        <v>120.4</v>
      </c>
      <c r="G149" t="s">
        <v>159</v>
      </c>
      <c r="H149" t="s">
        <v>165</v>
      </c>
      <c r="I149">
        <v>1406602</v>
      </c>
    </row>
    <row r="150" spans="2:9" x14ac:dyDescent="0.3">
      <c r="B150" s="5">
        <v>1096</v>
      </c>
      <c r="C150" s="16">
        <v>44622</v>
      </c>
      <c r="D150" t="s">
        <v>105</v>
      </c>
      <c r="E150" t="s">
        <v>132</v>
      </c>
      <c r="F150" s="23">
        <v>770</v>
      </c>
      <c r="G150" t="s">
        <v>161</v>
      </c>
      <c r="H150" t="s">
        <v>196</v>
      </c>
      <c r="I150">
        <v>1009748</v>
      </c>
    </row>
    <row r="151" spans="2:9" x14ac:dyDescent="0.3">
      <c r="B151" s="5">
        <v>1096</v>
      </c>
      <c r="C151" s="16">
        <v>44622</v>
      </c>
      <c r="D151" t="s">
        <v>105</v>
      </c>
      <c r="E151" t="s">
        <v>104</v>
      </c>
      <c r="F151" s="23">
        <v>30</v>
      </c>
      <c r="G151" t="s">
        <v>162</v>
      </c>
      <c r="H151" t="s">
        <v>169</v>
      </c>
      <c r="I151">
        <v>1006387</v>
      </c>
    </row>
    <row r="152" spans="2:9" x14ac:dyDescent="0.3">
      <c r="B152" s="5">
        <v>1097</v>
      </c>
      <c r="C152" s="16">
        <v>44625</v>
      </c>
      <c r="D152" t="s">
        <v>96</v>
      </c>
      <c r="E152" t="s">
        <v>123</v>
      </c>
      <c r="F152" s="23">
        <v>1050</v>
      </c>
      <c r="G152" t="s">
        <v>161</v>
      </c>
      <c r="H152" t="s">
        <v>187</v>
      </c>
      <c r="I152">
        <v>1008075</v>
      </c>
    </row>
    <row r="153" spans="2:9" x14ac:dyDescent="0.3">
      <c r="B153" s="5">
        <v>1098</v>
      </c>
      <c r="C153" s="16">
        <v>44625</v>
      </c>
      <c r="D153" t="s">
        <v>98</v>
      </c>
      <c r="E153" t="s">
        <v>109</v>
      </c>
      <c r="F153" s="23">
        <v>29.5</v>
      </c>
      <c r="G153" t="s">
        <v>163</v>
      </c>
      <c r="H153" t="s">
        <v>173</v>
      </c>
      <c r="I153">
        <v>1507913</v>
      </c>
    </row>
    <row r="154" spans="2:9" x14ac:dyDescent="0.3">
      <c r="B154" s="5">
        <v>1099</v>
      </c>
      <c r="C154" s="16">
        <v>44627</v>
      </c>
      <c r="D154" t="s">
        <v>103</v>
      </c>
      <c r="E154" t="s">
        <v>113</v>
      </c>
      <c r="F154" s="23">
        <v>720.5</v>
      </c>
      <c r="G154" t="s">
        <v>161</v>
      </c>
      <c r="H154" t="s">
        <v>177</v>
      </c>
      <c r="I154">
        <v>1509928</v>
      </c>
    </row>
    <row r="155" spans="2:9" x14ac:dyDescent="0.3">
      <c r="B155" s="5">
        <v>1100</v>
      </c>
      <c r="C155" s="16">
        <v>44629</v>
      </c>
      <c r="D155" t="s">
        <v>105</v>
      </c>
      <c r="E155" t="s">
        <v>127</v>
      </c>
      <c r="F155" s="23">
        <v>339</v>
      </c>
      <c r="G155" t="s">
        <v>160</v>
      </c>
      <c r="H155" t="s">
        <v>191</v>
      </c>
      <c r="I155">
        <v>1005580</v>
      </c>
    </row>
    <row r="156" spans="2:9" x14ac:dyDescent="0.3">
      <c r="B156" s="5">
        <v>1101</v>
      </c>
      <c r="C156" s="16">
        <v>44630</v>
      </c>
      <c r="D156" t="s">
        <v>98</v>
      </c>
      <c r="E156" t="s">
        <v>104</v>
      </c>
      <c r="F156" s="23">
        <v>30</v>
      </c>
      <c r="G156" t="s">
        <v>162</v>
      </c>
      <c r="H156" t="s">
        <v>169</v>
      </c>
      <c r="I156">
        <v>1006387</v>
      </c>
    </row>
    <row r="157" spans="2:9" x14ac:dyDescent="0.3">
      <c r="B157" s="5">
        <v>1102</v>
      </c>
      <c r="C157" s="16">
        <v>44631</v>
      </c>
      <c r="D157" t="s">
        <v>100</v>
      </c>
      <c r="E157" t="s">
        <v>126</v>
      </c>
      <c r="F157" s="23">
        <v>75.2</v>
      </c>
      <c r="G157" t="s">
        <v>162</v>
      </c>
      <c r="H157" t="s">
        <v>190</v>
      </c>
      <c r="I157">
        <v>1209297</v>
      </c>
    </row>
    <row r="158" spans="2:9" x14ac:dyDescent="0.3">
      <c r="B158" s="5">
        <v>1103</v>
      </c>
      <c r="C158" s="16">
        <v>44632</v>
      </c>
      <c r="D158" t="s">
        <v>103</v>
      </c>
      <c r="E158" t="s">
        <v>116</v>
      </c>
      <c r="F158" s="23">
        <v>980</v>
      </c>
      <c r="G158" t="s">
        <v>164</v>
      </c>
      <c r="H158" t="s">
        <v>180</v>
      </c>
      <c r="I158">
        <v>1007942</v>
      </c>
    </row>
    <row r="159" spans="2:9" x14ac:dyDescent="0.3">
      <c r="B159" s="5">
        <v>1104</v>
      </c>
      <c r="C159" s="16">
        <v>44633</v>
      </c>
      <c r="D159" t="s">
        <v>100</v>
      </c>
      <c r="E159" t="s">
        <v>109</v>
      </c>
      <c r="F159" s="23">
        <v>29.5</v>
      </c>
      <c r="G159" t="s">
        <v>163</v>
      </c>
      <c r="H159" t="s">
        <v>173</v>
      </c>
      <c r="I159">
        <v>1507913</v>
      </c>
    </row>
    <row r="160" spans="2:9" x14ac:dyDescent="0.3">
      <c r="B160" s="5">
        <v>1104</v>
      </c>
      <c r="C160" s="16">
        <v>44633</v>
      </c>
      <c r="D160" t="s">
        <v>100</v>
      </c>
      <c r="E160" t="s">
        <v>130</v>
      </c>
      <c r="F160" s="23">
        <v>100.2</v>
      </c>
      <c r="G160" t="s">
        <v>161</v>
      </c>
      <c r="H160" t="s">
        <v>194</v>
      </c>
      <c r="I160">
        <v>1207622</v>
      </c>
    </row>
    <row r="161" spans="2:9" x14ac:dyDescent="0.3">
      <c r="B161" s="5">
        <v>1105</v>
      </c>
      <c r="C161" s="16">
        <v>44636</v>
      </c>
      <c r="D161" t="s">
        <v>96</v>
      </c>
      <c r="E161" t="s">
        <v>116</v>
      </c>
      <c r="F161" s="23">
        <v>980</v>
      </c>
      <c r="G161" t="s">
        <v>164</v>
      </c>
      <c r="H161" t="s">
        <v>180</v>
      </c>
      <c r="I161">
        <v>1007942</v>
      </c>
    </row>
    <row r="162" spans="2:9" x14ac:dyDescent="0.3">
      <c r="B162" s="5">
        <v>1106</v>
      </c>
      <c r="C162" s="16">
        <v>44636</v>
      </c>
      <c r="D162" t="s">
        <v>100</v>
      </c>
      <c r="E162" t="s">
        <v>129</v>
      </c>
      <c r="F162" s="23">
        <v>55</v>
      </c>
      <c r="G162" t="s">
        <v>161</v>
      </c>
      <c r="H162" t="s">
        <v>193</v>
      </c>
      <c r="I162">
        <v>1003412</v>
      </c>
    </row>
    <row r="163" spans="2:9" x14ac:dyDescent="0.3">
      <c r="B163" s="5">
        <v>1106</v>
      </c>
      <c r="C163" s="16">
        <v>44636</v>
      </c>
      <c r="D163" t="s">
        <v>100</v>
      </c>
      <c r="E163" t="s">
        <v>130</v>
      </c>
      <c r="F163" s="23">
        <v>100.2</v>
      </c>
      <c r="G163" t="s">
        <v>161</v>
      </c>
      <c r="H163" t="s">
        <v>194</v>
      </c>
      <c r="I163">
        <v>1207622</v>
      </c>
    </row>
    <row r="164" spans="2:9" x14ac:dyDescent="0.3">
      <c r="B164" s="5">
        <v>1107</v>
      </c>
      <c r="C164" s="16">
        <v>44637</v>
      </c>
      <c r="D164" t="s">
        <v>98</v>
      </c>
      <c r="E164" t="s">
        <v>126</v>
      </c>
      <c r="F164" s="23">
        <v>75.2</v>
      </c>
      <c r="G164" t="s">
        <v>162</v>
      </c>
      <c r="H164" t="s">
        <v>190</v>
      </c>
      <c r="I164">
        <v>1209297</v>
      </c>
    </row>
    <row r="165" spans="2:9" x14ac:dyDescent="0.3">
      <c r="B165" s="5">
        <v>1107</v>
      </c>
      <c r="C165" s="16">
        <v>44637</v>
      </c>
      <c r="D165" t="s">
        <v>98</v>
      </c>
      <c r="E165" t="s">
        <v>107</v>
      </c>
      <c r="F165" s="23">
        <v>84.2</v>
      </c>
      <c r="G165" t="s">
        <v>159</v>
      </c>
      <c r="H165" t="s">
        <v>171</v>
      </c>
      <c r="I165">
        <v>1203058</v>
      </c>
    </row>
    <row r="166" spans="2:9" x14ac:dyDescent="0.3">
      <c r="B166" s="5">
        <v>1108</v>
      </c>
      <c r="C166" s="16">
        <v>44639</v>
      </c>
      <c r="D166" t="s">
        <v>105</v>
      </c>
      <c r="E166" t="s">
        <v>108</v>
      </c>
      <c r="F166" s="23">
        <v>60</v>
      </c>
      <c r="G166" t="s">
        <v>161</v>
      </c>
      <c r="H166" t="s">
        <v>172</v>
      </c>
      <c r="I166">
        <v>3001673</v>
      </c>
    </row>
    <row r="167" spans="2:9" x14ac:dyDescent="0.3">
      <c r="B167" s="5">
        <v>1108</v>
      </c>
      <c r="C167" s="16">
        <v>44639</v>
      </c>
      <c r="D167" t="s">
        <v>105</v>
      </c>
      <c r="E167" t="s">
        <v>114</v>
      </c>
      <c r="F167" s="23">
        <v>650</v>
      </c>
      <c r="G167" t="s">
        <v>164</v>
      </c>
      <c r="H167" t="s">
        <v>178</v>
      </c>
      <c r="I167">
        <v>1003544</v>
      </c>
    </row>
    <row r="168" spans="2:9" x14ac:dyDescent="0.3">
      <c r="B168" s="5">
        <v>1108</v>
      </c>
      <c r="C168" s="16">
        <v>44639</v>
      </c>
      <c r="D168" t="s">
        <v>105</v>
      </c>
      <c r="E168" t="s">
        <v>110</v>
      </c>
      <c r="F168" s="23">
        <v>150</v>
      </c>
      <c r="G168" t="s">
        <v>164</v>
      </c>
      <c r="H168" t="s">
        <v>174</v>
      </c>
      <c r="I168">
        <v>1005091</v>
      </c>
    </row>
    <row r="169" spans="2:9" x14ac:dyDescent="0.3">
      <c r="B169" s="5">
        <v>1109</v>
      </c>
      <c r="C169" s="16">
        <v>44640</v>
      </c>
      <c r="D169" t="s">
        <v>103</v>
      </c>
      <c r="E169" t="s">
        <v>131</v>
      </c>
      <c r="F169" s="23">
        <v>450</v>
      </c>
      <c r="G169" t="s">
        <v>159</v>
      </c>
      <c r="H169" t="s">
        <v>195</v>
      </c>
      <c r="I169">
        <v>1003499</v>
      </c>
    </row>
    <row r="170" spans="2:9" x14ac:dyDescent="0.3">
      <c r="B170" s="5">
        <v>1109</v>
      </c>
      <c r="C170" s="16">
        <v>44640</v>
      </c>
      <c r="D170" t="s">
        <v>103</v>
      </c>
      <c r="E170" t="s">
        <v>123</v>
      </c>
      <c r="F170" s="23">
        <v>1050</v>
      </c>
      <c r="G170" t="s">
        <v>161</v>
      </c>
      <c r="H170" t="s">
        <v>187</v>
      </c>
      <c r="I170">
        <v>1008075</v>
      </c>
    </row>
    <row r="171" spans="2:9" x14ac:dyDescent="0.3">
      <c r="B171" s="5">
        <v>1110</v>
      </c>
      <c r="C171" s="16">
        <v>44642</v>
      </c>
      <c r="D171" t="s">
        <v>98</v>
      </c>
      <c r="E171" t="s">
        <v>134</v>
      </c>
      <c r="F171" s="23">
        <v>850</v>
      </c>
      <c r="G171" t="s">
        <v>161</v>
      </c>
      <c r="H171" t="s">
        <v>198</v>
      </c>
      <c r="I171">
        <v>1001131</v>
      </c>
    </row>
    <row r="172" spans="2:9" x14ac:dyDescent="0.3">
      <c r="B172" s="5">
        <v>1111</v>
      </c>
      <c r="C172" s="16">
        <v>44643</v>
      </c>
      <c r="D172" t="s">
        <v>96</v>
      </c>
      <c r="E172" t="s">
        <v>121</v>
      </c>
      <c r="F172" s="23">
        <v>95</v>
      </c>
      <c r="G172" t="s">
        <v>159</v>
      </c>
      <c r="H172" t="s">
        <v>185</v>
      </c>
      <c r="I172">
        <v>1002796</v>
      </c>
    </row>
    <row r="173" spans="2:9" x14ac:dyDescent="0.3">
      <c r="B173" s="5">
        <v>1112</v>
      </c>
      <c r="C173" s="16">
        <v>44643</v>
      </c>
      <c r="D173" t="s">
        <v>103</v>
      </c>
      <c r="E173" t="s">
        <v>111</v>
      </c>
      <c r="F173" s="23">
        <v>190</v>
      </c>
      <c r="G173" t="s">
        <v>162</v>
      </c>
      <c r="H173" t="s">
        <v>175</v>
      </c>
      <c r="I173">
        <v>1007048</v>
      </c>
    </row>
    <row r="174" spans="2:9" x14ac:dyDescent="0.3">
      <c r="B174" s="5">
        <v>1113</v>
      </c>
      <c r="C174" s="16">
        <v>44643</v>
      </c>
      <c r="D174" t="s">
        <v>105</v>
      </c>
      <c r="E174" t="s">
        <v>123</v>
      </c>
      <c r="F174" s="23">
        <v>1050</v>
      </c>
      <c r="G174" t="s">
        <v>161</v>
      </c>
      <c r="H174" t="s">
        <v>187</v>
      </c>
      <c r="I174">
        <v>1008075</v>
      </c>
    </row>
    <row r="175" spans="2:9" x14ac:dyDescent="0.3">
      <c r="B175" s="5">
        <v>1114</v>
      </c>
      <c r="C175" s="16">
        <v>44643</v>
      </c>
      <c r="D175" t="s">
        <v>98</v>
      </c>
      <c r="E175" t="s">
        <v>133</v>
      </c>
      <c r="F175" s="23">
        <v>60.2</v>
      </c>
      <c r="G175" t="s">
        <v>161</v>
      </c>
      <c r="H175" t="s">
        <v>197</v>
      </c>
      <c r="I175">
        <v>1207437</v>
      </c>
    </row>
    <row r="176" spans="2:9" x14ac:dyDescent="0.3">
      <c r="B176" s="5">
        <v>1115</v>
      </c>
      <c r="C176" s="16">
        <v>44643</v>
      </c>
      <c r="D176" t="s">
        <v>103</v>
      </c>
      <c r="E176" t="s">
        <v>120</v>
      </c>
      <c r="F176" s="23">
        <v>855</v>
      </c>
      <c r="G176" t="s">
        <v>160</v>
      </c>
      <c r="H176" t="s">
        <v>184</v>
      </c>
      <c r="I176">
        <v>1006144</v>
      </c>
    </row>
    <row r="177" spans="2:9" x14ac:dyDescent="0.3">
      <c r="B177" s="5">
        <v>1115</v>
      </c>
      <c r="C177" s="16">
        <v>44643</v>
      </c>
      <c r="D177" t="s">
        <v>103</v>
      </c>
      <c r="E177" t="s">
        <v>132</v>
      </c>
      <c r="F177" s="23">
        <v>770</v>
      </c>
      <c r="G177" t="s">
        <v>161</v>
      </c>
      <c r="H177" t="s">
        <v>196</v>
      </c>
      <c r="I177">
        <v>1009748</v>
      </c>
    </row>
    <row r="178" spans="2:9" x14ac:dyDescent="0.3">
      <c r="B178" s="5">
        <v>1116</v>
      </c>
      <c r="C178" s="16">
        <v>44645</v>
      </c>
      <c r="D178" t="s">
        <v>98</v>
      </c>
      <c r="E178" t="s">
        <v>126</v>
      </c>
      <c r="F178" s="23">
        <v>75.2</v>
      </c>
      <c r="G178" t="s">
        <v>162</v>
      </c>
      <c r="H178" t="s">
        <v>190</v>
      </c>
      <c r="I178">
        <v>1209297</v>
      </c>
    </row>
    <row r="179" spans="2:9" x14ac:dyDescent="0.3">
      <c r="B179" s="5">
        <v>1117</v>
      </c>
      <c r="C179" s="16">
        <v>44645</v>
      </c>
      <c r="D179" t="s">
        <v>96</v>
      </c>
      <c r="E179" t="s">
        <v>127</v>
      </c>
      <c r="F179" s="23">
        <v>339</v>
      </c>
      <c r="G179" t="s">
        <v>160</v>
      </c>
      <c r="H179" t="s">
        <v>191</v>
      </c>
      <c r="I179">
        <v>1005580</v>
      </c>
    </row>
    <row r="180" spans="2:9" x14ac:dyDescent="0.3">
      <c r="B180" s="5">
        <v>1118</v>
      </c>
      <c r="C180" s="16">
        <v>44646</v>
      </c>
      <c r="D180" t="s">
        <v>103</v>
      </c>
      <c r="E180" t="s">
        <v>114</v>
      </c>
      <c r="F180" s="23">
        <v>650</v>
      </c>
      <c r="G180" t="s">
        <v>164</v>
      </c>
      <c r="H180" t="s">
        <v>178</v>
      </c>
      <c r="I180">
        <v>1003544</v>
      </c>
    </row>
    <row r="181" spans="2:9" x14ac:dyDescent="0.3">
      <c r="B181" s="5">
        <v>1119</v>
      </c>
      <c r="C181" s="16">
        <v>44647</v>
      </c>
      <c r="D181" t="s">
        <v>98</v>
      </c>
      <c r="E181" t="s">
        <v>110</v>
      </c>
      <c r="F181" s="23">
        <v>150</v>
      </c>
      <c r="G181" t="s">
        <v>164</v>
      </c>
      <c r="H181" t="s">
        <v>174</v>
      </c>
      <c r="I181">
        <v>1005091</v>
      </c>
    </row>
    <row r="182" spans="2:9" x14ac:dyDescent="0.3">
      <c r="B182" s="5">
        <v>1120</v>
      </c>
      <c r="C182" s="16">
        <v>44647</v>
      </c>
      <c r="D182" t="s">
        <v>100</v>
      </c>
      <c r="E182" t="s">
        <v>110</v>
      </c>
      <c r="F182" s="23">
        <v>150</v>
      </c>
      <c r="G182" t="s">
        <v>164</v>
      </c>
      <c r="H182" t="s">
        <v>174</v>
      </c>
      <c r="I182">
        <v>1005091</v>
      </c>
    </row>
    <row r="183" spans="2:9" x14ac:dyDescent="0.3">
      <c r="B183" s="5">
        <v>1121</v>
      </c>
      <c r="C183" s="16">
        <v>44648</v>
      </c>
      <c r="D183" t="s">
        <v>96</v>
      </c>
      <c r="E183" t="s">
        <v>104</v>
      </c>
      <c r="F183" s="23">
        <v>30</v>
      </c>
      <c r="G183" t="s">
        <v>162</v>
      </c>
      <c r="H183" t="s">
        <v>169</v>
      </c>
      <c r="I183">
        <v>1006387</v>
      </c>
    </row>
    <row r="184" spans="2:9" x14ac:dyDescent="0.3">
      <c r="B184" s="5">
        <v>1121</v>
      </c>
      <c r="C184" s="16">
        <v>44648</v>
      </c>
      <c r="D184" t="s">
        <v>96</v>
      </c>
      <c r="E184" t="s">
        <v>111</v>
      </c>
      <c r="F184" s="23">
        <v>190</v>
      </c>
      <c r="G184" t="s">
        <v>162</v>
      </c>
      <c r="H184" t="s">
        <v>175</v>
      </c>
      <c r="I184">
        <v>1007048</v>
      </c>
    </row>
    <row r="185" spans="2:9" x14ac:dyDescent="0.3">
      <c r="B185" s="5">
        <v>1121</v>
      </c>
      <c r="C185" s="16">
        <v>44648</v>
      </c>
      <c r="D185" t="s">
        <v>96</v>
      </c>
      <c r="E185" t="s">
        <v>122</v>
      </c>
      <c r="F185" s="23">
        <v>65</v>
      </c>
      <c r="G185" t="s">
        <v>164</v>
      </c>
      <c r="H185" t="s">
        <v>186</v>
      </c>
      <c r="I185">
        <v>1001769</v>
      </c>
    </row>
    <row r="186" spans="2:9" x14ac:dyDescent="0.3">
      <c r="B186" s="5">
        <v>1121</v>
      </c>
      <c r="C186" s="16">
        <v>44648</v>
      </c>
      <c r="D186" t="s">
        <v>96</v>
      </c>
      <c r="E186" t="s">
        <v>132</v>
      </c>
      <c r="F186" s="23">
        <v>770</v>
      </c>
      <c r="G186" t="s">
        <v>161</v>
      </c>
      <c r="H186" t="s">
        <v>196</v>
      </c>
      <c r="I186">
        <v>1009748</v>
      </c>
    </row>
    <row r="187" spans="2:9" x14ac:dyDescent="0.3">
      <c r="B187" s="5">
        <v>1122</v>
      </c>
      <c r="C187" s="16">
        <v>44649</v>
      </c>
      <c r="D187" t="s">
        <v>105</v>
      </c>
      <c r="E187" t="s">
        <v>124</v>
      </c>
      <c r="F187" s="23">
        <v>52.3</v>
      </c>
      <c r="G187" t="s">
        <v>160</v>
      </c>
      <c r="H187" t="s">
        <v>188</v>
      </c>
      <c r="I187">
        <v>1303214</v>
      </c>
    </row>
    <row r="188" spans="2:9" x14ac:dyDescent="0.3">
      <c r="B188" s="5">
        <v>1123</v>
      </c>
      <c r="C188" s="16">
        <v>44650</v>
      </c>
      <c r="D188" t="s">
        <v>98</v>
      </c>
      <c r="E188" t="s">
        <v>97</v>
      </c>
      <c r="F188" s="23">
        <v>120.4</v>
      </c>
      <c r="G188" t="s">
        <v>159</v>
      </c>
      <c r="H188" t="s">
        <v>165</v>
      </c>
      <c r="I188">
        <v>1406602</v>
      </c>
    </row>
    <row r="189" spans="2:9" x14ac:dyDescent="0.3">
      <c r="B189" s="5">
        <v>1124</v>
      </c>
      <c r="C189" s="16">
        <v>44650</v>
      </c>
      <c r="D189" t="s">
        <v>100</v>
      </c>
      <c r="E189" t="s">
        <v>120</v>
      </c>
      <c r="F189" s="23">
        <v>855</v>
      </c>
      <c r="G189" t="s">
        <v>160</v>
      </c>
      <c r="H189" t="s">
        <v>184</v>
      </c>
      <c r="I189">
        <v>1006144</v>
      </c>
    </row>
    <row r="190" spans="2:9" x14ac:dyDescent="0.3">
      <c r="B190" s="5">
        <v>1125</v>
      </c>
      <c r="C190" s="16">
        <v>44650</v>
      </c>
      <c r="D190" t="s">
        <v>105</v>
      </c>
      <c r="E190" t="s">
        <v>134</v>
      </c>
      <c r="F190" s="23">
        <v>850</v>
      </c>
      <c r="G190" t="s">
        <v>161</v>
      </c>
      <c r="H190" t="s">
        <v>198</v>
      </c>
      <c r="I190">
        <v>1001131</v>
      </c>
    </row>
    <row r="191" spans="2:9" x14ac:dyDescent="0.3">
      <c r="B191" s="5">
        <v>1126</v>
      </c>
      <c r="C191" s="16">
        <v>44651</v>
      </c>
      <c r="D191" t="s">
        <v>103</v>
      </c>
      <c r="E191" t="s">
        <v>123</v>
      </c>
      <c r="F191" s="23">
        <v>1050</v>
      </c>
      <c r="G191" t="s">
        <v>161</v>
      </c>
      <c r="H191" t="s">
        <v>187</v>
      </c>
      <c r="I191">
        <v>1008075</v>
      </c>
    </row>
    <row r="192" spans="2:9" x14ac:dyDescent="0.3">
      <c r="B192" s="5">
        <v>1126</v>
      </c>
      <c r="C192" s="16">
        <v>44651</v>
      </c>
      <c r="D192" t="s">
        <v>103</v>
      </c>
      <c r="E192" t="s">
        <v>131</v>
      </c>
      <c r="F192" s="23">
        <v>450</v>
      </c>
      <c r="G192" t="s">
        <v>159</v>
      </c>
      <c r="H192" t="s">
        <v>195</v>
      </c>
      <c r="I192">
        <v>1003499</v>
      </c>
    </row>
    <row r="193" spans="2:9" x14ac:dyDescent="0.3">
      <c r="B193" s="5">
        <v>1127</v>
      </c>
      <c r="C193" s="16">
        <v>44651</v>
      </c>
      <c r="D193" t="s">
        <v>98</v>
      </c>
      <c r="E193" t="s">
        <v>121</v>
      </c>
      <c r="F193" s="23">
        <v>95</v>
      </c>
      <c r="G193" t="s">
        <v>159</v>
      </c>
      <c r="H193" t="s">
        <v>185</v>
      </c>
      <c r="I193">
        <v>1002796</v>
      </c>
    </row>
    <row r="194" spans="2:9" x14ac:dyDescent="0.3">
      <c r="B194" s="5">
        <v>1127</v>
      </c>
      <c r="C194" s="16">
        <v>44651</v>
      </c>
      <c r="D194" t="s">
        <v>98</v>
      </c>
      <c r="E194" t="s">
        <v>113</v>
      </c>
      <c r="F194" s="23">
        <v>720.5</v>
      </c>
      <c r="G194" t="s">
        <v>161</v>
      </c>
      <c r="H194" t="s">
        <v>177</v>
      </c>
      <c r="I194">
        <v>1509928</v>
      </c>
    </row>
    <row r="195" spans="2:9" x14ac:dyDescent="0.3">
      <c r="B195" s="5">
        <v>1127</v>
      </c>
      <c r="C195" s="16">
        <v>44651</v>
      </c>
      <c r="D195" t="s">
        <v>98</v>
      </c>
      <c r="E195" t="s">
        <v>121</v>
      </c>
      <c r="F195" s="23">
        <v>95</v>
      </c>
      <c r="G195" t="s">
        <v>159</v>
      </c>
      <c r="H195" t="s">
        <v>185</v>
      </c>
      <c r="I195">
        <v>1002796</v>
      </c>
    </row>
    <row r="196" spans="2:9" x14ac:dyDescent="0.3">
      <c r="B196" s="5">
        <v>1128</v>
      </c>
      <c r="C196" s="16">
        <v>44654</v>
      </c>
      <c r="D196" t="s">
        <v>100</v>
      </c>
      <c r="E196" t="s">
        <v>122</v>
      </c>
      <c r="F196" s="23">
        <v>65</v>
      </c>
      <c r="G196" t="s">
        <v>164</v>
      </c>
      <c r="H196" t="s">
        <v>186</v>
      </c>
      <c r="I196">
        <v>1001769</v>
      </c>
    </row>
    <row r="197" spans="2:9" x14ac:dyDescent="0.3">
      <c r="B197" s="5">
        <v>1128</v>
      </c>
      <c r="C197" s="16">
        <v>44654</v>
      </c>
      <c r="D197" t="s">
        <v>100</v>
      </c>
      <c r="E197" t="s">
        <v>110</v>
      </c>
      <c r="F197" s="23">
        <v>150</v>
      </c>
      <c r="G197" t="s">
        <v>164</v>
      </c>
      <c r="H197" t="s">
        <v>174</v>
      </c>
      <c r="I197">
        <v>1005091</v>
      </c>
    </row>
    <row r="198" spans="2:9" x14ac:dyDescent="0.3">
      <c r="B198" s="5">
        <v>1129</v>
      </c>
      <c r="C198" s="16">
        <v>44657</v>
      </c>
      <c r="D198" t="s">
        <v>96</v>
      </c>
      <c r="E198" t="s">
        <v>110</v>
      </c>
      <c r="F198" s="23">
        <v>150</v>
      </c>
      <c r="G198" t="s">
        <v>164</v>
      </c>
      <c r="H198" t="s">
        <v>174</v>
      </c>
      <c r="I198">
        <v>1005091</v>
      </c>
    </row>
    <row r="199" spans="2:9" x14ac:dyDescent="0.3">
      <c r="B199" s="5">
        <v>1129</v>
      </c>
      <c r="C199" s="16">
        <v>44657</v>
      </c>
      <c r="D199" t="s">
        <v>96</v>
      </c>
      <c r="E199" t="s">
        <v>128</v>
      </c>
      <c r="F199" s="23">
        <v>850</v>
      </c>
      <c r="G199" t="s">
        <v>161</v>
      </c>
      <c r="H199" t="s">
        <v>192</v>
      </c>
      <c r="I199">
        <v>1004023</v>
      </c>
    </row>
    <row r="200" spans="2:9" x14ac:dyDescent="0.3">
      <c r="B200" s="5">
        <v>1130</v>
      </c>
      <c r="C200" s="16">
        <v>44661</v>
      </c>
      <c r="D200" t="s">
        <v>103</v>
      </c>
      <c r="E200" t="s">
        <v>127</v>
      </c>
      <c r="F200" s="23">
        <v>339</v>
      </c>
      <c r="G200" t="s">
        <v>160</v>
      </c>
      <c r="H200" t="s">
        <v>191</v>
      </c>
      <c r="I200">
        <v>1005580</v>
      </c>
    </row>
    <row r="201" spans="2:9" x14ac:dyDescent="0.3">
      <c r="B201" s="5">
        <v>1131</v>
      </c>
      <c r="C201" s="16">
        <v>44664</v>
      </c>
      <c r="D201" t="s">
        <v>105</v>
      </c>
      <c r="E201" t="s">
        <v>126</v>
      </c>
      <c r="F201" s="23">
        <v>75.2</v>
      </c>
      <c r="G201" t="s">
        <v>162</v>
      </c>
      <c r="H201" t="s">
        <v>190</v>
      </c>
      <c r="I201">
        <v>1209297</v>
      </c>
    </row>
    <row r="202" spans="2:9" x14ac:dyDescent="0.3">
      <c r="B202" s="5">
        <v>1131</v>
      </c>
      <c r="C202" s="16">
        <v>44664</v>
      </c>
      <c r="D202" t="s">
        <v>105</v>
      </c>
      <c r="E202" t="s">
        <v>113</v>
      </c>
      <c r="F202" s="23">
        <v>720.5</v>
      </c>
      <c r="G202" t="s">
        <v>161</v>
      </c>
      <c r="H202" t="s">
        <v>177</v>
      </c>
      <c r="I202">
        <v>1509928</v>
      </c>
    </row>
    <row r="203" spans="2:9" x14ac:dyDescent="0.3">
      <c r="B203" s="5">
        <v>1132</v>
      </c>
      <c r="C203" s="16">
        <v>44664</v>
      </c>
      <c r="D203" t="s">
        <v>103</v>
      </c>
      <c r="E203" t="s">
        <v>123</v>
      </c>
      <c r="F203" s="23">
        <v>1050</v>
      </c>
      <c r="G203" t="s">
        <v>161</v>
      </c>
      <c r="H203" t="s">
        <v>187</v>
      </c>
      <c r="I203">
        <v>1008075</v>
      </c>
    </row>
    <row r="204" spans="2:9" x14ac:dyDescent="0.3">
      <c r="B204" s="5">
        <v>1133</v>
      </c>
      <c r="C204" s="16">
        <v>44665</v>
      </c>
      <c r="D204" t="s">
        <v>96</v>
      </c>
      <c r="E204" t="s">
        <v>123</v>
      </c>
      <c r="F204" s="23">
        <v>1050</v>
      </c>
      <c r="G204" t="s">
        <v>161</v>
      </c>
      <c r="H204" t="s">
        <v>187</v>
      </c>
      <c r="I204">
        <v>1008075</v>
      </c>
    </row>
    <row r="205" spans="2:9" x14ac:dyDescent="0.3">
      <c r="B205" s="5">
        <v>1134</v>
      </c>
      <c r="C205" s="16">
        <v>44666</v>
      </c>
      <c r="D205" t="s">
        <v>98</v>
      </c>
      <c r="E205" t="s">
        <v>111</v>
      </c>
      <c r="F205" s="23">
        <v>190</v>
      </c>
      <c r="G205" t="s">
        <v>162</v>
      </c>
      <c r="H205" t="s">
        <v>175</v>
      </c>
      <c r="I205">
        <v>1007048</v>
      </c>
    </row>
    <row r="206" spans="2:9" x14ac:dyDescent="0.3">
      <c r="B206" s="5">
        <v>1134</v>
      </c>
      <c r="C206" s="16">
        <v>44666</v>
      </c>
      <c r="D206" t="s">
        <v>98</v>
      </c>
      <c r="E206" t="s">
        <v>97</v>
      </c>
      <c r="F206" s="23">
        <v>120.4</v>
      </c>
      <c r="G206" t="s">
        <v>159</v>
      </c>
      <c r="H206" t="s">
        <v>165</v>
      </c>
      <c r="I206">
        <v>1406602</v>
      </c>
    </row>
    <row r="207" spans="2:9" x14ac:dyDescent="0.3">
      <c r="B207" s="5">
        <v>1134</v>
      </c>
      <c r="C207" s="16">
        <v>44666</v>
      </c>
      <c r="D207" t="s">
        <v>98</v>
      </c>
      <c r="E207" t="s">
        <v>125</v>
      </c>
      <c r="F207" s="23">
        <v>80.400000000000006</v>
      </c>
      <c r="G207" t="s">
        <v>159</v>
      </c>
      <c r="H207" t="s">
        <v>189</v>
      </c>
      <c r="I207">
        <v>1403930</v>
      </c>
    </row>
    <row r="208" spans="2:9" x14ac:dyDescent="0.3">
      <c r="B208" s="5">
        <v>1135</v>
      </c>
      <c r="C208" s="16">
        <v>44668</v>
      </c>
      <c r="D208" t="s">
        <v>103</v>
      </c>
      <c r="E208" t="s">
        <v>131</v>
      </c>
      <c r="F208" s="23">
        <v>450</v>
      </c>
      <c r="G208" t="s">
        <v>159</v>
      </c>
      <c r="H208" t="s">
        <v>195</v>
      </c>
      <c r="I208">
        <v>1003499</v>
      </c>
    </row>
    <row r="209" spans="2:9" x14ac:dyDescent="0.3">
      <c r="B209" s="5">
        <v>1136</v>
      </c>
      <c r="C209" s="16">
        <v>44670</v>
      </c>
      <c r="D209" t="s">
        <v>98</v>
      </c>
      <c r="E209" t="s">
        <v>130</v>
      </c>
      <c r="F209" s="23">
        <v>100.2</v>
      </c>
      <c r="G209" t="s">
        <v>161</v>
      </c>
      <c r="H209" t="s">
        <v>194</v>
      </c>
      <c r="I209">
        <v>1207622</v>
      </c>
    </row>
    <row r="210" spans="2:9" x14ac:dyDescent="0.3">
      <c r="B210" s="5">
        <v>1137</v>
      </c>
      <c r="C210" s="16">
        <v>44670</v>
      </c>
      <c r="D210" t="s">
        <v>100</v>
      </c>
      <c r="E210" t="s">
        <v>124</v>
      </c>
      <c r="F210" s="23">
        <v>52.3</v>
      </c>
      <c r="G210" t="s">
        <v>160</v>
      </c>
      <c r="H210" t="s">
        <v>188</v>
      </c>
      <c r="I210">
        <v>1303214</v>
      </c>
    </row>
    <row r="211" spans="2:9" x14ac:dyDescent="0.3">
      <c r="B211" s="5">
        <v>1138</v>
      </c>
      <c r="C211" s="16">
        <v>44670</v>
      </c>
      <c r="D211" t="s">
        <v>105</v>
      </c>
      <c r="E211" t="s">
        <v>123</v>
      </c>
      <c r="F211" s="23">
        <v>1050</v>
      </c>
      <c r="G211" t="s">
        <v>161</v>
      </c>
      <c r="H211" t="s">
        <v>187</v>
      </c>
      <c r="I211">
        <v>1008075</v>
      </c>
    </row>
    <row r="212" spans="2:9" x14ac:dyDescent="0.3">
      <c r="B212" s="5">
        <v>1139</v>
      </c>
      <c r="C212" s="16">
        <v>44671</v>
      </c>
      <c r="D212" t="s">
        <v>96</v>
      </c>
      <c r="E212" t="s">
        <v>97</v>
      </c>
      <c r="F212" s="23">
        <v>120.4</v>
      </c>
      <c r="G212" t="s">
        <v>159</v>
      </c>
      <c r="H212" t="s">
        <v>165</v>
      </c>
      <c r="I212">
        <v>1406602</v>
      </c>
    </row>
    <row r="213" spans="2:9" x14ac:dyDescent="0.3">
      <c r="B213" s="5">
        <v>1140</v>
      </c>
      <c r="C213" s="16">
        <v>44671</v>
      </c>
      <c r="D213" t="s">
        <v>100</v>
      </c>
      <c r="E213" t="s">
        <v>102</v>
      </c>
      <c r="F213" s="23">
        <v>249</v>
      </c>
      <c r="G213" t="s">
        <v>160</v>
      </c>
      <c r="H213" t="s">
        <v>168</v>
      </c>
      <c r="I213">
        <v>1005544</v>
      </c>
    </row>
    <row r="214" spans="2:9" x14ac:dyDescent="0.3">
      <c r="B214" s="5">
        <v>1141</v>
      </c>
      <c r="C214" s="16">
        <v>44671</v>
      </c>
      <c r="D214" t="s">
        <v>96</v>
      </c>
      <c r="E214" t="s">
        <v>101</v>
      </c>
      <c r="F214" s="23">
        <v>92.5</v>
      </c>
      <c r="G214" t="s">
        <v>161</v>
      </c>
      <c r="H214" t="s">
        <v>167</v>
      </c>
      <c r="I214">
        <v>1503714</v>
      </c>
    </row>
    <row r="215" spans="2:9" x14ac:dyDescent="0.3">
      <c r="B215" s="5">
        <v>1142</v>
      </c>
      <c r="C215" s="16">
        <v>44671</v>
      </c>
      <c r="D215" t="s">
        <v>103</v>
      </c>
      <c r="E215" t="s">
        <v>134</v>
      </c>
      <c r="F215" s="23">
        <v>850</v>
      </c>
      <c r="G215" t="s">
        <v>161</v>
      </c>
      <c r="H215" t="s">
        <v>198</v>
      </c>
      <c r="I215">
        <v>1001131</v>
      </c>
    </row>
    <row r="216" spans="2:9" x14ac:dyDescent="0.3">
      <c r="B216" s="5">
        <v>1143</v>
      </c>
      <c r="C216" s="16">
        <v>44672</v>
      </c>
      <c r="D216" t="s">
        <v>100</v>
      </c>
      <c r="E216" t="s">
        <v>125</v>
      </c>
      <c r="F216" s="23">
        <v>80.400000000000006</v>
      </c>
      <c r="G216" t="s">
        <v>159</v>
      </c>
      <c r="H216" t="s">
        <v>189</v>
      </c>
      <c r="I216">
        <v>1403930</v>
      </c>
    </row>
    <row r="217" spans="2:9" x14ac:dyDescent="0.3">
      <c r="B217" s="5">
        <v>1143</v>
      </c>
      <c r="C217" s="16">
        <v>44672</v>
      </c>
      <c r="D217" t="s">
        <v>100</v>
      </c>
      <c r="E217" t="s">
        <v>132</v>
      </c>
      <c r="F217" s="23">
        <v>770</v>
      </c>
      <c r="G217" t="s">
        <v>161</v>
      </c>
      <c r="H217" t="s">
        <v>196</v>
      </c>
      <c r="I217">
        <v>1009748</v>
      </c>
    </row>
    <row r="218" spans="2:9" x14ac:dyDescent="0.3">
      <c r="B218" s="5">
        <v>1144</v>
      </c>
      <c r="C218" s="16">
        <v>44673</v>
      </c>
      <c r="D218" t="s">
        <v>103</v>
      </c>
      <c r="E218" t="s">
        <v>115</v>
      </c>
      <c r="F218" s="23">
        <v>45.2</v>
      </c>
      <c r="G218" t="s">
        <v>161</v>
      </c>
      <c r="H218" t="s">
        <v>179</v>
      </c>
      <c r="I218">
        <v>1207777</v>
      </c>
    </row>
    <row r="219" spans="2:9" x14ac:dyDescent="0.3">
      <c r="B219" s="5">
        <v>1144</v>
      </c>
      <c r="C219" s="16">
        <v>44673</v>
      </c>
      <c r="D219" t="s">
        <v>103</v>
      </c>
      <c r="E219" t="s">
        <v>133</v>
      </c>
      <c r="F219" s="23">
        <v>60.2</v>
      </c>
      <c r="G219" t="s">
        <v>161</v>
      </c>
      <c r="H219" t="s">
        <v>197</v>
      </c>
      <c r="I219">
        <v>1207437</v>
      </c>
    </row>
    <row r="220" spans="2:9" x14ac:dyDescent="0.3">
      <c r="B220" s="5">
        <v>1145</v>
      </c>
      <c r="C220" s="16">
        <v>44676</v>
      </c>
      <c r="D220" t="s">
        <v>98</v>
      </c>
      <c r="E220" t="s">
        <v>101</v>
      </c>
      <c r="F220" s="23">
        <v>92.5</v>
      </c>
      <c r="G220" t="s">
        <v>161</v>
      </c>
      <c r="H220" t="s">
        <v>167</v>
      </c>
      <c r="I220">
        <v>1503714</v>
      </c>
    </row>
    <row r="221" spans="2:9" x14ac:dyDescent="0.3">
      <c r="B221" s="5">
        <v>1146</v>
      </c>
      <c r="C221" s="16">
        <v>44676</v>
      </c>
      <c r="D221" t="s">
        <v>96</v>
      </c>
      <c r="E221" t="s">
        <v>120</v>
      </c>
      <c r="F221" s="23">
        <v>855</v>
      </c>
      <c r="G221" t="s">
        <v>160</v>
      </c>
      <c r="H221" t="s">
        <v>184</v>
      </c>
      <c r="I221">
        <v>1006144</v>
      </c>
    </row>
    <row r="222" spans="2:9" x14ac:dyDescent="0.3">
      <c r="B222" s="5">
        <v>1147</v>
      </c>
      <c r="C222" s="16">
        <v>44677</v>
      </c>
      <c r="D222" t="s">
        <v>103</v>
      </c>
      <c r="E222" t="s">
        <v>108</v>
      </c>
      <c r="F222" s="23">
        <v>60</v>
      </c>
      <c r="G222" t="s">
        <v>161</v>
      </c>
      <c r="H222" t="s">
        <v>172</v>
      </c>
      <c r="I222">
        <v>3001673</v>
      </c>
    </row>
    <row r="223" spans="2:9" x14ac:dyDescent="0.3">
      <c r="B223" s="5">
        <v>1148</v>
      </c>
      <c r="C223" s="16">
        <v>44678</v>
      </c>
      <c r="D223" t="s">
        <v>96</v>
      </c>
      <c r="E223" t="s">
        <v>97</v>
      </c>
      <c r="F223" s="23">
        <v>120.4</v>
      </c>
      <c r="G223" t="s">
        <v>159</v>
      </c>
      <c r="H223" t="s">
        <v>165</v>
      </c>
      <c r="I223">
        <v>1406602</v>
      </c>
    </row>
    <row r="224" spans="2:9" x14ac:dyDescent="0.3">
      <c r="B224" s="5">
        <v>1149</v>
      </c>
      <c r="C224" s="16">
        <v>44678</v>
      </c>
      <c r="D224" t="s">
        <v>105</v>
      </c>
      <c r="E224" t="s">
        <v>113</v>
      </c>
      <c r="F224" s="23">
        <v>720.5</v>
      </c>
      <c r="G224" t="s">
        <v>161</v>
      </c>
      <c r="H224" t="s">
        <v>177</v>
      </c>
      <c r="I224">
        <v>1509928</v>
      </c>
    </row>
    <row r="225" spans="2:9" x14ac:dyDescent="0.3">
      <c r="B225" s="5">
        <v>1150</v>
      </c>
      <c r="C225" s="16">
        <v>44678</v>
      </c>
      <c r="D225" t="s">
        <v>100</v>
      </c>
      <c r="E225" t="s">
        <v>113</v>
      </c>
      <c r="F225" s="23">
        <v>720.5</v>
      </c>
      <c r="G225" t="s">
        <v>161</v>
      </c>
      <c r="H225" t="s">
        <v>177</v>
      </c>
      <c r="I225">
        <v>1509928</v>
      </c>
    </row>
    <row r="226" spans="2:9" x14ac:dyDescent="0.3">
      <c r="B226" s="5">
        <v>1151</v>
      </c>
      <c r="C226" s="16">
        <v>44679</v>
      </c>
      <c r="D226" t="s">
        <v>103</v>
      </c>
      <c r="E226" t="s">
        <v>117</v>
      </c>
      <c r="F226" s="23">
        <v>170</v>
      </c>
      <c r="G226" t="s">
        <v>162</v>
      </c>
      <c r="H226" t="s">
        <v>181</v>
      </c>
      <c r="I226">
        <v>1008861</v>
      </c>
    </row>
    <row r="227" spans="2:9" x14ac:dyDescent="0.3">
      <c r="B227" s="5">
        <v>1152</v>
      </c>
      <c r="C227" s="16">
        <v>44679</v>
      </c>
      <c r="D227" t="s">
        <v>105</v>
      </c>
      <c r="E227" t="s">
        <v>104</v>
      </c>
      <c r="F227" s="23">
        <v>30</v>
      </c>
      <c r="G227" t="s">
        <v>162</v>
      </c>
      <c r="H227" t="s">
        <v>169</v>
      </c>
      <c r="I227">
        <v>1006387</v>
      </c>
    </row>
    <row r="228" spans="2:9" x14ac:dyDescent="0.3">
      <c r="B228" s="5">
        <v>1153</v>
      </c>
      <c r="C228" s="16">
        <v>44680</v>
      </c>
      <c r="D228" t="s">
        <v>103</v>
      </c>
      <c r="E228" t="s">
        <v>127</v>
      </c>
      <c r="F228" s="23">
        <v>339</v>
      </c>
      <c r="G228" t="s">
        <v>160</v>
      </c>
      <c r="H228" t="s">
        <v>191</v>
      </c>
      <c r="I228">
        <v>1005580</v>
      </c>
    </row>
    <row r="229" spans="2:9" x14ac:dyDescent="0.3">
      <c r="B229" s="5">
        <v>1154</v>
      </c>
      <c r="C229" s="16">
        <v>44681</v>
      </c>
      <c r="D229" t="s">
        <v>100</v>
      </c>
      <c r="E229" t="s">
        <v>109</v>
      </c>
      <c r="F229" s="23">
        <v>29.5</v>
      </c>
      <c r="G229" t="s">
        <v>163</v>
      </c>
      <c r="H229" t="s">
        <v>173</v>
      </c>
      <c r="I229">
        <v>1507913</v>
      </c>
    </row>
    <row r="230" spans="2:9" x14ac:dyDescent="0.3">
      <c r="B230" s="5">
        <v>1155</v>
      </c>
      <c r="C230" s="16">
        <v>44682</v>
      </c>
      <c r="D230" t="s">
        <v>103</v>
      </c>
      <c r="E230" t="s">
        <v>107</v>
      </c>
      <c r="F230" s="23">
        <v>84.2</v>
      </c>
      <c r="G230" t="s">
        <v>159</v>
      </c>
      <c r="H230" t="s">
        <v>171</v>
      </c>
      <c r="I230">
        <v>1203058</v>
      </c>
    </row>
    <row r="231" spans="2:9" x14ac:dyDescent="0.3">
      <c r="B231" s="5">
        <v>1156</v>
      </c>
      <c r="C231" s="16">
        <v>44683</v>
      </c>
      <c r="D231" t="s">
        <v>100</v>
      </c>
      <c r="E231" t="s">
        <v>123</v>
      </c>
      <c r="F231" s="23">
        <v>1050</v>
      </c>
      <c r="G231" t="s">
        <v>161</v>
      </c>
      <c r="H231" t="s">
        <v>187</v>
      </c>
      <c r="I231">
        <v>1008075</v>
      </c>
    </row>
    <row r="232" spans="2:9" x14ac:dyDescent="0.3">
      <c r="B232" s="5">
        <v>1156</v>
      </c>
      <c r="C232" s="16">
        <v>44683</v>
      </c>
      <c r="D232" t="s">
        <v>100</v>
      </c>
      <c r="E232" t="s">
        <v>122</v>
      </c>
      <c r="F232" s="23">
        <v>65</v>
      </c>
      <c r="G232" t="s">
        <v>164</v>
      </c>
      <c r="H232" t="s">
        <v>186</v>
      </c>
      <c r="I232">
        <v>1001769</v>
      </c>
    </row>
    <row r="233" spans="2:9" x14ac:dyDescent="0.3">
      <c r="B233" s="5">
        <v>1157</v>
      </c>
      <c r="C233" s="16">
        <v>44684</v>
      </c>
      <c r="D233" t="s">
        <v>96</v>
      </c>
      <c r="E233" t="s">
        <v>110</v>
      </c>
      <c r="F233" s="23">
        <v>150</v>
      </c>
      <c r="G233" t="s">
        <v>164</v>
      </c>
      <c r="H233" t="s">
        <v>174</v>
      </c>
      <c r="I233">
        <v>1005091</v>
      </c>
    </row>
    <row r="234" spans="2:9" x14ac:dyDescent="0.3">
      <c r="B234" s="5">
        <v>1157</v>
      </c>
      <c r="C234" s="16">
        <v>44684</v>
      </c>
      <c r="D234" t="s">
        <v>96</v>
      </c>
      <c r="E234" t="s">
        <v>113</v>
      </c>
      <c r="F234" s="23">
        <v>720.5</v>
      </c>
      <c r="G234" t="s">
        <v>161</v>
      </c>
      <c r="H234" t="s">
        <v>177</v>
      </c>
      <c r="I234">
        <v>1509928</v>
      </c>
    </row>
    <row r="235" spans="2:9" x14ac:dyDescent="0.3">
      <c r="B235" s="5">
        <v>1158</v>
      </c>
      <c r="C235" s="16">
        <v>44685</v>
      </c>
      <c r="D235" t="s">
        <v>105</v>
      </c>
      <c r="E235" t="s">
        <v>104</v>
      </c>
      <c r="F235" s="23">
        <v>30</v>
      </c>
      <c r="G235" t="s">
        <v>162</v>
      </c>
      <c r="H235" t="s">
        <v>169</v>
      </c>
      <c r="I235">
        <v>1006387</v>
      </c>
    </row>
    <row r="236" spans="2:9" x14ac:dyDescent="0.3">
      <c r="B236" s="5">
        <v>1159</v>
      </c>
      <c r="C236" s="16">
        <v>44685</v>
      </c>
      <c r="D236" t="s">
        <v>98</v>
      </c>
      <c r="E236" t="s">
        <v>113</v>
      </c>
      <c r="F236" s="23">
        <v>720.5</v>
      </c>
      <c r="G236" t="s">
        <v>161</v>
      </c>
      <c r="H236" t="s">
        <v>177</v>
      </c>
      <c r="I236">
        <v>1509928</v>
      </c>
    </row>
    <row r="237" spans="2:9" x14ac:dyDescent="0.3">
      <c r="B237" s="5">
        <v>1160</v>
      </c>
      <c r="C237" s="16">
        <v>44688</v>
      </c>
      <c r="D237" t="s">
        <v>96</v>
      </c>
      <c r="E237" t="s">
        <v>124</v>
      </c>
      <c r="F237" s="23">
        <v>52.3</v>
      </c>
      <c r="G237" t="s">
        <v>160</v>
      </c>
      <c r="H237" t="s">
        <v>188</v>
      </c>
      <c r="I237">
        <v>1303214</v>
      </c>
    </row>
    <row r="238" spans="2:9" x14ac:dyDescent="0.3">
      <c r="B238" s="5">
        <v>1161</v>
      </c>
      <c r="C238" s="16">
        <v>44689</v>
      </c>
      <c r="D238" t="s">
        <v>103</v>
      </c>
      <c r="E238" t="s">
        <v>104</v>
      </c>
      <c r="F238" s="23">
        <v>30</v>
      </c>
      <c r="G238" t="s">
        <v>162</v>
      </c>
      <c r="H238" t="s">
        <v>169</v>
      </c>
      <c r="I238">
        <v>1006387</v>
      </c>
    </row>
    <row r="239" spans="2:9" x14ac:dyDescent="0.3">
      <c r="B239" s="5">
        <v>1161</v>
      </c>
      <c r="C239" s="16">
        <v>44689</v>
      </c>
      <c r="D239" t="s">
        <v>103</v>
      </c>
      <c r="E239" t="s">
        <v>106</v>
      </c>
      <c r="F239" s="23">
        <v>299.55</v>
      </c>
      <c r="G239" t="s">
        <v>160</v>
      </c>
      <c r="H239" t="s">
        <v>170</v>
      </c>
      <c r="I239">
        <v>1555542</v>
      </c>
    </row>
    <row r="240" spans="2:9" x14ac:dyDescent="0.3">
      <c r="B240" s="5">
        <v>1162</v>
      </c>
      <c r="C240" s="16">
        <v>44690</v>
      </c>
      <c r="D240" t="s">
        <v>100</v>
      </c>
      <c r="E240" t="s">
        <v>124</v>
      </c>
      <c r="F240" s="23">
        <v>52.3</v>
      </c>
      <c r="G240" t="s">
        <v>160</v>
      </c>
      <c r="H240" t="s">
        <v>188</v>
      </c>
      <c r="I240">
        <v>1303214</v>
      </c>
    </row>
    <row r="241" spans="2:9" x14ac:dyDescent="0.3">
      <c r="B241" s="5">
        <v>1163</v>
      </c>
      <c r="C241" s="16">
        <v>44690</v>
      </c>
      <c r="D241" t="s">
        <v>105</v>
      </c>
      <c r="E241" t="s">
        <v>120</v>
      </c>
      <c r="F241" s="23">
        <v>855</v>
      </c>
      <c r="G241" t="s">
        <v>160</v>
      </c>
      <c r="H241" t="s">
        <v>184</v>
      </c>
      <c r="I241">
        <v>1006144</v>
      </c>
    </row>
    <row r="242" spans="2:9" x14ac:dyDescent="0.3">
      <c r="B242" s="5">
        <v>1164</v>
      </c>
      <c r="C242" s="16">
        <v>44690</v>
      </c>
      <c r="D242" t="s">
        <v>96</v>
      </c>
      <c r="E242" t="s">
        <v>115</v>
      </c>
      <c r="F242" s="23">
        <v>45.2</v>
      </c>
      <c r="G242" t="s">
        <v>161</v>
      </c>
      <c r="H242" t="s">
        <v>179</v>
      </c>
      <c r="I242">
        <v>1207777</v>
      </c>
    </row>
    <row r="243" spans="2:9" x14ac:dyDescent="0.3">
      <c r="B243" s="5">
        <v>1165</v>
      </c>
      <c r="C243" s="16">
        <v>44691</v>
      </c>
      <c r="D243" t="s">
        <v>100</v>
      </c>
      <c r="E243" t="s">
        <v>121</v>
      </c>
      <c r="F243" s="23">
        <v>95</v>
      </c>
      <c r="G243" t="s">
        <v>159</v>
      </c>
      <c r="H243" t="s">
        <v>185</v>
      </c>
      <c r="I243">
        <v>1002796</v>
      </c>
    </row>
    <row r="244" spans="2:9" x14ac:dyDescent="0.3">
      <c r="B244" s="5">
        <v>1166</v>
      </c>
      <c r="C244" s="16">
        <v>44692</v>
      </c>
      <c r="D244" t="s">
        <v>105</v>
      </c>
      <c r="E244" t="s">
        <v>101</v>
      </c>
      <c r="F244" s="23">
        <v>92.5</v>
      </c>
      <c r="G244" t="s">
        <v>161</v>
      </c>
      <c r="H244" t="s">
        <v>167</v>
      </c>
      <c r="I244">
        <v>1503714</v>
      </c>
    </row>
    <row r="245" spans="2:9" x14ac:dyDescent="0.3">
      <c r="B245" s="5">
        <v>1167</v>
      </c>
      <c r="C245" s="16">
        <v>44695</v>
      </c>
      <c r="D245" t="s">
        <v>98</v>
      </c>
      <c r="E245" t="s">
        <v>115</v>
      </c>
      <c r="F245" s="23">
        <v>45.2</v>
      </c>
      <c r="G245" t="s">
        <v>161</v>
      </c>
      <c r="H245" t="s">
        <v>179</v>
      </c>
      <c r="I245">
        <v>1207777</v>
      </c>
    </row>
    <row r="246" spans="2:9" x14ac:dyDescent="0.3">
      <c r="B246" s="5">
        <v>1167</v>
      </c>
      <c r="C246" s="16">
        <v>44695</v>
      </c>
      <c r="D246" t="s">
        <v>98</v>
      </c>
      <c r="E246" t="s">
        <v>104</v>
      </c>
      <c r="F246" s="23">
        <v>30</v>
      </c>
      <c r="G246" t="s">
        <v>162</v>
      </c>
      <c r="H246" t="s">
        <v>169</v>
      </c>
      <c r="I246">
        <v>1006387</v>
      </c>
    </row>
    <row r="247" spans="2:9" x14ac:dyDescent="0.3">
      <c r="B247" s="5">
        <v>1168</v>
      </c>
      <c r="C247" s="16">
        <v>44696</v>
      </c>
      <c r="D247" t="s">
        <v>100</v>
      </c>
      <c r="E247" t="s">
        <v>116</v>
      </c>
      <c r="F247" s="23">
        <v>980</v>
      </c>
      <c r="G247" t="s">
        <v>164</v>
      </c>
      <c r="H247" t="s">
        <v>180</v>
      </c>
      <c r="I247">
        <v>1007942</v>
      </c>
    </row>
    <row r="248" spans="2:9" x14ac:dyDescent="0.3">
      <c r="B248" s="5">
        <v>1169</v>
      </c>
      <c r="C248" s="16">
        <v>44699</v>
      </c>
      <c r="D248" t="s">
        <v>105</v>
      </c>
      <c r="E248" t="s">
        <v>99</v>
      </c>
      <c r="F248" s="23">
        <v>84</v>
      </c>
      <c r="G248" t="s">
        <v>160</v>
      </c>
      <c r="H248" t="s">
        <v>166</v>
      </c>
      <c r="I248">
        <v>1001149</v>
      </c>
    </row>
    <row r="249" spans="2:9" x14ac:dyDescent="0.3">
      <c r="B249" s="5">
        <v>1169</v>
      </c>
      <c r="C249" s="16">
        <v>44699</v>
      </c>
      <c r="D249" t="s">
        <v>105</v>
      </c>
      <c r="E249" t="s">
        <v>110</v>
      </c>
      <c r="F249" s="23">
        <v>150</v>
      </c>
      <c r="G249" t="s">
        <v>164</v>
      </c>
      <c r="H249" t="s">
        <v>174</v>
      </c>
      <c r="I249">
        <v>1005091</v>
      </c>
    </row>
    <row r="250" spans="2:9" x14ac:dyDescent="0.3">
      <c r="B250" s="5">
        <v>1170</v>
      </c>
      <c r="C250" s="16">
        <v>44700</v>
      </c>
      <c r="D250" t="s">
        <v>98</v>
      </c>
      <c r="E250" t="s">
        <v>120</v>
      </c>
      <c r="F250" s="23">
        <v>855</v>
      </c>
      <c r="G250" t="s">
        <v>160</v>
      </c>
      <c r="H250" t="s">
        <v>184</v>
      </c>
      <c r="I250">
        <v>1006144</v>
      </c>
    </row>
    <row r="251" spans="2:9" x14ac:dyDescent="0.3">
      <c r="B251" s="5">
        <v>1170</v>
      </c>
      <c r="C251" s="16">
        <v>44700</v>
      </c>
      <c r="D251" t="s">
        <v>98</v>
      </c>
      <c r="E251" t="s">
        <v>111</v>
      </c>
      <c r="F251" s="23">
        <v>190</v>
      </c>
      <c r="G251" t="s">
        <v>162</v>
      </c>
      <c r="H251" t="s">
        <v>175</v>
      </c>
      <c r="I251">
        <v>1007048</v>
      </c>
    </row>
    <row r="252" spans="2:9" x14ac:dyDescent="0.3">
      <c r="B252" s="5">
        <v>1171</v>
      </c>
      <c r="C252" s="16">
        <v>44702</v>
      </c>
      <c r="D252" t="s">
        <v>105</v>
      </c>
      <c r="E252" t="s">
        <v>128</v>
      </c>
      <c r="F252" s="23">
        <v>850</v>
      </c>
      <c r="G252" t="s">
        <v>161</v>
      </c>
      <c r="H252" t="s">
        <v>192</v>
      </c>
      <c r="I252">
        <v>1004023</v>
      </c>
    </row>
    <row r="253" spans="2:9" x14ac:dyDescent="0.3">
      <c r="B253" s="5">
        <v>1172</v>
      </c>
      <c r="C253" s="16">
        <v>44703</v>
      </c>
      <c r="D253" t="s">
        <v>96</v>
      </c>
      <c r="E253" t="s">
        <v>117</v>
      </c>
      <c r="F253" s="23">
        <v>170</v>
      </c>
      <c r="G253" t="s">
        <v>162</v>
      </c>
      <c r="H253" t="s">
        <v>181</v>
      </c>
      <c r="I253">
        <v>1008861</v>
      </c>
    </row>
    <row r="254" spans="2:9" x14ac:dyDescent="0.3">
      <c r="B254" s="5">
        <v>1173</v>
      </c>
      <c r="C254" s="16">
        <v>44704</v>
      </c>
      <c r="D254" t="s">
        <v>103</v>
      </c>
      <c r="E254" t="s">
        <v>110</v>
      </c>
      <c r="F254" s="23">
        <v>150</v>
      </c>
      <c r="G254" t="s">
        <v>164</v>
      </c>
      <c r="H254" t="s">
        <v>174</v>
      </c>
      <c r="I254">
        <v>1005091</v>
      </c>
    </row>
    <row r="255" spans="2:9" x14ac:dyDescent="0.3">
      <c r="B255" s="5">
        <v>1173</v>
      </c>
      <c r="C255" s="16">
        <v>44704</v>
      </c>
      <c r="D255" t="s">
        <v>103</v>
      </c>
      <c r="E255" t="s">
        <v>114</v>
      </c>
      <c r="F255" s="23">
        <v>650</v>
      </c>
      <c r="G255" t="s">
        <v>164</v>
      </c>
      <c r="H255" t="s">
        <v>178</v>
      </c>
      <c r="I255">
        <v>1003544</v>
      </c>
    </row>
    <row r="256" spans="2:9" x14ac:dyDescent="0.3">
      <c r="B256" s="5">
        <v>1174</v>
      </c>
      <c r="C256" s="16">
        <v>44704</v>
      </c>
      <c r="D256" t="s">
        <v>105</v>
      </c>
      <c r="E256" t="s">
        <v>108</v>
      </c>
      <c r="F256" s="23">
        <v>60</v>
      </c>
      <c r="G256" t="s">
        <v>161</v>
      </c>
      <c r="H256" t="s">
        <v>172</v>
      </c>
      <c r="I256">
        <v>3001673</v>
      </c>
    </row>
    <row r="257" spans="2:9" x14ac:dyDescent="0.3">
      <c r="B257" s="5">
        <v>1175</v>
      </c>
      <c r="C257" s="16">
        <v>44705</v>
      </c>
      <c r="D257" t="s">
        <v>103</v>
      </c>
      <c r="E257" t="s">
        <v>134</v>
      </c>
      <c r="F257" s="23">
        <v>850</v>
      </c>
      <c r="G257" t="s">
        <v>161</v>
      </c>
      <c r="H257" t="s">
        <v>198</v>
      </c>
      <c r="I257">
        <v>1001131</v>
      </c>
    </row>
    <row r="258" spans="2:9" x14ac:dyDescent="0.3">
      <c r="B258" s="5">
        <v>1176</v>
      </c>
      <c r="C258" s="16">
        <v>44705</v>
      </c>
      <c r="D258" t="s">
        <v>96</v>
      </c>
      <c r="E258" t="s">
        <v>115</v>
      </c>
      <c r="F258" s="23">
        <v>45.2</v>
      </c>
      <c r="G258" t="s">
        <v>161</v>
      </c>
      <c r="H258" t="s">
        <v>179</v>
      </c>
      <c r="I258">
        <v>1207777</v>
      </c>
    </row>
    <row r="259" spans="2:9" x14ac:dyDescent="0.3">
      <c r="B259" s="5">
        <v>1177</v>
      </c>
      <c r="C259" s="16">
        <v>44706</v>
      </c>
      <c r="D259" t="s">
        <v>103</v>
      </c>
      <c r="E259" t="s">
        <v>127</v>
      </c>
      <c r="F259" s="23">
        <v>339</v>
      </c>
      <c r="G259" t="s">
        <v>160</v>
      </c>
      <c r="H259" t="s">
        <v>191</v>
      </c>
      <c r="I259">
        <v>1005580</v>
      </c>
    </row>
    <row r="260" spans="2:9" x14ac:dyDescent="0.3">
      <c r="B260" s="5">
        <v>1178</v>
      </c>
      <c r="C260" s="16">
        <v>44706</v>
      </c>
      <c r="D260" t="s">
        <v>98</v>
      </c>
      <c r="E260" t="s">
        <v>108</v>
      </c>
      <c r="F260" s="23">
        <v>60</v>
      </c>
      <c r="G260" t="s">
        <v>161</v>
      </c>
      <c r="H260" t="s">
        <v>172</v>
      </c>
      <c r="I260">
        <v>3001673</v>
      </c>
    </row>
    <row r="261" spans="2:9" x14ac:dyDescent="0.3">
      <c r="B261" s="5">
        <v>1178</v>
      </c>
      <c r="C261" s="16">
        <v>44706</v>
      </c>
      <c r="D261" t="s">
        <v>98</v>
      </c>
      <c r="E261" t="s">
        <v>134</v>
      </c>
      <c r="F261" s="23">
        <v>850</v>
      </c>
      <c r="G261" t="s">
        <v>161</v>
      </c>
      <c r="H261" t="s">
        <v>198</v>
      </c>
      <c r="I261">
        <v>1001131</v>
      </c>
    </row>
    <row r="262" spans="2:9" x14ac:dyDescent="0.3">
      <c r="B262" s="5">
        <v>1179</v>
      </c>
      <c r="C262" s="16">
        <v>44707</v>
      </c>
      <c r="D262" t="s">
        <v>96</v>
      </c>
      <c r="E262" t="s">
        <v>113</v>
      </c>
      <c r="F262" s="23">
        <v>720.5</v>
      </c>
      <c r="G262" t="s">
        <v>161</v>
      </c>
      <c r="H262" t="s">
        <v>177</v>
      </c>
      <c r="I262">
        <v>1509928</v>
      </c>
    </row>
    <row r="263" spans="2:9" x14ac:dyDescent="0.3">
      <c r="B263" s="5">
        <v>1180</v>
      </c>
      <c r="C263" s="16">
        <v>44708</v>
      </c>
      <c r="D263" t="s">
        <v>98</v>
      </c>
      <c r="E263" t="s">
        <v>110</v>
      </c>
      <c r="F263" s="23">
        <v>150</v>
      </c>
      <c r="G263" t="s">
        <v>164</v>
      </c>
      <c r="H263" t="s">
        <v>174</v>
      </c>
      <c r="I263">
        <v>1005091</v>
      </c>
    </row>
    <row r="264" spans="2:9" x14ac:dyDescent="0.3">
      <c r="B264" s="5">
        <v>1180</v>
      </c>
      <c r="C264" s="16">
        <v>44708</v>
      </c>
      <c r="D264" t="s">
        <v>98</v>
      </c>
      <c r="E264" t="s">
        <v>130</v>
      </c>
      <c r="F264" s="23">
        <v>100.2</v>
      </c>
      <c r="G264" t="s">
        <v>161</v>
      </c>
      <c r="H264" t="s">
        <v>194</v>
      </c>
      <c r="I264">
        <v>1207622</v>
      </c>
    </row>
    <row r="265" spans="2:9" x14ac:dyDescent="0.3">
      <c r="B265" s="5">
        <v>1181</v>
      </c>
      <c r="C265" s="16">
        <v>44710</v>
      </c>
      <c r="D265" t="s">
        <v>103</v>
      </c>
      <c r="E265" t="s">
        <v>134</v>
      </c>
      <c r="F265" s="23">
        <v>850</v>
      </c>
      <c r="G265" t="s">
        <v>161</v>
      </c>
      <c r="H265" t="s">
        <v>198</v>
      </c>
      <c r="I265">
        <v>1001131</v>
      </c>
    </row>
    <row r="266" spans="2:9" x14ac:dyDescent="0.3">
      <c r="B266" s="5">
        <v>1182</v>
      </c>
      <c r="C266" s="16">
        <v>44710</v>
      </c>
      <c r="D266" t="s">
        <v>96</v>
      </c>
      <c r="E266" t="s">
        <v>126</v>
      </c>
      <c r="F266" s="23">
        <v>75.2</v>
      </c>
      <c r="G266" t="s">
        <v>162</v>
      </c>
      <c r="H266" t="s">
        <v>190</v>
      </c>
      <c r="I266">
        <v>1209297</v>
      </c>
    </row>
    <row r="267" spans="2:9" x14ac:dyDescent="0.3">
      <c r="B267" s="5">
        <v>1183</v>
      </c>
      <c r="C267" s="16">
        <v>44711</v>
      </c>
      <c r="D267" t="s">
        <v>98</v>
      </c>
      <c r="E267" t="s">
        <v>110</v>
      </c>
      <c r="F267" s="23">
        <v>150</v>
      </c>
      <c r="G267" t="s">
        <v>164</v>
      </c>
      <c r="H267" t="s">
        <v>174</v>
      </c>
      <c r="I267">
        <v>1005091</v>
      </c>
    </row>
    <row r="268" spans="2:9" x14ac:dyDescent="0.3">
      <c r="B268" s="5">
        <v>1184</v>
      </c>
      <c r="C268" s="16">
        <v>44711</v>
      </c>
      <c r="D268" t="s">
        <v>103</v>
      </c>
      <c r="E268" t="s">
        <v>99</v>
      </c>
      <c r="F268" s="23">
        <v>84</v>
      </c>
      <c r="G268" t="s">
        <v>160</v>
      </c>
      <c r="H268" t="s">
        <v>166</v>
      </c>
      <c r="I268">
        <v>1001149</v>
      </c>
    </row>
    <row r="269" spans="2:9" x14ac:dyDescent="0.3">
      <c r="B269" s="5">
        <v>1185</v>
      </c>
      <c r="C269" s="16">
        <v>44712</v>
      </c>
      <c r="D269" t="s">
        <v>105</v>
      </c>
      <c r="E269" t="s">
        <v>109</v>
      </c>
      <c r="F269" s="23">
        <v>29.5</v>
      </c>
      <c r="G269" t="s">
        <v>163</v>
      </c>
      <c r="H269" t="s">
        <v>173</v>
      </c>
      <c r="I269">
        <v>1507913</v>
      </c>
    </row>
    <row r="270" spans="2:9" x14ac:dyDescent="0.3">
      <c r="B270" s="5">
        <v>1185</v>
      </c>
      <c r="C270" s="16">
        <v>44712</v>
      </c>
      <c r="D270" t="s">
        <v>105</v>
      </c>
      <c r="E270" t="s">
        <v>128</v>
      </c>
      <c r="F270" s="23">
        <v>850</v>
      </c>
      <c r="G270" t="s">
        <v>161</v>
      </c>
      <c r="H270" t="s">
        <v>192</v>
      </c>
      <c r="I270">
        <v>1004023</v>
      </c>
    </row>
    <row r="271" spans="2:9" x14ac:dyDescent="0.3">
      <c r="B271" s="5">
        <v>1186</v>
      </c>
      <c r="C271" s="16">
        <v>44712</v>
      </c>
      <c r="D271" t="s">
        <v>100</v>
      </c>
      <c r="E271" t="s">
        <v>131</v>
      </c>
      <c r="F271" s="23">
        <v>450</v>
      </c>
      <c r="G271" t="s">
        <v>159</v>
      </c>
      <c r="H271" t="s">
        <v>195</v>
      </c>
      <c r="I271">
        <v>1003499</v>
      </c>
    </row>
    <row r="272" spans="2:9" x14ac:dyDescent="0.3">
      <c r="B272" s="5">
        <v>1187</v>
      </c>
      <c r="C272" s="16">
        <v>44713</v>
      </c>
      <c r="D272" t="s">
        <v>96</v>
      </c>
      <c r="E272" t="s">
        <v>104</v>
      </c>
      <c r="F272" s="23">
        <v>30</v>
      </c>
      <c r="G272" t="s">
        <v>162</v>
      </c>
      <c r="H272" t="s">
        <v>169</v>
      </c>
      <c r="I272">
        <v>1006387</v>
      </c>
    </row>
    <row r="273" spans="2:9" x14ac:dyDescent="0.3">
      <c r="B273" s="5">
        <v>1187</v>
      </c>
      <c r="C273" s="16">
        <v>44713</v>
      </c>
      <c r="D273" t="s">
        <v>96</v>
      </c>
      <c r="E273" t="s">
        <v>111</v>
      </c>
      <c r="F273" s="23">
        <v>190</v>
      </c>
      <c r="G273" t="s">
        <v>162</v>
      </c>
      <c r="H273" t="s">
        <v>175</v>
      </c>
      <c r="I273">
        <v>1007048</v>
      </c>
    </row>
    <row r="274" spans="2:9" x14ac:dyDescent="0.3">
      <c r="B274" s="5">
        <v>1188</v>
      </c>
      <c r="C274" s="16">
        <v>44716</v>
      </c>
      <c r="D274" t="s">
        <v>105</v>
      </c>
      <c r="E274" t="s">
        <v>125</v>
      </c>
      <c r="F274" s="23">
        <v>80.400000000000006</v>
      </c>
      <c r="G274" t="s">
        <v>159</v>
      </c>
      <c r="H274" t="s">
        <v>189</v>
      </c>
      <c r="I274">
        <v>1403930</v>
      </c>
    </row>
    <row r="275" spans="2:9" x14ac:dyDescent="0.3">
      <c r="B275" s="5">
        <v>1189</v>
      </c>
      <c r="C275" s="16">
        <v>44716</v>
      </c>
      <c r="D275" t="s">
        <v>100</v>
      </c>
      <c r="E275" t="s">
        <v>99</v>
      </c>
      <c r="F275" s="23">
        <v>84</v>
      </c>
      <c r="G275" t="s">
        <v>160</v>
      </c>
      <c r="H275" t="s">
        <v>166</v>
      </c>
      <c r="I275">
        <v>1001149</v>
      </c>
    </row>
    <row r="276" spans="2:9" x14ac:dyDescent="0.3">
      <c r="B276" s="5">
        <v>1190</v>
      </c>
      <c r="C276" s="16">
        <v>44717</v>
      </c>
      <c r="D276" t="s">
        <v>98</v>
      </c>
      <c r="E276" t="s">
        <v>110</v>
      </c>
      <c r="F276" s="23">
        <v>150</v>
      </c>
      <c r="G276" t="s">
        <v>164</v>
      </c>
      <c r="H276" t="s">
        <v>174</v>
      </c>
      <c r="I276">
        <v>1005091</v>
      </c>
    </row>
    <row r="277" spans="2:9" x14ac:dyDescent="0.3">
      <c r="B277" s="5">
        <v>1190</v>
      </c>
      <c r="C277" s="16">
        <v>44717</v>
      </c>
      <c r="D277" t="s">
        <v>98</v>
      </c>
      <c r="E277" t="s">
        <v>110</v>
      </c>
      <c r="F277" s="23">
        <v>150</v>
      </c>
      <c r="G277" t="s">
        <v>164</v>
      </c>
      <c r="H277" t="s">
        <v>174</v>
      </c>
      <c r="I277">
        <v>1005091</v>
      </c>
    </row>
    <row r="278" spans="2:9" x14ac:dyDescent="0.3">
      <c r="B278" s="5">
        <v>1191</v>
      </c>
      <c r="C278" s="16">
        <v>44718</v>
      </c>
      <c r="D278" t="s">
        <v>105</v>
      </c>
      <c r="E278" t="s">
        <v>134</v>
      </c>
      <c r="F278" s="23">
        <v>850</v>
      </c>
      <c r="G278" t="s">
        <v>161</v>
      </c>
      <c r="H278" t="s">
        <v>198</v>
      </c>
      <c r="I278">
        <v>1001131</v>
      </c>
    </row>
    <row r="279" spans="2:9" x14ac:dyDescent="0.3">
      <c r="B279" s="5">
        <v>1191</v>
      </c>
      <c r="C279" s="16">
        <v>44718</v>
      </c>
      <c r="D279" t="s">
        <v>105</v>
      </c>
      <c r="E279" t="s">
        <v>112</v>
      </c>
      <c r="F279" s="23">
        <v>150</v>
      </c>
      <c r="G279" t="s">
        <v>160</v>
      </c>
      <c r="H279" t="s">
        <v>176</v>
      </c>
      <c r="I279">
        <v>1403020</v>
      </c>
    </row>
    <row r="280" spans="2:9" x14ac:dyDescent="0.3">
      <c r="B280" s="5">
        <v>1192</v>
      </c>
      <c r="C280" s="16">
        <v>44720</v>
      </c>
      <c r="D280" t="s">
        <v>100</v>
      </c>
      <c r="E280" t="s">
        <v>113</v>
      </c>
      <c r="F280" s="23">
        <v>720.5</v>
      </c>
      <c r="G280" t="s">
        <v>161</v>
      </c>
      <c r="H280" t="s">
        <v>177</v>
      </c>
      <c r="I280">
        <v>1509928</v>
      </c>
    </row>
    <row r="281" spans="2:9" x14ac:dyDescent="0.3">
      <c r="B281" s="5">
        <v>1192</v>
      </c>
      <c r="C281" s="16">
        <v>44720</v>
      </c>
      <c r="D281" t="s">
        <v>100</v>
      </c>
      <c r="E281" t="s">
        <v>130</v>
      </c>
      <c r="F281" s="23">
        <v>100.2</v>
      </c>
      <c r="G281" t="s">
        <v>161</v>
      </c>
      <c r="H281" t="s">
        <v>194</v>
      </c>
      <c r="I281">
        <v>1207622</v>
      </c>
    </row>
    <row r="282" spans="2:9" x14ac:dyDescent="0.3">
      <c r="B282" s="5">
        <v>1193</v>
      </c>
      <c r="C282" s="16">
        <v>44721</v>
      </c>
      <c r="D282" t="s">
        <v>105</v>
      </c>
      <c r="E282" t="s">
        <v>132</v>
      </c>
      <c r="F282" s="23">
        <v>770</v>
      </c>
      <c r="G282" t="s">
        <v>161</v>
      </c>
      <c r="H282" t="s">
        <v>196</v>
      </c>
      <c r="I282">
        <v>1009748</v>
      </c>
    </row>
    <row r="283" spans="2:9" x14ac:dyDescent="0.3">
      <c r="B283" s="5">
        <v>1193</v>
      </c>
      <c r="C283" s="16">
        <v>44721</v>
      </c>
      <c r="D283" t="s">
        <v>105</v>
      </c>
      <c r="E283" t="s">
        <v>115</v>
      </c>
      <c r="F283" s="23">
        <v>45.2</v>
      </c>
      <c r="G283" t="s">
        <v>161</v>
      </c>
      <c r="H283" t="s">
        <v>179</v>
      </c>
      <c r="I283">
        <v>1207777</v>
      </c>
    </row>
    <row r="284" spans="2:9" x14ac:dyDescent="0.3">
      <c r="B284" s="5">
        <v>1194</v>
      </c>
      <c r="C284" s="16">
        <v>44721</v>
      </c>
      <c r="D284" t="s">
        <v>100</v>
      </c>
      <c r="E284" t="s">
        <v>111</v>
      </c>
      <c r="F284" s="23">
        <v>190</v>
      </c>
      <c r="G284" t="s">
        <v>162</v>
      </c>
      <c r="H284" t="s">
        <v>175</v>
      </c>
      <c r="I284">
        <v>1007048</v>
      </c>
    </row>
    <row r="285" spans="2:9" x14ac:dyDescent="0.3">
      <c r="B285" s="5">
        <v>1195</v>
      </c>
      <c r="C285" s="16">
        <v>44723</v>
      </c>
      <c r="D285" t="s">
        <v>98</v>
      </c>
      <c r="E285" t="s">
        <v>118</v>
      </c>
      <c r="F285" s="23">
        <v>25</v>
      </c>
      <c r="G285" t="s">
        <v>163</v>
      </c>
      <c r="H285" t="s">
        <v>182</v>
      </c>
      <c r="I285">
        <v>1006346</v>
      </c>
    </row>
    <row r="286" spans="2:9" x14ac:dyDescent="0.3">
      <c r="B286" s="5">
        <v>1196</v>
      </c>
      <c r="C286" s="16">
        <v>44724</v>
      </c>
      <c r="D286" t="s">
        <v>96</v>
      </c>
      <c r="E286" t="s">
        <v>115</v>
      </c>
      <c r="F286" s="23">
        <v>45.2</v>
      </c>
      <c r="G286" t="s">
        <v>161</v>
      </c>
      <c r="H286" t="s">
        <v>179</v>
      </c>
      <c r="I286">
        <v>1207777</v>
      </c>
    </row>
    <row r="287" spans="2:9" x14ac:dyDescent="0.3">
      <c r="B287" s="5">
        <v>1197</v>
      </c>
      <c r="C287" s="16">
        <v>44725</v>
      </c>
      <c r="D287" t="s">
        <v>100</v>
      </c>
      <c r="E287" t="s">
        <v>120</v>
      </c>
      <c r="F287" s="23">
        <v>855</v>
      </c>
      <c r="G287" t="s">
        <v>160</v>
      </c>
      <c r="H287" t="s">
        <v>184</v>
      </c>
      <c r="I287">
        <v>1006144</v>
      </c>
    </row>
    <row r="288" spans="2:9" x14ac:dyDescent="0.3">
      <c r="B288" s="5">
        <v>1198</v>
      </c>
      <c r="C288" s="16">
        <v>44725</v>
      </c>
      <c r="D288" t="s">
        <v>103</v>
      </c>
      <c r="E288" t="s">
        <v>124</v>
      </c>
      <c r="F288" s="23">
        <v>52.3</v>
      </c>
      <c r="G288" t="s">
        <v>160</v>
      </c>
      <c r="H288" t="s">
        <v>188</v>
      </c>
      <c r="I288">
        <v>1303214</v>
      </c>
    </row>
    <row r="289" spans="2:9" x14ac:dyDescent="0.3">
      <c r="B289" s="5">
        <v>1199</v>
      </c>
      <c r="C289" s="16">
        <v>44726</v>
      </c>
      <c r="D289" t="s">
        <v>98</v>
      </c>
      <c r="E289" t="s">
        <v>101</v>
      </c>
      <c r="F289" s="23">
        <v>92.5</v>
      </c>
      <c r="G289" t="s">
        <v>161</v>
      </c>
      <c r="H289" t="s">
        <v>167</v>
      </c>
      <c r="I289">
        <v>1503714</v>
      </c>
    </row>
    <row r="290" spans="2:9" x14ac:dyDescent="0.3">
      <c r="B290" s="5">
        <v>1200</v>
      </c>
      <c r="C290" s="16">
        <v>44726</v>
      </c>
      <c r="D290" t="s">
        <v>105</v>
      </c>
      <c r="E290" t="s">
        <v>129</v>
      </c>
      <c r="F290" s="23">
        <v>55</v>
      </c>
      <c r="G290" t="s">
        <v>161</v>
      </c>
      <c r="H290" t="s">
        <v>193</v>
      </c>
      <c r="I290">
        <v>1003412</v>
      </c>
    </row>
    <row r="291" spans="2:9" x14ac:dyDescent="0.3">
      <c r="B291" s="5">
        <v>1201</v>
      </c>
      <c r="C291" s="16">
        <v>44727</v>
      </c>
      <c r="D291" t="s">
        <v>103</v>
      </c>
      <c r="E291" t="s">
        <v>106</v>
      </c>
      <c r="F291" s="23">
        <v>299.55</v>
      </c>
      <c r="G291" t="s">
        <v>160</v>
      </c>
      <c r="H291" t="s">
        <v>170</v>
      </c>
      <c r="I291">
        <v>1555542</v>
      </c>
    </row>
    <row r="292" spans="2:9" x14ac:dyDescent="0.3">
      <c r="B292" s="5">
        <v>1202</v>
      </c>
      <c r="C292" s="16">
        <v>44727</v>
      </c>
      <c r="D292" t="s">
        <v>96</v>
      </c>
      <c r="E292" t="s">
        <v>128</v>
      </c>
      <c r="F292" s="23">
        <v>850</v>
      </c>
      <c r="G292" t="s">
        <v>161</v>
      </c>
      <c r="H292" t="s">
        <v>192</v>
      </c>
      <c r="I292">
        <v>1004023</v>
      </c>
    </row>
    <row r="293" spans="2:9" x14ac:dyDescent="0.3">
      <c r="B293" s="5">
        <v>1203</v>
      </c>
      <c r="C293" s="16">
        <v>44728</v>
      </c>
      <c r="D293" t="s">
        <v>103</v>
      </c>
      <c r="E293" t="s">
        <v>110</v>
      </c>
      <c r="F293" s="23">
        <v>150</v>
      </c>
      <c r="G293" t="s">
        <v>164</v>
      </c>
      <c r="H293" t="s">
        <v>174</v>
      </c>
      <c r="I293">
        <v>1005091</v>
      </c>
    </row>
    <row r="294" spans="2:9" x14ac:dyDescent="0.3">
      <c r="B294" s="5">
        <v>1204</v>
      </c>
      <c r="C294" s="16">
        <v>44728</v>
      </c>
      <c r="D294" t="s">
        <v>105</v>
      </c>
      <c r="E294" t="s">
        <v>106</v>
      </c>
      <c r="F294" s="23">
        <v>299.55</v>
      </c>
      <c r="G294" t="s">
        <v>160</v>
      </c>
      <c r="H294" t="s">
        <v>170</v>
      </c>
      <c r="I294">
        <v>1555542</v>
      </c>
    </row>
    <row r="295" spans="2:9" x14ac:dyDescent="0.3">
      <c r="B295" s="5">
        <v>1205</v>
      </c>
      <c r="C295" s="16">
        <v>44729</v>
      </c>
      <c r="D295" t="s">
        <v>100</v>
      </c>
      <c r="E295" t="s">
        <v>128</v>
      </c>
      <c r="F295" s="23">
        <v>850</v>
      </c>
      <c r="G295" t="s">
        <v>161</v>
      </c>
      <c r="H295" t="s">
        <v>192</v>
      </c>
      <c r="I295">
        <v>1004023</v>
      </c>
    </row>
    <row r="296" spans="2:9" x14ac:dyDescent="0.3">
      <c r="B296" s="5">
        <v>1206</v>
      </c>
      <c r="C296" s="16">
        <v>44729</v>
      </c>
      <c r="D296" t="s">
        <v>98</v>
      </c>
      <c r="E296" t="s">
        <v>126</v>
      </c>
      <c r="F296" s="23">
        <v>75.2</v>
      </c>
      <c r="G296" t="s">
        <v>162</v>
      </c>
      <c r="H296" t="s">
        <v>190</v>
      </c>
      <c r="I296">
        <v>1209297</v>
      </c>
    </row>
    <row r="297" spans="2:9" x14ac:dyDescent="0.3">
      <c r="B297" s="5">
        <v>1207</v>
      </c>
      <c r="C297" s="16">
        <v>44729</v>
      </c>
      <c r="D297" t="s">
        <v>103</v>
      </c>
      <c r="E297" t="s">
        <v>117</v>
      </c>
      <c r="F297" s="23">
        <v>170</v>
      </c>
      <c r="G297" t="s">
        <v>162</v>
      </c>
      <c r="H297" t="s">
        <v>181</v>
      </c>
      <c r="I297">
        <v>1008861</v>
      </c>
    </row>
    <row r="298" spans="2:9" x14ac:dyDescent="0.3">
      <c r="B298" s="5">
        <v>1207</v>
      </c>
      <c r="C298" s="16">
        <v>44729</v>
      </c>
      <c r="D298" t="s">
        <v>103</v>
      </c>
      <c r="E298" t="s">
        <v>128</v>
      </c>
      <c r="F298" s="23">
        <v>850</v>
      </c>
      <c r="G298" t="s">
        <v>161</v>
      </c>
      <c r="H298" t="s">
        <v>192</v>
      </c>
      <c r="I298">
        <v>1004023</v>
      </c>
    </row>
    <row r="299" spans="2:9" x14ac:dyDescent="0.3">
      <c r="B299" s="5">
        <v>1208</v>
      </c>
      <c r="C299" s="16">
        <v>44731</v>
      </c>
      <c r="D299" t="s">
        <v>100</v>
      </c>
      <c r="E299" t="s">
        <v>130</v>
      </c>
      <c r="F299" s="23">
        <v>100.2</v>
      </c>
      <c r="G299" t="s">
        <v>161</v>
      </c>
      <c r="H299" t="s">
        <v>194</v>
      </c>
      <c r="I299">
        <v>1207622</v>
      </c>
    </row>
    <row r="300" spans="2:9" x14ac:dyDescent="0.3">
      <c r="B300" s="5">
        <v>1208</v>
      </c>
      <c r="C300" s="16">
        <v>44731</v>
      </c>
      <c r="D300" t="s">
        <v>100</v>
      </c>
      <c r="E300" t="s">
        <v>104</v>
      </c>
      <c r="F300" s="23">
        <v>30</v>
      </c>
      <c r="G300" t="s">
        <v>162</v>
      </c>
      <c r="H300" t="s">
        <v>169</v>
      </c>
      <c r="I300">
        <v>1006387</v>
      </c>
    </row>
    <row r="301" spans="2:9" x14ac:dyDescent="0.3">
      <c r="B301" s="5">
        <v>1209</v>
      </c>
      <c r="C301" s="16">
        <v>44733</v>
      </c>
      <c r="D301" t="s">
        <v>103</v>
      </c>
      <c r="E301" t="s">
        <v>118</v>
      </c>
      <c r="F301" s="23">
        <v>25</v>
      </c>
      <c r="G301" t="s">
        <v>163</v>
      </c>
      <c r="H301" t="s">
        <v>182</v>
      </c>
      <c r="I301">
        <v>1006346</v>
      </c>
    </row>
    <row r="302" spans="2:9" x14ac:dyDescent="0.3">
      <c r="B302" s="5">
        <v>1210</v>
      </c>
      <c r="C302" s="16">
        <v>44734</v>
      </c>
      <c r="D302" t="s">
        <v>100</v>
      </c>
      <c r="E302" t="s">
        <v>118</v>
      </c>
      <c r="F302" s="23">
        <v>25</v>
      </c>
      <c r="G302" t="s">
        <v>163</v>
      </c>
      <c r="H302" t="s">
        <v>182</v>
      </c>
      <c r="I302">
        <v>1006346</v>
      </c>
    </row>
    <row r="303" spans="2:9" x14ac:dyDescent="0.3">
      <c r="B303" s="5">
        <v>1210</v>
      </c>
      <c r="C303" s="16">
        <v>44734</v>
      </c>
      <c r="D303" t="s">
        <v>100</v>
      </c>
      <c r="E303" t="s">
        <v>122</v>
      </c>
      <c r="F303" s="23">
        <v>65</v>
      </c>
      <c r="G303" t="s">
        <v>164</v>
      </c>
      <c r="H303" t="s">
        <v>186</v>
      </c>
      <c r="I303">
        <v>1001769</v>
      </c>
    </row>
    <row r="304" spans="2:9" x14ac:dyDescent="0.3">
      <c r="B304" s="5">
        <v>1211</v>
      </c>
      <c r="C304" s="16">
        <v>44735</v>
      </c>
      <c r="D304" t="s">
        <v>103</v>
      </c>
      <c r="E304" t="s">
        <v>124</v>
      </c>
      <c r="F304" s="23">
        <v>52.3</v>
      </c>
      <c r="G304" t="s">
        <v>160</v>
      </c>
      <c r="H304" t="s">
        <v>188</v>
      </c>
      <c r="I304">
        <v>1303214</v>
      </c>
    </row>
    <row r="305" spans="2:9" x14ac:dyDescent="0.3">
      <c r="B305" s="5">
        <v>1212</v>
      </c>
      <c r="C305" s="16">
        <v>44737</v>
      </c>
      <c r="D305" t="s">
        <v>100</v>
      </c>
      <c r="E305" t="s">
        <v>117</v>
      </c>
      <c r="F305" s="23">
        <v>170</v>
      </c>
      <c r="G305" t="s">
        <v>162</v>
      </c>
      <c r="H305" t="s">
        <v>181</v>
      </c>
      <c r="I305">
        <v>1008861</v>
      </c>
    </row>
    <row r="306" spans="2:9" x14ac:dyDescent="0.3">
      <c r="B306" s="5">
        <v>1213</v>
      </c>
      <c r="C306" s="16">
        <v>44737</v>
      </c>
      <c r="D306" t="s">
        <v>96</v>
      </c>
      <c r="E306" t="s">
        <v>115</v>
      </c>
      <c r="F306" s="23">
        <v>45.2</v>
      </c>
      <c r="G306" t="s">
        <v>161</v>
      </c>
      <c r="H306" t="s">
        <v>179</v>
      </c>
      <c r="I306">
        <v>1207777</v>
      </c>
    </row>
    <row r="307" spans="2:9" x14ac:dyDescent="0.3">
      <c r="B307" s="5">
        <v>1213</v>
      </c>
      <c r="C307" s="16">
        <v>44737</v>
      </c>
      <c r="D307" t="s">
        <v>96</v>
      </c>
      <c r="E307" t="s">
        <v>104</v>
      </c>
      <c r="F307" s="23">
        <v>30</v>
      </c>
      <c r="G307" t="s">
        <v>162</v>
      </c>
      <c r="H307" t="s">
        <v>169</v>
      </c>
      <c r="I307">
        <v>1006387</v>
      </c>
    </row>
    <row r="308" spans="2:9" x14ac:dyDescent="0.3">
      <c r="B308" s="5">
        <v>1214</v>
      </c>
      <c r="C308" s="16">
        <v>44739</v>
      </c>
      <c r="D308" t="s">
        <v>103</v>
      </c>
      <c r="E308" t="s">
        <v>116</v>
      </c>
      <c r="F308" s="23">
        <v>980</v>
      </c>
      <c r="G308" t="s">
        <v>164</v>
      </c>
      <c r="H308" t="s">
        <v>180</v>
      </c>
      <c r="I308">
        <v>1007942</v>
      </c>
    </row>
    <row r="309" spans="2:9" x14ac:dyDescent="0.3">
      <c r="B309" s="5">
        <v>1215</v>
      </c>
      <c r="C309" s="16">
        <v>44739</v>
      </c>
      <c r="D309" t="s">
        <v>96</v>
      </c>
      <c r="E309" t="s">
        <v>102</v>
      </c>
      <c r="F309" s="23">
        <v>249</v>
      </c>
      <c r="G309" t="s">
        <v>160</v>
      </c>
      <c r="H309" t="s">
        <v>168</v>
      </c>
      <c r="I309">
        <v>1005544</v>
      </c>
    </row>
    <row r="310" spans="2:9" x14ac:dyDescent="0.3">
      <c r="B310" s="5">
        <v>1216</v>
      </c>
      <c r="C310" s="16">
        <v>44740</v>
      </c>
      <c r="D310" t="s">
        <v>100</v>
      </c>
      <c r="E310" t="s">
        <v>101</v>
      </c>
      <c r="F310" s="23">
        <v>92.5</v>
      </c>
      <c r="G310" t="s">
        <v>161</v>
      </c>
      <c r="H310" t="s">
        <v>167</v>
      </c>
      <c r="I310">
        <v>1503714</v>
      </c>
    </row>
    <row r="311" spans="2:9" x14ac:dyDescent="0.3">
      <c r="B311" s="5">
        <v>1217</v>
      </c>
      <c r="C311" s="16">
        <v>44740</v>
      </c>
      <c r="D311" t="s">
        <v>96</v>
      </c>
      <c r="E311" t="s">
        <v>127</v>
      </c>
      <c r="F311" s="23">
        <v>339</v>
      </c>
      <c r="G311" t="s">
        <v>160</v>
      </c>
      <c r="H311" t="s">
        <v>191</v>
      </c>
      <c r="I311">
        <v>1005580</v>
      </c>
    </row>
    <row r="312" spans="2:9" x14ac:dyDescent="0.3">
      <c r="B312" s="5">
        <v>1218</v>
      </c>
      <c r="C312" s="16">
        <v>44740</v>
      </c>
      <c r="D312" t="s">
        <v>105</v>
      </c>
      <c r="E312" t="s">
        <v>114</v>
      </c>
      <c r="F312" s="23">
        <v>650</v>
      </c>
      <c r="G312" t="s">
        <v>164</v>
      </c>
      <c r="H312" t="s">
        <v>178</v>
      </c>
      <c r="I312">
        <v>1003544</v>
      </c>
    </row>
    <row r="313" spans="2:9" x14ac:dyDescent="0.3">
      <c r="B313" s="5">
        <v>1219</v>
      </c>
      <c r="C313" s="16">
        <v>44741</v>
      </c>
      <c r="D313" t="s">
        <v>100</v>
      </c>
      <c r="E313" t="s">
        <v>114</v>
      </c>
      <c r="F313" s="23">
        <v>650</v>
      </c>
      <c r="G313" t="s">
        <v>164</v>
      </c>
      <c r="H313" t="s">
        <v>178</v>
      </c>
      <c r="I313">
        <v>1003544</v>
      </c>
    </row>
    <row r="314" spans="2:9" x14ac:dyDescent="0.3">
      <c r="B314" s="5">
        <v>1220</v>
      </c>
      <c r="C314" s="16">
        <v>44743</v>
      </c>
      <c r="D314" t="s">
        <v>96</v>
      </c>
      <c r="E314" t="s">
        <v>120</v>
      </c>
      <c r="F314" s="23">
        <v>855</v>
      </c>
      <c r="G314" t="s">
        <v>160</v>
      </c>
      <c r="H314" t="s">
        <v>184</v>
      </c>
      <c r="I314">
        <v>1006144</v>
      </c>
    </row>
    <row r="315" spans="2:9" x14ac:dyDescent="0.3">
      <c r="B315" s="5">
        <v>1221</v>
      </c>
      <c r="C315" s="16">
        <v>44745</v>
      </c>
      <c r="D315" t="s">
        <v>103</v>
      </c>
      <c r="E315" t="s">
        <v>111</v>
      </c>
      <c r="F315" s="23">
        <v>190</v>
      </c>
      <c r="G315" t="s">
        <v>162</v>
      </c>
      <c r="H315" t="s">
        <v>175</v>
      </c>
      <c r="I315">
        <v>1007048</v>
      </c>
    </row>
    <row r="316" spans="2:9" x14ac:dyDescent="0.3">
      <c r="B316" s="5">
        <v>1222</v>
      </c>
      <c r="C316" s="16">
        <v>44745</v>
      </c>
      <c r="D316" t="s">
        <v>105</v>
      </c>
      <c r="E316" t="s">
        <v>123</v>
      </c>
      <c r="F316" s="23">
        <v>1050</v>
      </c>
      <c r="G316" t="s">
        <v>161</v>
      </c>
      <c r="H316" t="s">
        <v>187</v>
      </c>
      <c r="I316">
        <v>1008075</v>
      </c>
    </row>
    <row r="317" spans="2:9" x14ac:dyDescent="0.3">
      <c r="B317" s="5">
        <v>1222</v>
      </c>
      <c r="C317" s="16">
        <v>44745</v>
      </c>
      <c r="D317" t="s">
        <v>105</v>
      </c>
      <c r="E317" t="s">
        <v>104</v>
      </c>
      <c r="F317" s="23">
        <v>30</v>
      </c>
      <c r="G317" t="s">
        <v>162</v>
      </c>
      <c r="H317" t="s">
        <v>169</v>
      </c>
      <c r="I317">
        <v>1006387</v>
      </c>
    </row>
    <row r="318" spans="2:9" x14ac:dyDescent="0.3">
      <c r="B318" s="5">
        <v>1223</v>
      </c>
      <c r="C318" s="16">
        <v>44747</v>
      </c>
      <c r="D318" t="s">
        <v>103</v>
      </c>
      <c r="E318" t="s">
        <v>115</v>
      </c>
      <c r="F318" s="23">
        <v>45.2</v>
      </c>
      <c r="G318" t="s">
        <v>161</v>
      </c>
      <c r="H318" t="s">
        <v>179</v>
      </c>
      <c r="I318">
        <v>1207777</v>
      </c>
    </row>
    <row r="319" spans="2:9" x14ac:dyDescent="0.3">
      <c r="B319" s="5">
        <v>1223</v>
      </c>
      <c r="C319" s="16">
        <v>44747</v>
      </c>
      <c r="D319" t="s">
        <v>103</v>
      </c>
      <c r="E319" t="s">
        <v>133</v>
      </c>
      <c r="F319" s="23">
        <v>60.2</v>
      </c>
      <c r="G319" t="s">
        <v>161</v>
      </c>
      <c r="H319" t="s">
        <v>197</v>
      </c>
      <c r="I319">
        <v>1207437</v>
      </c>
    </row>
    <row r="320" spans="2:9" x14ac:dyDescent="0.3">
      <c r="B320" s="5">
        <v>1224</v>
      </c>
      <c r="C320" s="16">
        <v>44747</v>
      </c>
      <c r="D320" t="s">
        <v>105</v>
      </c>
      <c r="E320" t="s">
        <v>118</v>
      </c>
      <c r="F320" s="23">
        <v>25</v>
      </c>
      <c r="G320" t="s">
        <v>163</v>
      </c>
      <c r="H320" t="s">
        <v>182</v>
      </c>
      <c r="I320">
        <v>1006346</v>
      </c>
    </row>
    <row r="321" spans="2:9" x14ac:dyDescent="0.3">
      <c r="B321" s="5">
        <v>1225</v>
      </c>
      <c r="C321" s="16">
        <v>44747</v>
      </c>
      <c r="D321" t="s">
        <v>96</v>
      </c>
      <c r="E321" t="s">
        <v>127</v>
      </c>
      <c r="F321" s="23">
        <v>339</v>
      </c>
      <c r="G321" t="s">
        <v>160</v>
      </c>
      <c r="H321" t="s">
        <v>191</v>
      </c>
      <c r="I321">
        <v>1005580</v>
      </c>
    </row>
    <row r="322" spans="2:9" x14ac:dyDescent="0.3">
      <c r="B322" s="5">
        <v>1226</v>
      </c>
      <c r="C322" s="16">
        <v>44748</v>
      </c>
      <c r="D322" t="s">
        <v>100</v>
      </c>
      <c r="E322" t="s">
        <v>113</v>
      </c>
      <c r="F322" s="23">
        <v>720.5</v>
      </c>
      <c r="G322" t="s">
        <v>161</v>
      </c>
      <c r="H322" t="s">
        <v>177</v>
      </c>
      <c r="I322">
        <v>1509928</v>
      </c>
    </row>
    <row r="323" spans="2:9" x14ac:dyDescent="0.3">
      <c r="B323" s="5">
        <v>1227</v>
      </c>
      <c r="C323" s="16">
        <v>44749</v>
      </c>
      <c r="D323" t="s">
        <v>98</v>
      </c>
      <c r="E323" t="s">
        <v>129</v>
      </c>
      <c r="F323" s="23">
        <v>55</v>
      </c>
      <c r="G323" t="s">
        <v>161</v>
      </c>
      <c r="H323" t="s">
        <v>193</v>
      </c>
      <c r="I323">
        <v>1003412</v>
      </c>
    </row>
    <row r="324" spans="2:9" x14ac:dyDescent="0.3">
      <c r="B324" s="5">
        <v>1228</v>
      </c>
      <c r="C324" s="16">
        <v>44749</v>
      </c>
      <c r="D324" t="s">
        <v>100</v>
      </c>
      <c r="E324" t="s">
        <v>126</v>
      </c>
      <c r="F324" s="23">
        <v>75.2</v>
      </c>
      <c r="G324" t="s">
        <v>162</v>
      </c>
      <c r="H324" t="s">
        <v>190</v>
      </c>
      <c r="I324">
        <v>1209297</v>
      </c>
    </row>
    <row r="325" spans="2:9" x14ac:dyDescent="0.3">
      <c r="B325" s="5">
        <v>1229</v>
      </c>
      <c r="C325" s="16">
        <v>44750</v>
      </c>
      <c r="D325" t="s">
        <v>103</v>
      </c>
      <c r="E325" t="s">
        <v>121</v>
      </c>
      <c r="F325" s="23">
        <v>95</v>
      </c>
      <c r="G325" t="s">
        <v>159</v>
      </c>
      <c r="H325" t="s">
        <v>185</v>
      </c>
      <c r="I325">
        <v>1002796</v>
      </c>
    </row>
    <row r="326" spans="2:9" x14ac:dyDescent="0.3">
      <c r="B326" s="5">
        <v>1230</v>
      </c>
      <c r="C326" s="16">
        <v>44750</v>
      </c>
      <c r="D326" t="s">
        <v>105</v>
      </c>
      <c r="E326" t="s">
        <v>109</v>
      </c>
      <c r="F326" s="23">
        <v>29.5</v>
      </c>
      <c r="G326" t="s">
        <v>163</v>
      </c>
      <c r="H326" t="s">
        <v>173</v>
      </c>
      <c r="I326">
        <v>1507913</v>
      </c>
    </row>
    <row r="327" spans="2:9" x14ac:dyDescent="0.3">
      <c r="B327" s="5">
        <v>1231</v>
      </c>
      <c r="C327" s="16">
        <v>44751</v>
      </c>
      <c r="D327" t="s">
        <v>98</v>
      </c>
      <c r="E327" t="s">
        <v>123</v>
      </c>
      <c r="F327" s="23">
        <v>1050</v>
      </c>
      <c r="G327" t="s">
        <v>161</v>
      </c>
      <c r="H327" t="s">
        <v>187</v>
      </c>
      <c r="I327">
        <v>1008075</v>
      </c>
    </row>
    <row r="328" spans="2:9" x14ac:dyDescent="0.3">
      <c r="B328" s="5">
        <v>1232</v>
      </c>
      <c r="C328" s="16">
        <v>44752</v>
      </c>
      <c r="D328" t="s">
        <v>96</v>
      </c>
      <c r="E328" t="s">
        <v>127</v>
      </c>
      <c r="F328" s="23">
        <v>339</v>
      </c>
      <c r="G328" t="s">
        <v>160</v>
      </c>
      <c r="H328" t="s">
        <v>191</v>
      </c>
      <c r="I328">
        <v>1005580</v>
      </c>
    </row>
    <row r="329" spans="2:9" x14ac:dyDescent="0.3">
      <c r="B329" s="5">
        <v>1233</v>
      </c>
      <c r="C329" s="16">
        <v>44753</v>
      </c>
      <c r="D329" t="s">
        <v>98</v>
      </c>
      <c r="E329" t="s">
        <v>110</v>
      </c>
      <c r="F329" s="23">
        <v>150</v>
      </c>
      <c r="G329" t="s">
        <v>164</v>
      </c>
      <c r="H329" t="s">
        <v>174</v>
      </c>
      <c r="I329">
        <v>1005091</v>
      </c>
    </row>
    <row r="330" spans="2:9" x14ac:dyDescent="0.3">
      <c r="B330" s="5">
        <v>1234</v>
      </c>
      <c r="C330" s="16">
        <v>44753</v>
      </c>
      <c r="D330" t="s">
        <v>96</v>
      </c>
      <c r="E330" t="s">
        <v>99</v>
      </c>
      <c r="F330" s="23">
        <v>84</v>
      </c>
      <c r="G330" t="s">
        <v>160</v>
      </c>
      <c r="H330" t="s">
        <v>166</v>
      </c>
      <c r="I330">
        <v>1001149</v>
      </c>
    </row>
    <row r="331" spans="2:9" x14ac:dyDescent="0.3">
      <c r="B331" s="5">
        <v>1235</v>
      </c>
      <c r="C331" s="16">
        <v>44755</v>
      </c>
      <c r="D331" t="s">
        <v>103</v>
      </c>
      <c r="E331" t="s">
        <v>117</v>
      </c>
      <c r="F331" s="23">
        <v>170</v>
      </c>
      <c r="G331" t="s">
        <v>162</v>
      </c>
      <c r="H331" t="s">
        <v>181</v>
      </c>
      <c r="I331">
        <v>1008861</v>
      </c>
    </row>
    <row r="332" spans="2:9" x14ac:dyDescent="0.3">
      <c r="B332" s="5">
        <v>1236</v>
      </c>
      <c r="C332" s="16">
        <v>44755</v>
      </c>
      <c r="D332" t="s">
        <v>96</v>
      </c>
      <c r="E332" t="s">
        <v>126</v>
      </c>
      <c r="F332" s="23">
        <v>75.2</v>
      </c>
      <c r="G332" t="s">
        <v>162</v>
      </c>
      <c r="H332" t="s">
        <v>190</v>
      </c>
      <c r="I332">
        <v>1209297</v>
      </c>
    </row>
    <row r="333" spans="2:9" x14ac:dyDescent="0.3">
      <c r="B333" s="5">
        <v>1237</v>
      </c>
      <c r="C333" s="16">
        <v>44756</v>
      </c>
      <c r="D333" t="s">
        <v>105</v>
      </c>
      <c r="E333" t="s">
        <v>107</v>
      </c>
      <c r="F333" s="23">
        <v>84.2</v>
      </c>
      <c r="G333" t="s">
        <v>159</v>
      </c>
      <c r="H333" t="s">
        <v>171</v>
      </c>
      <c r="I333">
        <v>1203058</v>
      </c>
    </row>
    <row r="334" spans="2:9" x14ac:dyDescent="0.3">
      <c r="B334" s="5">
        <v>1238</v>
      </c>
      <c r="C334" s="16">
        <v>44757</v>
      </c>
      <c r="D334" t="s">
        <v>103</v>
      </c>
      <c r="E334" t="s">
        <v>97</v>
      </c>
      <c r="F334" s="23">
        <v>120.4</v>
      </c>
      <c r="G334" t="s">
        <v>159</v>
      </c>
      <c r="H334" t="s">
        <v>165</v>
      </c>
      <c r="I334">
        <v>1406602</v>
      </c>
    </row>
    <row r="335" spans="2:9" x14ac:dyDescent="0.3">
      <c r="B335" s="5">
        <v>1239</v>
      </c>
      <c r="C335" s="16">
        <v>44758</v>
      </c>
      <c r="D335" t="s">
        <v>105</v>
      </c>
      <c r="E335" t="s">
        <v>106</v>
      </c>
      <c r="F335" s="23">
        <v>299.55</v>
      </c>
      <c r="G335" t="s">
        <v>160</v>
      </c>
      <c r="H335" t="s">
        <v>170</v>
      </c>
      <c r="I335">
        <v>1555542</v>
      </c>
    </row>
    <row r="336" spans="2:9" x14ac:dyDescent="0.3">
      <c r="B336" s="5">
        <v>1240</v>
      </c>
      <c r="C336" s="16">
        <v>44760</v>
      </c>
      <c r="D336" t="s">
        <v>100</v>
      </c>
      <c r="E336" t="s">
        <v>102</v>
      </c>
      <c r="F336" s="23">
        <v>249</v>
      </c>
      <c r="G336" t="s">
        <v>160</v>
      </c>
      <c r="H336" t="s">
        <v>168</v>
      </c>
      <c r="I336">
        <v>1005544</v>
      </c>
    </row>
    <row r="337" spans="2:9" x14ac:dyDescent="0.3">
      <c r="B337" s="5">
        <v>1241</v>
      </c>
      <c r="C337" s="16">
        <v>44760</v>
      </c>
      <c r="D337" t="s">
        <v>105</v>
      </c>
      <c r="E337" t="s">
        <v>119</v>
      </c>
      <c r="F337" s="23">
        <v>32</v>
      </c>
      <c r="G337" t="s">
        <v>161</v>
      </c>
      <c r="H337" t="s">
        <v>183</v>
      </c>
      <c r="I337">
        <v>1003234</v>
      </c>
    </row>
    <row r="338" spans="2:9" x14ac:dyDescent="0.3">
      <c r="B338" s="5">
        <v>1241</v>
      </c>
      <c r="C338" s="16">
        <v>44760</v>
      </c>
      <c r="D338" t="s">
        <v>105</v>
      </c>
      <c r="E338" t="s">
        <v>97</v>
      </c>
      <c r="F338" s="23">
        <v>120.4</v>
      </c>
      <c r="G338" t="s">
        <v>159</v>
      </c>
      <c r="H338" t="s">
        <v>165</v>
      </c>
      <c r="I338">
        <v>1406602</v>
      </c>
    </row>
    <row r="339" spans="2:9" x14ac:dyDescent="0.3">
      <c r="B339" s="5">
        <v>1242</v>
      </c>
      <c r="C339" s="16">
        <v>44760</v>
      </c>
      <c r="D339" t="s">
        <v>96</v>
      </c>
      <c r="E339" t="s">
        <v>108</v>
      </c>
      <c r="F339" s="23">
        <v>60</v>
      </c>
      <c r="G339" t="s">
        <v>161</v>
      </c>
      <c r="H339" t="s">
        <v>172</v>
      </c>
      <c r="I339">
        <v>3001673</v>
      </c>
    </row>
    <row r="340" spans="2:9" x14ac:dyDescent="0.3">
      <c r="B340" s="5">
        <v>1242</v>
      </c>
      <c r="C340" s="16">
        <v>44760</v>
      </c>
      <c r="D340" t="s">
        <v>96</v>
      </c>
      <c r="E340" t="s">
        <v>115</v>
      </c>
      <c r="F340" s="23">
        <v>45.2</v>
      </c>
      <c r="G340" t="s">
        <v>161</v>
      </c>
      <c r="H340" t="s">
        <v>179</v>
      </c>
      <c r="I340">
        <v>1207777</v>
      </c>
    </row>
    <row r="341" spans="2:9" x14ac:dyDescent="0.3">
      <c r="B341" s="5">
        <v>1243</v>
      </c>
      <c r="C341" s="16">
        <v>44762</v>
      </c>
      <c r="D341" t="s">
        <v>100</v>
      </c>
      <c r="E341" t="s">
        <v>133</v>
      </c>
      <c r="F341" s="23">
        <v>60.2</v>
      </c>
      <c r="G341" t="s">
        <v>161</v>
      </c>
      <c r="H341" t="s">
        <v>197</v>
      </c>
      <c r="I341">
        <v>1207437</v>
      </c>
    </row>
    <row r="342" spans="2:9" x14ac:dyDescent="0.3">
      <c r="B342" s="5">
        <v>1244</v>
      </c>
      <c r="C342" s="16">
        <v>44763</v>
      </c>
      <c r="D342" t="s">
        <v>105</v>
      </c>
      <c r="E342" t="s">
        <v>134</v>
      </c>
      <c r="F342" s="23">
        <v>850</v>
      </c>
      <c r="G342" t="s">
        <v>161</v>
      </c>
      <c r="H342" t="s">
        <v>198</v>
      </c>
      <c r="I342">
        <v>1001131</v>
      </c>
    </row>
    <row r="343" spans="2:9" x14ac:dyDescent="0.3">
      <c r="B343" s="5">
        <v>1245</v>
      </c>
      <c r="C343" s="16">
        <v>44763</v>
      </c>
      <c r="D343" t="s">
        <v>100</v>
      </c>
      <c r="E343" t="s">
        <v>107</v>
      </c>
      <c r="F343" s="23">
        <v>84.2</v>
      </c>
      <c r="G343" t="s">
        <v>159</v>
      </c>
      <c r="H343" t="s">
        <v>171</v>
      </c>
      <c r="I343">
        <v>1203058</v>
      </c>
    </row>
    <row r="344" spans="2:9" x14ac:dyDescent="0.3">
      <c r="B344" s="5">
        <v>1246</v>
      </c>
      <c r="C344" s="16">
        <v>44763</v>
      </c>
      <c r="D344" t="s">
        <v>98</v>
      </c>
      <c r="E344" t="s">
        <v>132</v>
      </c>
      <c r="F344" s="23">
        <v>770</v>
      </c>
      <c r="G344" t="s">
        <v>161</v>
      </c>
      <c r="H344" t="s">
        <v>196</v>
      </c>
      <c r="I344">
        <v>1009748</v>
      </c>
    </row>
    <row r="345" spans="2:9" x14ac:dyDescent="0.3">
      <c r="B345" s="5">
        <v>1247</v>
      </c>
      <c r="C345" s="16">
        <v>44763</v>
      </c>
      <c r="D345" t="s">
        <v>96</v>
      </c>
      <c r="E345" t="s">
        <v>120</v>
      </c>
      <c r="F345" s="23">
        <v>855</v>
      </c>
      <c r="G345" t="s">
        <v>160</v>
      </c>
      <c r="H345" t="s">
        <v>184</v>
      </c>
      <c r="I345">
        <v>1006144</v>
      </c>
    </row>
    <row r="346" spans="2:9" x14ac:dyDescent="0.3">
      <c r="B346" s="5">
        <v>1248</v>
      </c>
      <c r="C346" s="16">
        <v>44764</v>
      </c>
      <c r="D346" t="s">
        <v>100</v>
      </c>
      <c r="E346" t="s">
        <v>117</v>
      </c>
      <c r="F346" s="23">
        <v>170</v>
      </c>
      <c r="G346" t="s">
        <v>162</v>
      </c>
      <c r="H346" t="s">
        <v>181</v>
      </c>
      <c r="I346">
        <v>1008861</v>
      </c>
    </row>
    <row r="347" spans="2:9" x14ac:dyDescent="0.3">
      <c r="B347" s="5">
        <v>1249</v>
      </c>
      <c r="C347" s="16">
        <v>44766</v>
      </c>
      <c r="D347" t="s">
        <v>98</v>
      </c>
      <c r="E347" t="s">
        <v>112</v>
      </c>
      <c r="F347" s="23">
        <v>150</v>
      </c>
      <c r="G347" t="s">
        <v>160</v>
      </c>
      <c r="H347" t="s">
        <v>176</v>
      </c>
      <c r="I347">
        <v>1403020</v>
      </c>
    </row>
    <row r="348" spans="2:9" x14ac:dyDescent="0.3">
      <c r="B348" s="5">
        <v>1250</v>
      </c>
      <c r="C348" s="16">
        <v>44766</v>
      </c>
      <c r="D348" t="s">
        <v>103</v>
      </c>
      <c r="E348" t="s">
        <v>110</v>
      </c>
      <c r="F348" s="23">
        <v>150</v>
      </c>
      <c r="G348" t="s">
        <v>164</v>
      </c>
      <c r="H348" t="s">
        <v>174</v>
      </c>
      <c r="I348">
        <v>1005091</v>
      </c>
    </row>
    <row r="349" spans="2:9" x14ac:dyDescent="0.3">
      <c r="B349" s="5">
        <v>1251</v>
      </c>
      <c r="C349" s="16">
        <v>44766</v>
      </c>
      <c r="D349" t="s">
        <v>96</v>
      </c>
      <c r="E349" t="s">
        <v>108</v>
      </c>
      <c r="F349" s="23">
        <v>60</v>
      </c>
      <c r="G349" t="s">
        <v>161</v>
      </c>
      <c r="H349" t="s">
        <v>172</v>
      </c>
      <c r="I349">
        <v>3001673</v>
      </c>
    </row>
    <row r="350" spans="2:9" x14ac:dyDescent="0.3">
      <c r="B350" s="5">
        <v>1252</v>
      </c>
      <c r="C350" s="16">
        <v>44767</v>
      </c>
      <c r="D350" t="s">
        <v>103</v>
      </c>
      <c r="E350" t="s">
        <v>97</v>
      </c>
      <c r="F350" s="23">
        <v>120.4</v>
      </c>
      <c r="G350" t="s">
        <v>159</v>
      </c>
      <c r="H350" t="s">
        <v>165</v>
      </c>
      <c r="I350">
        <v>1406602</v>
      </c>
    </row>
    <row r="351" spans="2:9" x14ac:dyDescent="0.3">
      <c r="B351" s="5">
        <v>1253</v>
      </c>
      <c r="C351" s="16">
        <v>44767</v>
      </c>
      <c r="D351" t="s">
        <v>100</v>
      </c>
      <c r="E351" t="s">
        <v>133</v>
      </c>
      <c r="F351" s="23">
        <v>60.2</v>
      </c>
      <c r="G351" t="s">
        <v>161</v>
      </c>
      <c r="H351" t="s">
        <v>197</v>
      </c>
      <c r="I351">
        <v>1207437</v>
      </c>
    </row>
    <row r="352" spans="2:9" x14ac:dyDescent="0.3">
      <c r="B352" s="5">
        <v>1254</v>
      </c>
      <c r="C352" s="16">
        <v>44767</v>
      </c>
      <c r="D352" t="s">
        <v>105</v>
      </c>
      <c r="E352" t="s">
        <v>133</v>
      </c>
      <c r="F352" s="23">
        <v>60.2</v>
      </c>
      <c r="G352" t="s">
        <v>161</v>
      </c>
      <c r="H352" t="s">
        <v>197</v>
      </c>
      <c r="I352">
        <v>1207437</v>
      </c>
    </row>
    <row r="353" spans="2:9" x14ac:dyDescent="0.3">
      <c r="B353" s="5">
        <v>1254</v>
      </c>
      <c r="C353" s="16">
        <v>44767</v>
      </c>
      <c r="D353" t="s">
        <v>105</v>
      </c>
      <c r="E353" t="s">
        <v>111</v>
      </c>
      <c r="F353" s="23">
        <v>190</v>
      </c>
      <c r="G353" t="s">
        <v>162</v>
      </c>
      <c r="H353" t="s">
        <v>175</v>
      </c>
      <c r="I353">
        <v>1007048</v>
      </c>
    </row>
    <row r="354" spans="2:9" x14ac:dyDescent="0.3">
      <c r="B354" s="5">
        <v>1255</v>
      </c>
      <c r="C354" s="16">
        <v>44770</v>
      </c>
      <c r="D354" t="s">
        <v>96</v>
      </c>
      <c r="E354" t="s">
        <v>101</v>
      </c>
      <c r="F354" s="23">
        <v>92.5</v>
      </c>
      <c r="G354" t="s">
        <v>161</v>
      </c>
      <c r="H354" t="s">
        <v>167</v>
      </c>
      <c r="I354">
        <v>1503714</v>
      </c>
    </row>
    <row r="355" spans="2:9" x14ac:dyDescent="0.3">
      <c r="B355" s="5">
        <v>1255</v>
      </c>
      <c r="C355" s="16">
        <v>44770</v>
      </c>
      <c r="D355" t="s">
        <v>96</v>
      </c>
      <c r="E355" t="s">
        <v>113</v>
      </c>
      <c r="F355" s="23">
        <v>720.5</v>
      </c>
      <c r="G355" t="s">
        <v>161</v>
      </c>
      <c r="H355" t="s">
        <v>177</v>
      </c>
      <c r="I355">
        <v>1509928</v>
      </c>
    </row>
    <row r="356" spans="2:9" x14ac:dyDescent="0.3">
      <c r="B356" s="5">
        <v>1255</v>
      </c>
      <c r="C356" s="16">
        <v>44770</v>
      </c>
      <c r="D356" t="s">
        <v>96</v>
      </c>
      <c r="E356" t="s">
        <v>111</v>
      </c>
      <c r="F356" s="23">
        <v>190</v>
      </c>
      <c r="G356" t="s">
        <v>162</v>
      </c>
      <c r="H356" t="s">
        <v>175</v>
      </c>
      <c r="I356">
        <v>1007048</v>
      </c>
    </row>
    <row r="357" spans="2:9" x14ac:dyDescent="0.3">
      <c r="B357" s="5">
        <v>1256</v>
      </c>
      <c r="C357" s="16">
        <v>44774</v>
      </c>
      <c r="D357" t="s">
        <v>105</v>
      </c>
      <c r="E357" t="s">
        <v>127</v>
      </c>
      <c r="F357" s="23">
        <v>339</v>
      </c>
      <c r="G357" t="s">
        <v>160</v>
      </c>
      <c r="H357" t="s">
        <v>191</v>
      </c>
      <c r="I357">
        <v>1005580</v>
      </c>
    </row>
    <row r="358" spans="2:9" x14ac:dyDescent="0.3">
      <c r="B358" s="5">
        <v>1256</v>
      </c>
      <c r="C358" s="16">
        <v>44774</v>
      </c>
      <c r="D358" t="s">
        <v>105</v>
      </c>
      <c r="E358" t="s">
        <v>97</v>
      </c>
      <c r="F358" s="23">
        <v>120.4</v>
      </c>
      <c r="G358" t="s">
        <v>159</v>
      </c>
      <c r="H358" t="s">
        <v>165</v>
      </c>
      <c r="I358">
        <v>1406602</v>
      </c>
    </row>
    <row r="359" spans="2:9" x14ac:dyDescent="0.3">
      <c r="B359" s="5">
        <v>1257</v>
      </c>
      <c r="C359" s="16">
        <v>44775</v>
      </c>
      <c r="D359" t="s">
        <v>103</v>
      </c>
      <c r="E359" t="s">
        <v>110</v>
      </c>
      <c r="F359" s="23">
        <v>150</v>
      </c>
      <c r="G359" t="s">
        <v>164</v>
      </c>
      <c r="H359" t="s">
        <v>174</v>
      </c>
      <c r="I359">
        <v>1005091</v>
      </c>
    </row>
    <row r="360" spans="2:9" x14ac:dyDescent="0.3">
      <c r="B360" s="5">
        <v>1258</v>
      </c>
      <c r="C360" s="16">
        <v>44777</v>
      </c>
      <c r="D360" t="s">
        <v>98</v>
      </c>
      <c r="E360" t="s">
        <v>130</v>
      </c>
      <c r="F360" s="23">
        <v>100.2</v>
      </c>
      <c r="G360" t="s">
        <v>161</v>
      </c>
      <c r="H360" t="s">
        <v>194</v>
      </c>
      <c r="I360">
        <v>1207622</v>
      </c>
    </row>
    <row r="361" spans="2:9" x14ac:dyDescent="0.3">
      <c r="B361" s="5">
        <v>1259</v>
      </c>
      <c r="C361" s="16">
        <v>44778</v>
      </c>
      <c r="D361" t="s">
        <v>103</v>
      </c>
      <c r="E361" t="s">
        <v>127</v>
      </c>
      <c r="F361" s="23">
        <v>339</v>
      </c>
      <c r="G361" t="s">
        <v>160</v>
      </c>
      <c r="H361" t="s">
        <v>191</v>
      </c>
      <c r="I361">
        <v>1005580</v>
      </c>
    </row>
    <row r="362" spans="2:9" x14ac:dyDescent="0.3">
      <c r="B362" s="5">
        <v>1260</v>
      </c>
      <c r="C362" s="16">
        <v>44778</v>
      </c>
      <c r="D362" t="s">
        <v>96</v>
      </c>
      <c r="E362" t="s">
        <v>116</v>
      </c>
      <c r="F362" s="23">
        <v>980</v>
      </c>
      <c r="G362" t="s">
        <v>164</v>
      </c>
      <c r="H362" t="s">
        <v>180</v>
      </c>
      <c r="I362">
        <v>1007942</v>
      </c>
    </row>
    <row r="363" spans="2:9" x14ac:dyDescent="0.3">
      <c r="B363" s="5">
        <v>1260</v>
      </c>
      <c r="C363" s="16">
        <v>44778</v>
      </c>
      <c r="D363" t="s">
        <v>96</v>
      </c>
      <c r="E363" t="s">
        <v>132</v>
      </c>
      <c r="F363" s="23">
        <v>770</v>
      </c>
      <c r="G363" t="s">
        <v>161</v>
      </c>
      <c r="H363" t="s">
        <v>196</v>
      </c>
      <c r="I363">
        <v>1009748</v>
      </c>
    </row>
    <row r="364" spans="2:9" x14ac:dyDescent="0.3">
      <c r="B364" s="5">
        <v>1261</v>
      </c>
      <c r="C364" s="16">
        <v>44784</v>
      </c>
      <c r="D364" t="s">
        <v>105</v>
      </c>
      <c r="E364" t="s">
        <v>97</v>
      </c>
      <c r="F364" s="23">
        <v>120.4</v>
      </c>
      <c r="G364" t="s">
        <v>159</v>
      </c>
      <c r="H364" t="s">
        <v>165</v>
      </c>
      <c r="I364">
        <v>1406602</v>
      </c>
    </row>
    <row r="365" spans="2:9" x14ac:dyDescent="0.3">
      <c r="B365" s="5">
        <v>1262</v>
      </c>
      <c r="C365" s="16">
        <v>44785</v>
      </c>
      <c r="D365" t="s">
        <v>103</v>
      </c>
      <c r="E365" t="s">
        <v>133</v>
      </c>
      <c r="F365" s="23">
        <v>60.2</v>
      </c>
      <c r="G365" t="s">
        <v>161</v>
      </c>
      <c r="H365" t="s">
        <v>197</v>
      </c>
      <c r="I365">
        <v>1207437</v>
      </c>
    </row>
    <row r="366" spans="2:9" x14ac:dyDescent="0.3">
      <c r="B366" s="5">
        <v>1263</v>
      </c>
      <c r="C366" s="16">
        <v>44786</v>
      </c>
      <c r="D366" t="s">
        <v>96</v>
      </c>
      <c r="E366" t="s">
        <v>106</v>
      </c>
      <c r="F366" s="23">
        <v>299.55</v>
      </c>
      <c r="G366" t="s">
        <v>160</v>
      </c>
      <c r="H366" t="s">
        <v>170</v>
      </c>
      <c r="I366">
        <v>1555542</v>
      </c>
    </row>
    <row r="367" spans="2:9" x14ac:dyDescent="0.3">
      <c r="B367" s="5">
        <v>1264</v>
      </c>
      <c r="C367" s="16">
        <v>44786</v>
      </c>
      <c r="D367" t="s">
        <v>100</v>
      </c>
      <c r="E367" t="s">
        <v>102</v>
      </c>
      <c r="F367" s="23">
        <v>249</v>
      </c>
      <c r="G367" t="s">
        <v>160</v>
      </c>
      <c r="H367" t="s">
        <v>168</v>
      </c>
      <c r="I367">
        <v>1005544</v>
      </c>
    </row>
    <row r="368" spans="2:9" x14ac:dyDescent="0.3">
      <c r="B368" s="5">
        <v>1265</v>
      </c>
      <c r="C368" s="16">
        <v>44788</v>
      </c>
      <c r="D368" t="s">
        <v>103</v>
      </c>
      <c r="E368" t="s">
        <v>129</v>
      </c>
      <c r="F368" s="23">
        <v>55</v>
      </c>
      <c r="G368" t="s">
        <v>161</v>
      </c>
      <c r="H368" t="s">
        <v>193</v>
      </c>
      <c r="I368">
        <v>1003412</v>
      </c>
    </row>
    <row r="369" spans="2:9" x14ac:dyDescent="0.3">
      <c r="B369" s="5">
        <v>1266</v>
      </c>
      <c r="C369" s="16">
        <v>44788</v>
      </c>
      <c r="D369" t="s">
        <v>100</v>
      </c>
      <c r="E369" t="s">
        <v>113</v>
      </c>
      <c r="F369" s="23">
        <v>720.5</v>
      </c>
      <c r="G369" t="s">
        <v>161</v>
      </c>
      <c r="H369" t="s">
        <v>177</v>
      </c>
      <c r="I369">
        <v>1509928</v>
      </c>
    </row>
    <row r="370" spans="2:9" x14ac:dyDescent="0.3">
      <c r="B370" s="5">
        <v>1267</v>
      </c>
      <c r="C370" s="16">
        <v>44789</v>
      </c>
      <c r="D370" t="s">
        <v>98</v>
      </c>
      <c r="E370" t="s">
        <v>114</v>
      </c>
      <c r="F370" s="23">
        <v>650</v>
      </c>
      <c r="G370" t="s">
        <v>164</v>
      </c>
      <c r="H370" t="s">
        <v>178</v>
      </c>
      <c r="I370">
        <v>1003544</v>
      </c>
    </row>
    <row r="371" spans="2:9" x14ac:dyDescent="0.3">
      <c r="B371" s="5">
        <v>1268</v>
      </c>
      <c r="C371" s="16">
        <v>44789</v>
      </c>
      <c r="D371" t="s">
        <v>105</v>
      </c>
      <c r="E371" t="s">
        <v>107</v>
      </c>
      <c r="F371" s="23">
        <v>84.2</v>
      </c>
      <c r="G371" t="s">
        <v>159</v>
      </c>
      <c r="H371" t="s">
        <v>171</v>
      </c>
      <c r="I371">
        <v>1203058</v>
      </c>
    </row>
    <row r="372" spans="2:9" x14ac:dyDescent="0.3">
      <c r="B372" s="5">
        <v>1268</v>
      </c>
      <c r="C372" s="16">
        <v>44789</v>
      </c>
      <c r="D372" t="s">
        <v>105</v>
      </c>
      <c r="E372" t="s">
        <v>132</v>
      </c>
      <c r="F372" s="23">
        <v>770</v>
      </c>
      <c r="G372" t="s">
        <v>161</v>
      </c>
      <c r="H372" t="s">
        <v>196</v>
      </c>
      <c r="I372">
        <v>1009748</v>
      </c>
    </row>
    <row r="373" spans="2:9" x14ac:dyDescent="0.3">
      <c r="B373" s="5">
        <v>1269</v>
      </c>
      <c r="C373" s="16">
        <v>44790</v>
      </c>
      <c r="D373" t="s">
        <v>96</v>
      </c>
      <c r="E373" t="s">
        <v>129</v>
      </c>
      <c r="F373" s="23">
        <v>55</v>
      </c>
      <c r="G373" t="s">
        <v>161</v>
      </c>
      <c r="H373" t="s">
        <v>193</v>
      </c>
      <c r="I373">
        <v>1003412</v>
      </c>
    </row>
    <row r="374" spans="2:9" x14ac:dyDescent="0.3">
      <c r="B374" s="5">
        <v>1270</v>
      </c>
      <c r="C374" s="16">
        <v>44791</v>
      </c>
      <c r="D374" t="s">
        <v>105</v>
      </c>
      <c r="E374" t="s">
        <v>116</v>
      </c>
      <c r="F374" s="23">
        <v>980</v>
      </c>
      <c r="G374" t="s">
        <v>164</v>
      </c>
      <c r="H374" t="s">
        <v>180</v>
      </c>
      <c r="I374">
        <v>1007942</v>
      </c>
    </row>
    <row r="375" spans="2:9" x14ac:dyDescent="0.3">
      <c r="B375" s="5">
        <v>1271</v>
      </c>
      <c r="C375" s="16">
        <v>44791</v>
      </c>
      <c r="D375" t="s">
        <v>100</v>
      </c>
      <c r="E375" t="s">
        <v>128</v>
      </c>
      <c r="F375" s="23">
        <v>850</v>
      </c>
      <c r="G375" t="s">
        <v>161</v>
      </c>
      <c r="H375" t="s">
        <v>192</v>
      </c>
      <c r="I375">
        <v>1004023</v>
      </c>
    </row>
    <row r="376" spans="2:9" x14ac:dyDescent="0.3">
      <c r="B376" s="5">
        <v>1272</v>
      </c>
      <c r="C376" s="16">
        <v>44791</v>
      </c>
      <c r="D376" t="s">
        <v>103</v>
      </c>
      <c r="E376" t="s">
        <v>113</v>
      </c>
      <c r="F376" s="23">
        <v>720.5</v>
      </c>
      <c r="G376" t="s">
        <v>161</v>
      </c>
      <c r="H376" t="s">
        <v>177</v>
      </c>
      <c r="I376">
        <v>1509928</v>
      </c>
    </row>
    <row r="377" spans="2:9" x14ac:dyDescent="0.3">
      <c r="B377" s="5">
        <v>1273</v>
      </c>
      <c r="C377" s="16">
        <v>44793</v>
      </c>
      <c r="D377" t="s">
        <v>100</v>
      </c>
      <c r="E377" t="s">
        <v>119</v>
      </c>
      <c r="F377" s="23">
        <v>32</v>
      </c>
      <c r="G377" t="s">
        <v>161</v>
      </c>
      <c r="H377" t="s">
        <v>183</v>
      </c>
      <c r="I377">
        <v>1003234</v>
      </c>
    </row>
    <row r="378" spans="2:9" x14ac:dyDescent="0.3">
      <c r="B378" s="5">
        <v>1274</v>
      </c>
      <c r="C378" s="16">
        <v>44793</v>
      </c>
      <c r="D378" t="s">
        <v>96</v>
      </c>
      <c r="E378" t="s">
        <v>97</v>
      </c>
      <c r="F378" s="23">
        <v>120.4</v>
      </c>
      <c r="G378" t="s">
        <v>159</v>
      </c>
      <c r="H378" t="s">
        <v>165</v>
      </c>
      <c r="I378">
        <v>1406602</v>
      </c>
    </row>
    <row r="379" spans="2:9" x14ac:dyDescent="0.3">
      <c r="B379" s="5">
        <v>1274</v>
      </c>
      <c r="C379" s="16">
        <v>44793</v>
      </c>
      <c r="D379" t="s">
        <v>96</v>
      </c>
      <c r="E379" t="s">
        <v>129</v>
      </c>
      <c r="F379" s="23">
        <v>55</v>
      </c>
      <c r="G379" t="s">
        <v>161</v>
      </c>
      <c r="H379" t="s">
        <v>193</v>
      </c>
      <c r="I379">
        <v>1003412</v>
      </c>
    </row>
    <row r="380" spans="2:9" x14ac:dyDescent="0.3">
      <c r="B380" s="5">
        <v>1275</v>
      </c>
      <c r="C380" s="16">
        <v>44794</v>
      </c>
      <c r="D380" t="s">
        <v>103</v>
      </c>
      <c r="E380" t="s">
        <v>133</v>
      </c>
      <c r="F380" s="23">
        <v>60.2</v>
      </c>
      <c r="G380" t="s">
        <v>161</v>
      </c>
      <c r="H380" t="s">
        <v>197</v>
      </c>
      <c r="I380">
        <v>1207437</v>
      </c>
    </row>
    <row r="381" spans="2:9" x14ac:dyDescent="0.3">
      <c r="B381" s="5">
        <v>1275</v>
      </c>
      <c r="C381" s="16">
        <v>44794</v>
      </c>
      <c r="D381" t="s">
        <v>103</v>
      </c>
      <c r="E381" t="s">
        <v>125</v>
      </c>
      <c r="F381" s="23">
        <v>80.400000000000006</v>
      </c>
      <c r="G381" t="s">
        <v>159</v>
      </c>
      <c r="H381" t="s">
        <v>189</v>
      </c>
      <c r="I381">
        <v>1403930</v>
      </c>
    </row>
    <row r="382" spans="2:9" x14ac:dyDescent="0.3">
      <c r="B382" s="5">
        <v>1276</v>
      </c>
      <c r="C382" s="16">
        <v>44798</v>
      </c>
      <c r="D382" t="s">
        <v>98</v>
      </c>
      <c r="E382" t="s">
        <v>118</v>
      </c>
      <c r="F382" s="23">
        <v>25</v>
      </c>
      <c r="G382" t="s">
        <v>163</v>
      </c>
      <c r="H382" t="s">
        <v>182</v>
      </c>
      <c r="I382">
        <v>1006346</v>
      </c>
    </row>
    <row r="383" spans="2:9" x14ac:dyDescent="0.3">
      <c r="B383" s="5">
        <v>1277</v>
      </c>
      <c r="C383" s="16">
        <v>44798</v>
      </c>
      <c r="D383" t="s">
        <v>96</v>
      </c>
      <c r="E383" t="s">
        <v>124</v>
      </c>
      <c r="F383" s="23">
        <v>52.3</v>
      </c>
      <c r="G383" t="s">
        <v>160</v>
      </c>
      <c r="H383" t="s">
        <v>188</v>
      </c>
      <c r="I383">
        <v>1303214</v>
      </c>
    </row>
    <row r="384" spans="2:9" x14ac:dyDescent="0.3">
      <c r="B384" s="5">
        <v>1278</v>
      </c>
      <c r="C384" s="16">
        <v>44798</v>
      </c>
      <c r="D384" t="s">
        <v>105</v>
      </c>
      <c r="E384" t="s">
        <v>97</v>
      </c>
      <c r="F384" s="23">
        <v>120.4</v>
      </c>
      <c r="G384" t="s">
        <v>159</v>
      </c>
      <c r="H384" t="s">
        <v>165</v>
      </c>
      <c r="I384">
        <v>1406602</v>
      </c>
    </row>
    <row r="385" spans="2:9" x14ac:dyDescent="0.3">
      <c r="B385" s="5">
        <v>1279</v>
      </c>
      <c r="C385" s="16">
        <v>44799</v>
      </c>
      <c r="D385" t="s">
        <v>103</v>
      </c>
      <c r="E385" t="s">
        <v>124</v>
      </c>
      <c r="F385" s="23">
        <v>52.3</v>
      </c>
      <c r="G385" t="s">
        <v>160</v>
      </c>
      <c r="H385" t="s">
        <v>188</v>
      </c>
      <c r="I385">
        <v>1303214</v>
      </c>
    </row>
    <row r="386" spans="2:9" x14ac:dyDescent="0.3">
      <c r="B386" s="5">
        <v>1280</v>
      </c>
      <c r="C386" s="16">
        <v>44800</v>
      </c>
      <c r="D386" t="s">
        <v>96</v>
      </c>
      <c r="E386" t="s">
        <v>125</v>
      </c>
      <c r="F386" s="23">
        <v>80.400000000000006</v>
      </c>
      <c r="G386" t="s">
        <v>159</v>
      </c>
      <c r="H386" t="s">
        <v>189</v>
      </c>
      <c r="I386">
        <v>1403930</v>
      </c>
    </row>
    <row r="387" spans="2:9" x14ac:dyDescent="0.3">
      <c r="B387" s="5">
        <v>1281</v>
      </c>
      <c r="C387" s="16">
        <v>44800</v>
      </c>
      <c r="D387" t="s">
        <v>103</v>
      </c>
      <c r="E387" t="s">
        <v>127</v>
      </c>
      <c r="F387" s="23">
        <v>339</v>
      </c>
      <c r="G387" t="s">
        <v>160</v>
      </c>
      <c r="H387" t="s">
        <v>191</v>
      </c>
      <c r="I387">
        <v>1005580</v>
      </c>
    </row>
    <row r="388" spans="2:9" x14ac:dyDescent="0.3">
      <c r="B388" s="5">
        <v>1282</v>
      </c>
      <c r="C388" s="16">
        <v>44800</v>
      </c>
      <c r="D388" t="s">
        <v>98</v>
      </c>
      <c r="E388" t="s">
        <v>101</v>
      </c>
      <c r="F388" s="23">
        <v>92.5</v>
      </c>
      <c r="G388" t="s">
        <v>161</v>
      </c>
      <c r="H388" t="s">
        <v>167</v>
      </c>
      <c r="I388">
        <v>1503714</v>
      </c>
    </row>
    <row r="389" spans="2:9" x14ac:dyDescent="0.3">
      <c r="B389" s="5">
        <v>1282</v>
      </c>
      <c r="C389" s="16">
        <v>44800</v>
      </c>
      <c r="D389" t="s">
        <v>98</v>
      </c>
      <c r="E389" t="s">
        <v>116</v>
      </c>
      <c r="F389" s="23">
        <v>980</v>
      </c>
      <c r="G389" t="s">
        <v>164</v>
      </c>
      <c r="H389" t="s">
        <v>180</v>
      </c>
      <c r="I389">
        <v>1007942</v>
      </c>
    </row>
    <row r="390" spans="2:9" x14ac:dyDescent="0.3">
      <c r="B390" s="5">
        <v>1282</v>
      </c>
      <c r="C390" s="16">
        <v>44800</v>
      </c>
      <c r="D390" t="s">
        <v>98</v>
      </c>
      <c r="E390" t="s">
        <v>126</v>
      </c>
      <c r="F390" s="23">
        <v>75.2</v>
      </c>
      <c r="G390" t="s">
        <v>162</v>
      </c>
      <c r="H390" t="s">
        <v>190</v>
      </c>
      <c r="I390">
        <v>1209297</v>
      </c>
    </row>
    <row r="391" spans="2:9" x14ac:dyDescent="0.3">
      <c r="B391" s="5">
        <v>1282</v>
      </c>
      <c r="C391" s="16">
        <v>44800</v>
      </c>
      <c r="D391" t="s">
        <v>98</v>
      </c>
      <c r="E391" t="s">
        <v>123</v>
      </c>
      <c r="F391" s="23">
        <v>1050</v>
      </c>
      <c r="G391" t="s">
        <v>161</v>
      </c>
      <c r="H391" t="s">
        <v>187</v>
      </c>
      <c r="I391">
        <v>1008075</v>
      </c>
    </row>
    <row r="392" spans="2:9" x14ac:dyDescent="0.3">
      <c r="B392" s="5">
        <v>1283</v>
      </c>
      <c r="C392" s="16">
        <v>44802</v>
      </c>
      <c r="D392" t="s">
        <v>96</v>
      </c>
      <c r="E392" t="s">
        <v>97</v>
      </c>
      <c r="F392" s="23">
        <v>120.4</v>
      </c>
      <c r="G392" t="s">
        <v>159</v>
      </c>
      <c r="H392" t="s">
        <v>165</v>
      </c>
      <c r="I392">
        <v>1406602</v>
      </c>
    </row>
    <row r="393" spans="2:9" x14ac:dyDescent="0.3">
      <c r="B393" s="5">
        <v>1284</v>
      </c>
      <c r="C393" s="16">
        <v>44802</v>
      </c>
      <c r="D393" t="s">
        <v>103</v>
      </c>
      <c r="E393" t="s">
        <v>104</v>
      </c>
      <c r="F393" s="23">
        <v>30</v>
      </c>
      <c r="G393" t="s">
        <v>162</v>
      </c>
      <c r="H393" t="s">
        <v>169</v>
      </c>
      <c r="I393">
        <v>1006387</v>
      </c>
    </row>
    <row r="394" spans="2:9" x14ac:dyDescent="0.3">
      <c r="B394" s="5">
        <v>1285</v>
      </c>
      <c r="C394" s="16">
        <v>44803</v>
      </c>
      <c r="D394" t="s">
        <v>100</v>
      </c>
      <c r="E394" t="s">
        <v>130</v>
      </c>
      <c r="F394" s="23">
        <v>100.2</v>
      </c>
      <c r="G394" t="s">
        <v>161</v>
      </c>
      <c r="H394" t="s">
        <v>194</v>
      </c>
      <c r="I394">
        <v>1207622</v>
      </c>
    </row>
    <row r="395" spans="2:9" x14ac:dyDescent="0.3">
      <c r="B395" s="5">
        <v>1286</v>
      </c>
      <c r="C395" s="16">
        <v>44805</v>
      </c>
      <c r="D395" t="s">
        <v>96</v>
      </c>
      <c r="E395" t="s">
        <v>120</v>
      </c>
      <c r="F395" s="23">
        <v>855</v>
      </c>
      <c r="G395" t="s">
        <v>160</v>
      </c>
      <c r="H395" t="s">
        <v>184</v>
      </c>
      <c r="I395">
        <v>1006144</v>
      </c>
    </row>
    <row r="396" spans="2:9" x14ac:dyDescent="0.3">
      <c r="B396" s="5">
        <v>1287</v>
      </c>
      <c r="C396" s="16">
        <v>44805</v>
      </c>
      <c r="D396" t="s">
        <v>105</v>
      </c>
      <c r="E396" t="s">
        <v>124</v>
      </c>
      <c r="F396" s="23">
        <v>52.3</v>
      </c>
      <c r="G396" t="s">
        <v>160</v>
      </c>
      <c r="H396" t="s">
        <v>188</v>
      </c>
      <c r="I396">
        <v>1303214</v>
      </c>
    </row>
    <row r="397" spans="2:9" x14ac:dyDescent="0.3">
      <c r="B397" s="5">
        <v>1288</v>
      </c>
      <c r="C397" s="16">
        <v>44806</v>
      </c>
      <c r="D397" t="s">
        <v>103</v>
      </c>
      <c r="E397" t="s">
        <v>110</v>
      </c>
      <c r="F397" s="23">
        <v>150</v>
      </c>
      <c r="G397" t="s">
        <v>164</v>
      </c>
      <c r="H397" t="s">
        <v>174</v>
      </c>
      <c r="I397">
        <v>1005091</v>
      </c>
    </row>
    <row r="398" spans="2:9" x14ac:dyDescent="0.3">
      <c r="B398" s="5">
        <v>1289</v>
      </c>
      <c r="C398" s="16">
        <v>44807</v>
      </c>
      <c r="D398" t="s">
        <v>96</v>
      </c>
      <c r="E398" t="s">
        <v>122</v>
      </c>
      <c r="F398" s="23">
        <v>65</v>
      </c>
      <c r="G398" t="s">
        <v>164</v>
      </c>
      <c r="H398" t="s">
        <v>186</v>
      </c>
      <c r="I398">
        <v>1001769</v>
      </c>
    </row>
    <row r="399" spans="2:9" x14ac:dyDescent="0.3">
      <c r="B399" s="5">
        <v>1290</v>
      </c>
      <c r="C399" s="16">
        <v>44808</v>
      </c>
      <c r="D399" t="s">
        <v>105</v>
      </c>
      <c r="E399" t="s">
        <v>97</v>
      </c>
      <c r="F399" s="23">
        <v>120.4</v>
      </c>
      <c r="G399" t="s">
        <v>159</v>
      </c>
      <c r="H399" t="s">
        <v>165</v>
      </c>
      <c r="I399">
        <v>1406602</v>
      </c>
    </row>
    <row r="400" spans="2:9" x14ac:dyDescent="0.3">
      <c r="B400" s="5">
        <v>1291</v>
      </c>
      <c r="C400" s="16">
        <v>44810</v>
      </c>
      <c r="D400" t="s">
        <v>96</v>
      </c>
      <c r="E400" t="s">
        <v>124</v>
      </c>
      <c r="F400" s="23">
        <v>52.3</v>
      </c>
      <c r="G400" t="s">
        <v>160</v>
      </c>
      <c r="H400" t="s">
        <v>188</v>
      </c>
      <c r="I400">
        <v>1303214</v>
      </c>
    </row>
    <row r="401" spans="2:9" x14ac:dyDescent="0.3">
      <c r="B401" s="5">
        <v>1291</v>
      </c>
      <c r="C401" s="16">
        <v>44810</v>
      </c>
      <c r="D401" t="s">
        <v>96</v>
      </c>
      <c r="E401" t="s">
        <v>128</v>
      </c>
      <c r="F401" s="23">
        <v>850</v>
      </c>
      <c r="G401" t="s">
        <v>161</v>
      </c>
      <c r="H401" t="s">
        <v>192</v>
      </c>
      <c r="I401">
        <v>1004023</v>
      </c>
    </row>
    <row r="402" spans="2:9" x14ac:dyDescent="0.3">
      <c r="B402" s="5">
        <v>1292</v>
      </c>
      <c r="C402" s="16">
        <v>44812</v>
      </c>
      <c r="D402" t="s">
        <v>100</v>
      </c>
      <c r="E402" t="s">
        <v>106</v>
      </c>
      <c r="F402" s="23">
        <v>299.55</v>
      </c>
      <c r="G402" t="s">
        <v>160</v>
      </c>
      <c r="H402" t="s">
        <v>170</v>
      </c>
      <c r="I402">
        <v>1555542</v>
      </c>
    </row>
    <row r="403" spans="2:9" x14ac:dyDescent="0.3">
      <c r="B403" s="5">
        <v>1293</v>
      </c>
      <c r="C403" s="16">
        <v>44813</v>
      </c>
      <c r="D403" t="s">
        <v>96</v>
      </c>
      <c r="E403" t="s">
        <v>115</v>
      </c>
      <c r="F403" s="23">
        <v>45.2</v>
      </c>
      <c r="G403" t="s">
        <v>161</v>
      </c>
      <c r="H403" t="s">
        <v>179</v>
      </c>
      <c r="I403">
        <v>1207777</v>
      </c>
    </row>
    <row r="404" spans="2:9" x14ac:dyDescent="0.3">
      <c r="B404" s="5">
        <v>1294</v>
      </c>
      <c r="C404" s="16">
        <v>44813</v>
      </c>
      <c r="D404" t="s">
        <v>105</v>
      </c>
      <c r="E404" t="s">
        <v>102</v>
      </c>
      <c r="F404" s="23">
        <v>249</v>
      </c>
      <c r="G404" t="s">
        <v>160</v>
      </c>
      <c r="H404" t="s">
        <v>168</v>
      </c>
      <c r="I404">
        <v>1005544</v>
      </c>
    </row>
    <row r="405" spans="2:9" x14ac:dyDescent="0.3">
      <c r="B405" s="5">
        <v>1295</v>
      </c>
      <c r="C405" s="16">
        <v>44814</v>
      </c>
      <c r="D405" t="s">
        <v>96</v>
      </c>
      <c r="E405" t="s">
        <v>125</v>
      </c>
      <c r="F405" s="23">
        <v>80.400000000000006</v>
      </c>
      <c r="G405" t="s">
        <v>159</v>
      </c>
      <c r="H405" t="s">
        <v>189</v>
      </c>
      <c r="I405">
        <v>1403930</v>
      </c>
    </row>
    <row r="406" spans="2:9" x14ac:dyDescent="0.3">
      <c r="B406" s="5">
        <v>1295</v>
      </c>
      <c r="C406" s="16">
        <v>44814</v>
      </c>
      <c r="D406" t="s">
        <v>96</v>
      </c>
      <c r="E406" t="s">
        <v>132</v>
      </c>
      <c r="F406" s="23">
        <v>770</v>
      </c>
      <c r="G406" t="s">
        <v>161</v>
      </c>
      <c r="H406" t="s">
        <v>196</v>
      </c>
      <c r="I406">
        <v>1009748</v>
      </c>
    </row>
    <row r="407" spans="2:9" x14ac:dyDescent="0.3">
      <c r="B407" s="5">
        <v>1296</v>
      </c>
      <c r="C407" s="16">
        <v>44815</v>
      </c>
      <c r="D407" t="s">
        <v>100</v>
      </c>
      <c r="E407" t="s">
        <v>122</v>
      </c>
      <c r="F407" s="23">
        <v>65</v>
      </c>
      <c r="G407" t="s">
        <v>164</v>
      </c>
      <c r="H407" t="s">
        <v>186</v>
      </c>
      <c r="I407">
        <v>1001769</v>
      </c>
    </row>
    <row r="408" spans="2:9" x14ac:dyDescent="0.3">
      <c r="B408" s="5">
        <v>1297</v>
      </c>
      <c r="C408" s="16">
        <v>44816</v>
      </c>
      <c r="D408" t="s">
        <v>96</v>
      </c>
      <c r="E408" t="s">
        <v>133</v>
      </c>
      <c r="F408" s="23">
        <v>60.2</v>
      </c>
      <c r="G408" t="s">
        <v>161</v>
      </c>
      <c r="H408" t="s">
        <v>197</v>
      </c>
      <c r="I408">
        <v>1207437</v>
      </c>
    </row>
    <row r="409" spans="2:9" x14ac:dyDescent="0.3">
      <c r="B409" s="5">
        <v>1298</v>
      </c>
      <c r="C409" s="16">
        <v>44816</v>
      </c>
      <c r="D409" t="s">
        <v>103</v>
      </c>
      <c r="E409" t="s">
        <v>117</v>
      </c>
      <c r="F409" s="23">
        <v>170</v>
      </c>
      <c r="G409" t="s">
        <v>162</v>
      </c>
      <c r="H409" t="s">
        <v>181</v>
      </c>
      <c r="I409">
        <v>1008861</v>
      </c>
    </row>
    <row r="410" spans="2:9" x14ac:dyDescent="0.3">
      <c r="B410" s="5">
        <v>1299</v>
      </c>
      <c r="C410" s="16">
        <v>44816</v>
      </c>
      <c r="D410" t="s">
        <v>100</v>
      </c>
      <c r="E410" t="s">
        <v>119</v>
      </c>
      <c r="F410" s="23">
        <v>32</v>
      </c>
      <c r="G410" t="s">
        <v>161</v>
      </c>
      <c r="H410" t="s">
        <v>183</v>
      </c>
      <c r="I410">
        <v>1003234</v>
      </c>
    </row>
    <row r="411" spans="2:9" x14ac:dyDescent="0.3">
      <c r="B411" s="5">
        <v>1300</v>
      </c>
      <c r="C411" s="16">
        <v>44817</v>
      </c>
      <c r="D411" t="s">
        <v>96</v>
      </c>
      <c r="E411" t="s">
        <v>132</v>
      </c>
      <c r="F411" s="23">
        <v>770</v>
      </c>
      <c r="G411" t="s">
        <v>161</v>
      </c>
      <c r="H411" t="s">
        <v>196</v>
      </c>
      <c r="I411">
        <v>1009748</v>
      </c>
    </row>
    <row r="412" spans="2:9" x14ac:dyDescent="0.3">
      <c r="B412" s="5">
        <v>1300</v>
      </c>
      <c r="C412" s="16">
        <v>44817</v>
      </c>
      <c r="D412" t="s">
        <v>96</v>
      </c>
      <c r="E412" t="s">
        <v>112</v>
      </c>
      <c r="F412" s="23">
        <v>150</v>
      </c>
      <c r="G412" t="s">
        <v>160</v>
      </c>
      <c r="H412" t="s">
        <v>176</v>
      </c>
      <c r="I412">
        <v>1403020</v>
      </c>
    </row>
    <row r="413" spans="2:9" x14ac:dyDescent="0.3">
      <c r="B413" s="5">
        <v>1301</v>
      </c>
      <c r="C413" s="16">
        <v>44818</v>
      </c>
      <c r="D413" t="s">
        <v>98</v>
      </c>
      <c r="E413" t="s">
        <v>107</v>
      </c>
      <c r="F413" s="23">
        <v>84.2</v>
      </c>
      <c r="G413" t="s">
        <v>159</v>
      </c>
      <c r="H413" t="s">
        <v>171</v>
      </c>
      <c r="I413">
        <v>1203058</v>
      </c>
    </row>
    <row r="414" spans="2:9" x14ac:dyDescent="0.3">
      <c r="B414" s="5">
        <v>1302</v>
      </c>
      <c r="C414" s="16">
        <v>44819</v>
      </c>
      <c r="D414" t="s">
        <v>103</v>
      </c>
      <c r="E414" t="s">
        <v>122</v>
      </c>
      <c r="F414" s="23">
        <v>65</v>
      </c>
      <c r="G414" t="s">
        <v>164</v>
      </c>
      <c r="H414" t="s">
        <v>186</v>
      </c>
      <c r="I414">
        <v>1001769</v>
      </c>
    </row>
    <row r="415" spans="2:9" x14ac:dyDescent="0.3">
      <c r="B415" s="5">
        <v>1302</v>
      </c>
      <c r="C415" s="16">
        <v>44819</v>
      </c>
      <c r="D415" t="s">
        <v>103</v>
      </c>
      <c r="E415" t="s">
        <v>99</v>
      </c>
      <c r="F415" s="23">
        <v>84</v>
      </c>
      <c r="G415" t="s">
        <v>160</v>
      </c>
      <c r="H415" t="s">
        <v>166</v>
      </c>
      <c r="I415">
        <v>1001149</v>
      </c>
    </row>
  </sheetData>
  <mergeCells count="1">
    <mergeCell ref="M14:P15"/>
  </mergeCells>
  <dataValidations count="2">
    <dataValidation allowBlank="1" showInputMessage="1" showErrorMessage="1" promptTitle="DATOS MAL ESTRUCTURADOS" prompt="Cuando se colocan más de 1 caracteristica por celda, no es posible realizar un analisis por lo que se debera hacer un proceso de re-estructuración de los datos." sqref="E5:E415" xr:uid="{341B1511-57D7-4F89-A2A1-C98EDBC72837}"/>
    <dataValidation allowBlank="1" showInputMessage="1" showErrorMessage="1" promptTitle="DATOS BIEN ESTRUCTURADOS" prompt="Por medio de la opción de RELLENO RAPIDO se separan los datos de la columna DESCRIPCION en 3 columns diferentes." sqref="G393:I415" xr:uid="{755750C1-221B-455B-8D42-83F24F99A27E}"/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84C4CB-0657-4438-8AC6-C39A300C154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K4</xm:sqref>
        </x14:conditionalFormatting>
        <x14:conditionalFormatting xmlns:xm="http://schemas.microsoft.com/office/excel/2006/main">
          <x14:cfRule type="iconSet" priority="1" id="{D749F669-C028-4D95-9EBE-9E1E1FCE1BD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K5:K11</xm:sqref>
        </x14:conditionalFormatting>
        <x14:conditionalFormatting xmlns:xm="http://schemas.microsoft.com/office/excel/2006/main">
          <x14:cfRule type="iconSet" priority="20" id="{0CBBE6CE-0395-4001-9886-12E895F94B0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K13:K14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5066-49A7-4DDC-8BE0-E6D94EDD947F}">
  <sheetPr>
    <tabColor theme="9" tint="0.79998168889431442"/>
  </sheetPr>
  <dimension ref="A4:O26"/>
  <sheetViews>
    <sheetView showGridLines="0" workbookViewId="0">
      <selection activeCell="F25" sqref="F25"/>
    </sheetView>
  </sheetViews>
  <sheetFormatPr baseColWidth="10" defaultColWidth="11.44140625" defaultRowHeight="14.4" x14ac:dyDescent="0.3"/>
  <cols>
    <col min="1" max="1" width="6" customWidth="1"/>
    <col min="2" max="2" width="4.77734375" customWidth="1"/>
    <col min="8" max="8" width="3.33203125" customWidth="1"/>
    <col min="9" max="9" width="17.44140625" bestFit="1" customWidth="1"/>
    <col min="10" max="10" width="21.44140625" bestFit="1" customWidth="1"/>
    <col min="11" max="11" width="18" bestFit="1" customWidth="1"/>
    <col min="12" max="12" width="13.77734375" bestFit="1" customWidth="1"/>
    <col min="13" max="13" width="19.21875" bestFit="1" customWidth="1"/>
    <col min="14" max="14" width="19.33203125" bestFit="1" customWidth="1"/>
    <col min="15" max="15" width="11.88671875" bestFit="1" customWidth="1"/>
  </cols>
  <sheetData>
    <row r="4" spans="1:15" x14ac:dyDescent="0.3">
      <c r="I4" s="21" t="s">
        <v>135</v>
      </c>
    </row>
    <row r="5" spans="1:15" ht="18" x14ac:dyDescent="0.35">
      <c r="I5" s="22" t="s">
        <v>136</v>
      </c>
    </row>
    <row r="8" spans="1:15" x14ac:dyDescent="0.3">
      <c r="A8" s="1" t="s">
        <v>42</v>
      </c>
      <c r="B8" s="2" t="s">
        <v>210</v>
      </c>
      <c r="C8" s="2"/>
    </row>
    <row r="9" spans="1:15" x14ac:dyDescent="0.3">
      <c r="A9" s="8"/>
      <c r="B9" s="8"/>
      <c r="C9" s="9" t="s">
        <v>44</v>
      </c>
    </row>
    <row r="10" spans="1:15" x14ac:dyDescent="0.3">
      <c r="A10" s="3">
        <v>1</v>
      </c>
      <c r="B10" s="4" t="s">
        <v>45</v>
      </c>
      <c r="C10" s="10" t="s">
        <v>46</v>
      </c>
    </row>
    <row r="11" spans="1:15" x14ac:dyDescent="0.3">
      <c r="A11" s="3">
        <v>1</v>
      </c>
      <c r="B11" s="4" t="s">
        <v>47</v>
      </c>
      <c r="C11" s="10" t="s">
        <v>48</v>
      </c>
      <c r="I11" s="32" t="s">
        <v>148</v>
      </c>
      <c r="J11" s="32" t="s">
        <v>147</v>
      </c>
    </row>
    <row r="12" spans="1:15" x14ac:dyDescent="0.3">
      <c r="A12" s="3">
        <v>1</v>
      </c>
      <c r="B12" s="4" t="s">
        <v>49</v>
      </c>
      <c r="C12" s="39" t="s">
        <v>50</v>
      </c>
      <c r="D12" s="39"/>
      <c r="E12" s="39"/>
      <c r="F12" s="39"/>
      <c r="G12" s="39"/>
      <c r="I12" s="32" t="s">
        <v>145</v>
      </c>
      <c r="J12" t="s">
        <v>96</v>
      </c>
      <c r="K12" t="s">
        <v>100</v>
      </c>
      <c r="L12" t="s">
        <v>103</v>
      </c>
      <c r="M12" t="s">
        <v>105</v>
      </c>
      <c r="N12" t="s">
        <v>98</v>
      </c>
      <c r="O12" t="s">
        <v>146</v>
      </c>
    </row>
    <row r="13" spans="1:15" x14ac:dyDescent="0.3">
      <c r="C13" s="39"/>
      <c r="D13" s="39"/>
      <c r="E13" s="39"/>
      <c r="F13" s="39"/>
      <c r="G13" s="39"/>
      <c r="I13" s="11" t="s">
        <v>200</v>
      </c>
      <c r="J13" s="34">
        <v>60</v>
      </c>
      <c r="K13" s="34">
        <v>230.2</v>
      </c>
      <c r="L13" s="34">
        <v>910</v>
      </c>
      <c r="M13" s="34">
        <v>1142.5</v>
      </c>
      <c r="N13" s="34">
        <v>2967.5</v>
      </c>
      <c r="O13" s="34">
        <v>5310.2</v>
      </c>
    </row>
    <row r="14" spans="1:15" x14ac:dyDescent="0.3">
      <c r="A14" s="8"/>
      <c r="B14" s="8"/>
      <c r="C14" s="11" t="s">
        <v>51</v>
      </c>
      <c r="I14" s="33" t="s">
        <v>202</v>
      </c>
      <c r="J14" s="34">
        <v>60</v>
      </c>
      <c r="K14" s="34">
        <v>137.69999999999999</v>
      </c>
      <c r="L14" s="34">
        <v>60</v>
      </c>
      <c r="M14" s="34"/>
      <c r="N14" s="34">
        <v>752.5</v>
      </c>
      <c r="O14" s="34">
        <v>1010.2</v>
      </c>
    </row>
    <row r="15" spans="1:15" x14ac:dyDescent="0.3">
      <c r="A15" s="3">
        <v>1</v>
      </c>
      <c r="B15" s="4" t="s">
        <v>52</v>
      </c>
      <c r="C15" s="11" t="s">
        <v>53</v>
      </c>
      <c r="I15" s="33" t="s">
        <v>203</v>
      </c>
      <c r="J15" s="34"/>
      <c r="K15" s="34">
        <v>92.5</v>
      </c>
      <c r="L15" s="34">
        <v>850</v>
      </c>
      <c r="M15" s="34">
        <v>1142.5</v>
      </c>
      <c r="N15" s="34">
        <v>2215</v>
      </c>
      <c r="O15" s="34">
        <v>4300</v>
      </c>
    </row>
    <row r="16" spans="1:15" x14ac:dyDescent="0.3">
      <c r="A16" s="3">
        <v>1</v>
      </c>
      <c r="B16" s="4" t="s">
        <v>54</v>
      </c>
      <c r="C16" s="11" t="s">
        <v>55</v>
      </c>
      <c r="I16" s="11" t="s">
        <v>201</v>
      </c>
      <c r="J16" s="34">
        <v>11498.299999999997</v>
      </c>
      <c r="K16" s="34">
        <v>7234.9</v>
      </c>
      <c r="L16" s="34">
        <v>10852.9</v>
      </c>
      <c r="M16" s="34">
        <v>13606.500000000002</v>
      </c>
      <c r="N16" s="34">
        <v>9472.6</v>
      </c>
      <c r="O16" s="34">
        <v>52665.200000000004</v>
      </c>
    </row>
    <row r="17" spans="1:15" x14ac:dyDescent="0.3">
      <c r="A17" s="3">
        <v>1</v>
      </c>
      <c r="B17" s="4" t="s">
        <v>56</v>
      </c>
      <c r="C17" s="11" t="s">
        <v>57</v>
      </c>
      <c r="I17" s="33" t="s">
        <v>153</v>
      </c>
      <c r="J17" s="34">
        <v>860.40000000000009</v>
      </c>
      <c r="K17" s="34"/>
      <c r="L17" s="34">
        <v>720.5</v>
      </c>
      <c r="M17" s="34">
        <v>255.4</v>
      </c>
      <c r="N17" s="34">
        <v>1692.7</v>
      </c>
      <c r="O17" s="34">
        <v>3529</v>
      </c>
    </row>
    <row r="18" spans="1:15" x14ac:dyDescent="0.3">
      <c r="I18" s="33" t="s">
        <v>154</v>
      </c>
      <c r="J18" s="34"/>
      <c r="K18" s="34"/>
      <c r="L18" s="34">
        <v>925.2</v>
      </c>
      <c r="M18" s="34">
        <v>1795.2</v>
      </c>
      <c r="N18" s="34">
        <v>970.4</v>
      </c>
      <c r="O18" s="34">
        <v>3690.8</v>
      </c>
    </row>
    <row r="19" spans="1:15" x14ac:dyDescent="0.3">
      <c r="I19" s="33" t="s">
        <v>155</v>
      </c>
      <c r="J19" s="34">
        <v>1820</v>
      </c>
      <c r="K19" s="34">
        <v>255.39999999999998</v>
      </c>
      <c r="L19" s="34">
        <v>3590.5</v>
      </c>
      <c r="M19" s="34">
        <v>2730</v>
      </c>
      <c r="N19" s="34">
        <v>1630.7</v>
      </c>
      <c r="O19" s="34">
        <v>10026.6</v>
      </c>
    </row>
    <row r="20" spans="1:15" x14ac:dyDescent="0.3">
      <c r="I20" s="33" t="s">
        <v>204</v>
      </c>
      <c r="J20" s="34">
        <v>1992.5</v>
      </c>
      <c r="K20" s="34">
        <v>1490.5</v>
      </c>
      <c r="L20" s="34">
        <v>2065.4</v>
      </c>
      <c r="M20" s="34">
        <v>2491</v>
      </c>
      <c r="N20" s="34">
        <v>192.7</v>
      </c>
      <c r="O20" s="34">
        <v>8232.1</v>
      </c>
    </row>
    <row r="21" spans="1:15" x14ac:dyDescent="0.3">
      <c r="I21" s="33" t="s">
        <v>205</v>
      </c>
      <c r="J21" s="34">
        <v>1531.4</v>
      </c>
      <c r="K21" s="34">
        <v>1050</v>
      </c>
      <c r="L21" s="34">
        <v>1700</v>
      </c>
      <c r="M21" s="34">
        <v>1852.5</v>
      </c>
      <c r="N21" s="34">
        <v>1775.9</v>
      </c>
      <c r="O21" s="34">
        <v>7909.7999999999993</v>
      </c>
    </row>
    <row r="22" spans="1:15" x14ac:dyDescent="0.3">
      <c r="I22" s="33" t="s">
        <v>206</v>
      </c>
      <c r="J22" s="34">
        <v>940.40000000000009</v>
      </c>
      <c r="K22" s="34">
        <v>1863.4</v>
      </c>
      <c r="L22" s="34">
        <v>850</v>
      </c>
      <c r="M22" s="34">
        <v>1720.2</v>
      </c>
      <c r="N22" s="34">
        <v>92.5</v>
      </c>
      <c r="O22" s="34">
        <v>5466.5</v>
      </c>
    </row>
    <row r="23" spans="1:15" x14ac:dyDescent="0.3">
      <c r="I23" s="33" t="s">
        <v>207</v>
      </c>
      <c r="J23" s="34">
        <v>978.2</v>
      </c>
      <c r="K23" s="34">
        <v>840.9</v>
      </c>
      <c r="L23" s="34">
        <v>105.4</v>
      </c>
      <c r="M23" s="34">
        <v>1992.2</v>
      </c>
      <c r="N23" s="34">
        <v>1875</v>
      </c>
      <c r="O23" s="34">
        <v>5791.7</v>
      </c>
    </row>
    <row r="24" spans="1:15" x14ac:dyDescent="0.3">
      <c r="I24" s="33" t="s">
        <v>208</v>
      </c>
      <c r="J24" s="34">
        <v>880</v>
      </c>
      <c r="K24" s="34">
        <v>1702.7</v>
      </c>
      <c r="L24" s="34">
        <v>895.90000000000009</v>
      </c>
      <c r="M24" s="34">
        <v>770</v>
      </c>
      <c r="N24" s="34">
        <v>1242.7</v>
      </c>
      <c r="O24" s="34">
        <v>5491.3</v>
      </c>
    </row>
    <row r="25" spans="1:15" x14ac:dyDescent="0.3">
      <c r="I25" s="33" t="s">
        <v>209</v>
      </c>
      <c r="J25" s="34">
        <v>2495.4</v>
      </c>
      <c r="K25" s="34">
        <v>32</v>
      </c>
      <c r="L25" s="34"/>
      <c r="M25" s="34"/>
      <c r="N25" s="34"/>
      <c r="O25" s="34">
        <v>2527.4</v>
      </c>
    </row>
    <row r="26" spans="1:15" x14ac:dyDescent="0.3">
      <c r="I26" s="11" t="s">
        <v>146</v>
      </c>
      <c r="J26" s="34">
        <v>11558.299999999997</v>
      </c>
      <c r="K26" s="34">
        <v>7465.0999999999995</v>
      </c>
      <c r="L26" s="34">
        <v>11762.9</v>
      </c>
      <c r="M26" s="34">
        <v>14749.000000000002</v>
      </c>
      <c r="N26" s="34">
        <v>12440.1</v>
      </c>
      <c r="O26" s="34">
        <v>57975.4</v>
      </c>
    </row>
  </sheetData>
  <mergeCells count="1">
    <mergeCell ref="C12:G13"/>
  </mergeCell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B4F0BD1-CD97-4FD3-BA55-21AD5E9D144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A8:A12</xm:sqref>
        </x14:conditionalFormatting>
        <x14:conditionalFormatting xmlns:xm="http://schemas.microsoft.com/office/excel/2006/main">
          <x14:cfRule type="iconSet" priority="1" id="{AB3A38ED-D36E-4772-8478-B648781E6AC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A14:A17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48C6-7F42-43DD-A61F-BBA4F73BBAD0}">
  <dimension ref="B5:M47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8" sqref="D18"/>
    </sheetView>
  </sheetViews>
  <sheetFormatPr baseColWidth="10" defaultRowHeight="14.4" x14ac:dyDescent="0.3"/>
  <cols>
    <col min="1" max="1" width="6.88671875" customWidth="1"/>
    <col min="2" max="3" width="11.77734375" customWidth="1"/>
    <col min="4" max="4" width="26.44140625" bestFit="1" customWidth="1"/>
    <col min="5" max="7" width="8.88671875" customWidth="1"/>
    <col min="8" max="8" width="4.33203125" customWidth="1"/>
    <col min="9" max="9" width="4.109375" customWidth="1"/>
    <col min="10" max="10" width="26.44140625" bestFit="1" customWidth="1"/>
    <col min="11" max="11" width="10.109375" customWidth="1"/>
    <col min="12" max="12" width="8.88671875" customWidth="1"/>
    <col min="13" max="13" width="10.88671875" bestFit="1" customWidth="1"/>
  </cols>
  <sheetData>
    <row r="5" spans="2:13" x14ac:dyDescent="0.3">
      <c r="B5" t="s">
        <v>58</v>
      </c>
      <c r="C5" t="s">
        <v>222</v>
      </c>
      <c r="D5" t="s">
        <v>223</v>
      </c>
      <c r="E5" t="s">
        <v>224</v>
      </c>
      <c r="F5" t="s">
        <v>60</v>
      </c>
    </row>
    <row r="6" spans="2:13" x14ac:dyDescent="0.3">
      <c r="B6" s="18">
        <v>45005</v>
      </c>
      <c r="C6" t="s">
        <v>226</v>
      </c>
      <c r="D6" t="s">
        <v>227</v>
      </c>
      <c r="E6">
        <v>15</v>
      </c>
      <c r="F6" t="str">
        <f>IF(Tabla563[[#This Row],[Cant.]]&gt;0,"ENTRADA","SALIDA")</f>
        <v>ENTRADA</v>
      </c>
      <c r="H6" s="40" t="s">
        <v>253</v>
      </c>
      <c r="I6" s="46" t="s">
        <v>215</v>
      </c>
      <c r="J6" s="46"/>
    </row>
    <row r="7" spans="2:13" x14ac:dyDescent="0.3">
      <c r="B7" s="18">
        <v>45005</v>
      </c>
      <c r="C7" t="s">
        <v>231</v>
      </c>
      <c r="D7" t="s">
        <v>232</v>
      </c>
      <c r="E7">
        <v>20</v>
      </c>
      <c r="F7" t="str">
        <f>IF(Tabla563[[#This Row],[Cant.]]&gt;0,"ENTRADA","SALIDA")</f>
        <v>ENTRADA</v>
      </c>
      <c r="H7" s="42">
        <v>1</v>
      </c>
      <c r="I7" s="43" t="s">
        <v>254</v>
      </c>
      <c r="J7" s="6" t="s">
        <v>216</v>
      </c>
    </row>
    <row r="8" spans="2:13" x14ac:dyDescent="0.3">
      <c r="B8" s="18">
        <v>45005</v>
      </c>
      <c r="C8" t="s">
        <v>233</v>
      </c>
      <c r="D8" t="s">
        <v>234</v>
      </c>
      <c r="E8">
        <v>5</v>
      </c>
      <c r="F8" t="str">
        <f>IF(Tabla563[[#This Row],[Cant.]]&gt;0,"ENTRADA","SALIDA")</f>
        <v>ENTRADA</v>
      </c>
      <c r="H8" s="42">
        <v>1</v>
      </c>
      <c r="I8" s="43" t="s">
        <v>255</v>
      </c>
      <c r="J8" s="6" t="s">
        <v>217</v>
      </c>
    </row>
    <row r="9" spans="2:13" x14ac:dyDescent="0.3">
      <c r="B9" s="18">
        <v>45005</v>
      </c>
      <c r="C9" t="s">
        <v>235</v>
      </c>
      <c r="D9" t="s">
        <v>236</v>
      </c>
      <c r="E9">
        <v>13</v>
      </c>
      <c r="F9" t="str">
        <f>IF(Tabla563[[#This Row],[Cant.]]&gt;0,"ENTRADA","SALIDA")</f>
        <v>ENTRADA</v>
      </c>
      <c r="H9" s="42">
        <v>1</v>
      </c>
      <c r="I9" s="43" t="s">
        <v>256</v>
      </c>
      <c r="J9" s="6" t="s">
        <v>218</v>
      </c>
    </row>
    <row r="10" spans="2:13" x14ac:dyDescent="0.3">
      <c r="B10" s="18">
        <v>45005</v>
      </c>
      <c r="C10" t="s">
        <v>238</v>
      </c>
      <c r="D10" t="s">
        <v>239</v>
      </c>
      <c r="E10">
        <v>10</v>
      </c>
      <c r="F10" t="str">
        <f>IF(Tabla563[[#This Row],[Cant.]]&gt;0,"ENTRADA","SALIDA")</f>
        <v>ENTRADA</v>
      </c>
      <c r="H10" s="42">
        <v>1</v>
      </c>
      <c r="I10" s="43" t="s">
        <v>257</v>
      </c>
      <c r="J10" s="6" t="s">
        <v>219</v>
      </c>
    </row>
    <row r="11" spans="2:13" x14ac:dyDescent="0.3">
      <c r="B11" s="18">
        <v>45005</v>
      </c>
      <c r="C11" t="s">
        <v>241</v>
      </c>
      <c r="D11" t="s">
        <v>237</v>
      </c>
      <c r="E11">
        <v>12</v>
      </c>
      <c r="F11" t="str">
        <f>IF(Tabla563[[#This Row],[Cant.]]&gt;0,"ENTRADA","SALIDA")</f>
        <v>ENTRADA</v>
      </c>
      <c r="H11" s="42">
        <v>1</v>
      </c>
      <c r="I11" s="43" t="s">
        <v>258</v>
      </c>
      <c r="J11" s="6" t="s">
        <v>220</v>
      </c>
    </row>
    <row r="12" spans="2:13" x14ac:dyDescent="0.3">
      <c r="B12" s="18">
        <v>45005</v>
      </c>
      <c r="C12" t="s">
        <v>242</v>
      </c>
      <c r="D12" t="s">
        <v>240</v>
      </c>
      <c r="E12">
        <v>8</v>
      </c>
      <c r="F12" t="str">
        <f>IF(Tabla563[[#This Row],[Cant.]]&gt;0,"ENTRADA","SALIDA")</f>
        <v>ENTRADA</v>
      </c>
      <c r="H12" s="42">
        <v>1</v>
      </c>
      <c r="I12" s="43" t="s">
        <v>259</v>
      </c>
      <c r="J12" s="6" t="s">
        <v>221</v>
      </c>
    </row>
    <row r="13" spans="2:13" x14ac:dyDescent="0.3">
      <c r="B13" s="18">
        <v>45005</v>
      </c>
      <c r="C13" t="s">
        <v>243</v>
      </c>
      <c r="D13" t="s">
        <v>244</v>
      </c>
      <c r="E13">
        <v>13</v>
      </c>
      <c r="F13" t="str">
        <f>IF(Tabla563[[#This Row],[Cant.]]&gt;0,"ENTRADA","SALIDA")</f>
        <v>ENTRADA</v>
      </c>
    </row>
    <row r="14" spans="2:13" x14ac:dyDescent="0.3">
      <c r="B14" s="18">
        <v>45005</v>
      </c>
      <c r="C14" t="s">
        <v>246</v>
      </c>
      <c r="D14" t="s">
        <v>245</v>
      </c>
      <c r="E14">
        <v>2</v>
      </c>
      <c r="F14" t="str">
        <f>IF(Tabla563[[#This Row],[Cant.]]&gt;0,"ENTRADA","SALIDA")</f>
        <v>ENTRADA</v>
      </c>
      <c r="J14" t="s">
        <v>225</v>
      </c>
      <c r="K14" t="s">
        <v>147</v>
      </c>
    </row>
    <row r="15" spans="2:13" x14ac:dyDescent="0.3">
      <c r="B15" s="18">
        <v>45005</v>
      </c>
      <c r="C15" t="s">
        <v>248</v>
      </c>
      <c r="D15" t="s">
        <v>247</v>
      </c>
      <c r="E15">
        <v>2</v>
      </c>
      <c r="F15" t="str">
        <f>IF(Tabla563[[#This Row],[Cant.]]&gt;0,"ENTRADA","SALIDA")</f>
        <v>ENTRADA</v>
      </c>
      <c r="J15" t="s">
        <v>157</v>
      </c>
      <c r="K15" s="44" t="s">
        <v>228</v>
      </c>
      <c r="L15" s="45" t="s">
        <v>229</v>
      </c>
      <c r="M15" t="s">
        <v>230</v>
      </c>
    </row>
    <row r="16" spans="2:13" x14ac:dyDescent="0.3">
      <c r="B16" s="18">
        <v>45005</v>
      </c>
      <c r="C16" t="s">
        <v>249</v>
      </c>
      <c r="D16" t="s">
        <v>250</v>
      </c>
      <c r="E16">
        <v>16</v>
      </c>
      <c r="F16" t="str">
        <f>IF(Tabla563[[#This Row],[Cant.]]&gt;0,"ENTRADA","SALIDA")</f>
        <v>ENTRADA</v>
      </c>
      <c r="J16" s="11" t="s">
        <v>232</v>
      </c>
      <c r="K16">
        <v>30</v>
      </c>
      <c r="L16">
        <v>-17</v>
      </c>
      <c r="M16">
        <v>13</v>
      </c>
    </row>
    <row r="17" spans="2:13" x14ac:dyDescent="0.3">
      <c r="B17" s="18">
        <v>45005</v>
      </c>
      <c r="C17" t="s">
        <v>251</v>
      </c>
      <c r="D17" t="s">
        <v>252</v>
      </c>
      <c r="E17">
        <v>18</v>
      </c>
      <c r="F17" t="str">
        <f>IF(Tabla563[[#This Row],[Cant.]]&gt;0,"ENTRADA","SALIDA")</f>
        <v>ENTRADA</v>
      </c>
      <c r="J17" s="11" t="s">
        <v>234</v>
      </c>
      <c r="K17">
        <v>15</v>
      </c>
      <c r="L17">
        <v>-15</v>
      </c>
      <c r="M17">
        <v>0</v>
      </c>
    </row>
    <row r="18" spans="2:13" x14ac:dyDescent="0.3">
      <c r="B18" s="18">
        <v>45018</v>
      </c>
      <c r="C18" t="s">
        <v>231</v>
      </c>
      <c r="D18" t="s">
        <v>232</v>
      </c>
      <c r="E18">
        <v>-12</v>
      </c>
      <c r="F18" t="str">
        <f>IF(Tabla563[[#This Row],[Cant.]]&gt;0,"ENTRADA","SALIDA")</f>
        <v>SALIDA</v>
      </c>
      <c r="J18" s="11" t="s">
        <v>237</v>
      </c>
      <c r="K18">
        <v>16</v>
      </c>
      <c r="L18">
        <v>-12</v>
      </c>
      <c r="M18">
        <v>4</v>
      </c>
    </row>
    <row r="19" spans="2:13" x14ac:dyDescent="0.3">
      <c r="B19" s="18">
        <v>45018</v>
      </c>
      <c r="C19" t="s">
        <v>226</v>
      </c>
      <c r="D19" t="s">
        <v>227</v>
      </c>
      <c r="E19">
        <v>-8</v>
      </c>
      <c r="F19" t="str">
        <f>IF(Tabla563[[#This Row],[Cant.]]&gt;0,"ENTRADA","SALIDA")</f>
        <v>SALIDA</v>
      </c>
      <c r="J19" s="11" t="s">
        <v>240</v>
      </c>
      <c r="K19">
        <v>8</v>
      </c>
      <c r="L19">
        <v>-5</v>
      </c>
      <c r="M19">
        <v>3</v>
      </c>
    </row>
    <row r="20" spans="2:13" x14ac:dyDescent="0.3">
      <c r="B20" s="18">
        <v>45018</v>
      </c>
      <c r="C20" t="s">
        <v>243</v>
      </c>
      <c r="D20" t="s">
        <v>244</v>
      </c>
      <c r="E20">
        <v>-5</v>
      </c>
      <c r="F20" t="str">
        <f>IF(Tabla563[[#This Row],[Cant.]]&gt;0,"ENTRADA","SALIDA")</f>
        <v>SALIDA</v>
      </c>
      <c r="J20" s="11" t="s">
        <v>227</v>
      </c>
      <c r="K20">
        <v>15</v>
      </c>
      <c r="L20">
        <v>-13</v>
      </c>
      <c r="M20">
        <v>2</v>
      </c>
    </row>
    <row r="21" spans="2:13" x14ac:dyDescent="0.3">
      <c r="B21" s="18">
        <v>45018</v>
      </c>
      <c r="C21" t="s">
        <v>235</v>
      </c>
      <c r="D21" t="s">
        <v>236</v>
      </c>
      <c r="E21">
        <v>-8</v>
      </c>
      <c r="F21" t="str">
        <f>IF(Tabla563[[#This Row],[Cant.]]&gt;0,"ENTRADA","SALIDA")</f>
        <v>SALIDA</v>
      </c>
      <c r="J21" s="11" t="s">
        <v>236</v>
      </c>
      <c r="K21">
        <v>23</v>
      </c>
      <c r="L21">
        <v>-13</v>
      </c>
      <c r="M21">
        <v>10</v>
      </c>
    </row>
    <row r="22" spans="2:13" x14ac:dyDescent="0.3">
      <c r="B22" s="18">
        <v>45018</v>
      </c>
      <c r="C22" t="s">
        <v>246</v>
      </c>
      <c r="D22" t="s">
        <v>245</v>
      </c>
      <c r="E22">
        <v>-2</v>
      </c>
      <c r="F22" t="str">
        <f>IF(Tabla563[[#This Row],[Cant.]]&gt;0,"ENTRADA","SALIDA")</f>
        <v>SALIDA</v>
      </c>
      <c r="J22" s="11" t="s">
        <v>245</v>
      </c>
      <c r="K22">
        <v>6</v>
      </c>
      <c r="L22">
        <v>-6</v>
      </c>
      <c r="M22">
        <v>0</v>
      </c>
    </row>
    <row r="23" spans="2:13" x14ac:dyDescent="0.3">
      <c r="B23" s="18">
        <v>45018</v>
      </c>
      <c r="C23" t="s">
        <v>241</v>
      </c>
      <c r="D23" t="s">
        <v>237</v>
      </c>
      <c r="E23">
        <v>-8</v>
      </c>
      <c r="F23" t="str">
        <f>IF(Tabla563[[#This Row],[Cant.]]&gt;0,"ENTRADA","SALIDA")</f>
        <v>SALIDA</v>
      </c>
      <c r="J23" s="11" t="s">
        <v>247</v>
      </c>
      <c r="K23">
        <v>6</v>
      </c>
      <c r="M23">
        <v>6</v>
      </c>
    </row>
    <row r="24" spans="2:13" x14ac:dyDescent="0.3">
      <c r="B24" s="18">
        <v>45020</v>
      </c>
      <c r="C24" t="s">
        <v>235</v>
      </c>
      <c r="D24" t="s">
        <v>236</v>
      </c>
      <c r="E24">
        <v>-5</v>
      </c>
      <c r="F24" t="str">
        <f>IF(Tabla563[[#This Row],[Cant.]]&gt;0,"ENTRADA","SALIDA")</f>
        <v>SALIDA</v>
      </c>
      <c r="J24" s="11" t="s">
        <v>239</v>
      </c>
      <c r="K24">
        <v>20</v>
      </c>
      <c r="L24">
        <v>-20</v>
      </c>
      <c r="M24">
        <v>0</v>
      </c>
    </row>
    <row r="25" spans="2:13" x14ac:dyDescent="0.3">
      <c r="B25" s="18">
        <v>45020</v>
      </c>
      <c r="C25" t="s">
        <v>249</v>
      </c>
      <c r="D25" t="s">
        <v>250</v>
      </c>
      <c r="E25">
        <v>-8</v>
      </c>
      <c r="F25" t="str">
        <f>IF(Tabla563[[#This Row],[Cant.]]&gt;0,"ENTRADA","SALIDA")</f>
        <v>SALIDA</v>
      </c>
      <c r="J25" s="11" t="s">
        <v>250</v>
      </c>
      <c r="K25">
        <v>16</v>
      </c>
      <c r="L25">
        <v>-8</v>
      </c>
      <c r="M25">
        <v>8</v>
      </c>
    </row>
    <row r="26" spans="2:13" x14ac:dyDescent="0.3">
      <c r="B26" s="18">
        <v>45020</v>
      </c>
      <c r="C26" t="s">
        <v>233</v>
      </c>
      <c r="D26" t="s">
        <v>234</v>
      </c>
      <c r="E26">
        <v>-5</v>
      </c>
      <c r="F26" t="str">
        <f>IF(Tabla563[[#This Row],[Cant.]]&gt;0,"ENTRADA","SALIDA")</f>
        <v>SALIDA</v>
      </c>
      <c r="J26" s="11" t="s">
        <v>252</v>
      </c>
      <c r="K26">
        <v>18</v>
      </c>
      <c r="L26">
        <v>-12</v>
      </c>
      <c r="M26">
        <v>6</v>
      </c>
    </row>
    <row r="27" spans="2:13" x14ac:dyDescent="0.3">
      <c r="B27" s="18">
        <v>45024</v>
      </c>
      <c r="C27" t="s">
        <v>251</v>
      </c>
      <c r="D27" t="s">
        <v>252</v>
      </c>
      <c r="E27">
        <v>-6</v>
      </c>
      <c r="F27" t="str">
        <f>IF(Tabla563[[#This Row],[Cant.]]&gt;0,"ENTRADA","SALIDA")</f>
        <v>SALIDA</v>
      </c>
      <c r="J27" s="11" t="s">
        <v>244</v>
      </c>
      <c r="K27">
        <v>13</v>
      </c>
      <c r="L27">
        <v>-13</v>
      </c>
      <c r="M27">
        <v>0</v>
      </c>
    </row>
    <row r="28" spans="2:13" x14ac:dyDescent="0.3">
      <c r="B28" s="18">
        <v>45033</v>
      </c>
      <c r="C28" t="s">
        <v>241</v>
      </c>
      <c r="D28" t="s">
        <v>237</v>
      </c>
      <c r="E28">
        <v>-4</v>
      </c>
      <c r="F28" t="str">
        <f>IF(Tabla563[[#This Row],[Cant.]]&gt;0,"ENTRADA","SALIDA")</f>
        <v>SALIDA</v>
      </c>
    </row>
    <row r="29" spans="2:13" x14ac:dyDescent="0.3">
      <c r="B29" s="18">
        <v>45033</v>
      </c>
      <c r="C29" t="s">
        <v>243</v>
      </c>
      <c r="D29" t="s">
        <v>244</v>
      </c>
      <c r="E29">
        <v>-4</v>
      </c>
      <c r="F29" t="str">
        <f>IF(Tabla563[[#This Row],[Cant.]]&gt;0,"ENTRADA","SALIDA")</f>
        <v>SALIDA</v>
      </c>
    </row>
    <row r="30" spans="2:13" x14ac:dyDescent="0.3">
      <c r="B30" s="18">
        <v>45033</v>
      </c>
      <c r="C30" t="s">
        <v>231</v>
      </c>
      <c r="D30" t="s">
        <v>232</v>
      </c>
      <c r="E30">
        <v>-5</v>
      </c>
      <c r="F30" t="str">
        <f>IF(Tabla563[[#This Row],[Cant.]]&gt;0,"ENTRADA","SALIDA")</f>
        <v>SALIDA</v>
      </c>
    </row>
    <row r="31" spans="2:13" x14ac:dyDescent="0.3">
      <c r="B31" s="18">
        <v>45033</v>
      </c>
      <c r="C31" t="s">
        <v>251</v>
      </c>
      <c r="D31" t="s">
        <v>252</v>
      </c>
      <c r="E31">
        <v>-6</v>
      </c>
      <c r="F31" t="str">
        <f>IF(Tabla563[[#This Row],[Cant.]]&gt;0,"ENTRADA","SALIDA")</f>
        <v>SALIDA</v>
      </c>
    </row>
    <row r="32" spans="2:13" x14ac:dyDescent="0.3">
      <c r="B32" s="18">
        <v>45033</v>
      </c>
      <c r="C32" t="s">
        <v>238</v>
      </c>
      <c r="D32" t="s">
        <v>239</v>
      </c>
      <c r="E32">
        <v>-10</v>
      </c>
      <c r="F32" t="str">
        <f>IF(Tabla563[[#This Row],[Cant.]]&gt;0,"ENTRADA","SALIDA")</f>
        <v>SALIDA</v>
      </c>
    </row>
    <row r="33" spans="2:6" x14ac:dyDescent="0.3">
      <c r="B33" s="18">
        <v>45037</v>
      </c>
      <c r="C33" t="s">
        <v>235</v>
      </c>
      <c r="D33" t="s">
        <v>236</v>
      </c>
      <c r="E33">
        <v>10</v>
      </c>
      <c r="F33" t="str">
        <f>IF(Tabla563[[#This Row],[Cant.]]&gt;0,"ENTRADA","SALIDA")</f>
        <v>ENTRADA</v>
      </c>
    </row>
    <row r="34" spans="2:6" x14ac:dyDescent="0.3">
      <c r="B34" s="18">
        <v>45037</v>
      </c>
      <c r="C34" t="s">
        <v>231</v>
      </c>
      <c r="D34" t="s">
        <v>232</v>
      </c>
      <c r="E34">
        <v>10</v>
      </c>
      <c r="F34" t="str">
        <f>IF(Tabla563[[#This Row],[Cant.]]&gt;0,"ENTRADA","SALIDA")</f>
        <v>ENTRADA</v>
      </c>
    </row>
    <row r="35" spans="2:6" x14ac:dyDescent="0.3">
      <c r="B35" s="18">
        <v>45037</v>
      </c>
      <c r="C35" t="s">
        <v>233</v>
      </c>
      <c r="D35" t="s">
        <v>234</v>
      </c>
      <c r="E35">
        <v>10</v>
      </c>
      <c r="F35" t="str">
        <f>IF(Tabla563[[#This Row],[Cant.]]&gt;0,"ENTRADA","SALIDA")</f>
        <v>ENTRADA</v>
      </c>
    </row>
    <row r="36" spans="2:6" x14ac:dyDescent="0.3">
      <c r="B36" s="18">
        <v>45037</v>
      </c>
      <c r="C36" t="s">
        <v>238</v>
      </c>
      <c r="D36" t="s">
        <v>239</v>
      </c>
      <c r="E36">
        <v>10</v>
      </c>
      <c r="F36" t="str">
        <f>IF(Tabla563[[#This Row],[Cant.]]&gt;0,"ENTRADA","SALIDA")</f>
        <v>ENTRADA</v>
      </c>
    </row>
    <row r="37" spans="2:6" x14ac:dyDescent="0.3">
      <c r="B37" s="18">
        <v>45037</v>
      </c>
      <c r="C37" t="s">
        <v>241</v>
      </c>
      <c r="D37" t="s">
        <v>237</v>
      </c>
      <c r="E37">
        <v>4</v>
      </c>
      <c r="F37" t="str">
        <f>IF(Tabla563[[#This Row],[Cant.]]&gt;0,"ENTRADA","SALIDA")</f>
        <v>ENTRADA</v>
      </c>
    </row>
    <row r="38" spans="2:6" x14ac:dyDescent="0.3">
      <c r="B38" s="18">
        <v>45037</v>
      </c>
      <c r="C38" t="s">
        <v>246</v>
      </c>
      <c r="D38" t="s">
        <v>245</v>
      </c>
      <c r="E38">
        <v>4</v>
      </c>
      <c r="F38" t="str">
        <f>IF(Tabla563[[#This Row],[Cant.]]&gt;0,"ENTRADA","SALIDA")</f>
        <v>ENTRADA</v>
      </c>
    </row>
    <row r="39" spans="2:6" x14ac:dyDescent="0.3">
      <c r="B39" s="18">
        <v>45037</v>
      </c>
      <c r="C39" t="s">
        <v>248</v>
      </c>
      <c r="D39" t="s">
        <v>247</v>
      </c>
      <c r="E39">
        <v>4</v>
      </c>
      <c r="F39" t="str">
        <f>IF(Tabla563[[#This Row],[Cant.]]&gt;0,"ENTRADA","SALIDA")</f>
        <v>ENTRADA</v>
      </c>
    </row>
    <row r="40" spans="2:6" x14ac:dyDescent="0.3">
      <c r="B40" s="18">
        <v>45049</v>
      </c>
      <c r="C40" t="s">
        <v>233</v>
      </c>
      <c r="D40" t="s">
        <v>234</v>
      </c>
      <c r="E40">
        <v>-8</v>
      </c>
      <c r="F40" t="str">
        <f>IF(Tabla563[[#This Row],[Cant.]]&gt;0,"ENTRADA","SALIDA")</f>
        <v>SALIDA</v>
      </c>
    </row>
    <row r="41" spans="2:6" x14ac:dyDescent="0.3">
      <c r="B41" s="18">
        <v>45051</v>
      </c>
      <c r="C41" t="s">
        <v>238</v>
      </c>
      <c r="D41" t="s">
        <v>239</v>
      </c>
      <c r="E41">
        <v>-10</v>
      </c>
      <c r="F41" t="str">
        <f>IF(Tabla563[[#This Row],[Cant.]]&gt;0,"ENTRADA","SALIDA")</f>
        <v>SALIDA</v>
      </c>
    </row>
    <row r="42" spans="2:6" x14ac:dyDescent="0.3">
      <c r="B42" s="18">
        <v>45051</v>
      </c>
      <c r="C42" t="s">
        <v>242</v>
      </c>
      <c r="D42" t="s">
        <v>240</v>
      </c>
      <c r="E42">
        <v>-5</v>
      </c>
      <c r="F42" t="str">
        <f>IF(Tabla563[[#This Row],[Cant.]]&gt;0,"ENTRADA","SALIDA")</f>
        <v>SALIDA</v>
      </c>
    </row>
    <row r="43" spans="2:6" x14ac:dyDescent="0.3">
      <c r="B43" s="18">
        <v>45051</v>
      </c>
      <c r="C43" t="s">
        <v>246</v>
      </c>
      <c r="D43" t="s">
        <v>245</v>
      </c>
      <c r="E43">
        <v>-2</v>
      </c>
      <c r="F43" t="str">
        <f>IF(Tabla563[[#This Row],[Cant.]]&gt;0,"ENTRADA","SALIDA")</f>
        <v>SALIDA</v>
      </c>
    </row>
    <row r="44" spans="2:6" x14ac:dyDescent="0.3">
      <c r="B44" s="18">
        <v>45051</v>
      </c>
      <c r="C44" t="s">
        <v>233</v>
      </c>
      <c r="D44" t="s">
        <v>234</v>
      </c>
      <c r="E44">
        <v>-2</v>
      </c>
      <c r="F44" t="str">
        <f>IF(Tabla563[[#This Row],[Cant.]]&gt;0,"ENTRADA","SALIDA")</f>
        <v>SALIDA</v>
      </c>
    </row>
    <row r="45" spans="2:6" x14ac:dyDescent="0.3">
      <c r="B45" s="18">
        <v>45053</v>
      </c>
      <c r="C45" t="s">
        <v>246</v>
      </c>
      <c r="D45" t="s">
        <v>245</v>
      </c>
      <c r="E45">
        <v>-2</v>
      </c>
      <c r="F45" t="str">
        <f>IF(Tabla563[[#This Row],[Cant.]]&gt;0,"ENTRADA","SALIDA")</f>
        <v>SALIDA</v>
      </c>
    </row>
    <row r="46" spans="2:6" x14ac:dyDescent="0.3">
      <c r="B46" s="18">
        <v>45056</v>
      </c>
      <c r="C46" t="s">
        <v>226</v>
      </c>
      <c r="D46" t="s">
        <v>227</v>
      </c>
      <c r="E46">
        <v>-5</v>
      </c>
      <c r="F46" t="str">
        <f>IF(Tabla563[[#This Row],[Cant.]]&gt;0,"ENTRADA","SALIDA")</f>
        <v>SALIDA</v>
      </c>
    </row>
    <row r="47" spans="2:6" x14ac:dyDescent="0.3">
      <c r="B47" s="18">
        <v>45058</v>
      </c>
      <c r="C47" t="s">
        <v>243</v>
      </c>
      <c r="D47" t="s">
        <v>244</v>
      </c>
      <c r="E47">
        <v>-4</v>
      </c>
      <c r="F47" t="str">
        <f>IF(Tabla563[[#This Row],[Cant.]]&gt;0,"ENTRADA","SALIDA")</f>
        <v>SALIDA</v>
      </c>
    </row>
  </sheetData>
  <conditionalFormatting pivot="1" sqref="M16:M27">
    <cfRule type="cellIs" dxfId="0" priority="2" operator="lessThan">
      <formula>1</formula>
    </cfRule>
  </conditionalFormatting>
  <conditionalFormatting sqref="H6:H12">
    <cfRule type="iconSet" priority="1">
      <iconSet iconSet="3Symbols" showValue="0">
        <cfvo type="percent" val="0"/>
        <cfvo type="num" val="0"/>
        <cfvo type="num" val="0"/>
      </iconSet>
    </cfRule>
  </conditionalFormatting>
  <dataValidations count="1">
    <dataValidation allowBlank="1" showInputMessage="1" showErrorMessage="1" promptTitle="FUNCION SI" prompt="Compara un valor para devolver un valor si una condición es verdadera y otro si es falsa. " sqref="F6:F47" xr:uid="{5F65F1FF-099D-471A-91E6-89DD1E983B6A}"/>
  </dataValidations>
  <pageMargins left="0.7" right="0.7" top="0.75" bottom="0.75" header="0.3" footer="0.3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9151-7973-4EF5-86FC-E71F43F20AF6}">
  <dimension ref="B1:P23"/>
  <sheetViews>
    <sheetView showGridLines="0" zoomScale="115" zoomScaleNormal="115" workbookViewId="0">
      <selection activeCell="K15" sqref="K15"/>
    </sheetView>
  </sheetViews>
  <sheetFormatPr baseColWidth="10" defaultRowHeight="14.4" x14ac:dyDescent="0.3"/>
  <cols>
    <col min="1" max="1" width="7.5546875" customWidth="1"/>
    <col min="2" max="2" width="20.21875" customWidth="1"/>
    <col min="3" max="3" width="14.88671875" bestFit="1" customWidth="1"/>
    <col min="4" max="4" width="11.21875" bestFit="1" customWidth="1"/>
    <col min="5" max="5" width="15.44140625" customWidth="1"/>
    <col min="6" max="6" width="10.5546875" bestFit="1" customWidth="1"/>
    <col min="7" max="7" width="10.44140625" bestFit="1" customWidth="1"/>
    <col min="8" max="8" width="10.44140625" customWidth="1"/>
    <col min="9" max="9" width="5.44140625" customWidth="1"/>
    <col min="10" max="10" width="2.21875" customWidth="1"/>
    <col min="11" max="11" width="3.77734375" customWidth="1"/>
    <col min="12" max="12" width="5.109375" customWidth="1"/>
    <col min="13" max="13" width="14.44140625" bestFit="1" customWidth="1"/>
    <col min="14" max="14" width="10.5546875" bestFit="1" customWidth="1"/>
  </cols>
  <sheetData>
    <row r="1" spans="2:16" x14ac:dyDescent="0.3">
      <c r="J1" s="49"/>
      <c r="M1" s="52" t="s">
        <v>272</v>
      </c>
    </row>
    <row r="2" spans="2:16" x14ac:dyDescent="0.3">
      <c r="J2" s="49"/>
    </row>
    <row r="3" spans="2:16" x14ac:dyDescent="0.3">
      <c r="J3" s="49"/>
      <c r="M3" t="s">
        <v>274</v>
      </c>
      <c r="N3" t="s">
        <v>93</v>
      </c>
      <c r="O3" t="s">
        <v>280</v>
      </c>
      <c r="P3" t="s">
        <v>275</v>
      </c>
    </row>
    <row r="4" spans="2:16" x14ac:dyDescent="0.3">
      <c r="B4" s="50" t="s">
        <v>271</v>
      </c>
      <c r="E4" s="51"/>
      <c r="F4" s="51"/>
      <c r="J4" s="49"/>
      <c r="M4" t="s">
        <v>282</v>
      </c>
      <c r="N4" s="16">
        <v>44633</v>
      </c>
      <c r="O4" s="23">
        <v>5600.5</v>
      </c>
      <c r="P4" s="5">
        <v>1059</v>
      </c>
    </row>
    <row r="5" spans="2:16" x14ac:dyDescent="0.3">
      <c r="D5" s="11"/>
      <c r="F5" s="37" t="s">
        <v>273</v>
      </c>
      <c r="G5" s="37"/>
      <c r="J5" s="49"/>
      <c r="M5" t="s">
        <v>282</v>
      </c>
      <c r="N5" s="16">
        <v>44633</v>
      </c>
      <c r="O5" s="23">
        <v>1431.01</v>
      </c>
      <c r="P5" s="5">
        <v>1060</v>
      </c>
    </row>
    <row r="6" spans="2:16" x14ac:dyDescent="0.3">
      <c r="B6" s="53" t="s">
        <v>274</v>
      </c>
      <c r="C6" s="54" t="s">
        <v>275</v>
      </c>
      <c r="D6" s="54" t="s">
        <v>93</v>
      </c>
      <c r="E6" s="55" t="s">
        <v>276</v>
      </c>
      <c r="F6" s="55" t="s">
        <v>277</v>
      </c>
      <c r="G6" t="s">
        <v>278</v>
      </c>
      <c r="H6" t="s">
        <v>279</v>
      </c>
      <c r="J6" s="49"/>
      <c r="M6" t="s">
        <v>282</v>
      </c>
      <c r="N6" s="16">
        <v>44639</v>
      </c>
      <c r="O6" s="23">
        <v>9681.5499999999993</v>
      </c>
      <c r="P6" s="5">
        <v>1062</v>
      </c>
    </row>
    <row r="7" spans="2:16" x14ac:dyDescent="0.3">
      <c r="B7" s="11" t="s">
        <v>281</v>
      </c>
      <c r="C7" s="5">
        <v>1052</v>
      </c>
      <c r="D7" s="56">
        <v>44571</v>
      </c>
      <c r="E7" s="23">
        <v>5216.5200000000004</v>
      </c>
      <c r="F7" s="57">
        <f>COUNTIFS(Tabla54['# FAC.],Tabla67[[#This Row],['# FAC.]])</f>
        <v>2</v>
      </c>
      <c r="G7" s="23">
        <f>SUMIFS(Tabla54[PAGADO ($)],Tabla54['# FAC.],Tabla67[[#This Row],['# FAC.]])</f>
        <v>5216.5200000000004</v>
      </c>
      <c r="H7" s="23">
        <f>Tabla67[[#This Row],[FACTURADO ($)]]-Tabla67[[#This Row],[MONTO]]</f>
        <v>0</v>
      </c>
      <c r="J7" s="49"/>
      <c r="M7" t="s">
        <v>284</v>
      </c>
      <c r="N7" s="16">
        <v>44611</v>
      </c>
      <c r="O7" s="23">
        <v>10000</v>
      </c>
      <c r="P7" s="5">
        <v>1057</v>
      </c>
    </row>
    <row r="8" spans="2:16" x14ac:dyDescent="0.3">
      <c r="B8" s="11" t="s">
        <v>283</v>
      </c>
      <c r="C8" s="5">
        <v>1053</v>
      </c>
      <c r="D8" s="56">
        <v>44568</v>
      </c>
      <c r="E8" s="23">
        <v>12400</v>
      </c>
      <c r="F8" s="57">
        <f>COUNTIFS(Tabla54['# FAC.],Tabla67[[#This Row],['# FAC.]])</f>
        <v>1</v>
      </c>
      <c r="G8" s="23">
        <f>SUMIFS(Tabla54[PAGADO ($)],Tabla54['# FAC.],Tabla67[[#This Row],['# FAC.]])</f>
        <v>12400</v>
      </c>
      <c r="H8" s="23">
        <f>Tabla67[[#This Row],[FACTURADO ($)]]-Tabla67[[#This Row],[MONTO]]</f>
        <v>0</v>
      </c>
      <c r="J8" s="49"/>
      <c r="M8" t="s">
        <v>284</v>
      </c>
      <c r="N8" s="16">
        <v>44614</v>
      </c>
      <c r="O8" s="23">
        <v>8400</v>
      </c>
      <c r="P8" s="5">
        <v>1057</v>
      </c>
    </row>
    <row r="9" spans="2:16" x14ac:dyDescent="0.3">
      <c r="B9" s="11" t="s">
        <v>281</v>
      </c>
      <c r="C9" s="5">
        <v>1054</v>
      </c>
      <c r="D9" s="56">
        <v>44579</v>
      </c>
      <c r="E9" s="23">
        <v>8450</v>
      </c>
      <c r="F9" s="57">
        <f>COUNTIFS(Tabla54['# FAC.],Tabla67[[#This Row],['# FAC.]])</f>
        <v>0</v>
      </c>
      <c r="G9" s="23">
        <f>SUMIFS(Tabla54[PAGADO ($)],Tabla54['# FAC.],Tabla67[[#This Row],['# FAC.]])</f>
        <v>0</v>
      </c>
      <c r="H9" s="23">
        <f>Tabla67[[#This Row],[FACTURADO ($)]]-Tabla67[[#This Row],[MONTO]]</f>
        <v>8450</v>
      </c>
      <c r="J9" s="49"/>
      <c r="M9" t="s">
        <v>285</v>
      </c>
      <c r="N9" s="16">
        <v>44668</v>
      </c>
      <c r="O9" s="23">
        <v>995</v>
      </c>
      <c r="P9" s="5">
        <v>1064</v>
      </c>
    </row>
    <row r="10" spans="2:16" x14ac:dyDescent="0.3">
      <c r="B10" s="11" t="s">
        <v>284</v>
      </c>
      <c r="C10" s="5">
        <v>1055</v>
      </c>
      <c r="D10" s="56">
        <v>44595</v>
      </c>
      <c r="E10" s="23">
        <v>6800</v>
      </c>
      <c r="F10" s="57">
        <f>COUNTIFS(Tabla54['# FAC.],Tabla67[[#This Row],['# FAC.]])</f>
        <v>0</v>
      </c>
      <c r="G10" s="23">
        <f>SUMIFS(Tabla54[PAGADO ($)],Tabla54['# FAC.],Tabla67[[#This Row],['# FAC.]])</f>
        <v>0</v>
      </c>
      <c r="H10" s="23">
        <f>Tabla67[[#This Row],[FACTURADO ($)]]-Tabla67[[#This Row],[MONTO]]</f>
        <v>6800</v>
      </c>
      <c r="J10" s="49"/>
      <c r="M10" t="s">
        <v>285</v>
      </c>
      <c r="N10" s="16">
        <v>44716</v>
      </c>
      <c r="O10" s="23">
        <v>8400.2000000000007</v>
      </c>
      <c r="P10" s="5">
        <v>1065</v>
      </c>
    </row>
    <row r="11" spans="2:16" x14ac:dyDescent="0.3">
      <c r="B11" s="11" t="s">
        <v>284</v>
      </c>
      <c r="C11" s="5">
        <v>1056</v>
      </c>
      <c r="D11" s="56">
        <v>44597</v>
      </c>
      <c r="E11" s="23">
        <v>2124</v>
      </c>
      <c r="F11" s="57">
        <f>COUNTIFS(Tabla54['# FAC.],Tabla67[[#This Row],['# FAC.]])</f>
        <v>1</v>
      </c>
      <c r="G11" s="23">
        <f>SUMIFS(Tabla54[PAGADO ($)],Tabla54['# FAC.],Tabla67[[#This Row],['# FAC.]])</f>
        <v>1000</v>
      </c>
      <c r="H11" s="23">
        <f>Tabla67[[#This Row],[FACTURADO ($)]]-Tabla67[[#This Row],[MONTO]]</f>
        <v>1124</v>
      </c>
      <c r="J11" s="49"/>
      <c r="M11" t="s">
        <v>283</v>
      </c>
      <c r="N11" s="16">
        <v>44679</v>
      </c>
      <c r="O11" s="23">
        <v>5400</v>
      </c>
      <c r="P11" s="5">
        <v>1066</v>
      </c>
    </row>
    <row r="12" spans="2:16" x14ac:dyDescent="0.3">
      <c r="B12" s="11" t="s">
        <v>284</v>
      </c>
      <c r="C12" s="5">
        <v>1057</v>
      </c>
      <c r="D12" s="56">
        <v>44600</v>
      </c>
      <c r="E12" s="23">
        <v>25779.3</v>
      </c>
      <c r="F12" s="57">
        <f>COUNTIFS(Tabla54['# FAC.],Tabla67[[#This Row],['# FAC.]])</f>
        <v>2</v>
      </c>
      <c r="G12" s="23">
        <f>SUMIFS(Tabla54[PAGADO ($)],Tabla54['# FAC.],Tabla67[[#This Row],['# FAC.]])</f>
        <v>18400</v>
      </c>
      <c r="H12" s="23">
        <f>Tabla67[[#This Row],[FACTURADO ($)]]-Tabla67[[#This Row],[MONTO]]</f>
        <v>7379.2999999999993</v>
      </c>
      <c r="J12" s="49"/>
      <c r="M12" t="s">
        <v>281</v>
      </c>
      <c r="N12" s="16">
        <v>44578</v>
      </c>
      <c r="O12" s="23">
        <v>2608.2600000000002</v>
      </c>
      <c r="P12" s="5">
        <v>1052</v>
      </c>
    </row>
    <row r="13" spans="2:16" x14ac:dyDescent="0.3">
      <c r="B13" s="11" t="s">
        <v>284</v>
      </c>
      <c r="C13" s="5">
        <v>1058</v>
      </c>
      <c r="D13" s="56">
        <v>44601</v>
      </c>
      <c r="E13" s="23">
        <v>747.2</v>
      </c>
      <c r="F13" s="57">
        <f>COUNTIFS(Tabla54['# FAC.],Tabla67[[#This Row],['# FAC.]])</f>
        <v>0</v>
      </c>
      <c r="G13" s="23">
        <f>SUMIFS(Tabla54[PAGADO ($)],Tabla54['# FAC.],Tabla67[[#This Row],['# FAC.]])</f>
        <v>0</v>
      </c>
      <c r="H13" s="23">
        <f>Tabla67[[#This Row],[FACTURADO ($)]]-Tabla67[[#This Row],[MONTO]]</f>
        <v>747.2</v>
      </c>
      <c r="J13" s="49"/>
      <c r="M13" t="s">
        <v>281</v>
      </c>
      <c r="N13" s="16">
        <v>44582</v>
      </c>
      <c r="O13" s="23">
        <v>2608.2600000000002</v>
      </c>
      <c r="P13" s="5">
        <v>1052</v>
      </c>
    </row>
    <row r="14" spans="2:16" x14ac:dyDescent="0.3">
      <c r="B14" s="11" t="s">
        <v>282</v>
      </c>
      <c r="C14" s="5">
        <v>1059</v>
      </c>
      <c r="D14" s="56">
        <v>44630</v>
      </c>
      <c r="E14" s="23">
        <v>5600.5</v>
      </c>
      <c r="F14" s="57">
        <f>COUNTIFS(Tabla54['# FAC.],Tabla67[[#This Row],['# FAC.]])</f>
        <v>1</v>
      </c>
      <c r="G14" s="23">
        <f>SUMIFS(Tabla54[PAGADO ($)],Tabla54['# FAC.],Tabla67[[#This Row],['# FAC.]])</f>
        <v>5600.5</v>
      </c>
      <c r="H14" s="23">
        <f>Tabla67[[#This Row],[FACTURADO ($)]]-Tabla67[[#This Row],[MONTO]]</f>
        <v>0</v>
      </c>
      <c r="J14" s="49"/>
      <c r="M14" t="s">
        <v>283</v>
      </c>
      <c r="N14" s="16">
        <v>44582</v>
      </c>
      <c r="O14" s="23">
        <v>12400</v>
      </c>
      <c r="P14" s="5">
        <v>1053</v>
      </c>
    </row>
    <row r="15" spans="2:16" x14ac:dyDescent="0.3">
      <c r="B15" s="11" t="s">
        <v>282</v>
      </c>
      <c r="C15" s="5">
        <v>1060</v>
      </c>
      <c r="D15" s="56">
        <v>44605</v>
      </c>
      <c r="E15" s="23">
        <v>15457</v>
      </c>
      <c r="F15" s="57">
        <f>COUNTIFS(Tabla54['# FAC.],Tabla67[[#This Row],['# FAC.]])</f>
        <v>1</v>
      </c>
      <c r="G15" s="23">
        <f>SUMIFS(Tabla54[PAGADO ($)],Tabla54['# FAC.],Tabla67[[#This Row],['# FAC.]])</f>
        <v>1431.01</v>
      </c>
      <c r="H15" s="23">
        <f>Tabla67[[#This Row],[FACTURADO ($)]]-Tabla67[[#This Row],[MONTO]]</f>
        <v>14025.99</v>
      </c>
      <c r="J15" s="49"/>
      <c r="M15" t="s">
        <v>284</v>
      </c>
      <c r="N15" s="16">
        <v>44585</v>
      </c>
      <c r="O15" s="23">
        <v>1000</v>
      </c>
      <c r="P15" s="5">
        <v>1056</v>
      </c>
    </row>
    <row r="16" spans="2:16" x14ac:dyDescent="0.3">
      <c r="B16" s="11" t="s">
        <v>282</v>
      </c>
      <c r="C16" s="5">
        <v>1061</v>
      </c>
      <c r="D16" s="56">
        <v>44606</v>
      </c>
      <c r="E16" s="23">
        <v>5480</v>
      </c>
      <c r="F16" s="57">
        <f>COUNTIFS(Tabla54['# FAC.],Tabla67[[#This Row],['# FAC.]])</f>
        <v>0</v>
      </c>
      <c r="G16" s="23">
        <f>SUMIFS(Tabla54[PAGADO ($)],Tabla54['# FAC.],Tabla67[[#This Row],['# FAC.]])</f>
        <v>0</v>
      </c>
      <c r="H16" s="23">
        <f>Tabla67[[#This Row],[FACTURADO ($)]]-Tabla67[[#This Row],[MONTO]]</f>
        <v>5480</v>
      </c>
      <c r="J16" s="49"/>
    </row>
    <row r="17" spans="2:13" x14ac:dyDescent="0.3">
      <c r="B17" s="11" t="s">
        <v>282</v>
      </c>
      <c r="C17" s="5">
        <v>1062</v>
      </c>
      <c r="D17" s="56">
        <v>44625</v>
      </c>
      <c r="E17" s="23">
        <v>9681.5499999999993</v>
      </c>
      <c r="F17" s="57">
        <f>COUNTIFS(Tabla54['# FAC.],Tabla67[[#This Row],['# FAC.]])</f>
        <v>1</v>
      </c>
      <c r="G17" s="23">
        <f>SUMIFS(Tabla54[PAGADO ($)],Tabla54['# FAC.],Tabla67[[#This Row],['# FAC.]])</f>
        <v>9681.5499999999993</v>
      </c>
      <c r="H17" s="23">
        <f>Tabla67[[#This Row],[FACTURADO ($)]]-Tabla67[[#This Row],[MONTO]]</f>
        <v>0</v>
      </c>
      <c r="J17" s="49"/>
      <c r="K17" s="47" t="s">
        <v>269</v>
      </c>
      <c r="L17" s="46" t="s">
        <v>260</v>
      </c>
      <c r="M17" s="46"/>
    </row>
    <row r="18" spans="2:13" x14ac:dyDescent="0.3">
      <c r="B18" s="11" t="s">
        <v>285</v>
      </c>
      <c r="C18" s="5">
        <v>1063</v>
      </c>
      <c r="D18" s="56">
        <v>44635</v>
      </c>
      <c r="E18" s="23">
        <v>1906.55</v>
      </c>
      <c r="F18" s="57">
        <f>COUNTIFS(Tabla54['# FAC.],Tabla67[[#This Row],['# FAC.]])</f>
        <v>0</v>
      </c>
      <c r="G18" s="23">
        <f>SUMIFS(Tabla54[PAGADO ($)],Tabla54['# FAC.],Tabla67[[#This Row],['# FAC.]])</f>
        <v>0</v>
      </c>
      <c r="H18" s="23">
        <f>Tabla67[[#This Row],[FACTURADO ($)]]-Tabla67[[#This Row],[MONTO]]</f>
        <v>1906.55</v>
      </c>
      <c r="J18" s="49"/>
      <c r="K18" s="42">
        <v>1</v>
      </c>
      <c r="L18" s="11">
        <v>7.1</v>
      </c>
      <c r="M18" s="11" t="s">
        <v>261</v>
      </c>
    </row>
    <row r="19" spans="2:13" x14ac:dyDescent="0.3">
      <c r="B19" s="11" t="s">
        <v>285</v>
      </c>
      <c r="C19" s="5">
        <v>1064</v>
      </c>
      <c r="D19" s="56">
        <v>44659</v>
      </c>
      <c r="E19" s="23">
        <v>17540</v>
      </c>
      <c r="F19" s="57">
        <f>COUNTIFS(Tabla54['# FAC.],Tabla67[[#This Row],['# FAC.]])</f>
        <v>1</v>
      </c>
      <c r="G19" s="23">
        <f>SUMIFS(Tabla54[PAGADO ($)],Tabla54['# FAC.],Tabla67[[#This Row],['# FAC.]])</f>
        <v>995</v>
      </c>
      <c r="H19" s="23">
        <f>Tabla67[[#This Row],[FACTURADO ($)]]-Tabla67[[#This Row],[MONTO]]</f>
        <v>16545</v>
      </c>
      <c r="J19" s="49"/>
      <c r="K19" s="42">
        <v>1</v>
      </c>
      <c r="L19" s="11">
        <v>7.2</v>
      </c>
      <c r="M19" s="11" t="s">
        <v>262</v>
      </c>
    </row>
    <row r="20" spans="2:13" x14ac:dyDescent="0.3">
      <c r="B20" s="11" t="s">
        <v>285</v>
      </c>
      <c r="C20" s="5">
        <v>1065</v>
      </c>
      <c r="D20" s="56">
        <v>44659</v>
      </c>
      <c r="E20" s="23">
        <v>8400.2000000000007</v>
      </c>
      <c r="F20" s="57">
        <f>COUNTIFS(Tabla54['# FAC.],Tabla67[[#This Row],['# FAC.]])</f>
        <v>1</v>
      </c>
      <c r="G20" s="23">
        <f>SUMIFS(Tabla54[PAGADO ($)],Tabla54['# FAC.],Tabla67[[#This Row],['# FAC.]])</f>
        <v>8400.2000000000007</v>
      </c>
      <c r="H20" s="23">
        <f>Tabla67[[#This Row],[FACTURADO ($)]]-Tabla67[[#This Row],[MONTO]]</f>
        <v>0</v>
      </c>
      <c r="J20" s="49"/>
      <c r="K20" s="42">
        <v>1</v>
      </c>
      <c r="L20" s="11">
        <v>7.3</v>
      </c>
      <c r="M20" s="11" t="s">
        <v>263</v>
      </c>
    </row>
    <row r="21" spans="2:13" x14ac:dyDescent="0.3">
      <c r="B21" s="11" t="s">
        <v>283</v>
      </c>
      <c r="C21" s="5">
        <v>1066</v>
      </c>
      <c r="D21" s="56">
        <v>44665</v>
      </c>
      <c r="E21" s="23">
        <v>15454</v>
      </c>
      <c r="F21" s="57">
        <f>COUNTIFS(Tabla54['# FAC.],Tabla67[[#This Row],['# FAC.]])</f>
        <v>1</v>
      </c>
      <c r="G21" s="23">
        <f>SUMIFS(Tabla54[PAGADO ($)],Tabla54['# FAC.],Tabla67[[#This Row],['# FAC.]])</f>
        <v>5400</v>
      </c>
      <c r="H21" s="23">
        <f>Tabla67[[#This Row],[FACTURADO ($)]]-Tabla67[[#This Row],[MONTO]]</f>
        <v>10054</v>
      </c>
      <c r="J21" s="49"/>
      <c r="K21" s="42">
        <v>1</v>
      </c>
      <c r="L21" s="11">
        <v>7.4</v>
      </c>
      <c r="M21" s="48" t="s">
        <v>264</v>
      </c>
    </row>
    <row r="22" spans="2:13" x14ac:dyDescent="0.3">
      <c r="B22" s="11" t="s">
        <v>286</v>
      </c>
      <c r="C22" s="5">
        <v>1067</v>
      </c>
      <c r="D22" s="56">
        <v>44669</v>
      </c>
      <c r="E22" s="23">
        <v>24570</v>
      </c>
      <c r="F22" s="57">
        <f>COUNTIFS(Tabla54['# FAC.],Tabla67[[#This Row],['# FAC.]])</f>
        <v>0</v>
      </c>
      <c r="G22" s="23">
        <f>SUMIFS(Tabla54[PAGADO ($)],Tabla54['# FAC.],Tabla67[[#This Row],['# FAC.]])</f>
        <v>0</v>
      </c>
      <c r="H22" s="23">
        <f>Tabla67[[#This Row],[FACTURADO ($)]]-Tabla67[[#This Row],[MONTO]]</f>
        <v>24570</v>
      </c>
      <c r="J22" s="49"/>
      <c r="K22" s="42">
        <v>1</v>
      </c>
      <c r="L22" s="11">
        <v>7.5</v>
      </c>
      <c r="M22" s="11" t="s">
        <v>265</v>
      </c>
    </row>
    <row r="23" spans="2:13" x14ac:dyDescent="0.3">
      <c r="B23" s="11" t="s">
        <v>286</v>
      </c>
      <c r="C23" s="5">
        <v>1068</v>
      </c>
      <c r="D23" s="56">
        <v>44689</v>
      </c>
      <c r="E23" s="23">
        <v>1500</v>
      </c>
      <c r="F23" s="57">
        <f>COUNTIFS(Tabla54['# FAC.],Tabla67[[#This Row],['# FAC.]])</f>
        <v>0</v>
      </c>
      <c r="G23" s="23">
        <f>SUMIFS(Tabla54[PAGADO ($)],Tabla54['# FAC.],Tabla67[[#This Row],['# FAC.]])</f>
        <v>0</v>
      </c>
      <c r="H23" s="23">
        <f>Tabla67[[#This Row],[FACTURADO ($)]]-Tabla67[[#This Row],[MONTO]]</f>
        <v>1500</v>
      </c>
      <c r="J23" s="49"/>
    </row>
  </sheetData>
  <dataValidations count="2">
    <dataValidation allowBlank="1" showInputMessage="1" showErrorMessage="1" promptTitle="FORMULA" prompt="SUMAR.SI.CONJUNTO" sqref="G7:G23" xr:uid="{1B3F8495-A142-4222-96E8-BB829CF4CE60}"/>
    <dataValidation allowBlank="1" showInputMessage="1" showErrorMessage="1" promptTitle="FORMULA" prompt="CONTAR.SI.CONJUNTO" sqref="F7:F23" xr:uid="{7077656C-3D4D-4762-960C-3B7B8956C8D2}"/>
  </dataValidations>
  <pageMargins left="0.7" right="0.7" top="0.75" bottom="0.75" header="0.3" footer="0.3"/>
  <pageSetup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0829766-656A-4A90-B82B-04B1A0BC289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1"/>
              <x14:cfIcon iconSet="3Symbols" iconId="2"/>
            </x14:iconSet>
          </x14:cfRule>
          <xm:sqref>K18:K22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A2F3-A546-40FF-8449-E58B551E0ED7}">
  <dimension ref="B2:H17"/>
  <sheetViews>
    <sheetView workbookViewId="0">
      <selection activeCell="H23" sqref="H23"/>
    </sheetView>
  </sheetViews>
  <sheetFormatPr baseColWidth="10" defaultRowHeight="14.4" x14ac:dyDescent="0.3"/>
  <cols>
    <col min="1" max="1" width="5.44140625" customWidth="1"/>
    <col min="2" max="2" width="3.88671875" customWidth="1"/>
    <col min="3" max="3" width="4.21875" customWidth="1"/>
    <col min="5" max="5" width="21.21875" customWidth="1"/>
    <col min="6" max="6" width="13.5546875" customWidth="1"/>
    <col min="7" max="7" width="12.88671875" customWidth="1"/>
    <col min="8" max="8" width="11.88671875" customWidth="1"/>
  </cols>
  <sheetData>
    <row r="2" spans="2:8" x14ac:dyDescent="0.3">
      <c r="B2" s="47" t="s">
        <v>270</v>
      </c>
      <c r="C2" s="46" t="s">
        <v>266</v>
      </c>
      <c r="D2" s="46"/>
    </row>
    <row r="3" spans="2:8" x14ac:dyDescent="0.3">
      <c r="B3" s="42">
        <v>1</v>
      </c>
      <c r="C3" s="11">
        <v>8.1</v>
      </c>
      <c r="D3" s="11" t="s">
        <v>267</v>
      </c>
    </row>
    <row r="4" spans="2:8" x14ac:dyDescent="0.3">
      <c r="B4" s="42">
        <v>1</v>
      </c>
      <c r="C4" s="11">
        <v>8.1999999999999993</v>
      </c>
      <c r="D4" s="11" t="s">
        <v>268</v>
      </c>
    </row>
    <row r="6" spans="2:8" ht="15.6" x14ac:dyDescent="0.3">
      <c r="E6" s="58"/>
      <c r="F6" s="58"/>
      <c r="G6" s="58"/>
      <c r="H6" s="58"/>
    </row>
    <row r="7" spans="2:8" ht="15.6" x14ac:dyDescent="0.3">
      <c r="E7" s="58"/>
      <c r="F7" s="58"/>
      <c r="G7" s="58"/>
      <c r="H7" s="58"/>
    </row>
    <row r="8" spans="2:8" ht="15.6" x14ac:dyDescent="0.3">
      <c r="E8" s="59"/>
      <c r="F8" s="58"/>
      <c r="G8" s="58"/>
      <c r="H8" s="60"/>
    </row>
    <row r="9" spans="2:8" ht="15.6" x14ac:dyDescent="0.3">
      <c r="E9" s="58"/>
      <c r="F9" s="58"/>
      <c r="G9" s="61"/>
      <c r="H9" s="58"/>
    </row>
    <row r="10" spans="2:8" ht="15.6" x14ac:dyDescent="0.3">
      <c r="E10" s="62" t="s">
        <v>287</v>
      </c>
      <c r="F10" s="63" t="s">
        <v>288</v>
      </c>
      <c r="G10" s="64" t="s">
        <v>280</v>
      </c>
      <c r="H10" s="58" t="s">
        <v>289</v>
      </c>
    </row>
    <row r="11" spans="2:8" ht="15.6" x14ac:dyDescent="0.3">
      <c r="E11" s="61" t="s">
        <v>286</v>
      </c>
      <c r="F11" s="65">
        <v>26070</v>
      </c>
      <c r="G11" s="65">
        <v>0</v>
      </c>
      <c r="H11" s="65">
        <v>26070</v>
      </c>
    </row>
    <row r="12" spans="2:8" ht="15.6" x14ac:dyDescent="0.3">
      <c r="E12" s="61" t="s">
        <v>282</v>
      </c>
      <c r="F12" s="65">
        <v>36219.050000000003</v>
      </c>
      <c r="G12" s="65">
        <v>16713.059999999998</v>
      </c>
      <c r="H12" s="65">
        <v>19505.989999999998</v>
      </c>
    </row>
    <row r="13" spans="2:8" ht="15.6" x14ac:dyDescent="0.3">
      <c r="E13" s="61" t="s">
        <v>285</v>
      </c>
      <c r="F13" s="65">
        <v>27846.75</v>
      </c>
      <c r="G13" s="65">
        <v>9395.2000000000007</v>
      </c>
      <c r="H13" s="65">
        <v>18451.55</v>
      </c>
    </row>
    <row r="14" spans="2:8" ht="15.6" x14ac:dyDescent="0.3">
      <c r="E14" s="61" t="s">
        <v>284</v>
      </c>
      <c r="F14" s="65">
        <v>35450.5</v>
      </c>
      <c r="G14" s="65">
        <v>19400</v>
      </c>
      <c r="H14" s="65">
        <v>16050.5</v>
      </c>
    </row>
    <row r="15" spans="2:8" ht="15.6" x14ac:dyDescent="0.3">
      <c r="E15" s="61" t="s">
        <v>283</v>
      </c>
      <c r="F15" s="65">
        <v>27854</v>
      </c>
      <c r="G15" s="65">
        <v>17800</v>
      </c>
      <c r="H15" s="65">
        <v>10054</v>
      </c>
    </row>
    <row r="16" spans="2:8" ht="15.6" x14ac:dyDescent="0.3">
      <c r="E16" s="61" t="s">
        <v>281</v>
      </c>
      <c r="F16" s="65">
        <v>13666.52</v>
      </c>
      <c r="G16" s="65">
        <v>5216.5200000000004</v>
      </c>
      <c r="H16" s="65">
        <v>8450</v>
      </c>
    </row>
    <row r="17" spans="5:8" ht="15.6" x14ac:dyDescent="0.3">
      <c r="E17" s="61" t="s">
        <v>146</v>
      </c>
      <c r="F17" s="65">
        <v>167106.82</v>
      </c>
      <c r="G17" s="65">
        <v>68524.78</v>
      </c>
      <c r="H17" s="65">
        <v>98582.040000000008</v>
      </c>
    </row>
  </sheetData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1F6B587-8E99-4B55-8FC7-3FF8FAD383D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1"/>
              <x14:cfIcon iconSet="3Symbols" iconId="2"/>
            </x14:iconSet>
          </x14:cfRule>
          <xm:sqref>B3:B4</xm:sqref>
        </x14:conditionalFormatting>
        <x14:conditionalFormatting xmlns:xm="http://schemas.microsoft.com/office/excel/2006/main">
          <x14:cfRule type="iconSet" priority="1" id="{79CE5DD1-FE26-4AC2-8355-247D3B492A4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1"/>
              <x14:cfIcon iconSet="3Symbols" iconId="2"/>
            </x14:iconSet>
          </x14:cfRule>
          <xm:sqref>B2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8EE1-2DDF-4F17-8FC1-0D814C5EFA85}">
  <sheetPr>
    <tabColor theme="9" tint="0.79998168889431442"/>
  </sheetPr>
  <dimension ref="B2:Q422"/>
  <sheetViews>
    <sheetView showGridLines="0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Q13" sqref="Q13"/>
    </sheetView>
  </sheetViews>
  <sheetFormatPr baseColWidth="10" defaultRowHeight="14.4" x14ac:dyDescent="0.3"/>
  <cols>
    <col min="1" max="1" width="3.88671875" customWidth="1"/>
    <col min="2" max="2" width="11.109375" customWidth="1"/>
    <col min="3" max="3" width="10.109375" bestFit="1" customWidth="1"/>
    <col min="4" max="4" width="13.109375" bestFit="1" customWidth="1"/>
    <col min="5" max="5" width="10" bestFit="1" customWidth="1"/>
    <col min="6" max="6" width="13.21875" bestFit="1" customWidth="1"/>
    <col min="7" max="7" width="32.5546875" bestFit="1" customWidth="1"/>
    <col min="8" max="8" width="8.44140625" bestFit="1" customWidth="1"/>
    <col min="9" max="9" width="12.109375" bestFit="1" customWidth="1"/>
    <col min="10" max="10" width="7.109375" customWidth="1"/>
    <col min="11" max="11" width="3.6640625" customWidth="1"/>
    <col min="12" max="12" width="4.21875" customWidth="1"/>
    <col min="13" max="13" width="16.5546875" bestFit="1" customWidth="1"/>
    <col min="14" max="14" width="17.44140625" bestFit="1" customWidth="1"/>
    <col min="15" max="15" width="2.33203125" customWidth="1"/>
    <col min="16" max="16" width="16.5546875" bestFit="1" customWidth="1"/>
    <col min="17" max="17" width="17.44140625" bestFit="1" customWidth="1"/>
  </cols>
  <sheetData>
    <row r="2" spans="2:17" x14ac:dyDescent="0.3">
      <c r="K2" s="47" t="s">
        <v>320</v>
      </c>
      <c r="L2" s="46" t="s">
        <v>291</v>
      </c>
      <c r="M2" s="66"/>
    </row>
    <row r="3" spans="2:17" ht="15.6" x14ac:dyDescent="0.3">
      <c r="K3" s="67">
        <v>1</v>
      </c>
      <c r="L3" s="11">
        <v>9.1</v>
      </c>
      <c r="M3" s="11" t="s">
        <v>292</v>
      </c>
    </row>
    <row r="4" spans="2:17" ht="15.6" x14ac:dyDescent="0.3">
      <c r="K4" s="68"/>
      <c r="L4" s="10"/>
      <c r="M4" s="11" t="s">
        <v>293</v>
      </c>
    </row>
    <row r="5" spans="2:17" ht="15.6" x14ac:dyDescent="0.3">
      <c r="K5" s="68"/>
      <c r="L5" s="10"/>
      <c r="M5" s="11" t="s">
        <v>294</v>
      </c>
    </row>
    <row r="6" spans="2:17" ht="15.6" x14ac:dyDescent="0.3">
      <c r="B6" s="5" t="s">
        <v>72</v>
      </c>
      <c r="C6" s="11" t="s">
        <v>93</v>
      </c>
      <c r="D6" s="20" t="s">
        <v>94</v>
      </c>
      <c r="E6" s="37" t="s">
        <v>156</v>
      </c>
      <c r="F6" t="s">
        <v>157</v>
      </c>
      <c r="G6" t="s">
        <v>303</v>
      </c>
      <c r="H6" t="s">
        <v>158</v>
      </c>
      <c r="I6" s="70" t="s">
        <v>61</v>
      </c>
      <c r="K6" s="67">
        <v>1</v>
      </c>
      <c r="L6" s="11">
        <v>9.1999999999999993</v>
      </c>
      <c r="M6" s="11" t="s">
        <v>295</v>
      </c>
    </row>
    <row r="7" spans="2:17" x14ac:dyDescent="0.3">
      <c r="B7" s="5">
        <v>54904</v>
      </c>
      <c r="C7" s="56">
        <v>44579</v>
      </c>
      <c r="D7" t="s">
        <v>304</v>
      </c>
      <c r="E7" t="s">
        <v>161</v>
      </c>
      <c r="F7" t="s">
        <v>305</v>
      </c>
      <c r="G7" t="s">
        <v>167</v>
      </c>
      <c r="H7">
        <v>1503714</v>
      </c>
      <c r="I7" s="23">
        <v>92.5</v>
      </c>
    </row>
    <row r="8" spans="2:17" x14ac:dyDescent="0.3">
      <c r="B8" s="5">
        <v>54904</v>
      </c>
      <c r="C8" s="56">
        <v>44856</v>
      </c>
      <c r="D8" t="s">
        <v>304</v>
      </c>
      <c r="E8" t="s">
        <v>306</v>
      </c>
      <c r="F8" t="s">
        <v>307</v>
      </c>
      <c r="G8" t="s">
        <v>168</v>
      </c>
      <c r="H8">
        <v>1005544</v>
      </c>
      <c r="I8" s="23">
        <v>249</v>
      </c>
      <c r="M8" s="9" t="s">
        <v>325</v>
      </c>
      <c r="P8" s="9" t="s">
        <v>324</v>
      </c>
    </row>
    <row r="9" spans="2:17" x14ac:dyDescent="0.3">
      <c r="B9" s="5">
        <v>54905</v>
      </c>
      <c r="C9" s="56">
        <v>44579</v>
      </c>
      <c r="D9" t="s">
        <v>308</v>
      </c>
      <c r="E9" t="s">
        <v>162</v>
      </c>
      <c r="F9" t="s">
        <v>305</v>
      </c>
      <c r="G9" t="s">
        <v>169</v>
      </c>
      <c r="H9">
        <v>1006387</v>
      </c>
      <c r="I9" s="23">
        <v>30</v>
      </c>
    </row>
    <row r="10" spans="2:17" x14ac:dyDescent="0.3">
      <c r="B10" s="5">
        <v>54906</v>
      </c>
      <c r="C10" s="56">
        <v>44823</v>
      </c>
      <c r="D10" t="s">
        <v>309</v>
      </c>
      <c r="E10" t="s">
        <v>306</v>
      </c>
      <c r="F10" t="s">
        <v>310</v>
      </c>
      <c r="G10" t="s">
        <v>170</v>
      </c>
      <c r="H10">
        <v>1555542</v>
      </c>
      <c r="I10" s="23">
        <v>299.55</v>
      </c>
      <c r="M10" s="32" t="s">
        <v>212</v>
      </c>
      <c r="N10" t="s">
        <v>323</v>
      </c>
      <c r="P10" s="32" t="s">
        <v>94</v>
      </c>
      <c r="Q10" t="s">
        <v>323</v>
      </c>
    </row>
    <row r="11" spans="2:17" x14ac:dyDescent="0.3">
      <c r="B11" s="5">
        <v>54907</v>
      </c>
      <c r="C11" s="56">
        <v>44587</v>
      </c>
      <c r="D11" t="s">
        <v>304</v>
      </c>
      <c r="E11" t="s">
        <v>163</v>
      </c>
      <c r="F11" t="s">
        <v>311</v>
      </c>
      <c r="G11" t="s">
        <v>171</v>
      </c>
      <c r="H11">
        <v>1203058</v>
      </c>
      <c r="I11" s="23">
        <v>84.2</v>
      </c>
      <c r="K11" s="23"/>
      <c r="M11" s="11" t="s">
        <v>154</v>
      </c>
      <c r="N11" s="34">
        <v>855</v>
      </c>
      <c r="P11" s="11" t="s">
        <v>315</v>
      </c>
      <c r="Q11" s="34">
        <v>2207.5</v>
      </c>
    </row>
    <row r="12" spans="2:17" x14ac:dyDescent="0.3">
      <c r="B12" s="5">
        <v>54908</v>
      </c>
      <c r="C12" s="56">
        <v>44587</v>
      </c>
      <c r="D12" t="s">
        <v>312</v>
      </c>
      <c r="E12" t="s">
        <v>161</v>
      </c>
      <c r="F12" t="s">
        <v>311</v>
      </c>
      <c r="G12" t="s">
        <v>172</v>
      </c>
      <c r="H12">
        <v>3001673</v>
      </c>
      <c r="I12" s="23">
        <v>60</v>
      </c>
      <c r="K12" s="23"/>
      <c r="M12" s="11" t="s">
        <v>204</v>
      </c>
      <c r="N12" s="34">
        <v>168</v>
      </c>
      <c r="P12" s="11" t="s">
        <v>313</v>
      </c>
      <c r="Q12" s="34">
        <v>2382.5</v>
      </c>
    </row>
    <row r="13" spans="2:17" x14ac:dyDescent="0.3">
      <c r="B13" s="5">
        <v>54909</v>
      </c>
      <c r="C13" s="56">
        <v>44742</v>
      </c>
      <c r="D13" t="s">
        <v>308</v>
      </c>
      <c r="E13" t="s">
        <v>306</v>
      </c>
      <c r="F13" t="s">
        <v>311</v>
      </c>
      <c r="G13" t="s">
        <v>173</v>
      </c>
      <c r="H13">
        <v>1507913</v>
      </c>
      <c r="I13" s="23">
        <v>29.5</v>
      </c>
      <c r="J13" s="23"/>
      <c r="K13" s="23"/>
      <c r="M13" s="11" t="s">
        <v>206</v>
      </c>
      <c r="N13" s="34">
        <v>299.55</v>
      </c>
      <c r="P13" s="11" t="s">
        <v>309</v>
      </c>
      <c r="Q13" s="34">
        <v>3206.3500000000004</v>
      </c>
    </row>
    <row r="14" spans="2:17" x14ac:dyDescent="0.3">
      <c r="B14" s="5">
        <v>54909</v>
      </c>
      <c r="C14" s="56">
        <v>44587</v>
      </c>
      <c r="D14" t="s">
        <v>308</v>
      </c>
      <c r="E14" t="s">
        <v>164</v>
      </c>
      <c r="F14" t="s">
        <v>307</v>
      </c>
      <c r="G14" t="s">
        <v>174</v>
      </c>
      <c r="H14">
        <v>1005091</v>
      </c>
      <c r="I14" s="23">
        <v>150</v>
      </c>
      <c r="J14" s="23"/>
      <c r="K14" s="23"/>
      <c r="M14" s="11" t="s">
        <v>207</v>
      </c>
      <c r="N14" s="34">
        <v>351.85</v>
      </c>
      <c r="P14" s="11" t="s">
        <v>312</v>
      </c>
      <c r="Q14" s="34">
        <v>3348.85</v>
      </c>
    </row>
    <row r="15" spans="2:17" x14ac:dyDescent="0.3">
      <c r="B15" s="5">
        <v>54910</v>
      </c>
      <c r="C15" s="56">
        <v>44589</v>
      </c>
      <c r="D15" t="s">
        <v>313</v>
      </c>
      <c r="E15" t="s">
        <v>162</v>
      </c>
      <c r="F15" t="s">
        <v>305</v>
      </c>
      <c r="G15" t="s">
        <v>175</v>
      </c>
      <c r="H15">
        <v>1007048</v>
      </c>
      <c r="I15" s="23">
        <v>190</v>
      </c>
      <c r="J15" s="23"/>
      <c r="K15" s="23"/>
      <c r="M15" s="11" t="s">
        <v>208</v>
      </c>
      <c r="N15" s="34">
        <v>383.55</v>
      </c>
      <c r="P15" s="11" t="s">
        <v>304</v>
      </c>
      <c r="Q15" s="34">
        <v>3726.15</v>
      </c>
    </row>
    <row r="16" spans="2:17" x14ac:dyDescent="0.3">
      <c r="B16" s="5">
        <v>54911</v>
      </c>
      <c r="C16" s="56">
        <v>44589</v>
      </c>
      <c r="D16" t="s">
        <v>308</v>
      </c>
      <c r="E16" t="s">
        <v>163</v>
      </c>
      <c r="F16" t="s">
        <v>311</v>
      </c>
      <c r="G16" t="s">
        <v>171</v>
      </c>
      <c r="H16">
        <v>1203058</v>
      </c>
      <c r="I16" s="23">
        <v>84.2</v>
      </c>
      <c r="J16" s="23"/>
      <c r="K16" s="23"/>
      <c r="M16" s="11" t="s">
        <v>209</v>
      </c>
      <c r="N16" s="34">
        <v>25</v>
      </c>
      <c r="P16" s="11" t="s">
        <v>308</v>
      </c>
      <c r="Q16" s="34">
        <v>3886.7</v>
      </c>
    </row>
    <row r="17" spans="2:17" x14ac:dyDescent="0.3">
      <c r="B17" s="5">
        <v>54912</v>
      </c>
      <c r="C17" s="56">
        <v>44740</v>
      </c>
      <c r="D17" t="s">
        <v>314</v>
      </c>
      <c r="E17" t="s">
        <v>306</v>
      </c>
      <c r="F17" t="s">
        <v>307</v>
      </c>
      <c r="G17" t="s">
        <v>188</v>
      </c>
      <c r="H17">
        <v>1303214</v>
      </c>
      <c r="I17" s="23">
        <v>52.3</v>
      </c>
      <c r="J17" s="23"/>
      <c r="K17" s="23"/>
      <c r="M17" s="11" t="s">
        <v>319</v>
      </c>
      <c r="N17" s="34">
        <v>299.55</v>
      </c>
      <c r="P17" s="11" t="s">
        <v>314</v>
      </c>
      <c r="Q17" s="34">
        <v>11743.7</v>
      </c>
    </row>
    <row r="18" spans="2:17" x14ac:dyDescent="0.3">
      <c r="B18" s="5">
        <v>54912</v>
      </c>
      <c r="C18" s="56">
        <v>44590</v>
      </c>
      <c r="D18" t="s">
        <v>314</v>
      </c>
      <c r="E18" t="s">
        <v>306</v>
      </c>
      <c r="F18" t="s">
        <v>307</v>
      </c>
      <c r="G18" t="s">
        <v>166</v>
      </c>
      <c r="H18">
        <v>1001149</v>
      </c>
      <c r="I18" s="23">
        <v>84</v>
      </c>
      <c r="J18" s="23"/>
      <c r="K18" s="23"/>
      <c r="M18" s="11" t="s">
        <v>146</v>
      </c>
      <c r="N18" s="34">
        <v>2382.5000000000005</v>
      </c>
      <c r="P18" s="11" t="s">
        <v>146</v>
      </c>
      <c r="Q18" s="34">
        <v>30501.75</v>
      </c>
    </row>
    <row r="19" spans="2:17" x14ac:dyDescent="0.3">
      <c r="B19" s="5">
        <v>54912</v>
      </c>
      <c r="C19" s="56">
        <v>44801</v>
      </c>
      <c r="D19" t="s">
        <v>314</v>
      </c>
      <c r="E19" t="s">
        <v>163</v>
      </c>
      <c r="F19" t="s">
        <v>311</v>
      </c>
      <c r="G19" t="s">
        <v>189</v>
      </c>
      <c r="H19">
        <v>1403930</v>
      </c>
      <c r="I19" s="23">
        <v>80.400000000000006</v>
      </c>
      <c r="J19" s="23"/>
      <c r="K19" s="23"/>
    </row>
    <row r="20" spans="2:17" x14ac:dyDescent="0.3">
      <c r="B20" s="5">
        <v>54912</v>
      </c>
      <c r="C20" s="56">
        <v>44801</v>
      </c>
      <c r="D20" t="s">
        <v>314</v>
      </c>
      <c r="E20" t="s">
        <v>163</v>
      </c>
      <c r="F20" t="s">
        <v>311</v>
      </c>
      <c r="G20" t="s">
        <v>189</v>
      </c>
      <c r="H20">
        <v>1403930</v>
      </c>
      <c r="I20" s="23">
        <v>80.400000000000006</v>
      </c>
      <c r="J20" s="23"/>
      <c r="K20" s="23"/>
    </row>
    <row r="21" spans="2:17" x14ac:dyDescent="0.3">
      <c r="B21" s="5">
        <v>54912</v>
      </c>
      <c r="C21" s="56">
        <v>44738</v>
      </c>
      <c r="D21" t="s">
        <v>314</v>
      </c>
      <c r="E21" t="s">
        <v>306</v>
      </c>
      <c r="F21" t="s">
        <v>307</v>
      </c>
      <c r="G21" t="s">
        <v>176</v>
      </c>
      <c r="H21">
        <v>1403020</v>
      </c>
      <c r="I21" s="23">
        <v>150</v>
      </c>
      <c r="J21" s="23"/>
      <c r="K21" s="23"/>
    </row>
    <row r="22" spans="2:17" x14ac:dyDescent="0.3">
      <c r="B22" s="5">
        <v>54912</v>
      </c>
      <c r="C22" s="56">
        <v>44590</v>
      </c>
      <c r="D22" t="s">
        <v>314</v>
      </c>
      <c r="E22" t="s">
        <v>162</v>
      </c>
      <c r="F22" t="s">
        <v>305</v>
      </c>
      <c r="G22" t="s">
        <v>190</v>
      </c>
      <c r="H22">
        <v>1209297</v>
      </c>
      <c r="I22" s="23">
        <v>75.2</v>
      </c>
      <c r="J22" s="23"/>
      <c r="K22" s="23"/>
    </row>
    <row r="23" spans="2:17" x14ac:dyDescent="0.3">
      <c r="B23" s="5">
        <v>54912</v>
      </c>
      <c r="C23" s="56">
        <v>44590</v>
      </c>
      <c r="D23" t="s">
        <v>314</v>
      </c>
      <c r="E23" t="s">
        <v>163</v>
      </c>
      <c r="F23" t="s">
        <v>311</v>
      </c>
      <c r="G23" t="s">
        <v>189</v>
      </c>
      <c r="H23">
        <v>1403930</v>
      </c>
      <c r="I23" s="23">
        <v>80.400000000000006</v>
      </c>
      <c r="J23" s="23"/>
      <c r="K23" s="23"/>
    </row>
    <row r="24" spans="2:17" x14ac:dyDescent="0.3">
      <c r="B24" s="5">
        <v>54912</v>
      </c>
      <c r="C24" s="56">
        <v>44590</v>
      </c>
      <c r="D24" t="s">
        <v>314</v>
      </c>
      <c r="E24" t="s">
        <v>306</v>
      </c>
      <c r="F24" t="s">
        <v>307</v>
      </c>
      <c r="G24" t="s">
        <v>188</v>
      </c>
      <c r="H24">
        <v>1303214</v>
      </c>
      <c r="I24" s="23">
        <v>52.3</v>
      </c>
      <c r="J24" s="23"/>
      <c r="K24" s="23"/>
    </row>
    <row r="25" spans="2:17" x14ac:dyDescent="0.3">
      <c r="B25" s="5">
        <v>54912</v>
      </c>
      <c r="C25" s="56">
        <v>44590</v>
      </c>
      <c r="D25" t="s">
        <v>314</v>
      </c>
      <c r="E25" t="s">
        <v>306</v>
      </c>
      <c r="F25" t="s">
        <v>307</v>
      </c>
      <c r="G25" t="s">
        <v>188</v>
      </c>
      <c r="H25">
        <v>1303214</v>
      </c>
      <c r="I25" s="23">
        <v>52.3</v>
      </c>
      <c r="J25" s="23"/>
      <c r="K25" s="23"/>
    </row>
    <row r="26" spans="2:17" x14ac:dyDescent="0.3">
      <c r="B26" s="5">
        <v>54913</v>
      </c>
      <c r="C26" s="56">
        <v>44590</v>
      </c>
      <c r="D26" t="s">
        <v>312</v>
      </c>
      <c r="E26" t="s">
        <v>163</v>
      </c>
      <c r="F26" t="s">
        <v>311</v>
      </c>
      <c r="G26" t="s">
        <v>189</v>
      </c>
      <c r="H26">
        <v>1403930</v>
      </c>
      <c r="I26" s="23">
        <v>80.400000000000006</v>
      </c>
      <c r="J26" s="23"/>
      <c r="K26" s="23"/>
    </row>
    <row r="27" spans="2:17" x14ac:dyDescent="0.3">
      <c r="B27" s="5">
        <v>54914</v>
      </c>
      <c r="C27" s="56">
        <v>44735</v>
      </c>
      <c r="D27" t="s">
        <v>314</v>
      </c>
      <c r="E27" t="s">
        <v>306</v>
      </c>
      <c r="F27" t="s">
        <v>307</v>
      </c>
      <c r="G27" t="s">
        <v>166</v>
      </c>
      <c r="H27">
        <v>1001149</v>
      </c>
      <c r="I27" s="23">
        <v>84</v>
      </c>
      <c r="J27" s="23"/>
      <c r="K27" s="23"/>
    </row>
    <row r="28" spans="2:17" x14ac:dyDescent="0.3">
      <c r="B28" s="5">
        <v>54914</v>
      </c>
      <c r="C28" s="56">
        <v>44735</v>
      </c>
      <c r="D28" t="s">
        <v>314</v>
      </c>
      <c r="E28" t="s">
        <v>306</v>
      </c>
      <c r="F28" t="s">
        <v>307</v>
      </c>
      <c r="G28" t="s">
        <v>166</v>
      </c>
      <c r="H28">
        <v>1001149</v>
      </c>
      <c r="I28" s="23">
        <v>84</v>
      </c>
      <c r="J28" s="23"/>
      <c r="K28" s="23"/>
    </row>
    <row r="29" spans="2:17" x14ac:dyDescent="0.3">
      <c r="B29" s="5">
        <v>54914</v>
      </c>
      <c r="C29" s="56">
        <v>44735</v>
      </c>
      <c r="D29" t="s">
        <v>314</v>
      </c>
      <c r="E29" t="s">
        <v>306</v>
      </c>
      <c r="F29" t="s">
        <v>307</v>
      </c>
      <c r="G29" t="s">
        <v>176</v>
      </c>
      <c r="H29">
        <v>1403020</v>
      </c>
      <c r="I29" s="23">
        <v>150</v>
      </c>
      <c r="J29" s="23"/>
      <c r="K29" s="23"/>
    </row>
    <row r="30" spans="2:17" x14ac:dyDescent="0.3">
      <c r="B30" s="5">
        <v>54915</v>
      </c>
      <c r="C30" s="56">
        <v>44592</v>
      </c>
      <c r="D30" t="s">
        <v>315</v>
      </c>
      <c r="E30" t="s">
        <v>161</v>
      </c>
      <c r="F30" t="s">
        <v>316</v>
      </c>
      <c r="G30" t="s">
        <v>177</v>
      </c>
      <c r="H30">
        <v>1509928</v>
      </c>
      <c r="I30" s="23">
        <v>720.5</v>
      </c>
      <c r="J30" s="23"/>
      <c r="K30" s="23"/>
    </row>
    <row r="31" spans="2:17" x14ac:dyDescent="0.3">
      <c r="B31" s="5">
        <v>54916</v>
      </c>
      <c r="C31" s="56">
        <v>44593</v>
      </c>
      <c r="D31" t="s">
        <v>314</v>
      </c>
      <c r="E31" t="s">
        <v>306</v>
      </c>
      <c r="F31" t="s">
        <v>317</v>
      </c>
      <c r="G31" t="s">
        <v>184</v>
      </c>
      <c r="H31">
        <v>1006144</v>
      </c>
      <c r="I31" s="23">
        <v>855</v>
      </c>
      <c r="J31" s="23"/>
      <c r="K31" s="23"/>
    </row>
    <row r="32" spans="2:17" x14ac:dyDescent="0.3">
      <c r="B32" s="5">
        <v>54916</v>
      </c>
      <c r="C32" s="56">
        <v>44738</v>
      </c>
      <c r="D32" t="s">
        <v>314</v>
      </c>
      <c r="E32" t="s">
        <v>306</v>
      </c>
      <c r="F32" t="s">
        <v>317</v>
      </c>
      <c r="G32" t="s">
        <v>184</v>
      </c>
      <c r="H32">
        <v>1006144</v>
      </c>
      <c r="I32" s="23">
        <v>855</v>
      </c>
      <c r="J32" s="23"/>
      <c r="K32" s="23"/>
    </row>
    <row r="33" spans="2:11" x14ac:dyDescent="0.3">
      <c r="B33" s="5">
        <v>54916</v>
      </c>
      <c r="C33" s="56">
        <v>44593</v>
      </c>
      <c r="D33" t="s">
        <v>314</v>
      </c>
      <c r="E33" t="s">
        <v>306</v>
      </c>
      <c r="F33" t="s">
        <v>317</v>
      </c>
      <c r="G33" t="s">
        <v>184</v>
      </c>
      <c r="H33">
        <v>1006144</v>
      </c>
      <c r="I33" s="23">
        <v>855</v>
      </c>
      <c r="J33" s="23"/>
      <c r="K33" s="23"/>
    </row>
    <row r="34" spans="2:11" x14ac:dyDescent="0.3">
      <c r="B34" s="5">
        <v>54917</v>
      </c>
      <c r="C34" s="56">
        <v>44809</v>
      </c>
      <c r="D34" t="s">
        <v>308</v>
      </c>
      <c r="E34" t="s">
        <v>163</v>
      </c>
      <c r="F34" t="s">
        <v>318</v>
      </c>
      <c r="G34" t="s">
        <v>165</v>
      </c>
      <c r="H34">
        <v>1406602</v>
      </c>
      <c r="I34" s="23">
        <v>120.4</v>
      </c>
      <c r="J34" s="23"/>
      <c r="K34" s="23"/>
    </row>
    <row r="35" spans="2:11" x14ac:dyDescent="0.3">
      <c r="B35" s="5">
        <v>54918</v>
      </c>
      <c r="C35" s="56">
        <v>44622</v>
      </c>
      <c r="D35" t="s">
        <v>314</v>
      </c>
      <c r="E35" t="s">
        <v>162</v>
      </c>
      <c r="F35" t="s">
        <v>305</v>
      </c>
      <c r="G35" t="s">
        <v>175</v>
      </c>
      <c r="H35">
        <v>1007048</v>
      </c>
      <c r="I35" s="23">
        <v>190</v>
      </c>
      <c r="J35" s="23"/>
      <c r="K35" s="23"/>
    </row>
    <row r="36" spans="2:11" x14ac:dyDescent="0.3">
      <c r="B36" s="5">
        <v>54918</v>
      </c>
      <c r="C36" s="56">
        <v>44622</v>
      </c>
      <c r="D36" t="s">
        <v>314</v>
      </c>
      <c r="E36" t="s">
        <v>163</v>
      </c>
      <c r="F36" t="s">
        <v>318</v>
      </c>
      <c r="G36" t="s">
        <v>165</v>
      </c>
      <c r="H36">
        <v>1406602</v>
      </c>
      <c r="I36" s="23">
        <v>120.4</v>
      </c>
      <c r="J36" s="23"/>
      <c r="K36" s="23"/>
    </row>
    <row r="37" spans="2:11" x14ac:dyDescent="0.3">
      <c r="B37" s="5">
        <v>54919</v>
      </c>
      <c r="C37" s="56">
        <v>44596</v>
      </c>
      <c r="D37" t="s">
        <v>312</v>
      </c>
      <c r="E37" t="s">
        <v>164</v>
      </c>
      <c r="F37" t="s">
        <v>317</v>
      </c>
      <c r="G37" t="s">
        <v>178</v>
      </c>
      <c r="H37">
        <v>1003544</v>
      </c>
      <c r="I37" s="23">
        <v>650</v>
      </c>
      <c r="J37" s="23"/>
      <c r="K37" s="23"/>
    </row>
    <row r="38" spans="2:11" x14ac:dyDescent="0.3">
      <c r="B38" s="5">
        <v>54919</v>
      </c>
      <c r="C38" s="56">
        <v>44596</v>
      </c>
      <c r="D38" t="s">
        <v>312</v>
      </c>
      <c r="E38" t="s">
        <v>161</v>
      </c>
      <c r="F38" t="s">
        <v>305</v>
      </c>
      <c r="G38" t="s">
        <v>179</v>
      </c>
      <c r="H38">
        <v>1207777</v>
      </c>
      <c r="I38" s="23">
        <v>45.2</v>
      </c>
      <c r="J38" s="23"/>
      <c r="K38" s="23"/>
    </row>
    <row r="39" spans="2:11" x14ac:dyDescent="0.3">
      <c r="B39" s="5">
        <v>54920</v>
      </c>
      <c r="C39" s="56">
        <v>44596</v>
      </c>
      <c r="D39" t="s">
        <v>304</v>
      </c>
      <c r="E39" t="s">
        <v>164</v>
      </c>
      <c r="F39" t="s">
        <v>317</v>
      </c>
      <c r="G39" t="s">
        <v>180</v>
      </c>
      <c r="H39">
        <v>1007942</v>
      </c>
      <c r="I39" s="23">
        <v>980</v>
      </c>
      <c r="J39" s="23"/>
      <c r="K39" s="23"/>
    </row>
    <row r="40" spans="2:11" x14ac:dyDescent="0.3">
      <c r="B40" s="5">
        <v>54921</v>
      </c>
      <c r="C40" s="56">
        <v>44740</v>
      </c>
      <c r="D40" t="s">
        <v>314</v>
      </c>
      <c r="E40" t="s">
        <v>306</v>
      </c>
      <c r="F40" t="s">
        <v>317</v>
      </c>
      <c r="G40" t="s">
        <v>184</v>
      </c>
      <c r="H40">
        <v>1006144</v>
      </c>
      <c r="I40" s="23">
        <v>855</v>
      </c>
      <c r="J40" s="23"/>
      <c r="K40" s="23"/>
    </row>
    <row r="41" spans="2:11" x14ac:dyDescent="0.3">
      <c r="B41" s="5">
        <v>54922</v>
      </c>
      <c r="C41" s="56">
        <v>44596</v>
      </c>
      <c r="D41" t="s">
        <v>312</v>
      </c>
      <c r="E41" t="s">
        <v>306</v>
      </c>
      <c r="F41" t="s">
        <v>310</v>
      </c>
      <c r="G41" t="s">
        <v>170</v>
      </c>
      <c r="H41">
        <v>1555542</v>
      </c>
      <c r="I41" s="23">
        <v>299.55</v>
      </c>
      <c r="J41" s="23"/>
      <c r="K41" s="23"/>
    </row>
    <row r="42" spans="2:11" x14ac:dyDescent="0.3">
      <c r="B42" s="5">
        <v>54923</v>
      </c>
      <c r="C42" s="56">
        <v>44598</v>
      </c>
      <c r="D42" t="s">
        <v>314</v>
      </c>
      <c r="E42" t="s">
        <v>162</v>
      </c>
      <c r="F42" t="s">
        <v>305</v>
      </c>
      <c r="G42" t="s">
        <v>181</v>
      </c>
      <c r="H42">
        <v>1008861</v>
      </c>
      <c r="I42" s="23">
        <v>170</v>
      </c>
      <c r="J42" s="23"/>
      <c r="K42" s="23"/>
    </row>
    <row r="43" spans="2:11" x14ac:dyDescent="0.3">
      <c r="B43" s="5">
        <v>54924</v>
      </c>
      <c r="C43" s="56">
        <v>44600</v>
      </c>
      <c r="D43" t="s">
        <v>315</v>
      </c>
      <c r="E43" t="s">
        <v>162</v>
      </c>
      <c r="F43" t="s">
        <v>305</v>
      </c>
      <c r="G43" t="s">
        <v>169</v>
      </c>
      <c r="H43">
        <v>1006387</v>
      </c>
      <c r="I43" s="23">
        <v>30</v>
      </c>
      <c r="J43" s="23"/>
      <c r="K43" s="23"/>
    </row>
    <row r="44" spans="2:11" x14ac:dyDescent="0.3">
      <c r="B44" s="5">
        <v>54924</v>
      </c>
      <c r="C44" s="56">
        <v>44600</v>
      </c>
      <c r="D44" t="s">
        <v>315</v>
      </c>
      <c r="E44" t="s">
        <v>306</v>
      </c>
      <c r="F44" t="s">
        <v>311</v>
      </c>
      <c r="G44" t="s">
        <v>182</v>
      </c>
      <c r="H44">
        <v>1006346</v>
      </c>
      <c r="I44" s="23">
        <v>25</v>
      </c>
      <c r="J44" s="23"/>
      <c r="K44" s="23"/>
    </row>
    <row r="45" spans="2:11" x14ac:dyDescent="0.3">
      <c r="B45" s="5">
        <v>54925</v>
      </c>
      <c r="C45" s="56">
        <v>44600</v>
      </c>
      <c r="D45" t="s">
        <v>313</v>
      </c>
      <c r="E45" t="s">
        <v>161</v>
      </c>
      <c r="F45" t="s">
        <v>311</v>
      </c>
      <c r="G45" t="s">
        <v>183</v>
      </c>
      <c r="H45">
        <v>1003234</v>
      </c>
      <c r="I45" s="23">
        <v>32</v>
      </c>
      <c r="J45" s="23"/>
      <c r="K45" s="23"/>
    </row>
    <row r="46" spans="2:11" x14ac:dyDescent="0.3">
      <c r="B46" s="5">
        <v>54925</v>
      </c>
      <c r="C46" s="56">
        <v>44600</v>
      </c>
      <c r="D46" t="s">
        <v>313</v>
      </c>
      <c r="E46" t="s">
        <v>163</v>
      </c>
      <c r="F46" t="s">
        <v>311</v>
      </c>
      <c r="G46" t="s">
        <v>171</v>
      </c>
      <c r="H46">
        <v>1203058</v>
      </c>
      <c r="I46" s="23">
        <v>84.2</v>
      </c>
      <c r="J46" s="23"/>
      <c r="K46" s="23"/>
    </row>
    <row r="47" spans="2:11" x14ac:dyDescent="0.3">
      <c r="B47" s="5">
        <v>54925</v>
      </c>
      <c r="C47" s="56">
        <v>44600</v>
      </c>
      <c r="D47" t="s">
        <v>313</v>
      </c>
      <c r="E47" t="s">
        <v>306</v>
      </c>
      <c r="F47" t="s">
        <v>317</v>
      </c>
      <c r="G47" t="s">
        <v>184</v>
      </c>
      <c r="H47">
        <v>1006144</v>
      </c>
      <c r="I47" s="23">
        <v>855</v>
      </c>
      <c r="J47" s="23"/>
      <c r="K47" s="23"/>
    </row>
    <row r="48" spans="2:11" x14ac:dyDescent="0.3">
      <c r="B48" s="5">
        <v>54926</v>
      </c>
      <c r="C48" s="56">
        <v>44604</v>
      </c>
      <c r="D48" t="s">
        <v>314</v>
      </c>
      <c r="E48" t="s">
        <v>163</v>
      </c>
      <c r="F48" t="s">
        <v>318</v>
      </c>
      <c r="G48" t="s">
        <v>185</v>
      </c>
      <c r="H48">
        <v>1002796</v>
      </c>
      <c r="I48" s="23">
        <v>95</v>
      </c>
      <c r="J48" s="23"/>
      <c r="K48" s="23"/>
    </row>
    <row r="49" spans="2:11" x14ac:dyDescent="0.3">
      <c r="B49" s="5">
        <v>54927</v>
      </c>
      <c r="C49" s="56">
        <v>44605</v>
      </c>
      <c r="D49" t="s">
        <v>304</v>
      </c>
      <c r="E49" t="s">
        <v>306</v>
      </c>
      <c r="F49" t="s">
        <v>307</v>
      </c>
      <c r="G49" t="s">
        <v>166</v>
      </c>
      <c r="H49">
        <v>1001149</v>
      </c>
      <c r="I49" s="23">
        <v>84</v>
      </c>
      <c r="J49" s="23"/>
      <c r="K49" s="23"/>
    </row>
    <row r="50" spans="2:11" x14ac:dyDescent="0.3">
      <c r="B50" s="5">
        <v>54927</v>
      </c>
      <c r="C50" s="56">
        <v>44605</v>
      </c>
      <c r="D50" t="s">
        <v>304</v>
      </c>
      <c r="E50" t="s">
        <v>164</v>
      </c>
      <c r="F50" t="s">
        <v>316</v>
      </c>
      <c r="G50" t="s">
        <v>186</v>
      </c>
      <c r="H50">
        <v>1001769</v>
      </c>
      <c r="I50" s="23">
        <v>65</v>
      </c>
      <c r="J50" s="23"/>
      <c r="K50" s="23"/>
    </row>
    <row r="51" spans="2:11" x14ac:dyDescent="0.3">
      <c r="B51" s="5">
        <v>54928</v>
      </c>
      <c r="C51" s="56">
        <v>44606</v>
      </c>
      <c r="D51" t="s">
        <v>308</v>
      </c>
      <c r="E51" t="s">
        <v>163</v>
      </c>
      <c r="F51" t="s">
        <v>311</v>
      </c>
      <c r="G51" t="s">
        <v>171</v>
      </c>
      <c r="H51">
        <v>1203058</v>
      </c>
      <c r="I51" s="23">
        <v>84.2</v>
      </c>
      <c r="J51" s="23"/>
      <c r="K51" s="23"/>
    </row>
    <row r="52" spans="2:11" x14ac:dyDescent="0.3">
      <c r="B52" s="5">
        <v>54929</v>
      </c>
      <c r="C52" s="56">
        <v>44606</v>
      </c>
      <c r="D52" t="s">
        <v>315</v>
      </c>
      <c r="E52" t="s">
        <v>161</v>
      </c>
      <c r="F52" t="s">
        <v>317</v>
      </c>
      <c r="G52" t="s">
        <v>187</v>
      </c>
      <c r="H52">
        <v>1008075</v>
      </c>
      <c r="I52" s="23">
        <v>1050</v>
      </c>
      <c r="J52" s="23"/>
      <c r="K52" s="23"/>
    </row>
    <row r="53" spans="2:11" x14ac:dyDescent="0.3">
      <c r="B53" s="5">
        <v>54930</v>
      </c>
      <c r="C53" s="56">
        <v>44608</v>
      </c>
      <c r="D53" t="s">
        <v>312</v>
      </c>
      <c r="E53" t="s">
        <v>161</v>
      </c>
      <c r="F53" t="s">
        <v>305</v>
      </c>
      <c r="G53" t="s">
        <v>167</v>
      </c>
      <c r="H53">
        <v>1503714</v>
      </c>
      <c r="I53" s="23">
        <v>92.5</v>
      </c>
      <c r="J53" s="23"/>
      <c r="K53" s="23"/>
    </row>
    <row r="54" spans="2:11" x14ac:dyDescent="0.3">
      <c r="B54" s="5">
        <v>54930</v>
      </c>
      <c r="C54" s="56">
        <v>44609</v>
      </c>
      <c r="D54" t="s">
        <v>312</v>
      </c>
      <c r="E54" t="s">
        <v>306</v>
      </c>
      <c r="F54" t="s">
        <v>307</v>
      </c>
      <c r="G54" t="s">
        <v>176</v>
      </c>
      <c r="H54">
        <v>1403020</v>
      </c>
      <c r="I54" s="23">
        <v>150</v>
      </c>
      <c r="J54" s="23"/>
      <c r="K54" s="23"/>
    </row>
    <row r="55" spans="2:11" x14ac:dyDescent="0.3">
      <c r="B55" s="5">
        <v>54930</v>
      </c>
      <c r="C55" s="56">
        <v>44610</v>
      </c>
      <c r="D55" t="s">
        <v>312</v>
      </c>
      <c r="E55" t="s">
        <v>161</v>
      </c>
      <c r="F55" t="s">
        <v>317</v>
      </c>
      <c r="G55" t="s">
        <v>187</v>
      </c>
      <c r="H55">
        <v>1008075</v>
      </c>
      <c r="I55" s="23">
        <v>1050</v>
      </c>
      <c r="J55" s="23"/>
      <c r="K55" s="23"/>
    </row>
    <row r="56" spans="2:11" x14ac:dyDescent="0.3">
      <c r="B56" s="5">
        <v>54931</v>
      </c>
      <c r="C56" s="56">
        <v>44612</v>
      </c>
      <c r="D56" t="s">
        <v>304</v>
      </c>
      <c r="E56" t="s">
        <v>306</v>
      </c>
      <c r="F56" t="s">
        <v>307</v>
      </c>
      <c r="G56" t="s">
        <v>166</v>
      </c>
      <c r="H56">
        <v>1001149</v>
      </c>
      <c r="I56" s="23">
        <v>84</v>
      </c>
      <c r="J56" s="23"/>
      <c r="K56" s="23"/>
    </row>
    <row r="57" spans="2:11" x14ac:dyDescent="0.3">
      <c r="B57" s="5">
        <v>54932</v>
      </c>
      <c r="C57" s="56">
        <v>44618</v>
      </c>
      <c r="D57" t="s">
        <v>309</v>
      </c>
      <c r="E57" t="s">
        <v>306</v>
      </c>
      <c r="F57" t="s">
        <v>307</v>
      </c>
      <c r="G57" t="s">
        <v>176</v>
      </c>
      <c r="H57">
        <v>1403020</v>
      </c>
      <c r="I57" s="23">
        <v>150</v>
      </c>
      <c r="J57" s="23"/>
      <c r="K57" s="23"/>
    </row>
    <row r="58" spans="2:11" x14ac:dyDescent="0.3">
      <c r="B58" s="5">
        <v>54933</v>
      </c>
      <c r="C58" s="56">
        <v>44619</v>
      </c>
      <c r="D58" t="s">
        <v>308</v>
      </c>
      <c r="E58" t="s">
        <v>164</v>
      </c>
      <c r="F58" t="s">
        <v>307</v>
      </c>
      <c r="G58" t="s">
        <v>174</v>
      </c>
      <c r="H58">
        <v>1005091</v>
      </c>
      <c r="I58" s="23">
        <v>150</v>
      </c>
      <c r="J58" s="23"/>
      <c r="K58" s="23"/>
    </row>
    <row r="59" spans="2:11" x14ac:dyDescent="0.3">
      <c r="B59" s="5">
        <v>54933</v>
      </c>
      <c r="C59" s="56">
        <v>44619</v>
      </c>
      <c r="D59" t="s">
        <v>308</v>
      </c>
      <c r="E59" t="s">
        <v>164</v>
      </c>
      <c r="F59" t="s">
        <v>317</v>
      </c>
      <c r="G59" t="s">
        <v>180</v>
      </c>
      <c r="H59">
        <v>1007942</v>
      </c>
      <c r="I59" s="23">
        <v>980</v>
      </c>
      <c r="J59" s="23"/>
      <c r="K59" s="23"/>
    </row>
    <row r="60" spans="2:11" x14ac:dyDescent="0.3">
      <c r="B60" s="5">
        <v>54934</v>
      </c>
      <c r="C60" s="56">
        <v>44619</v>
      </c>
      <c r="D60" t="s">
        <v>312</v>
      </c>
      <c r="E60" t="s">
        <v>306</v>
      </c>
      <c r="F60" t="s">
        <v>317</v>
      </c>
      <c r="G60" t="s">
        <v>191</v>
      </c>
      <c r="H60">
        <v>1005580</v>
      </c>
      <c r="I60" s="23">
        <v>339</v>
      </c>
      <c r="J60" s="23"/>
      <c r="K60" s="23"/>
    </row>
    <row r="61" spans="2:11" x14ac:dyDescent="0.3">
      <c r="B61" s="5">
        <v>54935</v>
      </c>
      <c r="C61" s="56">
        <v>44619</v>
      </c>
      <c r="D61" t="s">
        <v>308</v>
      </c>
      <c r="E61" t="s">
        <v>161</v>
      </c>
      <c r="F61" t="s">
        <v>317</v>
      </c>
      <c r="G61" t="s">
        <v>192</v>
      </c>
      <c r="H61">
        <v>1004023</v>
      </c>
      <c r="I61" s="23">
        <v>850</v>
      </c>
      <c r="J61" s="23"/>
      <c r="K61" s="23"/>
    </row>
    <row r="62" spans="2:11" x14ac:dyDescent="0.3">
      <c r="B62" s="5">
        <v>54935</v>
      </c>
      <c r="C62" s="56">
        <v>44619</v>
      </c>
      <c r="D62" t="s">
        <v>308</v>
      </c>
      <c r="E62" t="s">
        <v>306</v>
      </c>
      <c r="F62" t="s">
        <v>307</v>
      </c>
      <c r="G62" t="s">
        <v>188</v>
      </c>
      <c r="H62">
        <v>1303214</v>
      </c>
      <c r="I62" s="23">
        <v>52.3</v>
      </c>
      <c r="J62" s="23"/>
      <c r="K62" s="23"/>
    </row>
    <row r="63" spans="2:11" x14ac:dyDescent="0.3">
      <c r="B63" s="5">
        <v>54936</v>
      </c>
      <c r="C63" s="56">
        <v>44623</v>
      </c>
      <c r="D63" t="s">
        <v>315</v>
      </c>
      <c r="E63" t="s">
        <v>161</v>
      </c>
      <c r="F63" t="s">
        <v>317</v>
      </c>
      <c r="G63" t="s">
        <v>187</v>
      </c>
      <c r="H63">
        <v>1008075</v>
      </c>
      <c r="I63" s="23">
        <v>1050</v>
      </c>
      <c r="J63" s="23"/>
      <c r="K63" s="23"/>
    </row>
    <row r="64" spans="2:11" x14ac:dyDescent="0.3">
      <c r="B64" s="5">
        <v>54937</v>
      </c>
      <c r="C64" s="56">
        <v>44624</v>
      </c>
      <c r="D64" t="s">
        <v>304</v>
      </c>
      <c r="E64" t="s">
        <v>306</v>
      </c>
      <c r="F64" t="s">
        <v>307</v>
      </c>
      <c r="G64" t="s">
        <v>188</v>
      </c>
      <c r="H64">
        <v>1303214</v>
      </c>
      <c r="I64" s="23">
        <v>52.3</v>
      </c>
      <c r="J64" s="23"/>
      <c r="K64" s="23"/>
    </row>
    <row r="65" spans="2:11" x14ac:dyDescent="0.3">
      <c r="B65" s="5">
        <v>54937</v>
      </c>
      <c r="C65" s="56">
        <v>44624</v>
      </c>
      <c r="D65" t="s">
        <v>304</v>
      </c>
      <c r="E65" t="s">
        <v>161</v>
      </c>
      <c r="F65" t="s">
        <v>305</v>
      </c>
      <c r="G65" t="s">
        <v>167</v>
      </c>
      <c r="H65">
        <v>1503714</v>
      </c>
      <c r="I65" s="23">
        <v>92.5</v>
      </c>
      <c r="J65" s="23"/>
      <c r="K65" s="23"/>
    </row>
    <row r="66" spans="2:11" x14ac:dyDescent="0.3">
      <c r="B66" s="5">
        <v>54938</v>
      </c>
      <c r="C66" s="56">
        <v>44628</v>
      </c>
      <c r="D66" t="s">
        <v>315</v>
      </c>
      <c r="E66" t="s">
        <v>306</v>
      </c>
      <c r="F66" t="s">
        <v>311</v>
      </c>
      <c r="G66" t="s">
        <v>182</v>
      </c>
      <c r="H66">
        <v>1006346</v>
      </c>
      <c r="I66" s="23">
        <v>25</v>
      </c>
      <c r="J66" s="23"/>
      <c r="K66" s="23"/>
    </row>
    <row r="67" spans="2:11" x14ac:dyDescent="0.3">
      <c r="B67" s="5">
        <v>54939</v>
      </c>
      <c r="C67" s="56">
        <v>44807</v>
      </c>
      <c r="D67" t="s">
        <v>309</v>
      </c>
      <c r="E67" t="s">
        <v>163</v>
      </c>
      <c r="F67" t="s">
        <v>311</v>
      </c>
      <c r="G67" t="s">
        <v>189</v>
      </c>
      <c r="H67">
        <v>1403930</v>
      </c>
      <c r="I67" s="23">
        <v>80.400000000000006</v>
      </c>
      <c r="J67" s="23"/>
      <c r="K67" s="23"/>
    </row>
    <row r="68" spans="2:11" x14ac:dyDescent="0.3">
      <c r="B68" s="5">
        <v>54940</v>
      </c>
      <c r="C68" s="56">
        <v>44629</v>
      </c>
      <c r="D68" t="s">
        <v>312</v>
      </c>
      <c r="E68" t="s">
        <v>306</v>
      </c>
      <c r="F68" t="s">
        <v>307</v>
      </c>
      <c r="G68" t="s">
        <v>176</v>
      </c>
      <c r="H68">
        <v>1403020</v>
      </c>
      <c r="I68" s="23">
        <v>150</v>
      </c>
      <c r="J68" s="23"/>
      <c r="K68" s="23"/>
    </row>
    <row r="69" spans="2:11" x14ac:dyDescent="0.3">
      <c r="B69" s="5">
        <v>54941</v>
      </c>
      <c r="C69" s="56">
        <v>44807</v>
      </c>
      <c r="D69" t="s">
        <v>314</v>
      </c>
      <c r="E69" t="s">
        <v>162</v>
      </c>
      <c r="F69" t="s">
        <v>305</v>
      </c>
      <c r="G69" t="s">
        <v>190</v>
      </c>
      <c r="H69">
        <v>1209297</v>
      </c>
      <c r="I69" s="23">
        <v>75.2</v>
      </c>
      <c r="J69" s="23"/>
      <c r="K69" s="23"/>
    </row>
    <row r="70" spans="2:11" x14ac:dyDescent="0.3">
      <c r="B70" s="5">
        <v>54942</v>
      </c>
      <c r="C70" s="56">
        <v>44630</v>
      </c>
      <c r="D70" t="s">
        <v>308</v>
      </c>
      <c r="E70" t="s">
        <v>163</v>
      </c>
      <c r="F70" t="s">
        <v>311</v>
      </c>
      <c r="G70" t="s">
        <v>189</v>
      </c>
      <c r="H70">
        <v>1403930</v>
      </c>
      <c r="I70" s="23">
        <v>80.400000000000006</v>
      </c>
      <c r="J70" s="23"/>
      <c r="K70" s="23"/>
    </row>
    <row r="71" spans="2:11" x14ac:dyDescent="0.3">
      <c r="B71" s="5">
        <v>54943</v>
      </c>
      <c r="C71" s="56">
        <v>44631</v>
      </c>
      <c r="D71" t="s">
        <v>312</v>
      </c>
      <c r="E71" t="s">
        <v>162</v>
      </c>
      <c r="F71" t="s">
        <v>305</v>
      </c>
      <c r="G71" t="s">
        <v>169</v>
      </c>
      <c r="H71">
        <v>1006387</v>
      </c>
      <c r="I71" s="23">
        <v>30</v>
      </c>
      <c r="J71" s="23"/>
      <c r="K71" s="23"/>
    </row>
    <row r="72" spans="2:11" x14ac:dyDescent="0.3">
      <c r="B72" s="5">
        <v>54943</v>
      </c>
      <c r="C72" s="56">
        <v>44632</v>
      </c>
      <c r="D72" t="s">
        <v>312</v>
      </c>
      <c r="E72" t="s">
        <v>306</v>
      </c>
      <c r="F72" t="s">
        <v>307</v>
      </c>
      <c r="G72" t="s">
        <v>188</v>
      </c>
      <c r="H72">
        <v>1303214</v>
      </c>
      <c r="I72" s="23">
        <v>52.3</v>
      </c>
      <c r="J72" s="23"/>
      <c r="K72" s="23"/>
    </row>
    <row r="73" spans="2:11" x14ac:dyDescent="0.3">
      <c r="B73" s="5">
        <v>54944</v>
      </c>
      <c r="C73" s="56">
        <v>44632</v>
      </c>
      <c r="D73" t="s">
        <v>315</v>
      </c>
      <c r="E73" t="s">
        <v>161</v>
      </c>
      <c r="F73" t="s">
        <v>311</v>
      </c>
      <c r="G73" t="s">
        <v>172</v>
      </c>
      <c r="H73">
        <v>3001673</v>
      </c>
      <c r="I73" s="23">
        <v>60</v>
      </c>
      <c r="J73" s="23"/>
      <c r="K73" s="23"/>
    </row>
    <row r="74" spans="2:11" x14ac:dyDescent="0.3">
      <c r="B74" s="5">
        <v>54944</v>
      </c>
      <c r="C74" s="56">
        <v>44632</v>
      </c>
      <c r="D74" t="s">
        <v>315</v>
      </c>
      <c r="E74" t="s">
        <v>161</v>
      </c>
      <c r="F74" t="s">
        <v>311</v>
      </c>
      <c r="G74" t="s">
        <v>193</v>
      </c>
      <c r="H74">
        <v>1003412</v>
      </c>
      <c r="I74" s="23">
        <v>55</v>
      </c>
      <c r="J74" s="23"/>
      <c r="K74" s="23"/>
    </row>
    <row r="75" spans="2:11" x14ac:dyDescent="0.3">
      <c r="B75" s="5">
        <v>54945</v>
      </c>
      <c r="C75" s="56">
        <v>44632</v>
      </c>
      <c r="D75" t="s">
        <v>312</v>
      </c>
      <c r="E75" t="s">
        <v>162</v>
      </c>
      <c r="F75" t="s">
        <v>305</v>
      </c>
      <c r="G75" t="s">
        <v>190</v>
      </c>
      <c r="H75">
        <v>1209297</v>
      </c>
      <c r="I75" s="23">
        <v>75.2</v>
      </c>
      <c r="J75" s="23"/>
      <c r="K75" s="23"/>
    </row>
    <row r="76" spans="2:11" x14ac:dyDescent="0.3">
      <c r="B76" s="5">
        <v>54946</v>
      </c>
      <c r="C76" s="56">
        <v>44634</v>
      </c>
      <c r="D76" t="s">
        <v>308</v>
      </c>
      <c r="E76" t="s">
        <v>163</v>
      </c>
      <c r="F76" t="s">
        <v>318</v>
      </c>
      <c r="G76" t="s">
        <v>185</v>
      </c>
      <c r="H76">
        <v>1002796</v>
      </c>
      <c r="I76" s="23">
        <v>95</v>
      </c>
      <c r="J76" s="23"/>
      <c r="K76" s="23"/>
    </row>
    <row r="77" spans="2:11" x14ac:dyDescent="0.3">
      <c r="B77" s="5">
        <v>54947</v>
      </c>
      <c r="C77" s="56">
        <v>44635</v>
      </c>
      <c r="D77" t="s">
        <v>312</v>
      </c>
      <c r="E77" t="s">
        <v>306</v>
      </c>
      <c r="F77" t="s">
        <v>317</v>
      </c>
      <c r="G77" t="s">
        <v>184</v>
      </c>
      <c r="H77">
        <v>1006144</v>
      </c>
      <c r="I77" s="23">
        <v>855</v>
      </c>
      <c r="J77" s="23"/>
      <c r="K77" s="23"/>
    </row>
    <row r="78" spans="2:11" x14ac:dyDescent="0.3">
      <c r="B78" s="5">
        <v>54948</v>
      </c>
      <c r="C78" s="56">
        <v>44636</v>
      </c>
      <c r="D78" t="s">
        <v>314</v>
      </c>
      <c r="E78" t="s">
        <v>306</v>
      </c>
      <c r="F78" t="s">
        <v>311</v>
      </c>
      <c r="G78" t="s">
        <v>173</v>
      </c>
      <c r="H78">
        <v>1507913</v>
      </c>
      <c r="I78" s="23">
        <v>29.5</v>
      </c>
      <c r="J78" s="23"/>
      <c r="K78" s="23"/>
    </row>
    <row r="79" spans="2:11" x14ac:dyDescent="0.3">
      <c r="B79" s="5">
        <v>54949</v>
      </c>
      <c r="C79" s="56">
        <v>44637</v>
      </c>
      <c r="D79" t="s">
        <v>309</v>
      </c>
      <c r="E79" t="s">
        <v>161</v>
      </c>
      <c r="F79" t="s">
        <v>317</v>
      </c>
      <c r="G79" t="s">
        <v>194</v>
      </c>
      <c r="H79">
        <v>1207622</v>
      </c>
      <c r="I79" s="23">
        <v>100.2</v>
      </c>
      <c r="J79" s="23"/>
      <c r="K79" s="23"/>
    </row>
    <row r="80" spans="2:11" x14ac:dyDescent="0.3">
      <c r="B80" s="5">
        <v>54950</v>
      </c>
      <c r="C80" s="56">
        <v>44638</v>
      </c>
      <c r="D80" t="s">
        <v>314</v>
      </c>
      <c r="E80" t="s">
        <v>163</v>
      </c>
      <c r="F80" t="s">
        <v>311</v>
      </c>
      <c r="G80" t="s">
        <v>189</v>
      </c>
      <c r="H80">
        <v>1403930</v>
      </c>
      <c r="I80" s="23">
        <v>80.400000000000006</v>
      </c>
      <c r="J80" s="23"/>
      <c r="K80" s="23"/>
    </row>
    <row r="81" spans="2:11" x14ac:dyDescent="0.3">
      <c r="B81" s="5">
        <v>54951</v>
      </c>
      <c r="C81" s="56">
        <v>44639</v>
      </c>
      <c r="D81" t="s">
        <v>315</v>
      </c>
      <c r="E81" t="s">
        <v>161</v>
      </c>
      <c r="F81" t="s">
        <v>311</v>
      </c>
      <c r="G81" t="s">
        <v>193</v>
      </c>
      <c r="H81">
        <v>1003412</v>
      </c>
      <c r="I81" s="23">
        <v>55</v>
      </c>
      <c r="J81" s="23"/>
      <c r="K81" s="23"/>
    </row>
    <row r="82" spans="2:11" x14ac:dyDescent="0.3">
      <c r="B82" s="5">
        <v>54952</v>
      </c>
      <c r="C82" s="56">
        <v>44640</v>
      </c>
      <c r="D82" t="s">
        <v>314</v>
      </c>
      <c r="E82" t="s">
        <v>163</v>
      </c>
      <c r="F82" t="s">
        <v>317</v>
      </c>
      <c r="G82" t="s">
        <v>195</v>
      </c>
      <c r="H82">
        <v>1003499</v>
      </c>
      <c r="I82" s="23">
        <v>450</v>
      </c>
      <c r="J82" s="23"/>
      <c r="K82" s="23"/>
    </row>
    <row r="83" spans="2:11" x14ac:dyDescent="0.3">
      <c r="B83" s="5">
        <v>54953</v>
      </c>
      <c r="C83" s="56">
        <v>44642</v>
      </c>
      <c r="D83" t="s">
        <v>308</v>
      </c>
      <c r="E83" t="s">
        <v>164</v>
      </c>
      <c r="F83" t="s">
        <v>317</v>
      </c>
      <c r="G83" t="s">
        <v>178</v>
      </c>
      <c r="H83">
        <v>1003544</v>
      </c>
      <c r="I83" s="23">
        <v>650</v>
      </c>
      <c r="J83" s="23"/>
      <c r="K83" s="23"/>
    </row>
    <row r="84" spans="2:11" x14ac:dyDescent="0.3">
      <c r="B84" s="5">
        <v>54954</v>
      </c>
      <c r="C84" s="56">
        <v>44643</v>
      </c>
      <c r="D84" t="s">
        <v>314</v>
      </c>
      <c r="E84" t="s">
        <v>163</v>
      </c>
      <c r="F84" t="s">
        <v>318</v>
      </c>
      <c r="G84" t="s">
        <v>185</v>
      </c>
      <c r="H84">
        <v>1002796</v>
      </c>
      <c r="I84" s="23">
        <v>95</v>
      </c>
      <c r="J84" s="23"/>
      <c r="K84" s="23"/>
    </row>
    <row r="85" spans="2:11" x14ac:dyDescent="0.3">
      <c r="B85" s="5">
        <v>54954</v>
      </c>
      <c r="C85" s="56">
        <v>44643</v>
      </c>
      <c r="D85" t="s">
        <v>314</v>
      </c>
      <c r="E85" t="s">
        <v>306</v>
      </c>
      <c r="F85" t="s">
        <v>317</v>
      </c>
      <c r="G85" t="s">
        <v>191</v>
      </c>
      <c r="H85">
        <v>1005580</v>
      </c>
      <c r="I85" s="23">
        <v>339</v>
      </c>
      <c r="J85" s="23"/>
      <c r="K85" s="23"/>
    </row>
    <row r="86" spans="2:11" x14ac:dyDescent="0.3">
      <c r="B86" s="5">
        <v>54955</v>
      </c>
      <c r="C86" s="56">
        <v>44643</v>
      </c>
      <c r="D86" t="s">
        <v>315</v>
      </c>
      <c r="E86" t="s">
        <v>306</v>
      </c>
      <c r="F86" t="s">
        <v>307</v>
      </c>
      <c r="G86" t="s">
        <v>166</v>
      </c>
      <c r="H86">
        <v>1001149</v>
      </c>
      <c r="I86" s="23">
        <v>84</v>
      </c>
      <c r="J86" s="23"/>
      <c r="K86" s="23"/>
    </row>
    <row r="87" spans="2:11" x14ac:dyDescent="0.3">
      <c r="B87" s="5">
        <v>54955</v>
      </c>
      <c r="C87" s="56">
        <v>44643</v>
      </c>
      <c r="D87" t="s">
        <v>315</v>
      </c>
      <c r="E87" t="s">
        <v>161</v>
      </c>
      <c r="F87" t="s">
        <v>316</v>
      </c>
      <c r="G87" t="s">
        <v>177</v>
      </c>
      <c r="H87">
        <v>1509928</v>
      </c>
      <c r="I87" s="23">
        <v>720.5</v>
      </c>
      <c r="J87" s="23"/>
      <c r="K87" s="23"/>
    </row>
    <row r="88" spans="2:11" x14ac:dyDescent="0.3">
      <c r="B88" s="5">
        <v>54955</v>
      </c>
      <c r="C88" s="56">
        <v>44643</v>
      </c>
      <c r="D88" t="s">
        <v>315</v>
      </c>
      <c r="E88" t="s">
        <v>163</v>
      </c>
      <c r="F88" t="s">
        <v>318</v>
      </c>
      <c r="G88" t="s">
        <v>185</v>
      </c>
      <c r="H88">
        <v>1002796</v>
      </c>
      <c r="I88" s="23">
        <v>95</v>
      </c>
      <c r="J88" s="23"/>
      <c r="K88" s="23"/>
    </row>
    <row r="89" spans="2:11" x14ac:dyDescent="0.3">
      <c r="B89" s="5">
        <v>54955</v>
      </c>
      <c r="C89" s="56">
        <v>44643</v>
      </c>
      <c r="D89" t="s">
        <v>315</v>
      </c>
      <c r="E89" t="s">
        <v>163</v>
      </c>
      <c r="F89" t="s">
        <v>311</v>
      </c>
      <c r="G89" t="s">
        <v>171</v>
      </c>
      <c r="H89">
        <v>1203058</v>
      </c>
      <c r="I89" s="23">
        <v>84.2</v>
      </c>
      <c r="J89" s="23"/>
      <c r="K89" s="23"/>
    </row>
    <row r="90" spans="2:11" x14ac:dyDescent="0.3">
      <c r="B90" s="5">
        <v>54955</v>
      </c>
      <c r="C90" s="56">
        <v>44643</v>
      </c>
      <c r="D90" t="s">
        <v>315</v>
      </c>
      <c r="E90" t="s">
        <v>161</v>
      </c>
      <c r="F90" t="s">
        <v>317</v>
      </c>
      <c r="G90" t="s">
        <v>196</v>
      </c>
      <c r="H90">
        <v>1009748</v>
      </c>
      <c r="I90" s="23">
        <v>770</v>
      </c>
      <c r="J90" s="23"/>
      <c r="K90" s="23"/>
    </row>
    <row r="91" spans="2:11" x14ac:dyDescent="0.3">
      <c r="B91" s="5">
        <v>54956</v>
      </c>
      <c r="C91" s="56">
        <v>44646</v>
      </c>
      <c r="D91" t="s">
        <v>313</v>
      </c>
      <c r="E91" t="s">
        <v>161</v>
      </c>
      <c r="F91" t="s">
        <v>305</v>
      </c>
      <c r="G91" t="s">
        <v>179</v>
      </c>
      <c r="H91">
        <v>1207777</v>
      </c>
      <c r="I91" s="23">
        <v>45.2</v>
      </c>
      <c r="J91" s="23"/>
      <c r="K91" s="23"/>
    </row>
    <row r="92" spans="2:11" x14ac:dyDescent="0.3">
      <c r="B92" s="5">
        <v>54956</v>
      </c>
      <c r="C92" s="56">
        <v>44646</v>
      </c>
      <c r="D92" t="s">
        <v>313</v>
      </c>
      <c r="E92" t="s">
        <v>161</v>
      </c>
      <c r="F92" t="s">
        <v>311</v>
      </c>
      <c r="G92" t="s">
        <v>193</v>
      </c>
      <c r="H92">
        <v>1003412</v>
      </c>
      <c r="I92" s="23">
        <v>55</v>
      </c>
      <c r="J92" s="23"/>
      <c r="K92" s="23"/>
    </row>
    <row r="93" spans="2:11" x14ac:dyDescent="0.3">
      <c r="B93" s="5">
        <v>54956</v>
      </c>
      <c r="C93" s="56">
        <v>44649</v>
      </c>
      <c r="D93" t="s">
        <v>313</v>
      </c>
      <c r="E93" t="s">
        <v>161</v>
      </c>
      <c r="F93" t="s">
        <v>305</v>
      </c>
      <c r="G93" t="s">
        <v>179</v>
      </c>
      <c r="H93">
        <v>1207777</v>
      </c>
      <c r="I93" s="23">
        <v>45.2</v>
      </c>
      <c r="J93" s="23"/>
      <c r="K93" s="23"/>
    </row>
    <row r="94" spans="2:11" x14ac:dyDescent="0.3">
      <c r="B94" s="5">
        <v>54956</v>
      </c>
      <c r="C94" s="56">
        <v>44649</v>
      </c>
      <c r="D94" t="s">
        <v>313</v>
      </c>
      <c r="E94" t="s">
        <v>161</v>
      </c>
      <c r="F94" t="s">
        <v>317</v>
      </c>
      <c r="G94" t="s">
        <v>196</v>
      </c>
      <c r="H94">
        <v>1009748</v>
      </c>
      <c r="I94" s="23">
        <v>770</v>
      </c>
      <c r="J94" s="23"/>
      <c r="K94" s="23"/>
    </row>
    <row r="95" spans="2:11" x14ac:dyDescent="0.3">
      <c r="B95" s="5">
        <v>54956</v>
      </c>
      <c r="C95" s="56">
        <v>44649</v>
      </c>
      <c r="D95" t="s">
        <v>313</v>
      </c>
      <c r="E95" t="s">
        <v>161</v>
      </c>
      <c r="F95" t="s">
        <v>305</v>
      </c>
      <c r="G95" t="s">
        <v>179</v>
      </c>
      <c r="H95">
        <v>1207777</v>
      </c>
      <c r="I95" s="23">
        <v>45.2</v>
      </c>
      <c r="J95" s="23"/>
      <c r="K95" s="23"/>
    </row>
    <row r="96" spans="2:11" x14ac:dyDescent="0.3">
      <c r="B96" s="5">
        <v>54956</v>
      </c>
      <c r="C96" s="56">
        <v>44652</v>
      </c>
      <c r="D96" t="s">
        <v>313</v>
      </c>
      <c r="E96" t="s">
        <v>306</v>
      </c>
      <c r="F96" t="s">
        <v>307</v>
      </c>
      <c r="G96" t="s">
        <v>166</v>
      </c>
      <c r="H96">
        <v>1001149</v>
      </c>
      <c r="I96" s="23">
        <v>84</v>
      </c>
      <c r="J96" s="23"/>
      <c r="K96" s="23"/>
    </row>
    <row r="97" spans="2:11" x14ac:dyDescent="0.3">
      <c r="B97" s="5">
        <v>54956</v>
      </c>
      <c r="C97" s="56">
        <v>44652</v>
      </c>
      <c r="D97" t="s">
        <v>313</v>
      </c>
      <c r="E97" t="s">
        <v>161</v>
      </c>
      <c r="F97" t="s">
        <v>311</v>
      </c>
      <c r="G97" t="s">
        <v>193</v>
      </c>
      <c r="H97">
        <v>1003412</v>
      </c>
      <c r="I97" s="23">
        <v>55</v>
      </c>
      <c r="J97" s="23"/>
      <c r="K97" s="23"/>
    </row>
    <row r="98" spans="2:11" x14ac:dyDescent="0.3">
      <c r="B98" s="5">
        <v>54957</v>
      </c>
      <c r="C98" s="56">
        <v>44652</v>
      </c>
      <c r="D98" t="s">
        <v>315</v>
      </c>
      <c r="E98" t="s">
        <v>161</v>
      </c>
      <c r="F98" t="s">
        <v>311</v>
      </c>
      <c r="G98" t="s">
        <v>183</v>
      </c>
      <c r="H98">
        <v>1003234</v>
      </c>
      <c r="I98" s="23">
        <v>32</v>
      </c>
      <c r="J98" s="23"/>
      <c r="K98" s="23"/>
    </row>
    <row r="99" spans="2:11" x14ac:dyDescent="0.3">
      <c r="B99" s="5">
        <v>54957</v>
      </c>
      <c r="C99" s="56">
        <v>44652</v>
      </c>
      <c r="D99" t="s">
        <v>315</v>
      </c>
      <c r="E99" t="s">
        <v>164</v>
      </c>
      <c r="F99" t="s">
        <v>307</v>
      </c>
      <c r="G99" t="s">
        <v>174</v>
      </c>
      <c r="H99">
        <v>1005091</v>
      </c>
      <c r="I99" s="23">
        <v>150</v>
      </c>
      <c r="J99" s="23"/>
      <c r="K99" s="23"/>
    </row>
    <row r="100" spans="2:11" x14ac:dyDescent="0.3">
      <c r="B100" s="5">
        <v>54958</v>
      </c>
      <c r="C100" s="56">
        <v>44653</v>
      </c>
      <c r="D100" t="s">
        <v>314</v>
      </c>
      <c r="E100" t="s">
        <v>306</v>
      </c>
      <c r="F100" t="s">
        <v>317</v>
      </c>
      <c r="G100" t="s">
        <v>184</v>
      </c>
      <c r="H100">
        <v>1006144</v>
      </c>
      <c r="I100" s="23">
        <v>855</v>
      </c>
      <c r="J100" s="23"/>
      <c r="K100" s="23"/>
    </row>
    <row r="101" spans="2:11" x14ac:dyDescent="0.3">
      <c r="B101" s="5">
        <v>54959</v>
      </c>
      <c r="C101" s="56">
        <v>44654</v>
      </c>
      <c r="D101" t="s">
        <v>308</v>
      </c>
      <c r="E101" t="s">
        <v>164</v>
      </c>
      <c r="F101" t="s">
        <v>316</v>
      </c>
      <c r="G101" t="s">
        <v>186</v>
      </c>
      <c r="H101">
        <v>1001769</v>
      </c>
      <c r="I101" s="23">
        <v>65</v>
      </c>
      <c r="J101" s="23"/>
      <c r="K101" s="23"/>
    </row>
    <row r="102" spans="2:11" x14ac:dyDescent="0.3">
      <c r="B102" s="5">
        <v>54960</v>
      </c>
      <c r="C102" s="56">
        <v>44657</v>
      </c>
      <c r="D102" t="s">
        <v>315</v>
      </c>
      <c r="E102" t="s">
        <v>162</v>
      </c>
      <c r="F102" t="s">
        <v>305</v>
      </c>
      <c r="G102" t="s">
        <v>181</v>
      </c>
      <c r="H102">
        <v>1008861</v>
      </c>
      <c r="I102" s="23">
        <v>170</v>
      </c>
      <c r="J102" s="23"/>
      <c r="K102" s="23"/>
    </row>
    <row r="103" spans="2:11" x14ac:dyDescent="0.3">
      <c r="B103" s="5">
        <v>54960</v>
      </c>
      <c r="C103" s="56">
        <v>44657</v>
      </c>
      <c r="D103" t="s">
        <v>315</v>
      </c>
      <c r="E103" t="s">
        <v>163</v>
      </c>
      <c r="F103" t="s">
        <v>318</v>
      </c>
      <c r="G103" t="s">
        <v>165</v>
      </c>
      <c r="H103">
        <v>1406602</v>
      </c>
      <c r="I103" s="23">
        <v>120.4</v>
      </c>
      <c r="J103" s="23"/>
      <c r="K103" s="23"/>
    </row>
    <row r="104" spans="2:11" x14ac:dyDescent="0.3">
      <c r="B104" s="5">
        <v>54960</v>
      </c>
      <c r="C104" s="56">
        <v>44657</v>
      </c>
      <c r="D104" t="s">
        <v>315</v>
      </c>
      <c r="E104" t="s">
        <v>306</v>
      </c>
      <c r="F104" t="s">
        <v>311</v>
      </c>
      <c r="G104" t="s">
        <v>182</v>
      </c>
      <c r="H104">
        <v>1006346</v>
      </c>
      <c r="I104" s="23">
        <v>25</v>
      </c>
      <c r="J104" s="23"/>
      <c r="K104" s="23"/>
    </row>
    <row r="105" spans="2:11" x14ac:dyDescent="0.3">
      <c r="B105" s="5">
        <v>54961</v>
      </c>
      <c r="C105" s="56">
        <v>44662</v>
      </c>
      <c r="D105" t="s">
        <v>309</v>
      </c>
      <c r="E105" t="s">
        <v>306</v>
      </c>
      <c r="F105" t="s">
        <v>311</v>
      </c>
      <c r="G105" t="s">
        <v>173</v>
      </c>
      <c r="H105">
        <v>1507913</v>
      </c>
      <c r="I105" s="23">
        <v>29.5</v>
      </c>
      <c r="J105" s="23"/>
      <c r="K105" s="23"/>
    </row>
    <row r="106" spans="2:11" x14ac:dyDescent="0.3">
      <c r="B106" s="5">
        <v>54962</v>
      </c>
      <c r="C106" s="56">
        <v>44663</v>
      </c>
      <c r="D106" t="s">
        <v>304</v>
      </c>
      <c r="E106" t="s">
        <v>306</v>
      </c>
      <c r="F106" t="s">
        <v>311</v>
      </c>
      <c r="G106" t="s">
        <v>182</v>
      </c>
      <c r="H106">
        <v>1006346</v>
      </c>
      <c r="I106" s="23">
        <v>25</v>
      </c>
      <c r="J106" s="23"/>
      <c r="K106" s="23"/>
    </row>
    <row r="107" spans="2:11" x14ac:dyDescent="0.3">
      <c r="B107" s="5">
        <v>54963</v>
      </c>
      <c r="C107" s="56">
        <v>44664</v>
      </c>
      <c r="D107" t="s">
        <v>308</v>
      </c>
      <c r="E107" t="s">
        <v>164</v>
      </c>
      <c r="F107" t="s">
        <v>316</v>
      </c>
      <c r="G107" t="s">
        <v>186</v>
      </c>
      <c r="H107">
        <v>1001769</v>
      </c>
      <c r="I107" s="23">
        <v>65</v>
      </c>
      <c r="J107" s="23"/>
      <c r="K107" s="23"/>
    </row>
    <row r="108" spans="2:11" x14ac:dyDescent="0.3">
      <c r="B108" s="5">
        <v>54964</v>
      </c>
      <c r="C108" s="56">
        <v>44665</v>
      </c>
      <c r="D108" t="s">
        <v>309</v>
      </c>
      <c r="E108" t="s">
        <v>306</v>
      </c>
      <c r="F108" t="s">
        <v>307</v>
      </c>
      <c r="G108" t="s">
        <v>176</v>
      </c>
      <c r="H108">
        <v>1403020</v>
      </c>
      <c r="I108" s="23">
        <v>150</v>
      </c>
      <c r="J108" s="23"/>
      <c r="K108" s="23"/>
    </row>
    <row r="109" spans="2:11" x14ac:dyDescent="0.3">
      <c r="B109" s="5">
        <v>54965</v>
      </c>
      <c r="C109" s="56">
        <v>44667</v>
      </c>
      <c r="D109" t="s">
        <v>315</v>
      </c>
      <c r="E109" t="s">
        <v>161</v>
      </c>
      <c r="F109" t="s">
        <v>311</v>
      </c>
      <c r="G109" t="s">
        <v>193</v>
      </c>
      <c r="H109">
        <v>1003412</v>
      </c>
      <c r="I109" s="23">
        <v>55</v>
      </c>
      <c r="J109" s="23"/>
      <c r="K109" s="23"/>
    </row>
    <row r="110" spans="2:11" x14ac:dyDescent="0.3">
      <c r="B110" s="5">
        <v>54966</v>
      </c>
      <c r="C110" s="56">
        <v>44667</v>
      </c>
      <c r="D110" t="s">
        <v>308</v>
      </c>
      <c r="E110" t="s">
        <v>306</v>
      </c>
      <c r="F110" t="s">
        <v>317</v>
      </c>
      <c r="G110" t="s">
        <v>184</v>
      </c>
      <c r="H110">
        <v>1006144</v>
      </c>
      <c r="I110" s="23">
        <v>855</v>
      </c>
      <c r="J110" s="23"/>
      <c r="K110" s="23"/>
    </row>
    <row r="111" spans="2:11" x14ac:dyDescent="0.3">
      <c r="B111" s="5">
        <v>54966</v>
      </c>
      <c r="C111" s="56">
        <v>44667</v>
      </c>
      <c r="D111" t="s">
        <v>308</v>
      </c>
      <c r="E111" t="s">
        <v>161</v>
      </c>
      <c r="F111" t="s">
        <v>316</v>
      </c>
      <c r="G111" t="s">
        <v>177</v>
      </c>
      <c r="H111">
        <v>1509928</v>
      </c>
      <c r="I111" s="23">
        <v>720.5</v>
      </c>
      <c r="J111" s="23"/>
      <c r="K111" s="23"/>
    </row>
    <row r="112" spans="2:11" x14ac:dyDescent="0.3">
      <c r="B112" s="5">
        <v>54967</v>
      </c>
      <c r="C112" s="56">
        <v>44667</v>
      </c>
      <c r="D112" t="s">
        <v>315</v>
      </c>
      <c r="E112" t="s">
        <v>161</v>
      </c>
      <c r="F112" t="s">
        <v>316</v>
      </c>
      <c r="G112" t="s">
        <v>197</v>
      </c>
      <c r="H112">
        <v>1207437</v>
      </c>
      <c r="I112" s="23">
        <v>60.2</v>
      </c>
      <c r="J112" s="23"/>
      <c r="K112" s="23"/>
    </row>
    <row r="113" spans="2:11" x14ac:dyDescent="0.3">
      <c r="B113" s="5">
        <v>54968</v>
      </c>
      <c r="C113" s="56">
        <v>44669</v>
      </c>
      <c r="D113" t="s">
        <v>314</v>
      </c>
      <c r="E113" t="s">
        <v>162</v>
      </c>
      <c r="F113" t="s">
        <v>305</v>
      </c>
      <c r="G113" t="s">
        <v>175</v>
      </c>
      <c r="H113">
        <v>1007048</v>
      </c>
      <c r="I113" s="23">
        <v>190</v>
      </c>
      <c r="J113" s="23"/>
      <c r="K113" s="23"/>
    </row>
    <row r="114" spans="2:11" x14ac:dyDescent="0.3">
      <c r="B114" s="5">
        <v>54968</v>
      </c>
      <c r="C114" s="56">
        <v>44669</v>
      </c>
      <c r="D114" t="s">
        <v>314</v>
      </c>
      <c r="E114" t="s">
        <v>162</v>
      </c>
      <c r="F114" t="s">
        <v>305</v>
      </c>
      <c r="G114" t="s">
        <v>175</v>
      </c>
      <c r="H114">
        <v>1007048</v>
      </c>
      <c r="I114" s="23">
        <v>190</v>
      </c>
      <c r="J114" s="23"/>
      <c r="K114" s="23"/>
    </row>
    <row r="115" spans="2:11" x14ac:dyDescent="0.3">
      <c r="B115" s="5">
        <v>54969</v>
      </c>
      <c r="C115" s="56">
        <v>44669</v>
      </c>
      <c r="D115" t="s">
        <v>309</v>
      </c>
      <c r="E115" t="s">
        <v>306</v>
      </c>
      <c r="F115" t="s">
        <v>310</v>
      </c>
      <c r="G115" t="s">
        <v>170</v>
      </c>
      <c r="H115">
        <v>1555542</v>
      </c>
      <c r="I115" s="23">
        <v>299.55</v>
      </c>
      <c r="J115" s="23"/>
      <c r="K115" s="23"/>
    </row>
    <row r="116" spans="2:11" x14ac:dyDescent="0.3">
      <c r="B116" s="5">
        <v>54970</v>
      </c>
      <c r="C116" s="56">
        <v>44669</v>
      </c>
      <c r="D116" t="s">
        <v>308</v>
      </c>
      <c r="E116" t="s">
        <v>161</v>
      </c>
      <c r="F116" t="s">
        <v>317</v>
      </c>
      <c r="G116" t="s">
        <v>196</v>
      </c>
      <c r="H116">
        <v>1009748</v>
      </c>
      <c r="I116" s="23">
        <v>770</v>
      </c>
      <c r="J116" s="23"/>
      <c r="K116" s="23"/>
    </row>
    <row r="117" spans="2:11" x14ac:dyDescent="0.3">
      <c r="B117" s="5">
        <v>54971</v>
      </c>
      <c r="C117" s="56">
        <v>44670</v>
      </c>
      <c r="D117" t="s">
        <v>309</v>
      </c>
      <c r="E117" t="s">
        <v>306</v>
      </c>
      <c r="F117" t="s">
        <v>311</v>
      </c>
      <c r="G117" t="s">
        <v>182</v>
      </c>
      <c r="H117">
        <v>1006346</v>
      </c>
      <c r="I117" s="23">
        <v>25</v>
      </c>
      <c r="J117" s="23"/>
      <c r="K117" s="23"/>
    </row>
    <row r="118" spans="2:11" x14ac:dyDescent="0.3">
      <c r="B118" s="5">
        <v>54972</v>
      </c>
      <c r="C118" s="56">
        <v>44670</v>
      </c>
      <c r="D118" t="s">
        <v>308</v>
      </c>
      <c r="E118" t="s">
        <v>163</v>
      </c>
      <c r="F118" t="s">
        <v>318</v>
      </c>
      <c r="G118" t="s">
        <v>165</v>
      </c>
      <c r="H118">
        <v>1406602</v>
      </c>
      <c r="I118" s="23">
        <v>120.4</v>
      </c>
      <c r="J118" s="23"/>
      <c r="K118" s="23"/>
    </row>
    <row r="119" spans="2:11" x14ac:dyDescent="0.3">
      <c r="B119" s="5">
        <v>54972</v>
      </c>
      <c r="C119" s="56">
        <v>44670</v>
      </c>
      <c r="D119" t="s">
        <v>308</v>
      </c>
      <c r="E119" t="s">
        <v>162</v>
      </c>
      <c r="F119" t="s">
        <v>305</v>
      </c>
      <c r="G119" t="s">
        <v>181</v>
      </c>
      <c r="H119">
        <v>1008861</v>
      </c>
      <c r="I119" s="23">
        <v>170</v>
      </c>
      <c r="J119" s="23"/>
      <c r="K119" s="23"/>
    </row>
    <row r="120" spans="2:11" x14ac:dyDescent="0.3">
      <c r="B120" s="5">
        <v>54973</v>
      </c>
      <c r="C120" s="56">
        <v>44672</v>
      </c>
      <c r="D120" t="s">
        <v>315</v>
      </c>
      <c r="E120" t="s">
        <v>164</v>
      </c>
      <c r="F120" t="s">
        <v>317</v>
      </c>
      <c r="G120" t="s">
        <v>180</v>
      </c>
      <c r="H120">
        <v>1007942</v>
      </c>
      <c r="I120" s="23">
        <v>980</v>
      </c>
      <c r="J120" s="23"/>
      <c r="K120" s="23"/>
    </row>
    <row r="121" spans="2:11" x14ac:dyDescent="0.3">
      <c r="B121" s="5">
        <v>54974</v>
      </c>
      <c r="C121" s="56">
        <v>44672</v>
      </c>
      <c r="D121" t="s">
        <v>313</v>
      </c>
      <c r="E121" t="s">
        <v>161</v>
      </c>
      <c r="F121" t="s">
        <v>316</v>
      </c>
      <c r="G121" t="s">
        <v>197</v>
      </c>
      <c r="H121">
        <v>1207437</v>
      </c>
      <c r="I121" s="23">
        <v>60.2</v>
      </c>
      <c r="J121" s="23"/>
      <c r="K121" s="23"/>
    </row>
    <row r="122" spans="2:11" x14ac:dyDescent="0.3">
      <c r="B122" s="5">
        <v>54975</v>
      </c>
      <c r="C122" s="56">
        <v>44673</v>
      </c>
      <c r="D122" t="s">
        <v>312</v>
      </c>
      <c r="E122" t="s">
        <v>161</v>
      </c>
      <c r="F122" t="s">
        <v>311</v>
      </c>
      <c r="G122" t="s">
        <v>193</v>
      </c>
      <c r="H122">
        <v>1003412</v>
      </c>
      <c r="I122" s="23">
        <v>55</v>
      </c>
      <c r="J122" s="23"/>
      <c r="K122" s="23"/>
    </row>
    <row r="123" spans="2:11" x14ac:dyDescent="0.3">
      <c r="B123" s="5">
        <v>54975</v>
      </c>
      <c r="C123" s="56">
        <v>44673</v>
      </c>
      <c r="D123" t="s">
        <v>312</v>
      </c>
      <c r="E123" t="s">
        <v>306</v>
      </c>
      <c r="F123" t="s">
        <v>307</v>
      </c>
      <c r="G123" t="s">
        <v>168</v>
      </c>
      <c r="H123">
        <v>1005544</v>
      </c>
      <c r="I123" s="23">
        <v>249</v>
      </c>
      <c r="J123" s="23"/>
      <c r="K123" s="23"/>
    </row>
    <row r="124" spans="2:11" x14ac:dyDescent="0.3">
      <c r="B124" s="5">
        <v>54975</v>
      </c>
      <c r="C124" s="56">
        <v>44673</v>
      </c>
      <c r="D124" t="s">
        <v>312</v>
      </c>
      <c r="E124" t="s">
        <v>306</v>
      </c>
      <c r="F124" t="s">
        <v>307</v>
      </c>
      <c r="G124" t="s">
        <v>176</v>
      </c>
      <c r="H124">
        <v>1403020</v>
      </c>
      <c r="I124" s="23">
        <v>150</v>
      </c>
      <c r="J124" s="23"/>
      <c r="K124" s="23"/>
    </row>
    <row r="125" spans="2:11" x14ac:dyDescent="0.3">
      <c r="B125" s="5">
        <v>54975</v>
      </c>
      <c r="C125" s="56">
        <v>44675</v>
      </c>
      <c r="D125" t="s">
        <v>312</v>
      </c>
      <c r="E125" t="s">
        <v>164</v>
      </c>
      <c r="F125" t="s">
        <v>307</v>
      </c>
      <c r="G125" t="s">
        <v>174</v>
      </c>
      <c r="H125">
        <v>1005091</v>
      </c>
      <c r="I125" s="23">
        <v>150</v>
      </c>
      <c r="J125" s="23"/>
      <c r="K125" s="23"/>
    </row>
    <row r="126" spans="2:11" x14ac:dyDescent="0.3">
      <c r="B126" s="5">
        <v>54975</v>
      </c>
      <c r="C126" s="56">
        <v>44677</v>
      </c>
      <c r="D126" t="s">
        <v>312</v>
      </c>
      <c r="E126" t="s">
        <v>306</v>
      </c>
      <c r="F126" t="s">
        <v>307</v>
      </c>
      <c r="G126" t="s">
        <v>168</v>
      </c>
      <c r="H126">
        <v>1005544</v>
      </c>
      <c r="I126" s="23">
        <v>249</v>
      </c>
      <c r="J126" s="23"/>
      <c r="K126" s="23"/>
    </row>
    <row r="127" spans="2:11" x14ac:dyDescent="0.3">
      <c r="B127" s="5">
        <v>54976</v>
      </c>
      <c r="C127" s="56">
        <v>44678</v>
      </c>
      <c r="D127" t="s">
        <v>315</v>
      </c>
      <c r="E127" t="s">
        <v>161</v>
      </c>
      <c r="F127" t="s">
        <v>316</v>
      </c>
      <c r="G127" t="s">
        <v>197</v>
      </c>
      <c r="H127">
        <v>1207437</v>
      </c>
      <c r="I127" s="23">
        <v>60.2</v>
      </c>
      <c r="J127" s="23"/>
      <c r="K127" s="23"/>
    </row>
    <row r="128" spans="2:11" x14ac:dyDescent="0.3">
      <c r="B128" s="5">
        <v>54977</v>
      </c>
      <c r="C128" s="56">
        <v>44679</v>
      </c>
      <c r="D128" t="s">
        <v>313</v>
      </c>
      <c r="E128" t="s">
        <v>306</v>
      </c>
      <c r="F128" t="s">
        <v>307</v>
      </c>
      <c r="G128" t="s">
        <v>166</v>
      </c>
      <c r="H128">
        <v>1001149</v>
      </c>
      <c r="I128" s="23">
        <v>84</v>
      </c>
      <c r="J128" s="23"/>
      <c r="K128" s="23"/>
    </row>
    <row r="129" spans="2:11" x14ac:dyDescent="0.3">
      <c r="B129" s="5">
        <v>54978</v>
      </c>
      <c r="C129" s="56">
        <v>44679</v>
      </c>
      <c r="D129" t="s">
        <v>308</v>
      </c>
      <c r="E129" t="s">
        <v>306</v>
      </c>
      <c r="F129" t="s">
        <v>311</v>
      </c>
      <c r="G129" t="s">
        <v>182</v>
      </c>
      <c r="H129">
        <v>1006346</v>
      </c>
      <c r="I129" s="23">
        <v>25</v>
      </c>
      <c r="J129" s="23"/>
      <c r="K129" s="23"/>
    </row>
    <row r="130" spans="2:11" x14ac:dyDescent="0.3">
      <c r="B130" s="5">
        <v>54979</v>
      </c>
      <c r="C130" s="56">
        <v>44680</v>
      </c>
      <c r="D130" t="s">
        <v>309</v>
      </c>
      <c r="E130" t="s">
        <v>306</v>
      </c>
      <c r="F130" t="s">
        <v>311</v>
      </c>
      <c r="G130" t="s">
        <v>173</v>
      </c>
      <c r="H130">
        <v>1507913</v>
      </c>
      <c r="I130" s="23">
        <v>29.5</v>
      </c>
      <c r="J130" s="23"/>
      <c r="K130" s="23"/>
    </row>
    <row r="131" spans="2:11" x14ac:dyDescent="0.3">
      <c r="B131" s="5">
        <v>54979</v>
      </c>
      <c r="C131" s="56">
        <v>44680</v>
      </c>
      <c r="D131" t="s">
        <v>309</v>
      </c>
      <c r="E131" t="s">
        <v>161</v>
      </c>
      <c r="F131" t="s">
        <v>317</v>
      </c>
      <c r="G131" t="s">
        <v>198</v>
      </c>
      <c r="H131">
        <v>1001131</v>
      </c>
      <c r="I131" s="23">
        <v>850</v>
      </c>
      <c r="J131" s="23"/>
      <c r="K131" s="23"/>
    </row>
    <row r="132" spans="2:11" x14ac:dyDescent="0.3">
      <c r="B132" s="5">
        <v>54979</v>
      </c>
      <c r="C132" s="56">
        <v>44680</v>
      </c>
      <c r="D132" t="s">
        <v>309</v>
      </c>
      <c r="E132" t="s">
        <v>161</v>
      </c>
      <c r="F132" t="s">
        <v>316</v>
      </c>
      <c r="G132" t="s">
        <v>197</v>
      </c>
      <c r="H132">
        <v>1207437</v>
      </c>
      <c r="I132" s="23">
        <v>60.2</v>
      </c>
      <c r="J132" s="23"/>
      <c r="K132" s="23"/>
    </row>
    <row r="133" spans="2:11" x14ac:dyDescent="0.3">
      <c r="B133" s="5">
        <v>54980</v>
      </c>
      <c r="C133" s="56">
        <v>44682</v>
      </c>
      <c r="D133" t="s">
        <v>315</v>
      </c>
      <c r="E133" t="s">
        <v>161</v>
      </c>
      <c r="F133" t="s">
        <v>317</v>
      </c>
      <c r="G133" t="s">
        <v>198</v>
      </c>
      <c r="H133">
        <v>1001131</v>
      </c>
      <c r="I133" s="23">
        <v>850</v>
      </c>
      <c r="J133" s="23"/>
      <c r="K133" s="23"/>
    </row>
    <row r="134" spans="2:11" x14ac:dyDescent="0.3">
      <c r="B134" s="5">
        <v>54981</v>
      </c>
      <c r="C134" s="56">
        <v>44683</v>
      </c>
      <c r="D134" t="s">
        <v>308</v>
      </c>
      <c r="E134" t="s">
        <v>306</v>
      </c>
      <c r="F134" t="s">
        <v>311</v>
      </c>
      <c r="G134" t="s">
        <v>182</v>
      </c>
      <c r="H134">
        <v>1006346</v>
      </c>
      <c r="I134" s="23">
        <v>25</v>
      </c>
      <c r="J134" s="23"/>
      <c r="K134" s="23"/>
    </row>
    <row r="135" spans="2:11" x14ac:dyDescent="0.3">
      <c r="B135" s="5">
        <v>54982</v>
      </c>
      <c r="C135" s="56">
        <v>44684</v>
      </c>
      <c r="D135" t="s">
        <v>304</v>
      </c>
      <c r="E135" t="s">
        <v>306</v>
      </c>
      <c r="F135" t="s">
        <v>317</v>
      </c>
      <c r="G135" t="s">
        <v>191</v>
      </c>
      <c r="H135">
        <v>1005580</v>
      </c>
      <c r="I135" s="23">
        <v>339</v>
      </c>
      <c r="J135" s="23"/>
      <c r="K135" s="23"/>
    </row>
    <row r="136" spans="2:11" x14ac:dyDescent="0.3">
      <c r="B136" s="5">
        <v>54983</v>
      </c>
      <c r="C136" s="56">
        <v>44685</v>
      </c>
      <c r="D136" t="s">
        <v>308</v>
      </c>
      <c r="E136" t="s">
        <v>162</v>
      </c>
      <c r="F136" t="s">
        <v>305</v>
      </c>
      <c r="G136" t="s">
        <v>190</v>
      </c>
      <c r="H136">
        <v>1209297</v>
      </c>
      <c r="I136" s="23">
        <v>75.2</v>
      </c>
      <c r="J136" s="23"/>
      <c r="K136" s="23"/>
    </row>
    <row r="137" spans="2:11" x14ac:dyDescent="0.3">
      <c r="B137" s="5">
        <v>54984</v>
      </c>
      <c r="C137" s="56">
        <v>44686</v>
      </c>
      <c r="D137" t="s">
        <v>309</v>
      </c>
      <c r="E137" t="s">
        <v>161</v>
      </c>
      <c r="F137" t="s">
        <v>311</v>
      </c>
      <c r="G137" t="s">
        <v>172</v>
      </c>
      <c r="H137">
        <v>3001673</v>
      </c>
      <c r="I137" s="23">
        <v>60</v>
      </c>
      <c r="J137" s="23"/>
      <c r="K137" s="23"/>
    </row>
    <row r="138" spans="2:11" x14ac:dyDescent="0.3">
      <c r="B138" s="5">
        <v>54984</v>
      </c>
      <c r="C138" s="56">
        <v>44686</v>
      </c>
      <c r="D138" t="s">
        <v>309</v>
      </c>
      <c r="E138" t="s">
        <v>162</v>
      </c>
      <c r="F138" t="s">
        <v>305</v>
      </c>
      <c r="G138" t="s">
        <v>181</v>
      </c>
      <c r="H138">
        <v>1008861</v>
      </c>
      <c r="I138" s="23">
        <v>170</v>
      </c>
      <c r="J138" s="23"/>
      <c r="K138" s="23"/>
    </row>
    <row r="139" spans="2:11" x14ac:dyDescent="0.3">
      <c r="B139" s="5">
        <v>54985</v>
      </c>
      <c r="C139" s="56">
        <v>44686</v>
      </c>
      <c r="D139" t="s">
        <v>308</v>
      </c>
      <c r="E139" t="s">
        <v>162</v>
      </c>
      <c r="F139" t="s">
        <v>305</v>
      </c>
      <c r="G139" t="s">
        <v>190</v>
      </c>
      <c r="H139">
        <v>1209297</v>
      </c>
      <c r="I139" s="23">
        <v>75.2</v>
      </c>
      <c r="J139" s="23"/>
      <c r="K139" s="23"/>
    </row>
    <row r="140" spans="2:11" x14ac:dyDescent="0.3">
      <c r="B140" s="5">
        <v>54985</v>
      </c>
      <c r="C140" s="56">
        <v>44686</v>
      </c>
      <c r="D140" t="s">
        <v>308</v>
      </c>
      <c r="E140" t="s">
        <v>161</v>
      </c>
      <c r="F140" t="s">
        <v>317</v>
      </c>
      <c r="G140" t="s">
        <v>194</v>
      </c>
      <c r="H140">
        <v>1207622</v>
      </c>
      <c r="I140" s="23">
        <v>100.2</v>
      </c>
      <c r="J140" s="23"/>
      <c r="K140" s="23"/>
    </row>
    <row r="141" spans="2:11" x14ac:dyDescent="0.3">
      <c r="B141" s="5">
        <v>54986</v>
      </c>
      <c r="C141" s="56">
        <v>44687</v>
      </c>
      <c r="D141" t="s">
        <v>312</v>
      </c>
      <c r="E141" t="s">
        <v>164</v>
      </c>
      <c r="F141" t="s">
        <v>317</v>
      </c>
      <c r="G141" t="s">
        <v>178</v>
      </c>
      <c r="H141">
        <v>1003544</v>
      </c>
      <c r="I141" s="23">
        <v>650</v>
      </c>
      <c r="J141" s="23"/>
      <c r="K141" s="23"/>
    </row>
    <row r="142" spans="2:11" x14ac:dyDescent="0.3">
      <c r="B142" s="5">
        <v>54987</v>
      </c>
      <c r="C142" s="56">
        <v>44688</v>
      </c>
      <c r="D142" t="s">
        <v>308</v>
      </c>
      <c r="E142" t="s">
        <v>161</v>
      </c>
      <c r="F142" t="s">
        <v>311</v>
      </c>
      <c r="G142" t="s">
        <v>193</v>
      </c>
      <c r="H142">
        <v>1003412</v>
      </c>
      <c r="I142" s="23">
        <v>55</v>
      </c>
      <c r="J142" s="23"/>
      <c r="K142" s="23"/>
    </row>
    <row r="143" spans="2:11" x14ac:dyDescent="0.3">
      <c r="B143" s="5">
        <v>54987</v>
      </c>
      <c r="C143" s="56">
        <v>44688</v>
      </c>
      <c r="D143" t="s">
        <v>308</v>
      </c>
      <c r="E143" t="s">
        <v>162</v>
      </c>
      <c r="F143" t="s">
        <v>305</v>
      </c>
      <c r="G143" t="s">
        <v>181</v>
      </c>
      <c r="H143">
        <v>1008861</v>
      </c>
      <c r="I143" s="23">
        <v>170</v>
      </c>
      <c r="J143" s="23"/>
      <c r="K143" s="23"/>
    </row>
    <row r="144" spans="2:11" x14ac:dyDescent="0.3">
      <c r="B144" s="5">
        <v>54988</v>
      </c>
      <c r="C144" s="56">
        <v>44689</v>
      </c>
      <c r="D144" t="s">
        <v>309</v>
      </c>
      <c r="E144" t="s">
        <v>161</v>
      </c>
      <c r="F144" t="s">
        <v>317</v>
      </c>
      <c r="G144" t="s">
        <v>196</v>
      </c>
      <c r="H144">
        <v>1009748</v>
      </c>
      <c r="I144" s="23">
        <v>770</v>
      </c>
      <c r="J144" s="23"/>
      <c r="K144" s="23"/>
    </row>
    <row r="145" spans="2:11" x14ac:dyDescent="0.3">
      <c r="B145" s="5">
        <v>54989</v>
      </c>
      <c r="C145" s="56">
        <v>44690</v>
      </c>
      <c r="D145" t="s">
        <v>308</v>
      </c>
      <c r="E145" t="s">
        <v>163</v>
      </c>
      <c r="F145" t="s">
        <v>318</v>
      </c>
      <c r="G145" t="s">
        <v>165</v>
      </c>
      <c r="H145">
        <v>1406602</v>
      </c>
      <c r="I145" s="23">
        <v>120.4</v>
      </c>
      <c r="J145" s="23"/>
      <c r="K145" s="23"/>
    </row>
    <row r="146" spans="2:11" x14ac:dyDescent="0.3">
      <c r="B146" s="5">
        <v>54990</v>
      </c>
      <c r="C146" s="56">
        <v>44691</v>
      </c>
      <c r="D146" t="s">
        <v>314</v>
      </c>
      <c r="E146" t="s">
        <v>306</v>
      </c>
      <c r="F146" t="s">
        <v>317</v>
      </c>
      <c r="G146" t="s">
        <v>184</v>
      </c>
      <c r="H146">
        <v>1006144</v>
      </c>
      <c r="I146" s="23">
        <v>855</v>
      </c>
      <c r="J146" s="23"/>
      <c r="K146" s="23"/>
    </row>
    <row r="147" spans="2:11" x14ac:dyDescent="0.3">
      <c r="B147" s="5">
        <v>54990</v>
      </c>
      <c r="C147" s="56">
        <v>44691</v>
      </c>
      <c r="D147" t="s">
        <v>314</v>
      </c>
      <c r="E147" t="s">
        <v>163</v>
      </c>
      <c r="F147" t="s">
        <v>318</v>
      </c>
      <c r="G147" t="s">
        <v>165</v>
      </c>
      <c r="H147">
        <v>1406602</v>
      </c>
      <c r="I147" s="23">
        <v>120.4</v>
      </c>
      <c r="J147" s="23"/>
      <c r="K147" s="23"/>
    </row>
    <row r="148" spans="2:11" x14ac:dyDescent="0.3">
      <c r="B148" s="5">
        <v>54991</v>
      </c>
      <c r="C148" s="56">
        <v>44697</v>
      </c>
      <c r="D148" t="s">
        <v>309</v>
      </c>
      <c r="E148" t="s">
        <v>161</v>
      </c>
      <c r="F148" t="s">
        <v>317</v>
      </c>
      <c r="G148" t="s">
        <v>196</v>
      </c>
      <c r="H148">
        <v>1009748</v>
      </c>
      <c r="I148" s="23">
        <v>770</v>
      </c>
      <c r="J148" s="23"/>
      <c r="K148" s="23"/>
    </row>
    <row r="149" spans="2:11" x14ac:dyDescent="0.3">
      <c r="B149" s="5">
        <v>54992</v>
      </c>
      <c r="C149" s="56">
        <v>44697</v>
      </c>
      <c r="D149" t="s">
        <v>312</v>
      </c>
      <c r="E149" t="s">
        <v>162</v>
      </c>
      <c r="F149" t="s">
        <v>305</v>
      </c>
      <c r="G149" t="s">
        <v>169</v>
      </c>
      <c r="H149">
        <v>1006387</v>
      </c>
      <c r="I149" s="23">
        <v>30</v>
      </c>
      <c r="J149" s="23"/>
      <c r="K149" s="23"/>
    </row>
    <row r="150" spans="2:11" x14ac:dyDescent="0.3">
      <c r="B150" s="5">
        <v>54993</v>
      </c>
      <c r="C150" s="56">
        <v>44700</v>
      </c>
      <c r="D150" t="s">
        <v>314</v>
      </c>
      <c r="E150" t="s">
        <v>161</v>
      </c>
      <c r="F150" t="s">
        <v>317</v>
      </c>
      <c r="G150" t="s">
        <v>187</v>
      </c>
      <c r="H150">
        <v>1008075</v>
      </c>
      <c r="I150" s="23">
        <v>1050</v>
      </c>
      <c r="J150" s="23"/>
      <c r="K150" s="23"/>
    </row>
    <row r="151" spans="2:11" x14ac:dyDescent="0.3">
      <c r="B151" s="5">
        <v>54994</v>
      </c>
      <c r="C151" s="56">
        <v>44700</v>
      </c>
      <c r="D151" t="s">
        <v>315</v>
      </c>
      <c r="E151" t="s">
        <v>306</v>
      </c>
      <c r="F151" t="s">
        <v>311</v>
      </c>
      <c r="G151" t="s">
        <v>173</v>
      </c>
      <c r="H151">
        <v>1507913</v>
      </c>
      <c r="I151" s="23">
        <v>29.5</v>
      </c>
      <c r="J151" s="23"/>
      <c r="K151" s="23"/>
    </row>
    <row r="152" spans="2:11" x14ac:dyDescent="0.3">
      <c r="B152" s="5">
        <v>54995</v>
      </c>
      <c r="C152" s="56">
        <v>44702</v>
      </c>
      <c r="D152" t="s">
        <v>308</v>
      </c>
      <c r="E152" t="s">
        <v>161</v>
      </c>
      <c r="F152" t="s">
        <v>316</v>
      </c>
      <c r="G152" t="s">
        <v>177</v>
      </c>
      <c r="H152">
        <v>1509928</v>
      </c>
      <c r="I152" s="23">
        <v>720.5</v>
      </c>
      <c r="J152" s="23"/>
      <c r="K152" s="23"/>
    </row>
    <row r="153" spans="2:11" x14ac:dyDescent="0.3">
      <c r="B153" s="5">
        <v>54996</v>
      </c>
      <c r="C153" s="56">
        <v>44704</v>
      </c>
      <c r="D153" t="s">
        <v>309</v>
      </c>
      <c r="E153" t="s">
        <v>306</v>
      </c>
      <c r="F153" t="s">
        <v>317</v>
      </c>
      <c r="G153" t="s">
        <v>191</v>
      </c>
      <c r="H153">
        <v>1005580</v>
      </c>
      <c r="I153" s="23">
        <v>339</v>
      </c>
      <c r="J153" s="23"/>
      <c r="K153" s="23"/>
    </row>
    <row r="154" spans="2:11" x14ac:dyDescent="0.3">
      <c r="B154" s="5">
        <v>54997</v>
      </c>
      <c r="C154" s="56">
        <v>44705</v>
      </c>
      <c r="D154" t="s">
        <v>315</v>
      </c>
      <c r="E154" t="s">
        <v>162</v>
      </c>
      <c r="F154" t="s">
        <v>305</v>
      </c>
      <c r="G154" t="s">
        <v>169</v>
      </c>
      <c r="H154">
        <v>1006387</v>
      </c>
      <c r="I154" s="23">
        <v>30</v>
      </c>
      <c r="J154" s="23"/>
      <c r="K154" s="23"/>
    </row>
    <row r="155" spans="2:11" x14ac:dyDescent="0.3">
      <c r="B155" s="5">
        <v>54998</v>
      </c>
      <c r="C155" s="56">
        <v>44706</v>
      </c>
      <c r="D155" t="s">
        <v>312</v>
      </c>
      <c r="E155" t="s">
        <v>162</v>
      </c>
      <c r="F155" t="s">
        <v>305</v>
      </c>
      <c r="G155" t="s">
        <v>190</v>
      </c>
      <c r="H155">
        <v>1209297</v>
      </c>
      <c r="I155" s="23">
        <v>75.2</v>
      </c>
      <c r="J155" s="23"/>
      <c r="K155" s="23"/>
    </row>
    <row r="156" spans="2:11" x14ac:dyDescent="0.3">
      <c r="B156" s="5">
        <v>54999</v>
      </c>
      <c r="C156" s="56">
        <v>44737</v>
      </c>
      <c r="D156" t="s">
        <v>308</v>
      </c>
      <c r="E156" t="s">
        <v>164</v>
      </c>
      <c r="F156" t="s">
        <v>317</v>
      </c>
      <c r="G156" t="s">
        <v>180</v>
      </c>
      <c r="H156">
        <v>1007942</v>
      </c>
      <c r="I156" s="23">
        <v>980</v>
      </c>
      <c r="J156" s="23"/>
      <c r="K156" s="23"/>
    </row>
    <row r="157" spans="2:11" x14ac:dyDescent="0.3">
      <c r="B157" s="5">
        <v>55000</v>
      </c>
      <c r="C157" s="56">
        <v>44708</v>
      </c>
      <c r="D157" t="s">
        <v>304</v>
      </c>
      <c r="E157" t="s">
        <v>306</v>
      </c>
      <c r="F157" t="s">
        <v>311</v>
      </c>
      <c r="G157" t="s">
        <v>173</v>
      </c>
      <c r="H157">
        <v>1507913</v>
      </c>
      <c r="I157" s="23">
        <v>29.5</v>
      </c>
      <c r="J157" s="23"/>
      <c r="K157" s="23"/>
    </row>
    <row r="158" spans="2:11" x14ac:dyDescent="0.3">
      <c r="B158" s="5">
        <v>55001</v>
      </c>
      <c r="C158" s="56">
        <v>44708</v>
      </c>
      <c r="D158" t="s">
        <v>312</v>
      </c>
      <c r="E158" t="s">
        <v>161</v>
      </c>
      <c r="F158" t="s">
        <v>317</v>
      </c>
      <c r="G158" t="s">
        <v>194</v>
      </c>
      <c r="H158">
        <v>1207622</v>
      </c>
      <c r="I158" s="23">
        <v>100.2</v>
      </c>
      <c r="J158" s="23"/>
      <c r="K158" s="23"/>
    </row>
    <row r="159" spans="2:11" x14ac:dyDescent="0.3">
      <c r="B159" s="5">
        <v>55002</v>
      </c>
      <c r="C159" s="56">
        <v>44711</v>
      </c>
      <c r="D159" t="s">
        <v>314</v>
      </c>
      <c r="E159" t="s">
        <v>164</v>
      </c>
      <c r="F159" t="s">
        <v>317</v>
      </c>
      <c r="G159" t="s">
        <v>180</v>
      </c>
      <c r="H159">
        <v>1007942</v>
      </c>
      <c r="I159" s="23">
        <v>980</v>
      </c>
      <c r="J159" s="23"/>
      <c r="K159" s="23"/>
    </row>
    <row r="160" spans="2:11" x14ac:dyDescent="0.3">
      <c r="B160" s="5">
        <v>55003</v>
      </c>
      <c r="C160" s="56">
        <v>44711</v>
      </c>
      <c r="D160" t="s">
        <v>304</v>
      </c>
      <c r="E160" t="s">
        <v>161</v>
      </c>
      <c r="F160" t="s">
        <v>311</v>
      </c>
      <c r="G160" t="s">
        <v>193</v>
      </c>
      <c r="H160">
        <v>1003412</v>
      </c>
      <c r="I160" s="23">
        <v>55</v>
      </c>
      <c r="J160" s="23"/>
      <c r="K160" s="23"/>
    </row>
    <row r="161" spans="2:11" x14ac:dyDescent="0.3">
      <c r="B161" s="5">
        <v>55003</v>
      </c>
      <c r="C161" s="56">
        <v>44711</v>
      </c>
      <c r="D161" t="s">
        <v>304</v>
      </c>
      <c r="E161" t="s">
        <v>161</v>
      </c>
      <c r="F161" t="s">
        <v>317</v>
      </c>
      <c r="G161" t="s">
        <v>194</v>
      </c>
      <c r="H161">
        <v>1207622</v>
      </c>
      <c r="I161" s="23">
        <v>100.2</v>
      </c>
      <c r="J161" s="23"/>
      <c r="K161" s="23"/>
    </row>
    <row r="162" spans="2:11" x14ac:dyDescent="0.3">
      <c r="B162" s="5">
        <v>55004</v>
      </c>
      <c r="C162" s="56">
        <v>44712</v>
      </c>
      <c r="D162" t="s">
        <v>315</v>
      </c>
      <c r="E162" t="s">
        <v>162</v>
      </c>
      <c r="F162" t="s">
        <v>305</v>
      </c>
      <c r="G162" t="s">
        <v>190</v>
      </c>
      <c r="H162">
        <v>1209297</v>
      </c>
      <c r="I162" s="23">
        <v>75.2</v>
      </c>
      <c r="J162" s="23"/>
      <c r="K162" s="23"/>
    </row>
    <row r="163" spans="2:11" x14ac:dyDescent="0.3">
      <c r="B163" s="5">
        <v>55004</v>
      </c>
      <c r="C163" s="56">
        <v>44712</v>
      </c>
      <c r="D163" t="s">
        <v>315</v>
      </c>
      <c r="E163" t="s">
        <v>163</v>
      </c>
      <c r="F163" t="s">
        <v>311</v>
      </c>
      <c r="G163" t="s">
        <v>171</v>
      </c>
      <c r="H163">
        <v>1203058</v>
      </c>
      <c r="I163" s="23">
        <v>84.2</v>
      </c>
      <c r="J163" s="23"/>
      <c r="K163" s="23"/>
    </row>
    <row r="164" spans="2:11" x14ac:dyDescent="0.3">
      <c r="B164" s="5">
        <v>55005</v>
      </c>
      <c r="C164" s="56">
        <v>44714</v>
      </c>
      <c r="D164" t="s">
        <v>312</v>
      </c>
      <c r="E164" t="s">
        <v>161</v>
      </c>
      <c r="F164" t="s">
        <v>311</v>
      </c>
      <c r="G164" t="s">
        <v>172</v>
      </c>
      <c r="H164">
        <v>3001673</v>
      </c>
      <c r="I164" s="23">
        <v>60</v>
      </c>
      <c r="J164" s="23"/>
      <c r="K164" s="23"/>
    </row>
    <row r="165" spans="2:11" x14ac:dyDescent="0.3">
      <c r="B165" s="5">
        <v>55005</v>
      </c>
      <c r="C165" s="56">
        <v>44744</v>
      </c>
      <c r="D165" t="s">
        <v>309</v>
      </c>
      <c r="E165" t="s">
        <v>164</v>
      </c>
      <c r="F165" t="s">
        <v>317</v>
      </c>
      <c r="G165" t="s">
        <v>178</v>
      </c>
      <c r="H165">
        <v>1003544</v>
      </c>
      <c r="I165" s="23">
        <v>650</v>
      </c>
      <c r="J165" s="23"/>
      <c r="K165" s="23"/>
    </row>
    <row r="166" spans="2:11" x14ac:dyDescent="0.3">
      <c r="B166" s="5">
        <v>55006</v>
      </c>
      <c r="C166" s="56">
        <v>44744</v>
      </c>
      <c r="D166" t="s">
        <v>309</v>
      </c>
      <c r="E166" t="s">
        <v>164</v>
      </c>
      <c r="F166" t="s">
        <v>307</v>
      </c>
      <c r="G166" t="s">
        <v>174</v>
      </c>
      <c r="H166">
        <v>1005091</v>
      </c>
      <c r="I166" s="23">
        <v>150</v>
      </c>
      <c r="J166" s="23"/>
      <c r="K166" s="23"/>
    </row>
    <row r="167" spans="2:11" x14ac:dyDescent="0.3">
      <c r="B167" s="5">
        <v>55007</v>
      </c>
      <c r="C167" s="56">
        <v>44684</v>
      </c>
      <c r="D167" t="s">
        <v>308</v>
      </c>
      <c r="E167" t="s">
        <v>163</v>
      </c>
      <c r="F167" t="s">
        <v>317</v>
      </c>
      <c r="G167" t="s">
        <v>195</v>
      </c>
      <c r="H167">
        <v>1003499</v>
      </c>
      <c r="I167" s="23">
        <v>450</v>
      </c>
      <c r="J167" s="23"/>
      <c r="K167" s="23"/>
    </row>
    <row r="168" spans="2:11" x14ac:dyDescent="0.3">
      <c r="B168" s="5">
        <v>55007</v>
      </c>
      <c r="C168" s="56">
        <v>44715</v>
      </c>
      <c r="D168" t="s">
        <v>308</v>
      </c>
      <c r="E168" t="s">
        <v>161</v>
      </c>
      <c r="F168" t="s">
        <v>317</v>
      </c>
      <c r="G168" t="s">
        <v>187</v>
      </c>
      <c r="H168">
        <v>1008075</v>
      </c>
      <c r="I168" s="23">
        <v>1050</v>
      </c>
      <c r="J168" s="23"/>
      <c r="K168" s="23"/>
    </row>
    <row r="169" spans="2:11" x14ac:dyDescent="0.3">
      <c r="B169" s="5">
        <v>55008</v>
      </c>
      <c r="C169" s="56">
        <v>44717</v>
      </c>
      <c r="D169" t="s">
        <v>315</v>
      </c>
      <c r="E169" t="s">
        <v>161</v>
      </c>
      <c r="F169" t="s">
        <v>317</v>
      </c>
      <c r="G169" t="s">
        <v>198</v>
      </c>
      <c r="H169">
        <v>1001131</v>
      </c>
      <c r="I169" s="23">
        <v>850</v>
      </c>
      <c r="J169" s="23"/>
      <c r="K169" s="23"/>
    </row>
    <row r="170" spans="2:11" x14ac:dyDescent="0.3">
      <c r="B170" s="5">
        <v>55009</v>
      </c>
      <c r="C170" s="56">
        <v>44687</v>
      </c>
      <c r="D170" t="s">
        <v>312</v>
      </c>
      <c r="E170" t="s">
        <v>163</v>
      </c>
      <c r="F170" t="s">
        <v>318</v>
      </c>
      <c r="G170" t="s">
        <v>185</v>
      </c>
      <c r="H170">
        <v>1002796</v>
      </c>
      <c r="I170" s="23">
        <v>95</v>
      </c>
      <c r="J170" s="23"/>
      <c r="K170" s="23"/>
    </row>
    <row r="171" spans="2:11" x14ac:dyDescent="0.3">
      <c r="B171" s="5">
        <v>55010</v>
      </c>
      <c r="C171" s="56">
        <v>44718</v>
      </c>
      <c r="D171" t="s">
        <v>308</v>
      </c>
      <c r="E171" t="s">
        <v>162</v>
      </c>
      <c r="F171" t="s">
        <v>305</v>
      </c>
      <c r="G171" t="s">
        <v>175</v>
      </c>
      <c r="H171">
        <v>1007048</v>
      </c>
      <c r="I171" s="23">
        <v>190</v>
      </c>
      <c r="J171" s="23"/>
      <c r="K171" s="23"/>
    </row>
    <row r="172" spans="2:11" x14ac:dyDescent="0.3">
      <c r="B172" s="5">
        <v>55011</v>
      </c>
      <c r="C172" s="56">
        <v>44718</v>
      </c>
      <c r="D172" t="s">
        <v>309</v>
      </c>
      <c r="E172" t="s">
        <v>161</v>
      </c>
      <c r="F172" t="s">
        <v>317</v>
      </c>
      <c r="G172" t="s">
        <v>187</v>
      </c>
      <c r="H172">
        <v>1008075</v>
      </c>
      <c r="I172" s="23">
        <v>1050</v>
      </c>
      <c r="J172" s="23"/>
      <c r="K172" s="23"/>
    </row>
    <row r="173" spans="2:11" x14ac:dyDescent="0.3">
      <c r="B173" s="5">
        <v>55012</v>
      </c>
      <c r="C173" s="56">
        <v>44718</v>
      </c>
      <c r="D173" t="s">
        <v>315</v>
      </c>
      <c r="E173" t="s">
        <v>161</v>
      </c>
      <c r="F173" t="s">
        <v>316</v>
      </c>
      <c r="G173" t="s">
        <v>197</v>
      </c>
      <c r="H173">
        <v>1207437</v>
      </c>
      <c r="I173" s="23">
        <v>60.2</v>
      </c>
      <c r="J173" s="23"/>
      <c r="K173" s="23"/>
    </row>
    <row r="174" spans="2:11" x14ac:dyDescent="0.3">
      <c r="B174" s="5">
        <v>55013</v>
      </c>
      <c r="C174" s="56">
        <v>44718</v>
      </c>
      <c r="D174" t="s">
        <v>308</v>
      </c>
      <c r="E174" t="s">
        <v>306</v>
      </c>
      <c r="F174" t="s">
        <v>317</v>
      </c>
      <c r="G174" t="s">
        <v>184</v>
      </c>
      <c r="H174">
        <v>1006144</v>
      </c>
      <c r="I174" s="23">
        <v>855</v>
      </c>
      <c r="J174" s="23"/>
      <c r="K174" s="23"/>
    </row>
    <row r="175" spans="2:11" x14ac:dyDescent="0.3">
      <c r="B175" s="5">
        <v>55013</v>
      </c>
      <c r="C175" s="56">
        <v>44718</v>
      </c>
      <c r="D175" t="s">
        <v>308</v>
      </c>
      <c r="E175" t="s">
        <v>161</v>
      </c>
      <c r="F175" t="s">
        <v>317</v>
      </c>
      <c r="G175" t="s">
        <v>196</v>
      </c>
      <c r="H175">
        <v>1009748</v>
      </c>
      <c r="I175" s="23">
        <v>770</v>
      </c>
      <c r="J175" s="23"/>
      <c r="K175" s="23"/>
    </row>
    <row r="176" spans="2:11" x14ac:dyDescent="0.3">
      <c r="B176" s="5">
        <v>55014</v>
      </c>
      <c r="C176" s="56">
        <v>44720</v>
      </c>
      <c r="D176" t="s">
        <v>312</v>
      </c>
      <c r="E176" t="s">
        <v>162</v>
      </c>
      <c r="F176" t="s">
        <v>305</v>
      </c>
      <c r="G176" t="s">
        <v>190</v>
      </c>
      <c r="H176">
        <v>1209297</v>
      </c>
      <c r="I176" s="23">
        <v>75.2</v>
      </c>
      <c r="J176" s="23"/>
      <c r="K176" s="23"/>
    </row>
    <row r="177" spans="2:11" x14ac:dyDescent="0.3">
      <c r="B177" s="5">
        <v>55015</v>
      </c>
      <c r="C177" s="56">
        <v>44720</v>
      </c>
      <c r="D177" t="s">
        <v>314</v>
      </c>
      <c r="E177" t="s">
        <v>306</v>
      </c>
      <c r="F177" t="s">
        <v>317</v>
      </c>
      <c r="G177" t="s">
        <v>191</v>
      </c>
      <c r="H177">
        <v>1005580</v>
      </c>
      <c r="I177" s="23">
        <v>339</v>
      </c>
      <c r="J177" s="23"/>
      <c r="K177" s="23"/>
    </row>
    <row r="178" spans="2:11" x14ac:dyDescent="0.3">
      <c r="B178" s="5">
        <v>55016</v>
      </c>
      <c r="C178" s="56">
        <v>44721</v>
      </c>
      <c r="D178" t="s">
        <v>308</v>
      </c>
      <c r="E178" t="s">
        <v>164</v>
      </c>
      <c r="F178" t="s">
        <v>317</v>
      </c>
      <c r="G178" t="s">
        <v>178</v>
      </c>
      <c r="H178">
        <v>1003544</v>
      </c>
      <c r="I178" s="23">
        <v>650</v>
      </c>
      <c r="J178" s="23"/>
      <c r="K178" s="23"/>
    </row>
    <row r="179" spans="2:11" x14ac:dyDescent="0.3">
      <c r="B179" s="5">
        <v>55017</v>
      </c>
      <c r="C179" s="56">
        <v>44752</v>
      </c>
      <c r="D179" t="s">
        <v>315</v>
      </c>
      <c r="E179" t="s">
        <v>164</v>
      </c>
      <c r="F179" t="s">
        <v>307</v>
      </c>
      <c r="G179" t="s">
        <v>174</v>
      </c>
      <c r="H179">
        <v>1005091</v>
      </c>
      <c r="I179" s="23">
        <v>150</v>
      </c>
      <c r="J179" s="23"/>
      <c r="K179" s="23"/>
    </row>
    <row r="180" spans="2:11" x14ac:dyDescent="0.3">
      <c r="B180" s="5">
        <v>55018</v>
      </c>
      <c r="C180" s="56">
        <v>44752</v>
      </c>
      <c r="D180" t="s">
        <v>315</v>
      </c>
      <c r="E180" t="s">
        <v>164</v>
      </c>
      <c r="F180" t="s">
        <v>307</v>
      </c>
      <c r="G180" t="s">
        <v>174</v>
      </c>
      <c r="H180">
        <v>1005091</v>
      </c>
      <c r="I180" s="23">
        <v>150</v>
      </c>
      <c r="J180" s="23"/>
      <c r="K180" s="23"/>
    </row>
    <row r="181" spans="2:11" x14ac:dyDescent="0.3">
      <c r="B181" s="5">
        <v>55019</v>
      </c>
      <c r="C181" s="56">
        <v>44723</v>
      </c>
      <c r="D181" t="s">
        <v>312</v>
      </c>
      <c r="E181" t="s">
        <v>162</v>
      </c>
      <c r="F181" t="s">
        <v>305</v>
      </c>
      <c r="G181" t="s">
        <v>169</v>
      </c>
      <c r="H181">
        <v>1006387</v>
      </c>
      <c r="I181" s="23">
        <v>30</v>
      </c>
      <c r="J181" s="23"/>
      <c r="K181" s="23"/>
    </row>
    <row r="182" spans="2:11" x14ac:dyDescent="0.3">
      <c r="B182" s="5">
        <v>55020</v>
      </c>
      <c r="C182" s="56">
        <v>44723</v>
      </c>
      <c r="D182" t="s">
        <v>314</v>
      </c>
      <c r="E182" t="s">
        <v>162</v>
      </c>
      <c r="F182" t="s">
        <v>305</v>
      </c>
      <c r="G182" t="s">
        <v>175</v>
      </c>
      <c r="H182">
        <v>1007048</v>
      </c>
      <c r="I182" s="23">
        <v>190</v>
      </c>
      <c r="J182" s="23"/>
      <c r="K182" s="23"/>
    </row>
    <row r="183" spans="2:11" x14ac:dyDescent="0.3">
      <c r="B183" s="5">
        <v>55021</v>
      </c>
      <c r="C183" s="56">
        <v>44723</v>
      </c>
      <c r="D183" t="s">
        <v>312</v>
      </c>
      <c r="E183" t="s">
        <v>164</v>
      </c>
      <c r="F183" t="s">
        <v>316</v>
      </c>
      <c r="G183" t="s">
        <v>186</v>
      </c>
      <c r="H183">
        <v>1001769</v>
      </c>
      <c r="I183" s="23">
        <v>65</v>
      </c>
      <c r="J183" s="23"/>
      <c r="K183" s="23"/>
    </row>
    <row r="184" spans="2:11" x14ac:dyDescent="0.3">
      <c r="B184" s="5">
        <v>55022</v>
      </c>
      <c r="C184" s="56">
        <v>44723</v>
      </c>
      <c r="D184" t="s">
        <v>313</v>
      </c>
      <c r="E184" t="s">
        <v>161</v>
      </c>
      <c r="F184" t="s">
        <v>317</v>
      </c>
      <c r="G184" t="s">
        <v>196</v>
      </c>
      <c r="H184">
        <v>1009748</v>
      </c>
      <c r="I184" s="23">
        <v>770</v>
      </c>
      <c r="J184" s="23"/>
      <c r="K184" s="23"/>
    </row>
    <row r="185" spans="2:11" x14ac:dyDescent="0.3">
      <c r="B185" s="5">
        <v>55023</v>
      </c>
      <c r="C185" s="56">
        <v>44724</v>
      </c>
      <c r="D185" t="s">
        <v>309</v>
      </c>
      <c r="E185" t="s">
        <v>306</v>
      </c>
      <c r="F185" t="s">
        <v>307</v>
      </c>
      <c r="G185" t="s">
        <v>188</v>
      </c>
      <c r="H185">
        <v>1303214</v>
      </c>
      <c r="I185" s="23">
        <v>52.3</v>
      </c>
      <c r="J185" s="23"/>
      <c r="K185" s="23"/>
    </row>
    <row r="186" spans="2:11" x14ac:dyDescent="0.3">
      <c r="B186" s="5">
        <v>55024</v>
      </c>
      <c r="C186" s="56">
        <v>44725</v>
      </c>
      <c r="D186" t="s">
        <v>315</v>
      </c>
      <c r="E186" t="s">
        <v>163</v>
      </c>
      <c r="F186" t="s">
        <v>318</v>
      </c>
      <c r="G186" t="s">
        <v>165</v>
      </c>
      <c r="H186">
        <v>1406602</v>
      </c>
      <c r="I186" s="23">
        <v>120.4</v>
      </c>
      <c r="J186" s="23"/>
      <c r="K186" s="23"/>
    </row>
    <row r="187" spans="2:11" x14ac:dyDescent="0.3">
      <c r="B187" s="5">
        <v>55025</v>
      </c>
      <c r="C187" s="56">
        <v>44725</v>
      </c>
      <c r="D187" t="s">
        <v>304</v>
      </c>
      <c r="E187" t="s">
        <v>306</v>
      </c>
      <c r="F187" t="s">
        <v>317</v>
      </c>
      <c r="G187" t="s">
        <v>184</v>
      </c>
      <c r="H187">
        <v>1006144</v>
      </c>
      <c r="I187" s="23">
        <v>855</v>
      </c>
      <c r="J187" s="23"/>
      <c r="K187" s="23"/>
    </row>
    <row r="188" spans="2:11" x14ac:dyDescent="0.3">
      <c r="B188" s="5">
        <v>55026</v>
      </c>
      <c r="C188" s="56">
        <v>44725</v>
      </c>
      <c r="D188" t="s">
        <v>309</v>
      </c>
      <c r="E188" t="s">
        <v>161</v>
      </c>
      <c r="F188" t="s">
        <v>317</v>
      </c>
      <c r="G188" t="s">
        <v>198</v>
      </c>
      <c r="H188">
        <v>1001131</v>
      </c>
      <c r="I188" s="23">
        <v>850</v>
      </c>
      <c r="J188" s="23"/>
      <c r="K188" s="23"/>
    </row>
    <row r="189" spans="2:11" x14ac:dyDescent="0.3">
      <c r="B189" s="5">
        <v>55027</v>
      </c>
      <c r="C189" s="56">
        <v>44726</v>
      </c>
      <c r="D189" t="s">
        <v>308</v>
      </c>
      <c r="E189" t="s">
        <v>161</v>
      </c>
      <c r="F189" t="s">
        <v>317</v>
      </c>
      <c r="G189" t="s">
        <v>187</v>
      </c>
      <c r="H189">
        <v>1008075</v>
      </c>
      <c r="I189" s="23">
        <v>1050</v>
      </c>
      <c r="J189" s="23"/>
      <c r="K189" s="23"/>
    </row>
    <row r="190" spans="2:11" x14ac:dyDescent="0.3">
      <c r="B190" s="5">
        <v>55027</v>
      </c>
      <c r="C190" s="56">
        <v>44726</v>
      </c>
      <c r="D190" t="s">
        <v>308</v>
      </c>
      <c r="E190" t="s">
        <v>163</v>
      </c>
      <c r="F190" t="s">
        <v>317</v>
      </c>
      <c r="G190" t="s">
        <v>195</v>
      </c>
      <c r="H190">
        <v>1003499</v>
      </c>
      <c r="I190" s="23">
        <v>450</v>
      </c>
      <c r="J190" s="23"/>
      <c r="K190" s="23"/>
    </row>
    <row r="191" spans="2:11" x14ac:dyDescent="0.3">
      <c r="B191" s="5">
        <v>55028</v>
      </c>
      <c r="C191" s="56">
        <v>44726</v>
      </c>
      <c r="D191" t="s">
        <v>315</v>
      </c>
      <c r="E191" t="s">
        <v>163</v>
      </c>
      <c r="F191" t="s">
        <v>318</v>
      </c>
      <c r="G191" t="s">
        <v>185</v>
      </c>
      <c r="H191">
        <v>1002796</v>
      </c>
      <c r="I191" s="23">
        <v>95</v>
      </c>
      <c r="J191" s="23"/>
      <c r="K191" s="23"/>
    </row>
    <row r="192" spans="2:11" x14ac:dyDescent="0.3">
      <c r="B192" s="5">
        <v>55028</v>
      </c>
      <c r="C192" s="56">
        <v>44726</v>
      </c>
      <c r="D192" t="s">
        <v>315</v>
      </c>
      <c r="E192" t="s">
        <v>161</v>
      </c>
      <c r="F192" t="s">
        <v>316</v>
      </c>
      <c r="G192" t="s">
        <v>177</v>
      </c>
      <c r="H192">
        <v>1509928</v>
      </c>
      <c r="I192" s="23">
        <v>720.5</v>
      </c>
      <c r="J192" s="23"/>
      <c r="K192" s="23"/>
    </row>
    <row r="193" spans="2:11" x14ac:dyDescent="0.3">
      <c r="B193" s="5">
        <v>55028</v>
      </c>
      <c r="C193" s="56">
        <v>44726</v>
      </c>
      <c r="D193" t="s">
        <v>315</v>
      </c>
      <c r="E193" t="s">
        <v>163</v>
      </c>
      <c r="F193" t="s">
        <v>318</v>
      </c>
      <c r="G193" t="s">
        <v>185</v>
      </c>
      <c r="H193">
        <v>1002796</v>
      </c>
      <c r="I193" s="23">
        <v>95</v>
      </c>
      <c r="J193" s="23"/>
      <c r="K193" s="23"/>
    </row>
    <row r="194" spans="2:11" x14ac:dyDescent="0.3">
      <c r="B194" s="5">
        <v>55029</v>
      </c>
      <c r="C194" s="56">
        <v>44759</v>
      </c>
      <c r="D194" t="s">
        <v>313</v>
      </c>
      <c r="E194" t="s">
        <v>164</v>
      </c>
      <c r="F194" t="s">
        <v>316</v>
      </c>
      <c r="G194" t="s">
        <v>186</v>
      </c>
      <c r="H194">
        <v>1001769</v>
      </c>
      <c r="I194" s="23">
        <v>65</v>
      </c>
      <c r="J194" s="23"/>
      <c r="K194" s="23"/>
    </row>
    <row r="195" spans="2:11" x14ac:dyDescent="0.3">
      <c r="B195" s="5">
        <v>55029</v>
      </c>
      <c r="C195" s="56">
        <v>44759</v>
      </c>
      <c r="D195" t="s">
        <v>313</v>
      </c>
      <c r="E195" t="s">
        <v>164</v>
      </c>
      <c r="F195" t="s">
        <v>307</v>
      </c>
      <c r="G195" t="s">
        <v>174</v>
      </c>
      <c r="H195">
        <v>1005091</v>
      </c>
      <c r="I195" s="23">
        <v>150</v>
      </c>
      <c r="J195" s="23"/>
      <c r="K195" s="23"/>
    </row>
    <row r="196" spans="2:11" x14ac:dyDescent="0.3">
      <c r="B196" s="5">
        <v>55030</v>
      </c>
      <c r="C196" s="56">
        <v>44732</v>
      </c>
      <c r="D196" t="s">
        <v>314</v>
      </c>
      <c r="E196" t="s">
        <v>164</v>
      </c>
      <c r="F196" t="s">
        <v>307</v>
      </c>
      <c r="G196" t="s">
        <v>174</v>
      </c>
      <c r="H196">
        <v>1005091</v>
      </c>
      <c r="I196" s="23">
        <v>150</v>
      </c>
      <c r="J196" s="23"/>
      <c r="K196" s="23"/>
    </row>
    <row r="197" spans="2:11" x14ac:dyDescent="0.3">
      <c r="B197" s="5">
        <v>55030</v>
      </c>
      <c r="C197" s="56">
        <v>44732</v>
      </c>
      <c r="D197" t="s">
        <v>314</v>
      </c>
      <c r="E197" t="s">
        <v>161</v>
      </c>
      <c r="F197" t="s">
        <v>317</v>
      </c>
      <c r="G197" t="s">
        <v>192</v>
      </c>
      <c r="H197">
        <v>1004023</v>
      </c>
      <c r="I197" s="23">
        <v>850</v>
      </c>
      <c r="J197" s="23"/>
      <c r="K197" s="23"/>
    </row>
    <row r="198" spans="2:11" x14ac:dyDescent="0.3">
      <c r="B198" s="5">
        <v>55031</v>
      </c>
      <c r="C198" s="56">
        <v>44736</v>
      </c>
      <c r="D198" t="s">
        <v>308</v>
      </c>
      <c r="E198" t="s">
        <v>306</v>
      </c>
      <c r="F198" t="s">
        <v>317</v>
      </c>
      <c r="G198" t="s">
        <v>191</v>
      </c>
      <c r="H198">
        <v>1005580</v>
      </c>
      <c r="I198" s="23">
        <v>339</v>
      </c>
      <c r="J198" s="23"/>
      <c r="K198" s="23"/>
    </row>
    <row r="199" spans="2:11" x14ac:dyDescent="0.3">
      <c r="B199" s="5">
        <v>55032</v>
      </c>
      <c r="C199" s="56">
        <v>44739</v>
      </c>
      <c r="D199" t="s">
        <v>309</v>
      </c>
      <c r="E199" t="s">
        <v>162</v>
      </c>
      <c r="F199" t="s">
        <v>305</v>
      </c>
      <c r="G199" t="s">
        <v>190</v>
      </c>
      <c r="H199">
        <v>1209297</v>
      </c>
      <c r="I199" s="23">
        <v>75.2</v>
      </c>
      <c r="J199" s="23"/>
      <c r="K199" s="23"/>
    </row>
    <row r="200" spans="2:11" x14ac:dyDescent="0.3">
      <c r="B200" s="5">
        <v>55032</v>
      </c>
      <c r="C200" s="56">
        <v>44739</v>
      </c>
      <c r="D200" t="s">
        <v>309</v>
      </c>
      <c r="E200" t="s">
        <v>161</v>
      </c>
      <c r="F200" t="s">
        <v>316</v>
      </c>
      <c r="G200" t="s">
        <v>177</v>
      </c>
      <c r="H200">
        <v>1509928</v>
      </c>
      <c r="I200" s="23">
        <v>720.5</v>
      </c>
      <c r="J200" s="23"/>
      <c r="K200" s="23"/>
    </row>
    <row r="201" spans="2:11" x14ac:dyDescent="0.3">
      <c r="B201" s="5">
        <v>55033</v>
      </c>
      <c r="C201" s="56">
        <v>44739</v>
      </c>
      <c r="D201" t="s">
        <v>308</v>
      </c>
      <c r="E201" t="s">
        <v>161</v>
      </c>
      <c r="F201" t="s">
        <v>317</v>
      </c>
      <c r="G201" t="s">
        <v>187</v>
      </c>
      <c r="H201">
        <v>1008075</v>
      </c>
      <c r="I201" s="23">
        <v>1050</v>
      </c>
      <c r="J201" s="23"/>
      <c r="K201" s="23"/>
    </row>
    <row r="202" spans="2:11" x14ac:dyDescent="0.3">
      <c r="B202" s="5">
        <v>55034</v>
      </c>
      <c r="C202" s="56">
        <v>44740</v>
      </c>
      <c r="D202" t="s">
        <v>314</v>
      </c>
      <c r="E202" t="s">
        <v>161</v>
      </c>
      <c r="F202" t="s">
        <v>317</v>
      </c>
      <c r="G202" t="s">
        <v>187</v>
      </c>
      <c r="H202">
        <v>1008075</v>
      </c>
      <c r="I202" s="23">
        <v>1050</v>
      </c>
      <c r="J202" s="23"/>
      <c r="K202" s="23"/>
    </row>
    <row r="203" spans="2:11" x14ac:dyDescent="0.3">
      <c r="B203" s="5">
        <v>55035</v>
      </c>
      <c r="C203" s="56">
        <v>44741</v>
      </c>
      <c r="D203" t="s">
        <v>315</v>
      </c>
      <c r="E203" t="s">
        <v>162</v>
      </c>
      <c r="F203" t="s">
        <v>305</v>
      </c>
      <c r="G203" t="s">
        <v>175</v>
      </c>
      <c r="H203">
        <v>1007048</v>
      </c>
      <c r="I203" s="23">
        <v>190</v>
      </c>
      <c r="J203" s="23"/>
      <c r="K203" s="23"/>
    </row>
    <row r="204" spans="2:11" x14ac:dyDescent="0.3">
      <c r="B204" s="5">
        <v>55035</v>
      </c>
      <c r="C204" s="56">
        <v>44741</v>
      </c>
      <c r="D204" t="s">
        <v>315</v>
      </c>
      <c r="E204" t="s">
        <v>163</v>
      </c>
      <c r="F204" t="s">
        <v>318</v>
      </c>
      <c r="G204" t="s">
        <v>165</v>
      </c>
      <c r="H204">
        <v>1406602</v>
      </c>
      <c r="I204" s="23">
        <v>120.4</v>
      </c>
      <c r="J204" s="23"/>
      <c r="K204" s="23"/>
    </row>
    <row r="205" spans="2:11" x14ac:dyDescent="0.3">
      <c r="B205" s="5">
        <v>55035</v>
      </c>
      <c r="C205" s="56">
        <v>44741</v>
      </c>
      <c r="D205" t="s">
        <v>315</v>
      </c>
      <c r="E205" t="s">
        <v>163</v>
      </c>
      <c r="F205" t="s">
        <v>311</v>
      </c>
      <c r="G205" t="s">
        <v>189</v>
      </c>
      <c r="H205">
        <v>1403930</v>
      </c>
      <c r="I205" s="23">
        <v>80.400000000000006</v>
      </c>
      <c r="J205" s="23"/>
      <c r="K205" s="23"/>
    </row>
    <row r="206" spans="2:11" x14ac:dyDescent="0.3">
      <c r="B206" s="5">
        <v>55036</v>
      </c>
      <c r="C206" s="56">
        <v>44743</v>
      </c>
      <c r="D206" t="s">
        <v>308</v>
      </c>
      <c r="E206" t="s">
        <v>163</v>
      </c>
      <c r="F206" t="s">
        <v>317</v>
      </c>
      <c r="G206" t="s">
        <v>195</v>
      </c>
      <c r="H206">
        <v>1003499</v>
      </c>
      <c r="I206" s="23">
        <v>450</v>
      </c>
      <c r="J206" s="23"/>
      <c r="K206" s="23"/>
    </row>
    <row r="207" spans="2:11" x14ac:dyDescent="0.3">
      <c r="B207" s="5">
        <v>55037</v>
      </c>
      <c r="C207" s="56">
        <v>44745</v>
      </c>
      <c r="D207" t="s">
        <v>315</v>
      </c>
      <c r="E207" t="s">
        <v>161</v>
      </c>
      <c r="F207" t="s">
        <v>317</v>
      </c>
      <c r="G207" t="s">
        <v>194</v>
      </c>
      <c r="H207">
        <v>1207622</v>
      </c>
      <c r="I207" s="23">
        <v>100.2</v>
      </c>
      <c r="J207" s="23"/>
      <c r="K207" s="23"/>
    </row>
    <row r="208" spans="2:11" x14ac:dyDescent="0.3">
      <c r="B208" s="5">
        <v>55038</v>
      </c>
      <c r="C208" s="56">
        <v>44745</v>
      </c>
      <c r="D208" t="s">
        <v>313</v>
      </c>
      <c r="E208" t="s">
        <v>306</v>
      </c>
      <c r="F208" t="s">
        <v>307</v>
      </c>
      <c r="G208" t="s">
        <v>188</v>
      </c>
      <c r="H208">
        <v>1303214</v>
      </c>
      <c r="I208" s="23">
        <v>52.3</v>
      </c>
      <c r="J208" s="23"/>
      <c r="K208" s="23"/>
    </row>
    <row r="209" spans="2:11" x14ac:dyDescent="0.3">
      <c r="B209" s="5">
        <v>55039</v>
      </c>
      <c r="C209" s="56">
        <v>44745</v>
      </c>
      <c r="D209" t="s">
        <v>309</v>
      </c>
      <c r="E209" t="s">
        <v>161</v>
      </c>
      <c r="F209" t="s">
        <v>317</v>
      </c>
      <c r="G209" t="s">
        <v>187</v>
      </c>
      <c r="H209">
        <v>1008075</v>
      </c>
      <c r="I209" s="23">
        <v>1050</v>
      </c>
      <c r="J209" s="23"/>
      <c r="K209" s="23"/>
    </row>
    <row r="210" spans="2:11" x14ac:dyDescent="0.3">
      <c r="B210" s="5">
        <v>55040</v>
      </c>
      <c r="C210" s="56">
        <v>44746</v>
      </c>
      <c r="D210" t="s">
        <v>314</v>
      </c>
      <c r="E210" t="s">
        <v>163</v>
      </c>
      <c r="F210" t="s">
        <v>318</v>
      </c>
      <c r="G210" t="s">
        <v>165</v>
      </c>
      <c r="H210">
        <v>1406602</v>
      </c>
      <c r="I210" s="23">
        <v>120.4</v>
      </c>
      <c r="J210" s="23"/>
      <c r="K210" s="23"/>
    </row>
    <row r="211" spans="2:11" x14ac:dyDescent="0.3">
      <c r="B211" s="5">
        <v>55041</v>
      </c>
      <c r="C211" s="56">
        <v>44746</v>
      </c>
      <c r="D211" t="s">
        <v>304</v>
      </c>
      <c r="E211" t="s">
        <v>306</v>
      </c>
      <c r="F211" t="s">
        <v>307</v>
      </c>
      <c r="G211" t="s">
        <v>168</v>
      </c>
      <c r="H211">
        <v>1005544</v>
      </c>
      <c r="I211" s="23">
        <v>249</v>
      </c>
      <c r="J211" s="23"/>
      <c r="K211" s="23"/>
    </row>
    <row r="212" spans="2:11" x14ac:dyDescent="0.3">
      <c r="B212" s="5">
        <v>55042</v>
      </c>
      <c r="C212" s="56">
        <v>44746</v>
      </c>
      <c r="D212" t="s">
        <v>314</v>
      </c>
      <c r="E212" t="s">
        <v>161</v>
      </c>
      <c r="F212" t="s">
        <v>305</v>
      </c>
      <c r="G212" t="s">
        <v>167</v>
      </c>
      <c r="H212">
        <v>1503714</v>
      </c>
      <c r="I212" s="23">
        <v>92.5</v>
      </c>
      <c r="J212" s="23"/>
      <c r="K212" s="23"/>
    </row>
    <row r="213" spans="2:11" x14ac:dyDescent="0.3">
      <c r="B213" s="5">
        <v>55043</v>
      </c>
      <c r="C213" s="56">
        <v>44746</v>
      </c>
      <c r="D213" t="s">
        <v>308</v>
      </c>
      <c r="E213" t="s">
        <v>161</v>
      </c>
      <c r="F213" t="s">
        <v>317</v>
      </c>
      <c r="G213" t="s">
        <v>198</v>
      </c>
      <c r="H213">
        <v>1001131</v>
      </c>
      <c r="I213" s="23">
        <v>850</v>
      </c>
      <c r="J213" s="23"/>
      <c r="K213" s="23"/>
    </row>
    <row r="214" spans="2:11" x14ac:dyDescent="0.3">
      <c r="B214" s="5">
        <v>55044</v>
      </c>
      <c r="C214" s="56">
        <v>44747</v>
      </c>
      <c r="D214" t="s">
        <v>304</v>
      </c>
      <c r="E214" t="s">
        <v>163</v>
      </c>
      <c r="F214" t="s">
        <v>311</v>
      </c>
      <c r="G214" t="s">
        <v>189</v>
      </c>
      <c r="H214">
        <v>1403930</v>
      </c>
      <c r="I214" s="23">
        <v>80.400000000000006</v>
      </c>
      <c r="J214" s="23"/>
      <c r="K214" s="23"/>
    </row>
    <row r="215" spans="2:11" x14ac:dyDescent="0.3">
      <c r="B215" s="5">
        <v>55044</v>
      </c>
      <c r="C215" s="56">
        <v>44747</v>
      </c>
      <c r="D215" t="s">
        <v>304</v>
      </c>
      <c r="E215" t="s">
        <v>161</v>
      </c>
      <c r="F215" t="s">
        <v>317</v>
      </c>
      <c r="G215" t="s">
        <v>196</v>
      </c>
      <c r="H215">
        <v>1009748</v>
      </c>
      <c r="I215" s="23">
        <v>770</v>
      </c>
      <c r="J215" s="23"/>
      <c r="K215" s="23"/>
    </row>
    <row r="216" spans="2:11" x14ac:dyDescent="0.3">
      <c r="B216" s="5">
        <v>55045</v>
      </c>
      <c r="C216" s="56">
        <v>44748</v>
      </c>
      <c r="D216" t="s">
        <v>308</v>
      </c>
      <c r="E216" t="s">
        <v>161</v>
      </c>
      <c r="F216" t="s">
        <v>305</v>
      </c>
      <c r="G216" t="s">
        <v>179</v>
      </c>
      <c r="H216">
        <v>1207777</v>
      </c>
      <c r="I216" s="23">
        <v>45.2</v>
      </c>
      <c r="J216" s="23"/>
      <c r="K216" s="23"/>
    </row>
    <row r="217" spans="2:11" x14ac:dyDescent="0.3">
      <c r="B217" s="5">
        <v>55045</v>
      </c>
      <c r="C217" s="56">
        <v>44748</v>
      </c>
      <c r="D217" t="s">
        <v>308</v>
      </c>
      <c r="E217" t="s">
        <v>161</v>
      </c>
      <c r="F217" t="s">
        <v>316</v>
      </c>
      <c r="G217" t="s">
        <v>197</v>
      </c>
      <c r="H217">
        <v>1207437</v>
      </c>
      <c r="I217" s="23">
        <v>60.2</v>
      </c>
      <c r="J217" s="23"/>
      <c r="K217" s="23"/>
    </row>
    <row r="218" spans="2:11" x14ac:dyDescent="0.3">
      <c r="B218" s="5">
        <v>55046</v>
      </c>
      <c r="C218" s="56">
        <v>44751</v>
      </c>
      <c r="D218" t="s">
        <v>315</v>
      </c>
      <c r="E218" t="s">
        <v>161</v>
      </c>
      <c r="F218" t="s">
        <v>305</v>
      </c>
      <c r="G218" t="s">
        <v>167</v>
      </c>
      <c r="H218">
        <v>1503714</v>
      </c>
      <c r="I218" s="23">
        <v>92.5</v>
      </c>
      <c r="J218" s="23"/>
      <c r="K218" s="23"/>
    </row>
    <row r="219" spans="2:11" x14ac:dyDescent="0.3">
      <c r="B219" s="5">
        <v>55047</v>
      </c>
      <c r="C219" s="56">
        <v>44751</v>
      </c>
      <c r="D219" t="s">
        <v>314</v>
      </c>
      <c r="E219" t="s">
        <v>306</v>
      </c>
      <c r="F219" t="s">
        <v>317</v>
      </c>
      <c r="G219" t="s">
        <v>184</v>
      </c>
      <c r="H219">
        <v>1006144</v>
      </c>
      <c r="I219" s="23">
        <v>855</v>
      </c>
      <c r="J219" s="23"/>
      <c r="K219" s="23"/>
    </row>
    <row r="220" spans="2:11" x14ac:dyDescent="0.3">
      <c r="B220" s="5">
        <v>55048</v>
      </c>
      <c r="C220" s="56">
        <v>44752</v>
      </c>
      <c r="D220" t="s">
        <v>313</v>
      </c>
      <c r="E220" t="s">
        <v>161</v>
      </c>
      <c r="F220" t="s">
        <v>311</v>
      </c>
      <c r="G220" t="s">
        <v>172</v>
      </c>
      <c r="H220">
        <v>3001673</v>
      </c>
      <c r="I220" s="23">
        <v>60</v>
      </c>
      <c r="J220" s="23"/>
      <c r="K220" s="23"/>
    </row>
    <row r="221" spans="2:11" x14ac:dyDescent="0.3">
      <c r="B221" s="5">
        <v>55049</v>
      </c>
      <c r="C221" s="56">
        <v>44753</v>
      </c>
      <c r="D221" t="s">
        <v>314</v>
      </c>
      <c r="E221" t="s">
        <v>163</v>
      </c>
      <c r="F221" t="s">
        <v>318</v>
      </c>
      <c r="G221" t="s">
        <v>165</v>
      </c>
      <c r="H221">
        <v>1406602</v>
      </c>
      <c r="I221" s="23">
        <v>120.4</v>
      </c>
      <c r="J221" s="23"/>
      <c r="K221" s="23"/>
    </row>
    <row r="222" spans="2:11" x14ac:dyDescent="0.3">
      <c r="B222" s="5">
        <v>55050</v>
      </c>
      <c r="C222" s="56">
        <v>44753</v>
      </c>
      <c r="D222" t="s">
        <v>309</v>
      </c>
      <c r="E222" t="s">
        <v>161</v>
      </c>
      <c r="F222" t="s">
        <v>316</v>
      </c>
      <c r="G222" t="s">
        <v>177</v>
      </c>
      <c r="H222">
        <v>1509928</v>
      </c>
      <c r="I222" s="23">
        <v>720.5</v>
      </c>
      <c r="J222" s="23"/>
      <c r="K222" s="23"/>
    </row>
    <row r="223" spans="2:11" x14ac:dyDescent="0.3">
      <c r="B223" s="5">
        <v>55051</v>
      </c>
      <c r="C223" s="56">
        <v>44753</v>
      </c>
      <c r="D223" t="s">
        <v>304</v>
      </c>
      <c r="E223" t="s">
        <v>161</v>
      </c>
      <c r="F223" t="s">
        <v>316</v>
      </c>
      <c r="G223" t="s">
        <v>177</v>
      </c>
      <c r="H223">
        <v>1509928</v>
      </c>
      <c r="I223" s="23">
        <v>720.5</v>
      </c>
      <c r="J223" s="23"/>
      <c r="K223" s="23"/>
    </row>
    <row r="224" spans="2:11" x14ac:dyDescent="0.3">
      <c r="B224" s="5">
        <v>55052</v>
      </c>
      <c r="C224" s="56">
        <v>44754</v>
      </c>
      <c r="D224" t="s">
        <v>308</v>
      </c>
      <c r="E224" t="s">
        <v>162</v>
      </c>
      <c r="F224" t="s">
        <v>305</v>
      </c>
      <c r="G224" t="s">
        <v>181</v>
      </c>
      <c r="H224">
        <v>1008861</v>
      </c>
      <c r="I224" s="23">
        <v>170</v>
      </c>
      <c r="J224" s="23"/>
      <c r="K224" s="23"/>
    </row>
    <row r="225" spans="2:11" x14ac:dyDescent="0.3">
      <c r="B225" s="5">
        <v>55053</v>
      </c>
      <c r="C225" s="56">
        <v>44754</v>
      </c>
      <c r="D225" t="s">
        <v>309</v>
      </c>
      <c r="E225" t="s">
        <v>162</v>
      </c>
      <c r="F225" t="s">
        <v>305</v>
      </c>
      <c r="G225" t="s">
        <v>169</v>
      </c>
      <c r="H225">
        <v>1006387</v>
      </c>
      <c r="I225" s="23">
        <v>30</v>
      </c>
      <c r="J225" s="23"/>
      <c r="K225" s="23"/>
    </row>
    <row r="226" spans="2:11" x14ac:dyDescent="0.3">
      <c r="B226" s="5">
        <v>55054</v>
      </c>
      <c r="C226" s="56">
        <v>44755</v>
      </c>
      <c r="D226" t="s">
        <v>308</v>
      </c>
      <c r="E226" t="s">
        <v>306</v>
      </c>
      <c r="F226" t="s">
        <v>317</v>
      </c>
      <c r="G226" t="s">
        <v>191</v>
      </c>
      <c r="H226">
        <v>1005580</v>
      </c>
      <c r="I226" s="23">
        <v>339</v>
      </c>
      <c r="J226" s="23"/>
      <c r="K226" s="23"/>
    </row>
    <row r="227" spans="2:11" x14ac:dyDescent="0.3">
      <c r="B227" s="5">
        <v>55055</v>
      </c>
      <c r="C227" s="56">
        <v>44756</v>
      </c>
      <c r="D227" t="s">
        <v>304</v>
      </c>
      <c r="E227" t="s">
        <v>306</v>
      </c>
      <c r="F227" t="s">
        <v>311</v>
      </c>
      <c r="G227" t="s">
        <v>173</v>
      </c>
      <c r="H227">
        <v>1507913</v>
      </c>
      <c r="I227" s="23">
        <v>29.5</v>
      </c>
      <c r="J227" s="23"/>
      <c r="K227" s="23"/>
    </row>
    <row r="228" spans="2:11" x14ac:dyDescent="0.3">
      <c r="B228" s="5">
        <v>55056</v>
      </c>
      <c r="C228" s="56">
        <v>44757</v>
      </c>
      <c r="D228" t="s">
        <v>313</v>
      </c>
      <c r="E228" t="s">
        <v>163</v>
      </c>
      <c r="F228" t="s">
        <v>311</v>
      </c>
      <c r="G228" t="s">
        <v>171</v>
      </c>
      <c r="H228">
        <v>1203058</v>
      </c>
      <c r="I228" s="23">
        <v>84.2</v>
      </c>
      <c r="J228" s="23"/>
      <c r="K228" s="23"/>
    </row>
    <row r="229" spans="2:11" x14ac:dyDescent="0.3">
      <c r="B229" s="5">
        <v>55057</v>
      </c>
      <c r="C229" s="56">
        <v>44758</v>
      </c>
      <c r="D229" t="s">
        <v>314</v>
      </c>
      <c r="E229" t="s">
        <v>161</v>
      </c>
      <c r="F229" t="s">
        <v>317</v>
      </c>
      <c r="G229" t="s">
        <v>187</v>
      </c>
      <c r="H229">
        <v>1008075</v>
      </c>
      <c r="I229" s="23">
        <v>1050</v>
      </c>
      <c r="J229" s="23"/>
      <c r="K229" s="23"/>
    </row>
    <row r="230" spans="2:11" x14ac:dyDescent="0.3">
      <c r="B230" s="5">
        <v>55058</v>
      </c>
      <c r="C230" s="56">
        <v>44758</v>
      </c>
      <c r="D230" t="s">
        <v>304</v>
      </c>
      <c r="E230" t="s">
        <v>164</v>
      </c>
      <c r="F230" t="s">
        <v>316</v>
      </c>
      <c r="G230" t="s">
        <v>186</v>
      </c>
      <c r="H230">
        <v>1001769</v>
      </c>
      <c r="I230" s="23">
        <v>65</v>
      </c>
      <c r="J230" s="23"/>
      <c r="K230" s="23"/>
    </row>
    <row r="231" spans="2:11" x14ac:dyDescent="0.3">
      <c r="B231" s="5">
        <v>55059</v>
      </c>
      <c r="C231" s="56">
        <v>44759</v>
      </c>
      <c r="D231" t="s">
        <v>314</v>
      </c>
      <c r="E231" t="s">
        <v>164</v>
      </c>
      <c r="F231" t="s">
        <v>307</v>
      </c>
      <c r="G231" t="s">
        <v>174</v>
      </c>
      <c r="H231">
        <v>1005091</v>
      </c>
      <c r="I231" s="23">
        <v>150</v>
      </c>
      <c r="J231" s="23"/>
      <c r="K231" s="23"/>
    </row>
    <row r="232" spans="2:11" x14ac:dyDescent="0.3">
      <c r="B232" s="5">
        <v>55059</v>
      </c>
      <c r="C232" s="56">
        <v>44759</v>
      </c>
      <c r="D232" t="s">
        <v>314</v>
      </c>
      <c r="E232" t="s">
        <v>161</v>
      </c>
      <c r="F232" t="s">
        <v>316</v>
      </c>
      <c r="G232" t="s">
        <v>177</v>
      </c>
      <c r="H232">
        <v>1509928</v>
      </c>
      <c r="I232" s="23">
        <v>720.5</v>
      </c>
      <c r="J232" s="23"/>
      <c r="K232" s="23"/>
    </row>
    <row r="233" spans="2:11" x14ac:dyDescent="0.3">
      <c r="B233" s="5">
        <v>55060</v>
      </c>
      <c r="C233" s="56">
        <v>44760</v>
      </c>
      <c r="D233" t="s">
        <v>309</v>
      </c>
      <c r="E233" t="s">
        <v>162</v>
      </c>
      <c r="F233" t="s">
        <v>305</v>
      </c>
      <c r="G233" t="s">
        <v>169</v>
      </c>
      <c r="H233">
        <v>1006387</v>
      </c>
      <c r="I233" s="23">
        <v>30</v>
      </c>
      <c r="J233" s="23"/>
      <c r="K233" s="23"/>
    </row>
    <row r="234" spans="2:11" x14ac:dyDescent="0.3">
      <c r="B234" s="5">
        <v>55061</v>
      </c>
      <c r="C234" s="56">
        <v>44760</v>
      </c>
      <c r="D234" t="s">
        <v>315</v>
      </c>
      <c r="E234" t="s">
        <v>161</v>
      </c>
      <c r="F234" t="s">
        <v>316</v>
      </c>
      <c r="G234" t="s">
        <v>177</v>
      </c>
      <c r="H234">
        <v>1509928</v>
      </c>
      <c r="I234" s="23">
        <v>720.5</v>
      </c>
      <c r="J234" s="23"/>
      <c r="K234" s="23"/>
    </row>
    <row r="235" spans="2:11" x14ac:dyDescent="0.3">
      <c r="B235" s="5">
        <v>55062</v>
      </c>
      <c r="C235" s="56">
        <v>44763</v>
      </c>
      <c r="D235" t="s">
        <v>314</v>
      </c>
      <c r="E235" t="s">
        <v>306</v>
      </c>
      <c r="F235" t="s">
        <v>307</v>
      </c>
      <c r="G235" t="s">
        <v>188</v>
      </c>
      <c r="H235">
        <v>1303214</v>
      </c>
      <c r="I235" s="23">
        <v>52.3</v>
      </c>
      <c r="J235" s="23"/>
      <c r="K235" s="23"/>
    </row>
    <row r="236" spans="2:11" x14ac:dyDescent="0.3">
      <c r="B236" s="5">
        <v>55063</v>
      </c>
      <c r="C236" s="56">
        <v>44764</v>
      </c>
      <c r="D236" t="s">
        <v>308</v>
      </c>
      <c r="E236" t="s">
        <v>162</v>
      </c>
      <c r="F236" t="s">
        <v>305</v>
      </c>
      <c r="G236" t="s">
        <v>169</v>
      </c>
      <c r="H236">
        <v>1006387</v>
      </c>
      <c r="I236" s="23">
        <v>30</v>
      </c>
      <c r="J236" s="23"/>
      <c r="K236" s="23"/>
    </row>
    <row r="237" spans="2:11" x14ac:dyDescent="0.3">
      <c r="B237" s="5">
        <v>55064</v>
      </c>
      <c r="C237" s="56">
        <v>44764</v>
      </c>
      <c r="D237" t="s">
        <v>313</v>
      </c>
      <c r="E237" t="s">
        <v>306</v>
      </c>
      <c r="F237" t="s">
        <v>310</v>
      </c>
      <c r="G237" t="s">
        <v>170</v>
      </c>
      <c r="H237">
        <v>1555542</v>
      </c>
      <c r="I237" s="23">
        <v>299.55</v>
      </c>
      <c r="J237" s="23"/>
      <c r="K237" s="23"/>
    </row>
    <row r="238" spans="2:11" x14ac:dyDescent="0.3">
      <c r="B238" s="5">
        <v>55065</v>
      </c>
      <c r="C238" s="56">
        <v>44765</v>
      </c>
      <c r="D238" t="s">
        <v>304</v>
      </c>
      <c r="E238" t="s">
        <v>306</v>
      </c>
      <c r="F238" t="s">
        <v>307</v>
      </c>
      <c r="G238" t="s">
        <v>188</v>
      </c>
      <c r="H238">
        <v>1303214</v>
      </c>
      <c r="I238" s="23">
        <v>52.3</v>
      </c>
      <c r="J238" s="23"/>
      <c r="K238" s="23"/>
    </row>
    <row r="239" spans="2:11" x14ac:dyDescent="0.3">
      <c r="B239" s="5">
        <v>55066</v>
      </c>
      <c r="C239" s="56">
        <v>44765</v>
      </c>
      <c r="D239" t="s">
        <v>312</v>
      </c>
      <c r="E239" t="s">
        <v>306</v>
      </c>
      <c r="F239" t="s">
        <v>317</v>
      </c>
      <c r="G239" t="s">
        <v>184</v>
      </c>
      <c r="H239">
        <v>1006144</v>
      </c>
      <c r="I239" s="23">
        <v>855</v>
      </c>
      <c r="J239" s="23"/>
      <c r="K239" s="23"/>
    </row>
    <row r="240" spans="2:11" x14ac:dyDescent="0.3">
      <c r="B240" s="5">
        <v>55067</v>
      </c>
      <c r="C240" s="56">
        <v>44765</v>
      </c>
      <c r="D240" t="s">
        <v>314</v>
      </c>
      <c r="E240" t="s">
        <v>161</v>
      </c>
      <c r="F240" t="s">
        <v>305</v>
      </c>
      <c r="G240" t="s">
        <v>179</v>
      </c>
      <c r="H240">
        <v>1207777</v>
      </c>
      <c r="I240" s="23">
        <v>45.2</v>
      </c>
      <c r="J240" s="23"/>
      <c r="K240" s="23"/>
    </row>
    <row r="241" spans="2:11" x14ac:dyDescent="0.3">
      <c r="B241" s="5">
        <v>55068</v>
      </c>
      <c r="C241" s="56">
        <v>44766</v>
      </c>
      <c r="D241" t="s">
        <v>304</v>
      </c>
      <c r="E241" t="s">
        <v>163</v>
      </c>
      <c r="F241" t="s">
        <v>318</v>
      </c>
      <c r="G241" t="s">
        <v>185</v>
      </c>
      <c r="H241">
        <v>1002796</v>
      </c>
      <c r="I241" s="23">
        <v>95</v>
      </c>
      <c r="J241" s="23"/>
      <c r="K241" s="23"/>
    </row>
    <row r="242" spans="2:11" x14ac:dyDescent="0.3">
      <c r="B242" s="5">
        <v>55069</v>
      </c>
      <c r="C242" s="56">
        <v>44767</v>
      </c>
      <c r="D242" t="s">
        <v>309</v>
      </c>
      <c r="E242" t="s">
        <v>161</v>
      </c>
      <c r="F242" t="s">
        <v>305</v>
      </c>
      <c r="G242" t="s">
        <v>167</v>
      </c>
      <c r="H242">
        <v>1503714</v>
      </c>
      <c r="I242" s="23">
        <v>92.5</v>
      </c>
      <c r="J242" s="23"/>
      <c r="K242" s="23"/>
    </row>
    <row r="243" spans="2:11" x14ac:dyDescent="0.3">
      <c r="B243" s="5">
        <v>55070</v>
      </c>
      <c r="C243" s="56">
        <v>44770</v>
      </c>
      <c r="D243" t="s">
        <v>315</v>
      </c>
      <c r="E243" t="s">
        <v>161</v>
      </c>
      <c r="F243" t="s">
        <v>305</v>
      </c>
      <c r="G243" t="s">
        <v>179</v>
      </c>
      <c r="H243">
        <v>1207777</v>
      </c>
      <c r="I243" s="23">
        <v>45.2</v>
      </c>
      <c r="J243" s="23"/>
      <c r="K243" s="23"/>
    </row>
    <row r="244" spans="2:11" x14ac:dyDescent="0.3">
      <c r="B244" s="5">
        <v>55070</v>
      </c>
      <c r="C244" s="56">
        <v>44770</v>
      </c>
      <c r="D244" t="s">
        <v>315</v>
      </c>
      <c r="E244" t="s">
        <v>162</v>
      </c>
      <c r="F244" t="s">
        <v>305</v>
      </c>
      <c r="G244" t="s">
        <v>169</v>
      </c>
      <c r="H244">
        <v>1006387</v>
      </c>
      <c r="I244" s="23">
        <v>30</v>
      </c>
      <c r="J244" s="23"/>
      <c r="K244" s="23"/>
    </row>
    <row r="245" spans="2:11" x14ac:dyDescent="0.3">
      <c r="B245" s="5">
        <v>55071</v>
      </c>
      <c r="C245" s="56">
        <v>44771</v>
      </c>
      <c r="D245" t="s">
        <v>312</v>
      </c>
      <c r="E245" t="s">
        <v>164</v>
      </c>
      <c r="F245" t="s">
        <v>317</v>
      </c>
      <c r="G245" t="s">
        <v>180</v>
      </c>
      <c r="H245">
        <v>1007942</v>
      </c>
      <c r="I245" s="23">
        <v>980</v>
      </c>
      <c r="J245" s="23"/>
      <c r="K245" s="23"/>
    </row>
    <row r="246" spans="2:11" x14ac:dyDescent="0.3">
      <c r="B246" s="5">
        <v>55072</v>
      </c>
      <c r="C246" s="56">
        <v>44774</v>
      </c>
      <c r="D246" t="s">
        <v>309</v>
      </c>
      <c r="E246" t="s">
        <v>306</v>
      </c>
      <c r="F246" t="s">
        <v>307</v>
      </c>
      <c r="G246" t="s">
        <v>166</v>
      </c>
      <c r="H246">
        <v>1001149</v>
      </c>
      <c r="I246" s="23">
        <v>84</v>
      </c>
      <c r="J246" s="23"/>
      <c r="K246" s="23"/>
    </row>
    <row r="247" spans="2:11" x14ac:dyDescent="0.3">
      <c r="B247" s="5">
        <v>55072</v>
      </c>
      <c r="C247" s="56">
        <v>44774</v>
      </c>
      <c r="D247" t="s">
        <v>309</v>
      </c>
      <c r="E247" t="s">
        <v>164</v>
      </c>
      <c r="F247" t="s">
        <v>307</v>
      </c>
      <c r="G247" t="s">
        <v>174</v>
      </c>
      <c r="H247">
        <v>1005091</v>
      </c>
      <c r="I247" s="23">
        <v>150</v>
      </c>
      <c r="J247" s="23"/>
      <c r="K247" s="23"/>
    </row>
    <row r="248" spans="2:11" x14ac:dyDescent="0.3">
      <c r="B248" s="5">
        <v>55073</v>
      </c>
      <c r="C248" s="56">
        <v>44775</v>
      </c>
      <c r="D248" t="s">
        <v>315</v>
      </c>
      <c r="E248" t="s">
        <v>306</v>
      </c>
      <c r="F248" t="s">
        <v>317</v>
      </c>
      <c r="G248" t="s">
        <v>184</v>
      </c>
      <c r="H248">
        <v>1006144</v>
      </c>
      <c r="I248" s="23">
        <v>855</v>
      </c>
      <c r="J248" s="23"/>
      <c r="K248" s="23"/>
    </row>
    <row r="249" spans="2:11" x14ac:dyDescent="0.3">
      <c r="B249" s="5">
        <v>55073</v>
      </c>
      <c r="C249" s="56">
        <v>44775</v>
      </c>
      <c r="D249" t="s">
        <v>315</v>
      </c>
      <c r="E249" t="s">
        <v>162</v>
      </c>
      <c r="F249" t="s">
        <v>305</v>
      </c>
      <c r="G249" t="s">
        <v>175</v>
      </c>
      <c r="H249">
        <v>1007048</v>
      </c>
      <c r="I249" s="23">
        <v>190</v>
      </c>
      <c r="J249" s="23"/>
      <c r="K249" s="23"/>
    </row>
    <row r="250" spans="2:11" x14ac:dyDescent="0.3">
      <c r="B250" s="5">
        <v>55074</v>
      </c>
      <c r="C250" s="56">
        <v>44777</v>
      </c>
      <c r="D250" t="s">
        <v>309</v>
      </c>
      <c r="E250" t="s">
        <v>161</v>
      </c>
      <c r="F250" t="s">
        <v>317</v>
      </c>
      <c r="G250" t="s">
        <v>192</v>
      </c>
      <c r="H250">
        <v>1004023</v>
      </c>
      <c r="I250" s="23">
        <v>850</v>
      </c>
      <c r="J250" s="23"/>
      <c r="K250" s="23"/>
    </row>
    <row r="251" spans="2:11" x14ac:dyDescent="0.3">
      <c r="B251" s="5">
        <v>55075</v>
      </c>
      <c r="C251" s="56">
        <v>44778</v>
      </c>
      <c r="D251" t="s">
        <v>314</v>
      </c>
      <c r="E251" t="s">
        <v>162</v>
      </c>
      <c r="F251" t="s">
        <v>305</v>
      </c>
      <c r="G251" t="s">
        <v>181</v>
      </c>
      <c r="H251">
        <v>1008861</v>
      </c>
      <c r="I251" s="23">
        <v>170</v>
      </c>
      <c r="J251" s="23"/>
      <c r="K251" s="23"/>
    </row>
    <row r="252" spans="2:11" x14ac:dyDescent="0.3">
      <c r="B252" s="5">
        <v>55076</v>
      </c>
      <c r="C252" s="56">
        <v>44779</v>
      </c>
      <c r="D252" t="s">
        <v>308</v>
      </c>
      <c r="E252" t="s">
        <v>164</v>
      </c>
      <c r="F252" t="s">
        <v>307</v>
      </c>
      <c r="G252" t="s">
        <v>174</v>
      </c>
      <c r="H252">
        <v>1005091</v>
      </c>
      <c r="I252" s="23">
        <v>150</v>
      </c>
      <c r="J252" s="23"/>
      <c r="K252" s="23"/>
    </row>
    <row r="253" spans="2:11" x14ac:dyDescent="0.3">
      <c r="B253" s="5">
        <v>55076</v>
      </c>
      <c r="C253" s="56">
        <v>44779</v>
      </c>
      <c r="D253" t="s">
        <v>308</v>
      </c>
      <c r="E253" t="s">
        <v>164</v>
      </c>
      <c r="F253" t="s">
        <v>317</v>
      </c>
      <c r="G253" t="s">
        <v>178</v>
      </c>
      <c r="H253">
        <v>1003544</v>
      </c>
      <c r="I253" s="23">
        <v>650</v>
      </c>
      <c r="J253" s="23"/>
      <c r="K253" s="23"/>
    </row>
    <row r="254" spans="2:11" x14ac:dyDescent="0.3">
      <c r="B254" s="5">
        <v>55077</v>
      </c>
      <c r="C254" s="56">
        <v>44779</v>
      </c>
      <c r="D254" t="s">
        <v>309</v>
      </c>
      <c r="E254" t="s">
        <v>161</v>
      </c>
      <c r="F254" t="s">
        <v>311</v>
      </c>
      <c r="G254" t="s">
        <v>172</v>
      </c>
      <c r="H254">
        <v>3001673</v>
      </c>
      <c r="I254" s="23">
        <v>60</v>
      </c>
      <c r="J254" s="23"/>
      <c r="K254" s="23"/>
    </row>
    <row r="255" spans="2:11" x14ac:dyDescent="0.3">
      <c r="B255" s="5">
        <v>55078</v>
      </c>
      <c r="C255" s="56">
        <v>44780</v>
      </c>
      <c r="D255" t="s">
        <v>308</v>
      </c>
      <c r="E255" t="s">
        <v>161</v>
      </c>
      <c r="F255" t="s">
        <v>317</v>
      </c>
      <c r="G255" t="s">
        <v>198</v>
      </c>
      <c r="H255">
        <v>1001131</v>
      </c>
      <c r="I255" s="23">
        <v>850</v>
      </c>
      <c r="J255" s="23"/>
      <c r="K255" s="23"/>
    </row>
    <row r="256" spans="2:11" x14ac:dyDescent="0.3">
      <c r="B256" s="5">
        <v>55079</v>
      </c>
      <c r="C256" s="56">
        <v>44780</v>
      </c>
      <c r="D256" t="s">
        <v>314</v>
      </c>
      <c r="E256" t="s">
        <v>161</v>
      </c>
      <c r="F256" t="s">
        <v>305</v>
      </c>
      <c r="G256" t="s">
        <v>179</v>
      </c>
      <c r="H256">
        <v>1207777</v>
      </c>
      <c r="I256" s="23">
        <v>45.2</v>
      </c>
      <c r="J256" s="23"/>
      <c r="K256" s="23"/>
    </row>
    <row r="257" spans="2:11" x14ac:dyDescent="0.3">
      <c r="B257" s="5">
        <v>55080</v>
      </c>
      <c r="C257" s="56">
        <v>44781</v>
      </c>
      <c r="D257" t="s">
        <v>308</v>
      </c>
      <c r="E257" t="s">
        <v>306</v>
      </c>
      <c r="F257" t="s">
        <v>317</v>
      </c>
      <c r="G257" t="s">
        <v>191</v>
      </c>
      <c r="H257">
        <v>1005580</v>
      </c>
      <c r="I257" s="23">
        <v>339</v>
      </c>
      <c r="J257" s="23"/>
      <c r="K257" s="23"/>
    </row>
    <row r="258" spans="2:11" x14ac:dyDescent="0.3">
      <c r="B258" s="5">
        <v>55081</v>
      </c>
      <c r="C258" s="56">
        <v>44781</v>
      </c>
      <c r="D258" t="s">
        <v>315</v>
      </c>
      <c r="E258" t="s">
        <v>161</v>
      </c>
      <c r="F258" t="s">
        <v>311</v>
      </c>
      <c r="G258" t="s">
        <v>172</v>
      </c>
      <c r="H258">
        <v>3001673</v>
      </c>
      <c r="I258" s="23">
        <v>60</v>
      </c>
      <c r="J258" s="23"/>
      <c r="K258" s="23"/>
    </row>
    <row r="259" spans="2:11" x14ac:dyDescent="0.3">
      <c r="B259" s="5">
        <v>55081</v>
      </c>
      <c r="C259" s="56">
        <v>44781</v>
      </c>
      <c r="D259" t="s">
        <v>315</v>
      </c>
      <c r="E259" t="s">
        <v>161</v>
      </c>
      <c r="F259" t="s">
        <v>317</v>
      </c>
      <c r="G259" t="s">
        <v>198</v>
      </c>
      <c r="H259">
        <v>1001131</v>
      </c>
      <c r="I259" s="23">
        <v>850</v>
      </c>
      <c r="J259" s="23"/>
      <c r="K259" s="23"/>
    </row>
    <row r="260" spans="2:11" x14ac:dyDescent="0.3">
      <c r="B260" s="5">
        <v>55082</v>
      </c>
      <c r="C260" s="56">
        <v>44782</v>
      </c>
      <c r="D260" t="s">
        <v>314</v>
      </c>
      <c r="E260" t="s">
        <v>161</v>
      </c>
      <c r="F260" t="s">
        <v>316</v>
      </c>
      <c r="G260" t="s">
        <v>177</v>
      </c>
      <c r="H260">
        <v>1509928</v>
      </c>
      <c r="I260" s="23">
        <v>720.5</v>
      </c>
      <c r="J260" s="23"/>
      <c r="K260" s="23"/>
    </row>
    <row r="261" spans="2:11" x14ac:dyDescent="0.3">
      <c r="B261" s="5">
        <v>55083</v>
      </c>
      <c r="C261" s="56">
        <v>44783</v>
      </c>
      <c r="D261" t="s">
        <v>315</v>
      </c>
      <c r="E261" t="s">
        <v>164</v>
      </c>
      <c r="F261" t="s">
        <v>307</v>
      </c>
      <c r="G261" t="s">
        <v>174</v>
      </c>
      <c r="H261">
        <v>1005091</v>
      </c>
      <c r="I261" s="23">
        <v>150</v>
      </c>
      <c r="J261" s="23"/>
      <c r="K261" s="23"/>
    </row>
    <row r="262" spans="2:11" x14ac:dyDescent="0.3">
      <c r="B262" s="5">
        <v>55083</v>
      </c>
      <c r="C262" s="56">
        <v>44783</v>
      </c>
      <c r="D262" t="s">
        <v>315</v>
      </c>
      <c r="E262" t="s">
        <v>161</v>
      </c>
      <c r="F262" t="s">
        <v>317</v>
      </c>
      <c r="G262" t="s">
        <v>194</v>
      </c>
      <c r="H262">
        <v>1207622</v>
      </c>
      <c r="I262" s="23">
        <v>100.2</v>
      </c>
      <c r="J262" s="23"/>
      <c r="K262" s="23"/>
    </row>
    <row r="263" spans="2:11" x14ac:dyDescent="0.3">
      <c r="B263" s="5">
        <v>55084</v>
      </c>
      <c r="C263" s="56">
        <v>44785</v>
      </c>
      <c r="D263" t="s">
        <v>308</v>
      </c>
      <c r="E263" t="s">
        <v>161</v>
      </c>
      <c r="F263" t="s">
        <v>317</v>
      </c>
      <c r="G263" t="s">
        <v>198</v>
      </c>
      <c r="H263">
        <v>1001131</v>
      </c>
      <c r="I263" s="23">
        <v>850</v>
      </c>
      <c r="J263" s="23"/>
      <c r="K263" s="23"/>
    </row>
    <row r="264" spans="2:11" x14ac:dyDescent="0.3">
      <c r="B264" s="5">
        <v>55085</v>
      </c>
      <c r="C264" s="56">
        <v>44785</v>
      </c>
      <c r="D264" t="s">
        <v>314</v>
      </c>
      <c r="E264" t="s">
        <v>162</v>
      </c>
      <c r="F264" t="s">
        <v>305</v>
      </c>
      <c r="G264" t="s">
        <v>190</v>
      </c>
      <c r="H264">
        <v>1209297</v>
      </c>
      <c r="I264" s="23">
        <v>75.2</v>
      </c>
      <c r="J264" s="23"/>
      <c r="K264" s="23"/>
    </row>
    <row r="265" spans="2:11" x14ac:dyDescent="0.3">
      <c r="B265" s="5">
        <v>55086</v>
      </c>
      <c r="C265" s="56">
        <v>44786</v>
      </c>
      <c r="D265" t="s">
        <v>315</v>
      </c>
      <c r="E265" t="s">
        <v>164</v>
      </c>
      <c r="F265" t="s">
        <v>307</v>
      </c>
      <c r="G265" t="s">
        <v>174</v>
      </c>
      <c r="H265">
        <v>1005091</v>
      </c>
      <c r="I265" s="23">
        <v>150</v>
      </c>
      <c r="J265" s="23"/>
      <c r="K265" s="23"/>
    </row>
    <row r="266" spans="2:11" x14ac:dyDescent="0.3">
      <c r="B266" s="5">
        <v>55087</v>
      </c>
      <c r="C266" s="56">
        <v>44786</v>
      </c>
      <c r="D266" t="s">
        <v>308</v>
      </c>
      <c r="E266" t="s">
        <v>306</v>
      </c>
      <c r="F266" t="s">
        <v>307</v>
      </c>
      <c r="G266" t="s">
        <v>166</v>
      </c>
      <c r="H266">
        <v>1001149</v>
      </c>
      <c r="I266" s="23">
        <v>84</v>
      </c>
      <c r="J266" s="23"/>
      <c r="K266" s="23"/>
    </row>
    <row r="267" spans="2:11" x14ac:dyDescent="0.3">
      <c r="B267" s="5">
        <v>55088</v>
      </c>
      <c r="C267" s="56">
        <v>44787</v>
      </c>
      <c r="D267" t="s">
        <v>309</v>
      </c>
      <c r="E267" t="s">
        <v>306</v>
      </c>
      <c r="F267" t="s">
        <v>311</v>
      </c>
      <c r="G267" t="s">
        <v>173</v>
      </c>
      <c r="H267">
        <v>1507913</v>
      </c>
      <c r="I267" s="23">
        <v>29.5</v>
      </c>
      <c r="J267" s="23"/>
      <c r="K267" s="23"/>
    </row>
    <row r="268" spans="2:11" x14ac:dyDescent="0.3">
      <c r="B268" s="5">
        <v>55088</v>
      </c>
      <c r="C268" s="56">
        <v>44787</v>
      </c>
      <c r="D268" t="s">
        <v>309</v>
      </c>
      <c r="E268" t="s">
        <v>161</v>
      </c>
      <c r="F268" t="s">
        <v>317</v>
      </c>
      <c r="G268" t="s">
        <v>192</v>
      </c>
      <c r="H268">
        <v>1004023</v>
      </c>
      <c r="I268" s="23">
        <v>850</v>
      </c>
      <c r="J268" s="23"/>
      <c r="K268" s="23"/>
    </row>
    <row r="269" spans="2:11" x14ac:dyDescent="0.3">
      <c r="B269" s="5">
        <v>55089</v>
      </c>
      <c r="C269" s="56">
        <v>44787</v>
      </c>
      <c r="D269" t="s">
        <v>304</v>
      </c>
      <c r="E269" t="s">
        <v>163</v>
      </c>
      <c r="F269" t="s">
        <v>317</v>
      </c>
      <c r="G269" t="s">
        <v>195</v>
      </c>
      <c r="H269">
        <v>1003499</v>
      </c>
      <c r="I269" s="23">
        <v>450</v>
      </c>
      <c r="J269" s="23"/>
      <c r="K269" s="23"/>
    </row>
    <row r="270" spans="2:11" x14ac:dyDescent="0.3">
      <c r="B270" s="5">
        <v>55090</v>
      </c>
      <c r="C270" s="56">
        <v>44788</v>
      </c>
      <c r="D270" t="s">
        <v>314</v>
      </c>
      <c r="E270" t="s">
        <v>162</v>
      </c>
      <c r="F270" t="s">
        <v>305</v>
      </c>
      <c r="G270" t="s">
        <v>169</v>
      </c>
      <c r="H270">
        <v>1006387</v>
      </c>
      <c r="I270" s="23">
        <v>30</v>
      </c>
      <c r="J270" s="23"/>
      <c r="K270" s="23"/>
    </row>
    <row r="271" spans="2:11" x14ac:dyDescent="0.3">
      <c r="B271" s="5">
        <v>55091</v>
      </c>
      <c r="C271" s="56">
        <v>44788</v>
      </c>
      <c r="D271" t="s">
        <v>313</v>
      </c>
      <c r="E271" t="s">
        <v>162</v>
      </c>
      <c r="F271" t="s">
        <v>305</v>
      </c>
      <c r="G271" t="s">
        <v>175</v>
      </c>
      <c r="H271">
        <v>1007048</v>
      </c>
      <c r="I271" s="23">
        <v>190</v>
      </c>
      <c r="J271" s="23"/>
      <c r="K271" s="23"/>
    </row>
    <row r="272" spans="2:11" x14ac:dyDescent="0.3">
      <c r="B272" s="5">
        <v>55091</v>
      </c>
      <c r="C272" s="56">
        <v>44791</v>
      </c>
      <c r="D272" t="s">
        <v>313</v>
      </c>
      <c r="E272" t="s">
        <v>163</v>
      </c>
      <c r="F272" t="s">
        <v>311</v>
      </c>
      <c r="G272" t="s">
        <v>189</v>
      </c>
      <c r="H272">
        <v>1403930</v>
      </c>
      <c r="I272" s="23">
        <v>80.400000000000006</v>
      </c>
      <c r="J272" s="23"/>
      <c r="K272" s="23"/>
    </row>
    <row r="273" spans="2:11" x14ac:dyDescent="0.3">
      <c r="B273" s="5">
        <v>55091</v>
      </c>
      <c r="C273" s="56">
        <v>44791</v>
      </c>
      <c r="D273" t="s">
        <v>313</v>
      </c>
      <c r="E273" t="s">
        <v>306</v>
      </c>
      <c r="F273" t="s">
        <v>307</v>
      </c>
      <c r="G273" t="s">
        <v>166</v>
      </c>
      <c r="H273">
        <v>1001149</v>
      </c>
      <c r="I273" s="23">
        <v>84</v>
      </c>
      <c r="J273" s="23"/>
      <c r="K273" s="23"/>
    </row>
    <row r="274" spans="2:11" x14ac:dyDescent="0.3">
      <c r="B274" s="5">
        <v>55092</v>
      </c>
      <c r="C274" s="56">
        <v>44792</v>
      </c>
      <c r="D274" t="s">
        <v>312</v>
      </c>
      <c r="E274" t="s">
        <v>164</v>
      </c>
      <c r="F274" t="s">
        <v>307</v>
      </c>
      <c r="G274" t="s">
        <v>174</v>
      </c>
      <c r="H274">
        <v>1005091</v>
      </c>
      <c r="I274" s="23">
        <v>150</v>
      </c>
      <c r="J274" s="23"/>
      <c r="K274" s="23"/>
    </row>
    <row r="275" spans="2:11" x14ac:dyDescent="0.3">
      <c r="B275" s="5">
        <v>55093</v>
      </c>
      <c r="C275" s="56">
        <v>44792</v>
      </c>
      <c r="D275" t="s">
        <v>313</v>
      </c>
      <c r="E275" t="s">
        <v>164</v>
      </c>
      <c r="F275" t="s">
        <v>307</v>
      </c>
      <c r="G275" t="s">
        <v>174</v>
      </c>
      <c r="H275">
        <v>1005091</v>
      </c>
      <c r="I275" s="23">
        <v>150</v>
      </c>
      <c r="J275" s="23"/>
      <c r="K275" s="23"/>
    </row>
    <row r="276" spans="2:11" x14ac:dyDescent="0.3">
      <c r="B276" s="5">
        <v>55094</v>
      </c>
      <c r="C276" s="56">
        <v>44793</v>
      </c>
      <c r="D276" t="s">
        <v>309</v>
      </c>
      <c r="E276" t="s">
        <v>161</v>
      </c>
      <c r="F276" t="s">
        <v>317</v>
      </c>
      <c r="G276" t="s">
        <v>198</v>
      </c>
      <c r="H276">
        <v>1001131</v>
      </c>
      <c r="I276" s="23">
        <v>850</v>
      </c>
      <c r="J276" s="23"/>
      <c r="K276" s="23"/>
    </row>
    <row r="277" spans="2:11" x14ac:dyDescent="0.3">
      <c r="B277" s="5">
        <v>55094</v>
      </c>
      <c r="C277" s="56">
        <v>44793</v>
      </c>
      <c r="D277" t="s">
        <v>309</v>
      </c>
      <c r="E277" t="s">
        <v>306</v>
      </c>
      <c r="F277" t="s">
        <v>307</v>
      </c>
      <c r="G277" t="s">
        <v>176</v>
      </c>
      <c r="H277">
        <v>1403020</v>
      </c>
      <c r="I277" s="23">
        <v>150</v>
      </c>
      <c r="J277" s="23"/>
      <c r="K277" s="23"/>
    </row>
    <row r="278" spans="2:11" x14ac:dyDescent="0.3">
      <c r="B278" s="5">
        <v>55095</v>
      </c>
      <c r="C278" s="56">
        <v>44795</v>
      </c>
      <c r="D278" t="s">
        <v>304</v>
      </c>
      <c r="E278" t="s">
        <v>161</v>
      </c>
      <c r="F278" t="s">
        <v>316</v>
      </c>
      <c r="G278" t="s">
        <v>177</v>
      </c>
      <c r="H278">
        <v>1509928</v>
      </c>
      <c r="I278" s="23">
        <v>720.5</v>
      </c>
      <c r="J278" s="23"/>
      <c r="K278" s="23"/>
    </row>
    <row r="279" spans="2:11" x14ac:dyDescent="0.3">
      <c r="B279" s="5">
        <v>55096</v>
      </c>
      <c r="C279" s="56">
        <v>44795</v>
      </c>
      <c r="D279" t="s">
        <v>312</v>
      </c>
      <c r="E279" t="s">
        <v>161</v>
      </c>
      <c r="F279" t="s">
        <v>317</v>
      </c>
      <c r="G279" t="s">
        <v>194</v>
      </c>
      <c r="H279">
        <v>1207622</v>
      </c>
      <c r="I279" s="23">
        <v>100.2</v>
      </c>
      <c r="J279" s="23"/>
      <c r="K279" s="23"/>
    </row>
    <row r="280" spans="2:11" x14ac:dyDescent="0.3">
      <c r="B280" s="5">
        <v>55097</v>
      </c>
      <c r="C280" s="56">
        <v>44796</v>
      </c>
      <c r="D280" t="s">
        <v>309</v>
      </c>
      <c r="E280" t="s">
        <v>161</v>
      </c>
      <c r="F280" t="s">
        <v>317</v>
      </c>
      <c r="G280" t="s">
        <v>196</v>
      </c>
      <c r="H280">
        <v>1009748</v>
      </c>
      <c r="I280" s="23">
        <v>770</v>
      </c>
      <c r="J280" s="23"/>
      <c r="K280" s="23"/>
    </row>
    <row r="281" spans="2:11" x14ac:dyDescent="0.3">
      <c r="B281" s="5">
        <v>55097</v>
      </c>
      <c r="C281" s="56">
        <v>44796</v>
      </c>
      <c r="D281" t="s">
        <v>309</v>
      </c>
      <c r="E281" t="s">
        <v>161</v>
      </c>
      <c r="F281" t="s">
        <v>305</v>
      </c>
      <c r="G281" t="s">
        <v>179</v>
      </c>
      <c r="H281">
        <v>1207777</v>
      </c>
      <c r="I281" s="23">
        <v>45.2</v>
      </c>
      <c r="J281" s="23"/>
      <c r="K281" s="23"/>
    </row>
    <row r="282" spans="2:11" x14ac:dyDescent="0.3">
      <c r="B282" s="5">
        <v>55098</v>
      </c>
      <c r="C282" s="56">
        <v>44796</v>
      </c>
      <c r="D282" t="s">
        <v>304</v>
      </c>
      <c r="E282" t="s">
        <v>162</v>
      </c>
      <c r="F282" t="s">
        <v>305</v>
      </c>
      <c r="G282" t="s">
        <v>175</v>
      </c>
      <c r="H282">
        <v>1007048</v>
      </c>
      <c r="I282" s="23">
        <v>190</v>
      </c>
      <c r="J282" s="23"/>
      <c r="K282" s="23"/>
    </row>
    <row r="283" spans="2:11" x14ac:dyDescent="0.3">
      <c r="B283" s="5">
        <v>55099</v>
      </c>
      <c r="C283" s="56">
        <v>44798</v>
      </c>
      <c r="D283" t="s">
        <v>315</v>
      </c>
      <c r="E283" t="s">
        <v>306</v>
      </c>
      <c r="F283" t="s">
        <v>311</v>
      </c>
      <c r="G283" t="s">
        <v>182</v>
      </c>
      <c r="H283">
        <v>1006346</v>
      </c>
      <c r="I283" s="23">
        <v>25</v>
      </c>
      <c r="J283" s="23"/>
      <c r="K283" s="23"/>
    </row>
    <row r="284" spans="2:11" x14ac:dyDescent="0.3">
      <c r="B284" s="5">
        <v>55100</v>
      </c>
      <c r="C284" s="56">
        <v>44799</v>
      </c>
      <c r="D284" t="s">
        <v>314</v>
      </c>
      <c r="E284" t="s">
        <v>161</v>
      </c>
      <c r="F284" t="s">
        <v>305</v>
      </c>
      <c r="G284" t="s">
        <v>179</v>
      </c>
      <c r="H284">
        <v>1207777</v>
      </c>
      <c r="I284" s="23">
        <v>45.2</v>
      </c>
      <c r="J284" s="23"/>
      <c r="K284" s="23"/>
    </row>
    <row r="285" spans="2:11" x14ac:dyDescent="0.3">
      <c r="B285" s="5">
        <v>55101</v>
      </c>
      <c r="C285" s="56">
        <v>44800</v>
      </c>
      <c r="D285" t="s">
        <v>304</v>
      </c>
      <c r="E285" t="s">
        <v>306</v>
      </c>
      <c r="F285" t="s">
        <v>317</v>
      </c>
      <c r="G285" t="s">
        <v>184</v>
      </c>
      <c r="H285">
        <v>1006144</v>
      </c>
      <c r="I285" s="23">
        <v>855</v>
      </c>
      <c r="J285" s="23"/>
      <c r="K285" s="23"/>
    </row>
    <row r="286" spans="2:11" x14ac:dyDescent="0.3">
      <c r="B286" s="5">
        <v>55102</v>
      </c>
      <c r="C286" s="56">
        <v>44800</v>
      </c>
      <c r="D286" t="s">
        <v>308</v>
      </c>
      <c r="E286" t="s">
        <v>306</v>
      </c>
      <c r="F286" t="s">
        <v>307</v>
      </c>
      <c r="G286" t="s">
        <v>188</v>
      </c>
      <c r="H286">
        <v>1303214</v>
      </c>
      <c r="I286" s="23">
        <v>52.3</v>
      </c>
      <c r="J286" s="23"/>
      <c r="K286" s="23"/>
    </row>
    <row r="287" spans="2:11" x14ac:dyDescent="0.3">
      <c r="B287" s="5">
        <v>55103</v>
      </c>
      <c r="C287" s="56">
        <v>44801</v>
      </c>
      <c r="D287" t="s">
        <v>315</v>
      </c>
      <c r="E287" t="s">
        <v>161</v>
      </c>
      <c r="F287" t="s">
        <v>305</v>
      </c>
      <c r="G287" t="s">
        <v>167</v>
      </c>
      <c r="H287">
        <v>1503714</v>
      </c>
      <c r="I287" s="23">
        <v>92.5</v>
      </c>
      <c r="J287" s="23"/>
      <c r="K287" s="23"/>
    </row>
    <row r="288" spans="2:11" x14ac:dyDescent="0.3">
      <c r="B288" s="5">
        <v>55104</v>
      </c>
      <c r="C288" s="56">
        <v>44801</v>
      </c>
      <c r="D288" t="s">
        <v>309</v>
      </c>
      <c r="E288" t="s">
        <v>161</v>
      </c>
      <c r="F288" t="s">
        <v>311</v>
      </c>
      <c r="G288" t="s">
        <v>193</v>
      </c>
      <c r="H288">
        <v>1003412</v>
      </c>
      <c r="I288" s="23">
        <v>55</v>
      </c>
      <c r="J288" s="23"/>
      <c r="K288" s="23"/>
    </row>
    <row r="289" spans="2:11" x14ac:dyDescent="0.3">
      <c r="B289" s="5">
        <v>55105</v>
      </c>
      <c r="C289" s="56">
        <v>44802</v>
      </c>
      <c r="D289" t="s">
        <v>313</v>
      </c>
      <c r="E289" t="s">
        <v>306</v>
      </c>
      <c r="F289" t="s">
        <v>310</v>
      </c>
      <c r="G289" t="s">
        <v>170</v>
      </c>
      <c r="H289">
        <v>1555542</v>
      </c>
      <c r="I289" s="23">
        <v>299.55</v>
      </c>
      <c r="J289" s="23"/>
      <c r="K289" s="23"/>
    </row>
    <row r="290" spans="2:11" x14ac:dyDescent="0.3">
      <c r="B290" s="5">
        <v>55106</v>
      </c>
      <c r="C290" s="56">
        <v>44802</v>
      </c>
      <c r="D290" t="s">
        <v>314</v>
      </c>
      <c r="E290" t="s">
        <v>161</v>
      </c>
      <c r="F290" t="s">
        <v>317</v>
      </c>
      <c r="G290" t="s">
        <v>192</v>
      </c>
      <c r="H290">
        <v>1004023</v>
      </c>
      <c r="I290" s="23">
        <v>850</v>
      </c>
      <c r="J290" s="23"/>
      <c r="K290" s="23"/>
    </row>
    <row r="291" spans="2:11" x14ac:dyDescent="0.3">
      <c r="B291" s="5">
        <v>55107</v>
      </c>
      <c r="C291" s="56">
        <v>44803</v>
      </c>
      <c r="D291" t="s">
        <v>308</v>
      </c>
      <c r="E291" t="s">
        <v>164</v>
      </c>
      <c r="F291" t="s">
        <v>307</v>
      </c>
      <c r="G291" t="s">
        <v>174</v>
      </c>
      <c r="H291">
        <v>1005091</v>
      </c>
      <c r="I291" s="23">
        <v>150</v>
      </c>
      <c r="J291" s="23"/>
      <c r="K291" s="23"/>
    </row>
    <row r="292" spans="2:11" x14ac:dyDescent="0.3">
      <c r="B292" s="5">
        <v>55108</v>
      </c>
      <c r="C292" s="56">
        <v>44803</v>
      </c>
      <c r="D292" t="s">
        <v>309</v>
      </c>
      <c r="E292" t="s">
        <v>306</v>
      </c>
      <c r="F292" t="s">
        <v>310</v>
      </c>
      <c r="G292" t="s">
        <v>170</v>
      </c>
      <c r="H292">
        <v>1555542</v>
      </c>
      <c r="I292" s="23">
        <v>299.55</v>
      </c>
      <c r="J292" s="23"/>
      <c r="K292" s="23"/>
    </row>
    <row r="293" spans="2:11" x14ac:dyDescent="0.3">
      <c r="B293" s="5">
        <v>55109</v>
      </c>
      <c r="C293" s="56">
        <v>44804</v>
      </c>
      <c r="D293" t="s">
        <v>304</v>
      </c>
      <c r="E293" t="s">
        <v>161</v>
      </c>
      <c r="F293" t="s">
        <v>317</v>
      </c>
      <c r="G293" t="s">
        <v>192</v>
      </c>
      <c r="H293">
        <v>1004023</v>
      </c>
      <c r="I293" s="23">
        <v>850</v>
      </c>
      <c r="J293" s="23"/>
      <c r="K293" s="23"/>
    </row>
    <row r="294" spans="2:11" x14ac:dyDescent="0.3">
      <c r="B294" s="5">
        <v>55110</v>
      </c>
      <c r="C294" s="56">
        <v>44742</v>
      </c>
      <c r="D294" t="s">
        <v>315</v>
      </c>
      <c r="E294" t="s">
        <v>162</v>
      </c>
      <c r="F294" t="s">
        <v>305</v>
      </c>
      <c r="G294" t="s">
        <v>190</v>
      </c>
      <c r="H294">
        <v>1209297</v>
      </c>
      <c r="I294" s="23">
        <v>75.2</v>
      </c>
      <c r="J294" s="23"/>
      <c r="K294" s="23"/>
    </row>
    <row r="295" spans="2:11" x14ac:dyDescent="0.3">
      <c r="B295" s="5">
        <v>55111</v>
      </c>
      <c r="C295" s="56">
        <v>44742</v>
      </c>
      <c r="D295" t="s">
        <v>308</v>
      </c>
      <c r="E295" t="s">
        <v>162</v>
      </c>
      <c r="F295" t="s">
        <v>305</v>
      </c>
      <c r="G295" t="s">
        <v>181</v>
      </c>
      <c r="H295">
        <v>1008861</v>
      </c>
      <c r="I295" s="23">
        <v>170</v>
      </c>
      <c r="J295" s="23"/>
      <c r="K295" s="23"/>
    </row>
    <row r="296" spans="2:11" x14ac:dyDescent="0.3">
      <c r="B296" s="5">
        <v>55111</v>
      </c>
      <c r="C296" s="56">
        <v>44804</v>
      </c>
      <c r="D296" t="s">
        <v>308</v>
      </c>
      <c r="E296" t="s">
        <v>161</v>
      </c>
      <c r="F296" t="s">
        <v>317</v>
      </c>
      <c r="G296" t="s">
        <v>192</v>
      </c>
      <c r="H296">
        <v>1004023</v>
      </c>
      <c r="I296" s="23">
        <v>850</v>
      </c>
      <c r="J296" s="23"/>
      <c r="K296" s="23"/>
    </row>
    <row r="297" spans="2:11" x14ac:dyDescent="0.3">
      <c r="B297" s="5">
        <v>55112</v>
      </c>
      <c r="C297" s="56">
        <v>44806</v>
      </c>
      <c r="D297" t="s">
        <v>304</v>
      </c>
      <c r="E297" t="s">
        <v>161</v>
      </c>
      <c r="F297" t="s">
        <v>317</v>
      </c>
      <c r="G297" t="s">
        <v>194</v>
      </c>
      <c r="H297">
        <v>1207622</v>
      </c>
      <c r="I297" s="23">
        <v>100.2</v>
      </c>
      <c r="J297" s="23"/>
      <c r="K297" s="23"/>
    </row>
    <row r="298" spans="2:11" x14ac:dyDescent="0.3">
      <c r="B298" s="5">
        <v>55113</v>
      </c>
      <c r="C298" s="56">
        <v>44806</v>
      </c>
      <c r="D298" t="s">
        <v>313</v>
      </c>
      <c r="E298" t="s">
        <v>162</v>
      </c>
      <c r="F298" t="s">
        <v>305</v>
      </c>
      <c r="G298" t="s">
        <v>169</v>
      </c>
      <c r="H298">
        <v>1006387</v>
      </c>
      <c r="I298" s="23">
        <v>30</v>
      </c>
      <c r="J298" s="23"/>
      <c r="K298" s="23"/>
    </row>
    <row r="299" spans="2:11" x14ac:dyDescent="0.3">
      <c r="B299" s="5">
        <v>55114</v>
      </c>
      <c r="C299" s="56">
        <v>44808</v>
      </c>
      <c r="D299" t="s">
        <v>308</v>
      </c>
      <c r="E299" t="s">
        <v>306</v>
      </c>
      <c r="F299" t="s">
        <v>311</v>
      </c>
      <c r="G299" t="s">
        <v>182</v>
      </c>
      <c r="H299">
        <v>1006346</v>
      </c>
      <c r="I299" s="23">
        <v>25</v>
      </c>
      <c r="J299" s="23"/>
      <c r="K299" s="23"/>
    </row>
    <row r="300" spans="2:11" x14ac:dyDescent="0.3">
      <c r="B300" s="5">
        <v>55115</v>
      </c>
      <c r="C300" s="56">
        <v>44808</v>
      </c>
      <c r="D300" t="s">
        <v>313</v>
      </c>
      <c r="E300" t="s">
        <v>163</v>
      </c>
      <c r="F300" t="s">
        <v>311</v>
      </c>
      <c r="G300" t="s">
        <v>189</v>
      </c>
      <c r="H300">
        <v>1403930</v>
      </c>
      <c r="I300" s="23">
        <v>80.400000000000006</v>
      </c>
      <c r="J300" s="23"/>
      <c r="K300" s="23"/>
    </row>
    <row r="301" spans="2:11" x14ac:dyDescent="0.3">
      <c r="B301" s="5">
        <v>55115</v>
      </c>
      <c r="C301" s="56">
        <v>44791</v>
      </c>
      <c r="D301" t="s">
        <v>313</v>
      </c>
      <c r="E301" t="s">
        <v>163</v>
      </c>
      <c r="F301" t="s">
        <v>311</v>
      </c>
      <c r="G301" t="s">
        <v>189</v>
      </c>
      <c r="H301">
        <v>1403930</v>
      </c>
      <c r="I301" s="23">
        <v>80.400000000000006</v>
      </c>
      <c r="J301" s="23"/>
      <c r="K301" s="23"/>
    </row>
    <row r="302" spans="2:11" x14ac:dyDescent="0.3">
      <c r="B302" s="5">
        <v>55116</v>
      </c>
      <c r="C302" s="56">
        <v>44787</v>
      </c>
      <c r="D302" t="s">
        <v>304</v>
      </c>
      <c r="E302" t="s">
        <v>163</v>
      </c>
      <c r="F302" t="s">
        <v>317</v>
      </c>
      <c r="G302" t="s">
        <v>195</v>
      </c>
      <c r="H302">
        <v>1003499</v>
      </c>
      <c r="I302" s="23">
        <v>450</v>
      </c>
      <c r="J302" s="23"/>
      <c r="K302" s="23"/>
    </row>
    <row r="303" spans="2:11" x14ac:dyDescent="0.3">
      <c r="B303" s="5">
        <v>55116</v>
      </c>
      <c r="C303" s="56">
        <v>44809</v>
      </c>
      <c r="D303" t="s">
        <v>304</v>
      </c>
      <c r="E303" t="s">
        <v>306</v>
      </c>
      <c r="F303" t="s">
        <v>311</v>
      </c>
      <c r="G303" t="s">
        <v>182</v>
      </c>
      <c r="H303">
        <v>1006346</v>
      </c>
      <c r="I303" s="23">
        <v>25</v>
      </c>
      <c r="J303" s="23"/>
      <c r="K303" s="23"/>
    </row>
    <row r="304" spans="2:11" x14ac:dyDescent="0.3">
      <c r="B304" s="5">
        <v>55116</v>
      </c>
      <c r="C304" s="56">
        <v>44809</v>
      </c>
      <c r="D304" t="s">
        <v>304</v>
      </c>
      <c r="E304" t="s">
        <v>164</v>
      </c>
      <c r="F304" t="s">
        <v>316</v>
      </c>
      <c r="G304" t="s">
        <v>186</v>
      </c>
      <c r="H304">
        <v>1001769</v>
      </c>
      <c r="I304" s="23">
        <v>65</v>
      </c>
      <c r="J304" s="23"/>
      <c r="K304" s="23"/>
    </row>
    <row r="305" spans="2:11" x14ac:dyDescent="0.3">
      <c r="B305" s="5">
        <v>55117</v>
      </c>
      <c r="C305" s="56">
        <v>44810</v>
      </c>
      <c r="D305" t="s">
        <v>308</v>
      </c>
      <c r="E305" t="s">
        <v>306</v>
      </c>
      <c r="F305" t="s">
        <v>307</v>
      </c>
      <c r="G305" t="s">
        <v>188</v>
      </c>
      <c r="H305">
        <v>1303214</v>
      </c>
      <c r="I305" s="23">
        <v>52.3</v>
      </c>
      <c r="J305" s="23"/>
      <c r="K305" s="23"/>
    </row>
    <row r="306" spans="2:11" x14ac:dyDescent="0.3">
      <c r="B306" s="5">
        <v>55118</v>
      </c>
      <c r="C306" s="56">
        <v>44812</v>
      </c>
      <c r="D306" t="s">
        <v>304</v>
      </c>
      <c r="E306" t="s">
        <v>162</v>
      </c>
      <c r="F306" t="s">
        <v>305</v>
      </c>
      <c r="G306" t="s">
        <v>181</v>
      </c>
      <c r="H306">
        <v>1008861</v>
      </c>
      <c r="I306" s="23">
        <v>170</v>
      </c>
      <c r="J306" s="23"/>
      <c r="K306" s="23"/>
    </row>
    <row r="307" spans="2:11" x14ac:dyDescent="0.3">
      <c r="B307" s="5">
        <v>55119</v>
      </c>
      <c r="C307" s="56">
        <v>44812</v>
      </c>
      <c r="D307" t="s">
        <v>314</v>
      </c>
      <c r="E307" t="s">
        <v>161</v>
      </c>
      <c r="F307" t="s">
        <v>305</v>
      </c>
      <c r="G307" t="s">
        <v>179</v>
      </c>
      <c r="H307">
        <v>1207777</v>
      </c>
      <c r="I307" s="23">
        <v>45.2</v>
      </c>
      <c r="J307" s="23"/>
      <c r="K307" s="23"/>
    </row>
    <row r="308" spans="2:11" x14ac:dyDescent="0.3">
      <c r="B308" s="5">
        <v>55119</v>
      </c>
      <c r="C308" s="56">
        <v>44812</v>
      </c>
      <c r="D308" t="s">
        <v>314</v>
      </c>
      <c r="E308" t="s">
        <v>162</v>
      </c>
      <c r="F308" t="s">
        <v>305</v>
      </c>
      <c r="G308" t="s">
        <v>169</v>
      </c>
      <c r="H308">
        <v>1006387</v>
      </c>
      <c r="I308" s="23">
        <v>30</v>
      </c>
      <c r="J308" s="23"/>
      <c r="K308" s="23"/>
    </row>
    <row r="309" spans="2:11" x14ac:dyDescent="0.3">
      <c r="B309" s="5">
        <v>55120</v>
      </c>
      <c r="C309" s="56">
        <v>44814</v>
      </c>
      <c r="D309" t="s">
        <v>308</v>
      </c>
      <c r="E309" t="s">
        <v>164</v>
      </c>
      <c r="F309" t="s">
        <v>317</v>
      </c>
      <c r="G309" t="s">
        <v>180</v>
      </c>
      <c r="H309">
        <v>1007942</v>
      </c>
      <c r="I309" s="23">
        <v>980</v>
      </c>
      <c r="J309" s="23"/>
      <c r="K309" s="23"/>
    </row>
    <row r="310" spans="2:11" x14ac:dyDescent="0.3">
      <c r="B310" s="5">
        <v>55121</v>
      </c>
      <c r="C310" s="56">
        <v>44814</v>
      </c>
      <c r="D310" t="s">
        <v>314</v>
      </c>
      <c r="E310" t="s">
        <v>306</v>
      </c>
      <c r="F310" t="s">
        <v>307</v>
      </c>
      <c r="G310" t="s">
        <v>168</v>
      </c>
      <c r="H310">
        <v>1005544</v>
      </c>
      <c r="I310" s="23">
        <v>249</v>
      </c>
      <c r="J310" s="23"/>
      <c r="K310" s="23"/>
    </row>
    <row r="311" spans="2:11" x14ac:dyDescent="0.3">
      <c r="B311" s="5">
        <v>55122</v>
      </c>
      <c r="C311" s="56">
        <v>44815</v>
      </c>
      <c r="D311" t="s">
        <v>304</v>
      </c>
      <c r="E311" t="s">
        <v>161</v>
      </c>
      <c r="F311" t="s">
        <v>305</v>
      </c>
      <c r="G311" t="s">
        <v>167</v>
      </c>
      <c r="H311">
        <v>1503714</v>
      </c>
      <c r="I311" s="23">
        <v>92.5</v>
      </c>
      <c r="J311" s="23"/>
      <c r="K311" s="23"/>
    </row>
    <row r="312" spans="2:11" x14ac:dyDescent="0.3">
      <c r="B312" s="5">
        <v>55123</v>
      </c>
      <c r="C312" s="56">
        <v>44815</v>
      </c>
      <c r="D312" t="s">
        <v>314</v>
      </c>
      <c r="E312" t="s">
        <v>306</v>
      </c>
      <c r="F312" t="s">
        <v>317</v>
      </c>
      <c r="G312" t="s">
        <v>191</v>
      </c>
      <c r="H312">
        <v>1005580</v>
      </c>
      <c r="I312" s="23">
        <v>339</v>
      </c>
      <c r="J312" s="23"/>
      <c r="K312" s="23"/>
    </row>
    <row r="313" spans="2:11" x14ac:dyDescent="0.3">
      <c r="B313" s="5">
        <v>55124</v>
      </c>
      <c r="C313" s="56">
        <v>44815</v>
      </c>
      <c r="D313" t="s">
        <v>309</v>
      </c>
      <c r="E313" t="s">
        <v>164</v>
      </c>
      <c r="F313" t="s">
        <v>317</v>
      </c>
      <c r="G313" t="s">
        <v>178</v>
      </c>
      <c r="H313">
        <v>1003544</v>
      </c>
      <c r="I313" s="23">
        <v>650</v>
      </c>
      <c r="J313" s="23"/>
      <c r="K313" s="23"/>
    </row>
    <row r="314" spans="2:11" x14ac:dyDescent="0.3">
      <c r="B314" s="5">
        <v>55125</v>
      </c>
      <c r="C314" s="56">
        <v>44816</v>
      </c>
      <c r="D314" t="s">
        <v>304</v>
      </c>
      <c r="E314" t="s">
        <v>164</v>
      </c>
      <c r="F314" t="s">
        <v>317</v>
      </c>
      <c r="G314" t="s">
        <v>178</v>
      </c>
      <c r="H314">
        <v>1003544</v>
      </c>
      <c r="I314" s="23">
        <v>650</v>
      </c>
      <c r="J314" s="23"/>
      <c r="K314" s="23"/>
    </row>
    <row r="315" spans="2:11" x14ac:dyDescent="0.3">
      <c r="B315" s="5">
        <v>55126</v>
      </c>
      <c r="C315" s="56">
        <v>44818</v>
      </c>
      <c r="D315" t="s">
        <v>314</v>
      </c>
      <c r="E315" t="s">
        <v>306</v>
      </c>
      <c r="F315" t="s">
        <v>317</v>
      </c>
      <c r="G315" t="s">
        <v>184</v>
      </c>
      <c r="H315">
        <v>1006144</v>
      </c>
      <c r="I315" s="23">
        <v>855</v>
      </c>
      <c r="J315" s="23"/>
      <c r="K315" s="23"/>
    </row>
    <row r="316" spans="2:11" x14ac:dyDescent="0.3">
      <c r="B316" s="5">
        <v>55127</v>
      </c>
      <c r="C316" s="56">
        <v>44820</v>
      </c>
      <c r="D316" t="s">
        <v>308</v>
      </c>
      <c r="E316" t="s">
        <v>162</v>
      </c>
      <c r="F316" t="s">
        <v>305</v>
      </c>
      <c r="G316" t="s">
        <v>175</v>
      </c>
      <c r="H316">
        <v>1007048</v>
      </c>
      <c r="I316" s="23">
        <v>190</v>
      </c>
      <c r="J316" s="23"/>
      <c r="K316" s="23"/>
    </row>
    <row r="317" spans="2:11" x14ac:dyDescent="0.3">
      <c r="B317" s="5">
        <v>55128</v>
      </c>
      <c r="C317" s="56">
        <v>44820</v>
      </c>
      <c r="D317" t="s">
        <v>309</v>
      </c>
      <c r="E317" t="s">
        <v>161</v>
      </c>
      <c r="F317" t="s">
        <v>317</v>
      </c>
      <c r="G317" t="s">
        <v>187</v>
      </c>
      <c r="H317">
        <v>1008075</v>
      </c>
      <c r="I317" s="23">
        <v>1050</v>
      </c>
      <c r="J317" s="23"/>
      <c r="K317" s="23"/>
    </row>
    <row r="318" spans="2:11" x14ac:dyDescent="0.3">
      <c r="B318" s="5">
        <v>55128</v>
      </c>
      <c r="C318" s="56">
        <v>44820</v>
      </c>
      <c r="D318" t="s">
        <v>309</v>
      </c>
      <c r="E318" t="s">
        <v>162</v>
      </c>
      <c r="F318" t="s">
        <v>305</v>
      </c>
      <c r="G318" t="s">
        <v>169</v>
      </c>
      <c r="H318">
        <v>1006387</v>
      </c>
      <c r="I318" s="23">
        <v>30</v>
      </c>
      <c r="J318" s="23"/>
      <c r="K318" s="23"/>
    </row>
    <row r="319" spans="2:11" x14ac:dyDescent="0.3">
      <c r="B319" s="5">
        <v>55129</v>
      </c>
      <c r="C319" s="56">
        <v>44822</v>
      </c>
      <c r="D319" t="s">
        <v>308</v>
      </c>
      <c r="E319" t="s">
        <v>161</v>
      </c>
      <c r="F319" t="s">
        <v>305</v>
      </c>
      <c r="G319" t="s">
        <v>179</v>
      </c>
      <c r="H319">
        <v>1207777</v>
      </c>
      <c r="I319" s="23">
        <v>45.2</v>
      </c>
      <c r="J319" s="23"/>
      <c r="K319" s="23"/>
    </row>
    <row r="320" spans="2:11" x14ac:dyDescent="0.3">
      <c r="B320" s="5">
        <v>55130</v>
      </c>
      <c r="C320" s="56">
        <v>44822</v>
      </c>
      <c r="D320" t="s">
        <v>313</v>
      </c>
      <c r="E320" t="s">
        <v>161</v>
      </c>
      <c r="F320" t="s">
        <v>316</v>
      </c>
      <c r="G320" t="s">
        <v>197</v>
      </c>
      <c r="H320">
        <v>1207437</v>
      </c>
      <c r="I320" s="23">
        <v>60.2</v>
      </c>
      <c r="J320" s="23"/>
      <c r="K320" s="23"/>
    </row>
    <row r="321" spans="2:11" x14ac:dyDescent="0.3">
      <c r="B321" s="5">
        <v>55130</v>
      </c>
      <c r="C321" s="56">
        <v>44822</v>
      </c>
      <c r="D321" t="s">
        <v>313</v>
      </c>
      <c r="E321" t="s">
        <v>306</v>
      </c>
      <c r="F321" t="s">
        <v>311</v>
      </c>
      <c r="G321" t="s">
        <v>182</v>
      </c>
      <c r="H321">
        <v>1006346</v>
      </c>
      <c r="I321" s="23">
        <v>25</v>
      </c>
      <c r="J321" s="23"/>
      <c r="K321" s="23"/>
    </row>
    <row r="322" spans="2:11" x14ac:dyDescent="0.3">
      <c r="B322" s="5">
        <v>55131</v>
      </c>
      <c r="C322" s="56">
        <v>44822</v>
      </c>
      <c r="D322" t="s">
        <v>314</v>
      </c>
      <c r="E322" t="s">
        <v>306</v>
      </c>
      <c r="F322" t="s">
        <v>317</v>
      </c>
      <c r="G322" t="s">
        <v>191</v>
      </c>
      <c r="H322">
        <v>1005580</v>
      </c>
      <c r="I322" s="23">
        <v>339</v>
      </c>
      <c r="J322" s="23"/>
      <c r="K322" s="23"/>
    </row>
    <row r="323" spans="2:11" x14ac:dyDescent="0.3">
      <c r="B323" s="5">
        <v>55132</v>
      </c>
      <c r="C323" s="56">
        <v>44823</v>
      </c>
      <c r="D323" t="s">
        <v>304</v>
      </c>
      <c r="E323" t="s">
        <v>161</v>
      </c>
      <c r="F323" t="s">
        <v>316</v>
      </c>
      <c r="G323" t="s">
        <v>177</v>
      </c>
      <c r="H323">
        <v>1509928</v>
      </c>
      <c r="I323" s="23">
        <v>720.5</v>
      </c>
      <c r="J323" s="23"/>
      <c r="K323" s="23"/>
    </row>
    <row r="324" spans="2:11" x14ac:dyDescent="0.3">
      <c r="B324" s="5">
        <v>55133</v>
      </c>
      <c r="C324" s="56">
        <v>44824</v>
      </c>
      <c r="D324" t="s">
        <v>315</v>
      </c>
      <c r="E324" t="s">
        <v>161</v>
      </c>
      <c r="F324" t="s">
        <v>311</v>
      </c>
      <c r="G324" t="s">
        <v>193</v>
      </c>
      <c r="H324">
        <v>1003412</v>
      </c>
      <c r="I324" s="23">
        <v>55</v>
      </c>
      <c r="J324" s="23"/>
      <c r="K324" s="23"/>
    </row>
    <row r="325" spans="2:11" x14ac:dyDescent="0.3">
      <c r="B325" s="5">
        <v>55134</v>
      </c>
      <c r="C325" s="56">
        <v>44824</v>
      </c>
      <c r="D325" t="s">
        <v>304</v>
      </c>
      <c r="E325" t="s">
        <v>162</v>
      </c>
      <c r="F325" t="s">
        <v>305</v>
      </c>
      <c r="G325" t="s">
        <v>190</v>
      </c>
      <c r="H325">
        <v>1209297</v>
      </c>
      <c r="I325" s="23">
        <v>75.2</v>
      </c>
      <c r="J325" s="23"/>
      <c r="K325" s="23"/>
    </row>
    <row r="326" spans="2:11" x14ac:dyDescent="0.3">
      <c r="B326" s="5">
        <v>55135</v>
      </c>
      <c r="C326" s="56">
        <v>44825</v>
      </c>
      <c r="D326" t="s">
        <v>308</v>
      </c>
      <c r="E326" t="s">
        <v>163</v>
      </c>
      <c r="F326" t="s">
        <v>318</v>
      </c>
      <c r="G326" t="s">
        <v>185</v>
      </c>
      <c r="H326">
        <v>1002796</v>
      </c>
      <c r="I326" s="23">
        <v>95</v>
      </c>
      <c r="J326" s="23"/>
      <c r="K326" s="23"/>
    </row>
    <row r="327" spans="2:11" x14ac:dyDescent="0.3">
      <c r="B327" s="5">
        <v>55136</v>
      </c>
      <c r="C327" s="56">
        <v>44825</v>
      </c>
      <c r="D327" t="s">
        <v>309</v>
      </c>
      <c r="E327" t="s">
        <v>306</v>
      </c>
      <c r="F327" t="s">
        <v>311</v>
      </c>
      <c r="G327" t="s">
        <v>173</v>
      </c>
      <c r="H327">
        <v>1507913</v>
      </c>
      <c r="I327" s="23">
        <v>29.5</v>
      </c>
      <c r="J327" s="23"/>
      <c r="K327" s="23"/>
    </row>
    <row r="328" spans="2:11" x14ac:dyDescent="0.3">
      <c r="B328" s="5">
        <v>55137</v>
      </c>
      <c r="C328" s="56">
        <v>44826</v>
      </c>
      <c r="D328" t="s">
        <v>315</v>
      </c>
      <c r="E328" t="s">
        <v>161</v>
      </c>
      <c r="F328" t="s">
        <v>317</v>
      </c>
      <c r="G328" t="s">
        <v>187</v>
      </c>
      <c r="H328">
        <v>1008075</v>
      </c>
      <c r="I328" s="23">
        <v>1050</v>
      </c>
      <c r="J328" s="23"/>
      <c r="K328" s="23"/>
    </row>
    <row r="329" spans="2:11" x14ac:dyDescent="0.3">
      <c r="B329" s="5">
        <v>55138</v>
      </c>
      <c r="C329" s="56">
        <v>44827</v>
      </c>
      <c r="D329" t="s">
        <v>314</v>
      </c>
      <c r="E329" t="s">
        <v>306</v>
      </c>
      <c r="F329" t="s">
        <v>317</v>
      </c>
      <c r="G329" t="s">
        <v>191</v>
      </c>
      <c r="H329">
        <v>1005580</v>
      </c>
      <c r="I329" s="23">
        <v>339</v>
      </c>
      <c r="J329" s="23"/>
      <c r="K329" s="23"/>
    </row>
    <row r="330" spans="2:11" x14ac:dyDescent="0.3">
      <c r="B330" s="5">
        <v>55139</v>
      </c>
      <c r="C330" s="56">
        <v>44828</v>
      </c>
      <c r="D330" t="s">
        <v>315</v>
      </c>
      <c r="E330" t="s">
        <v>164</v>
      </c>
      <c r="F330" t="s">
        <v>307</v>
      </c>
      <c r="G330" t="s">
        <v>174</v>
      </c>
      <c r="H330">
        <v>1005091</v>
      </c>
      <c r="I330" s="23">
        <v>150</v>
      </c>
      <c r="J330" s="23"/>
      <c r="K330" s="23"/>
    </row>
    <row r="331" spans="2:11" x14ac:dyDescent="0.3">
      <c r="B331" s="5">
        <v>55140</v>
      </c>
      <c r="C331" s="56">
        <v>44828</v>
      </c>
      <c r="D331" t="s">
        <v>314</v>
      </c>
      <c r="E331" t="s">
        <v>306</v>
      </c>
      <c r="F331" t="s">
        <v>307</v>
      </c>
      <c r="G331" t="s">
        <v>166</v>
      </c>
      <c r="H331">
        <v>1001149</v>
      </c>
      <c r="I331" s="23">
        <v>84</v>
      </c>
      <c r="J331" s="23"/>
      <c r="K331" s="23"/>
    </row>
    <row r="332" spans="2:11" x14ac:dyDescent="0.3">
      <c r="B332" s="5">
        <v>55141</v>
      </c>
      <c r="C332" s="56">
        <v>44830</v>
      </c>
      <c r="D332" t="s">
        <v>308</v>
      </c>
      <c r="E332" t="s">
        <v>162</v>
      </c>
      <c r="F332" t="s">
        <v>305</v>
      </c>
      <c r="G332" t="s">
        <v>181</v>
      </c>
      <c r="H332">
        <v>1008861</v>
      </c>
      <c r="I332" s="23">
        <v>170</v>
      </c>
      <c r="J332" s="23"/>
      <c r="K332" s="23"/>
    </row>
    <row r="333" spans="2:11" x14ac:dyDescent="0.3">
      <c r="B333" s="5">
        <v>55142</v>
      </c>
      <c r="C333" s="56">
        <v>44749</v>
      </c>
      <c r="D333" t="s">
        <v>313</v>
      </c>
      <c r="E333" t="s">
        <v>162</v>
      </c>
      <c r="F333" t="s">
        <v>305</v>
      </c>
      <c r="G333" t="s">
        <v>190</v>
      </c>
      <c r="H333">
        <v>1209297</v>
      </c>
      <c r="I333" s="23">
        <v>75.2</v>
      </c>
      <c r="J333" s="23"/>
      <c r="K333" s="23"/>
    </row>
    <row r="334" spans="2:11" x14ac:dyDescent="0.3">
      <c r="B334" s="5">
        <v>55143</v>
      </c>
      <c r="C334" s="56">
        <v>44831</v>
      </c>
      <c r="D334" t="s">
        <v>309</v>
      </c>
      <c r="E334" t="s">
        <v>163</v>
      </c>
      <c r="F334" t="s">
        <v>311</v>
      </c>
      <c r="G334" t="s">
        <v>171</v>
      </c>
      <c r="H334">
        <v>1203058</v>
      </c>
      <c r="I334" s="23">
        <v>84.2</v>
      </c>
      <c r="J334" s="23"/>
      <c r="K334" s="23"/>
    </row>
    <row r="335" spans="2:11" x14ac:dyDescent="0.3">
      <c r="B335" s="5">
        <v>55144</v>
      </c>
      <c r="C335" s="56">
        <v>44832</v>
      </c>
      <c r="D335" t="s">
        <v>308</v>
      </c>
      <c r="E335" t="s">
        <v>163</v>
      </c>
      <c r="F335" t="s">
        <v>318</v>
      </c>
      <c r="G335" t="s">
        <v>165</v>
      </c>
      <c r="H335">
        <v>1406602</v>
      </c>
      <c r="I335" s="23">
        <v>120.4</v>
      </c>
      <c r="J335" s="23"/>
      <c r="K335" s="23"/>
    </row>
    <row r="336" spans="2:11" x14ac:dyDescent="0.3">
      <c r="B336" s="5">
        <v>55145</v>
      </c>
      <c r="C336" s="56">
        <v>44833</v>
      </c>
      <c r="D336" t="s">
        <v>309</v>
      </c>
      <c r="E336" t="s">
        <v>306</v>
      </c>
      <c r="F336" t="s">
        <v>310</v>
      </c>
      <c r="G336" t="s">
        <v>170</v>
      </c>
      <c r="H336">
        <v>1555542</v>
      </c>
      <c r="I336" s="23">
        <v>299.55</v>
      </c>
      <c r="J336" s="23"/>
      <c r="K336" s="23"/>
    </row>
    <row r="337" spans="2:11" x14ac:dyDescent="0.3">
      <c r="B337" s="5">
        <v>55146</v>
      </c>
      <c r="C337" s="56">
        <v>44835</v>
      </c>
      <c r="D337" t="s">
        <v>304</v>
      </c>
      <c r="E337" t="s">
        <v>306</v>
      </c>
      <c r="F337" t="s">
        <v>307</v>
      </c>
      <c r="G337" t="s">
        <v>168</v>
      </c>
      <c r="H337">
        <v>1005544</v>
      </c>
      <c r="I337" s="23">
        <v>249</v>
      </c>
      <c r="J337" s="23"/>
      <c r="K337" s="23"/>
    </row>
    <row r="338" spans="2:11" x14ac:dyDescent="0.3">
      <c r="B338" s="5">
        <v>55147</v>
      </c>
      <c r="C338" s="56">
        <v>44835</v>
      </c>
      <c r="D338" t="s">
        <v>309</v>
      </c>
      <c r="E338" t="s">
        <v>161</v>
      </c>
      <c r="F338" t="s">
        <v>311</v>
      </c>
      <c r="G338" t="s">
        <v>183</v>
      </c>
      <c r="H338">
        <v>1003234</v>
      </c>
      <c r="I338" s="23">
        <v>32</v>
      </c>
      <c r="J338" s="23"/>
      <c r="K338" s="23"/>
    </row>
    <row r="339" spans="2:11" x14ac:dyDescent="0.3">
      <c r="B339" s="5">
        <v>55147</v>
      </c>
      <c r="C339" s="56">
        <v>44835</v>
      </c>
      <c r="D339" t="s">
        <v>309</v>
      </c>
      <c r="E339" t="s">
        <v>163</v>
      </c>
      <c r="F339" t="s">
        <v>318</v>
      </c>
      <c r="G339" t="s">
        <v>165</v>
      </c>
      <c r="H339">
        <v>1406602</v>
      </c>
      <c r="I339" s="23">
        <v>120.4</v>
      </c>
      <c r="J339" s="23"/>
      <c r="K339" s="23"/>
    </row>
    <row r="340" spans="2:11" x14ac:dyDescent="0.3">
      <c r="B340" s="5">
        <v>55148</v>
      </c>
      <c r="C340" s="56">
        <v>44835</v>
      </c>
      <c r="D340" t="s">
        <v>314</v>
      </c>
      <c r="E340" t="s">
        <v>161</v>
      </c>
      <c r="F340" t="s">
        <v>311</v>
      </c>
      <c r="G340" t="s">
        <v>172</v>
      </c>
      <c r="H340">
        <v>3001673</v>
      </c>
      <c r="I340" s="23">
        <v>60</v>
      </c>
      <c r="J340" s="23"/>
      <c r="K340" s="23"/>
    </row>
    <row r="341" spans="2:11" x14ac:dyDescent="0.3">
      <c r="B341" s="5">
        <v>55148</v>
      </c>
      <c r="C341" s="56">
        <v>44835</v>
      </c>
      <c r="D341" t="s">
        <v>314</v>
      </c>
      <c r="E341" t="s">
        <v>161</v>
      </c>
      <c r="F341" t="s">
        <v>305</v>
      </c>
      <c r="G341" t="s">
        <v>179</v>
      </c>
      <c r="H341">
        <v>1207777</v>
      </c>
      <c r="I341" s="23">
        <v>45.2</v>
      </c>
      <c r="J341" s="23"/>
      <c r="K341" s="23"/>
    </row>
    <row r="342" spans="2:11" x14ac:dyDescent="0.3">
      <c r="B342" s="5">
        <v>55149</v>
      </c>
      <c r="C342" s="56">
        <v>44837</v>
      </c>
      <c r="D342" t="s">
        <v>313</v>
      </c>
      <c r="E342" t="s">
        <v>161</v>
      </c>
      <c r="F342" t="s">
        <v>316</v>
      </c>
      <c r="G342" t="s">
        <v>197</v>
      </c>
      <c r="H342">
        <v>1207437</v>
      </c>
      <c r="I342" s="23">
        <v>60.2</v>
      </c>
      <c r="J342" s="23"/>
      <c r="K342" s="23"/>
    </row>
    <row r="343" spans="2:11" x14ac:dyDescent="0.3">
      <c r="B343" s="5">
        <v>55150</v>
      </c>
      <c r="C343" s="56">
        <v>44838</v>
      </c>
      <c r="D343" t="s">
        <v>309</v>
      </c>
      <c r="E343" t="s">
        <v>161</v>
      </c>
      <c r="F343" t="s">
        <v>317</v>
      </c>
      <c r="G343" t="s">
        <v>198</v>
      </c>
      <c r="H343">
        <v>1001131</v>
      </c>
      <c r="I343" s="23">
        <v>850</v>
      </c>
      <c r="J343" s="23"/>
      <c r="K343" s="23"/>
    </row>
    <row r="344" spans="2:11" x14ac:dyDescent="0.3">
      <c r="B344" s="5">
        <v>55151</v>
      </c>
      <c r="C344" s="56">
        <v>44838</v>
      </c>
      <c r="D344" t="s">
        <v>304</v>
      </c>
      <c r="E344" t="s">
        <v>163</v>
      </c>
      <c r="F344" t="s">
        <v>311</v>
      </c>
      <c r="G344" t="s">
        <v>171</v>
      </c>
      <c r="H344">
        <v>1203058</v>
      </c>
      <c r="I344" s="23">
        <v>84.2</v>
      </c>
      <c r="J344" s="23"/>
      <c r="K344" s="23"/>
    </row>
    <row r="345" spans="2:11" x14ac:dyDescent="0.3">
      <c r="B345" s="5">
        <v>55152</v>
      </c>
      <c r="C345" s="56">
        <v>44838</v>
      </c>
      <c r="D345" t="s">
        <v>315</v>
      </c>
      <c r="E345" t="s">
        <v>161</v>
      </c>
      <c r="F345" t="s">
        <v>317</v>
      </c>
      <c r="G345" t="s">
        <v>196</v>
      </c>
      <c r="H345">
        <v>1009748</v>
      </c>
      <c r="I345" s="23">
        <v>770</v>
      </c>
      <c r="J345" s="23"/>
      <c r="K345" s="23"/>
    </row>
    <row r="346" spans="2:11" x14ac:dyDescent="0.3">
      <c r="B346" s="5">
        <v>55153</v>
      </c>
      <c r="C346" s="56">
        <v>44838</v>
      </c>
      <c r="D346" t="s">
        <v>314</v>
      </c>
      <c r="E346" t="s">
        <v>306</v>
      </c>
      <c r="F346" t="s">
        <v>317</v>
      </c>
      <c r="G346" t="s">
        <v>184</v>
      </c>
      <c r="H346">
        <v>1006144</v>
      </c>
      <c r="I346" s="23">
        <v>855</v>
      </c>
      <c r="J346" s="23"/>
      <c r="K346" s="23"/>
    </row>
    <row r="347" spans="2:11" x14ac:dyDescent="0.3">
      <c r="B347" s="5">
        <v>55154</v>
      </c>
      <c r="C347" s="56">
        <v>44749</v>
      </c>
      <c r="D347" t="s">
        <v>313</v>
      </c>
      <c r="E347" t="s">
        <v>162</v>
      </c>
      <c r="F347" t="s">
        <v>305</v>
      </c>
      <c r="G347" t="s">
        <v>181</v>
      </c>
      <c r="H347">
        <v>1008861</v>
      </c>
      <c r="I347" s="23">
        <v>170</v>
      </c>
      <c r="J347" s="23"/>
      <c r="K347" s="23"/>
    </row>
    <row r="348" spans="2:11" x14ac:dyDescent="0.3">
      <c r="B348" s="5">
        <v>55155</v>
      </c>
      <c r="C348" s="56">
        <v>44841</v>
      </c>
      <c r="D348" t="s">
        <v>315</v>
      </c>
      <c r="E348" t="s">
        <v>306</v>
      </c>
      <c r="F348" t="s">
        <v>307</v>
      </c>
      <c r="G348" t="s">
        <v>176</v>
      </c>
      <c r="H348">
        <v>1403020</v>
      </c>
      <c r="I348" s="23">
        <v>150</v>
      </c>
      <c r="J348" s="23"/>
      <c r="K348" s="23"/>
    </row>
    <row r="349" spans="2:11" x14ac:dyDescent="0.3">
      <c r="B349" s="5">
        <v>55156</v>
      </c>
      <c r="C349" s="56">
        <v>44841</v>
      </c>
      <c r="D349" t="s">
        <v>308</v>
      </c>
      <c r="E349" t="s">
        <v>164</v>
      </c>
      <c r="F349" t="s">
        <v>307</v>
      </c>
      <c r="G349" t="s">
        <v>174</v>
      </c>
      <c r="H349">
        <v>1005091</v>
      </c>
      <c r="I349" s="23">
        <v>150</v>
      </c>
      <c r="J349" s="23"/>
      <c r="K349" s="23"/>
    </row>
    <row r="350" spans="2:11" x14ac:dyDescent="0.3">
      <c r="B350" s="5">
        <v>55157</v>
      </c>
      <c r="C350" s="56">
        <v>44841</v>
      </c>
      <c r="D350" t="s">
        <v>314</v>
      </c>
      <c r="E350" t="s">
        <v>161</v>
      </c>
      <c r="F350" t="s">
        <v>311</v>
      </c>
      <c r="G350" t="s">
        <v>172</v>
      </c>
      <c r="H350">
        <v>3001673</v>
      </c>
      <c r="I350" s="23">
        <v>60</v>
      </c>
      <c r="J350" s="23"/>
      <c r="K350" s="23"/>
    </row>
    <row r="351" spans="2:11" x14ac:dyDescent="0.3">
      <c r="B351" s="5">
        <v>55158</v>
      </c>
      <c r="C351" s="56">
        <v>44842</v>
      </c>
      <c r="D351" t="s">
        <v>308</v>
      </c>
      <c r="E351" t="s">
        <v>163</v>
      </c>
      <c r="F351" t="s">
        <v>318</v>
      </c>
      <c r="G351" t="s">
        <v>165</v>
      </c>
      <c r="H351">
        <v>1406602</v>
      </c>
      <c r="I351" s="23">
        <v>120.4</v>
      </c>
      <c r="J351" s="23"/>
      <c r="K351" s="23"/>
    </row>
    <row r="352" spans="2:11" x14ac:dyDescent="0.3">
      <c r="B352" s="5">
        <v>55159</v>
      </c>
      <c r="C352" s="56">
        <v>44842</v>
      </c>
      <c r="D352" t="s">
        <v>304</v>
      </c>
      <c r="E352" t="s">
        <v>161</v>
      </c>
      <c r="F352" t="s">
        <v>316</v>
      </c>
      <c r="G352" t="s">
        <v>197</v>
      </c>
      <c r="H352">
        <v>1207437</v>
      </c>
      <c r="I352" s="23">
        <v>60.2</v>
      </c>
      <c r="J352" s="23"/>
      <c r="K352" s="23"/>
    </row>
    <row r="353" spans="2:11" x14ac:dyDescent="0.3">
      <c r="B353" s="5">
        <v>55160</v>
      </c>
      <c r="C353" s="56">
        <v>44842</v>
      </c>
      <c r="D353" t="s">
        <v>309</v>
      </c>
      <c r="E353" t="s">
        <v>161</v>
      </c>
      <c r="F353" t="s">
        <v>316</v>
      </c>
      <c r="G353" t="s">
        <v>197</v>
      </c>
      <c r="H353">
        <v>1207437</v>
      </c>
      <c r="I353" s="23">
        <v>60.2</v>
      </c>
      <c r="J353" s="23"/>
      <c r="K353" s="23"/>
    </row>
    <row r="354" spans="2:11" x14ac:dyDescent="0.3">
      <c r="B354" s="5">
        <v>55160</v>
      </c>
      <c r="C354" s="56">
        <v>44842</v>
      </c>
      <c r="D354" t="s">
        <v>309</v>
      </c>
      <c r="E354" t="s">
        <v>162</v>
      </c>
      <c r="F354" t="s">
        <v>305</v>
      </c>
      <c r="G354" t="s">
        <v>175</v>
      </c>
      <c r="H354">
        <v>1007048</v>
      </c>
      <c r="I354" s="23">
        <v>190</v>
      </c>
      <c r="J354" s="23"/>
      <c r="K354" s="23"/>
    </row>
    <row r="355" spans="2:11" x14ac:dyDescent="0.3">
      <c r="B355" s="5">
        <v>55161</v>
      </c>
      <c r="C355" s="56">
        <v>44845</v>
      </c>
      <c r="D355" t="s">
        <v>314</v>
      </c>
      <c r="E355" t="s">
        <v>161</v>
      </c>
      <c r="F355" t="s">
        <v>305</v>
      </c>
      <c r="G355" t="s">
        <v>167</v>
      </c>
      <c r="H355">
        <v>1503714</v>
      </c>
      <c r="I355" s="23">
        <v>92.5</v>
      </c>
      <c r="J355" s="23"/>
      <c r="K355" s="23"/>
    </row>
    <row r="356" spans="2:11" x14ac:dyDescent="0.3">
      <c r="B356" s="5">
        <v>55161</v>
      </c>
      <c r="C356" s="56">
        <v>44845</v>
      </c>
      <c r="D356" t="s">
        <v>314</v>
      </c>
      <c r="E356" t="s">
        <v>161</v>
      </c>
      <c r="F356" t="s">
        <v>316</v>
      </c>
      <c r="G356" t="s">
        <v>177</v>
      </c>
      <c r="H356">
        <v>1509928</v>
      </c>
      <c r="I356" s="23">
        <v>720.5</v>
      </c>
      <c r="J356" s="23"/>
      <c r="K356" s="23"/>
    </row>
    <row r="357" spans="2:11" x14ac:dyDescent="0.3">
      <c r="B357" s="5">
        <v>55161</v>
      </c>
      <c r="C357" s="56">
        <v>44845</v>
      </c>
      <c r="D357" t="s">
        <v>314</v>
      </c>
      <c r="E357" t="s">
        <v>162</v>
      </c>
      <c r="F357" t="s">
        <v>305</v>
      </c>
      <c r="G357" t="s">
        <v>175</v>
      </c>
      <c r="H357">
        <v>1007048</v>
      </c>
      <c r="I357" s="23">
        <v>190</v>
      </c>
      <c r="J357" s="23"/>
      <c r="K357" s="23"/>
    </row>
    <row r="358" spans="2:11" x14ac:dyDescent="0.3">
      <c r="B358" s="5">
        <v>55162</v>
      </c>
      <c r="C358" s="56">
        <v>44849</v>
      </c>
      <c r="D358" t="s">
        <v>309</v>
      </c>
      <c r="E358" t="s">
        <v>306</v>
      </c>
      <c r="F358" t="s">
        <v>317</v>
      </c>
      <c r="G358" t="s">
        <v>191</v>
      </c>
      <c r="H358">
        <v>1005580</v>
      </c>
      <c r="I358" s="23">
        <v>339</v>
      </c>
      <c r="J358" s="23"/>
      <c r="K358" s="23"/>
    </row>
    <row r="359" spans="2:11" x14ac:dyDescent="0.3">
      <c r="B359" s="5">
        <v>55162</v>
      </c>
      <c r="C359" s="56">
        <v>44849</v>
      </c>
      <c r="D359" t="s">
        <v>309</v>
      </c>
      <c r="E359" t="s">
        <v>163</v>
      </c>
      <c r="F359" t="s">
        <v>318</v>
      </c>
      <c r="G359" t="s">
        <v>165</v>
      </c>
      <c r="H359">
        <v>1406602</v>
      </c>
      <c r="I359" s="23">
        <v>120.4</v>
      </c>
      <c r="J359" s="23"/>
      <c r="K359" s="23"/>
    </row>
    <row r="360" spans="2:11" x14ac:dyDescent="0.3">
      <c r="B360" s="5">
        <v>55163</v>
      </c>
      <c r="C360" s="56">
        <v>44850</v>
      </c>
      <c r="D360" t="s">
        <v>308</v>
      </c>
      <c r="E360" t="s">
        <v>164</v>
      </c>
      <c r="F360" t="s">
        <v>307</v>
      </c>
      <c r="G360" t="s">
        <v>174</v>
      </c>
      <c r="H360">
        <v>1005091</v>
      </c>
      <c r="I360" s="23">
        <v>150</v>
      </c>
      <c r="J360" s="23"/>
      <c r="K360" s="23"/>
    </row>
    <row r="361" spans="2:11" x14ac:dyDescent="0.3">
      <c r="B361" s="5">
        <v>55164</v>
      </c>
      <c r="C361" s="56">
        <v>44852</v>
      </c>
      <c r="D361" t="s">
        <v>315</v>
      </c>
      <c r="E361" t="s">
        <v>161</v>
      </c>
      <c r="F361" t="s">
        <v>317</v>
      </c>
      <c r="G361" t="s">
        <v>194</v>
      </c>
      <c r="H361">
        <v>1207622</v>
      </c>
      <c r="I361" s="23">
        <v>100.2</v>
      </c>
      <c r="J361" s="23"/>
      <c r="K361" s="23"/>
    </row>
    <row r="362" spans="2:11" x14ac:dyDescent="0.3">
      <c r="B362" s="5">
        <v>55165</v>
      </c>
      <c r="C362" s="56">
        <v>44853</v>
      </c>
      <c r="D362" t="s">
        <v>308</v>
      </c>
      <c r="E362" t="s">
        <v>306</v>
      </c>
      <c r="F362" t="s">
        <v>317</v>
      </c>
      <c r="G362" t="s">
        <v>191</v>
      </c>
      <c r="H362">
        <v>1005580</v>
      </c>
      <c r="I362" s="23">
        <v>339</v>
      </c>
      <c r="J362" s="23"/>
      <c r="K362" s="23"/>
    </row>
    <row r="363" spans="2:11" x14ac:dyDescent="0.3">
      <c r="B363" s="5">
        <v>55166</v>
      </c>
      <c r="C363" s="56">
        <v>44853</v>
      </c>
      <c r="D363" t="s">
        <v>314</v>
      </c>
      <c r="E363" t="s">
        <v>164</v>
      </c>
      <c r="F363" t="s">
        <v>317</v>
      </c>
      <c r="G363" t="s">
        <v>180</v>
      </c>
      <c r="H363">
        <v>1007942</v>
      </c>
      <c r="I363" s="23">
        <v>980</v>
      </c>
      <c r="J363" s="23"/>
      <c r="K363" s="23"/>
    </row>
    <row r="364" spans="2:11" x14ac:dyDescent="0.3">
      <c r="B364" s="5">
        <v>55166</v>
      </c>
      <c r="C364" s="56">
        <v>44853</v>
      </c>
      <c r="D364" t="s">
        <v>314</v>
      </c>
      <c r="E364" t="s">
        <v>161</v>
      </c>
      <c r="F364" t="s">
        <v>317</v>
      </c>
      <c r="G364" t="s">
        <v>196</v>
      </c>
      <c r="H364">
        <v>1009748</v>
      </c>
      <c r="I364" s="23">
        <v>770</v>
      </c>
      <c r="J364" s="23"/>
      <c r="K364" s="23"/>
    </row>
    <row r="365" spans="2:11" x14ac:dyDescent="0.3">
      <c r="B365" s="5">
        <v>55167</v>
      </c>
      <c r="C365" s="56">
        <v>44859</v>
      </c>
      <c r="D365" t="s">
        <v>309</v>
      </c>
      <c r="E365" t="s">
        <v>163</v>
      </c>
      <c r="F365" t="s">
        <v>318</v>
      </c>
      <c r="G365" t="s">
        <v>165</v>
      </c>
      <c r="H365">
        <v>1406602</v>
      </c>
      <c r="I365" s="23">
        <v>120.4</v>
      </c>
      <c r="J365" s="23"/>
      <c r="K365" s="23"/>
    </row>
    <row r="366" spans="2:11" x14ac:dyDescent="0.3">
      <c r="B366" s="5">
        <v>55168</v>
      </c>
      <c r="C366" s="56">
        <v>44860</v>
      </c>
      <c r="D366" t="s">
        <v>308</v>
      </c>
      <c r="E366" t="s">
        <v>161</v>
      </c>
      <c r="F366" t="s">
        <v>316</v>
      </c>
      <c r="G366" t="s">
        <v>197</v>
      </c>
      <c r="H366">
        <v>1207437</v>
      </c>
      <c r="I366" s="23">
        <v>60.2</v>
      </c>
      <c r="J366" s="23"/>
      <c r="K366" s="23"/>
    </row>
    <row r="367" spans="2:11" x14ac:dyDescent="0.3">
      <c r="B367" s="5">
        <v>55169</v>
      </c>
      <c r="C367" s="56">
        <v>44861</v>
      </c>
      <c r="D367" t="s">
        <v>313</v>
      </c>
      <c r="E367" t="s">
        <v>306</v>
      </c>
      <c r="F367" t="s">
        <v>310</v>
      </c>
      <c r="G367" t="s">
        <v>170</v>
      </c>
      <c r="H367">
        <v>1555542</v>
      </c>
      <c r="I367" s="23">
        <v>299.55</v>
      </c>
      <c r="J367" s="23"/>
      <c r="K367" s="23"/>
    </row>
    <row r="368" spans="2:11" x14ac:dyDescent="0.3">
      <c r="B368" s="5">
        <v>55170</v>
      </c>
      <c r="C368" s="56">
        <v>44861</v>
      </c>
      <c r="D368" t="s">
        <v>304</v>
      </c>
      <c r="E368" t="s">
        <v>306</v>
      </c>
      <c r="F368" t="s">
        <v>307</v>
      </c>
      <c r="G368" t="s">
        <v>168</v>
      </c>
      <c r="H368">
        <v>1005544</v>
      </c>
      <c r="I368" s="23">
        <v>249</v>
      </c>
      <c r="J368" s="23"/>
      <c r="K368" s="23"/>
    </row>
    <row r="369" spans="2:11" x14ac:dyDescent="0.3">
      <c r="B369" s="5">
        <v>55171</v>
      </c>
      <c r="C369" s="56">
        <v>44863</v>
      </c>
      <c r="D369" t="s">
        <v>308</v>
      </c>
      <c r="E369" t="s">
        <v>161</v>
      </c>
      <c r="F369" t="s">
        <v>311</v>
      </c>
      <c r="G369" t="s">
        <v>193</v>
      </c>
      <c r="H369">
        <v>1003412</v>
      </c>
      <c r="I369" s="23">
        <v>55</v>
      </c>
      <c r="J369" s="23"/>
      <c r="K369" s="23"/>
    </row>
    <row r="370" spans="2:11" x14ac:dyDescent="0.3">
      <c r="B370" s="5">
        <v>55172</v>
      </c>
      <c r="C370" s="56">
        <v>44863</v>
      </c>
      <c r="D370" t="s">
        <v>304</v>
      </c>
      <c r="E370" t="s">
        <v>161</v>
      </c>
      <c r="F370" t="s">
        <v>316</v>
      </c>
      <c r="G370" t="s">
        <v>177</v>
      </c>
      <c r="H370">
        <v>1509928</v>
      </c>
      <c r="I370" s="23">
        <v>720.5</v>
      </c>
      <c r="J370" s="23"/>
      <c r="K370" s="23"/>
    </row>
    <row r="371" spans="2:11" x14ac:dyDescent="0.3">
      <c r="B371" s="5">
        <v>55173</v>
      </c>
      <c r="C371" s="56">
        <v>44833</v>
      </c>
      <c r="D371" t="s">
        <v>315</v>
      </c>
      <c r="E371" t="s">
        <v>164</v>
      </c>
      <c r="F371" t="s">
        <v>317</v>
      </c>
      <c r="G371" t="s">
        <v>178</v>
      </c>
      <c r="H371">
        <v>1003544</v>
      </c>
      <c r="I371" s="23">
        <v>650</v>
      </c>
      <c r="J371" s="23"/>
      <c r="K371" s="23"/>
    </row>
    <row r="372" spans="2:11" x14ac:dyDescent="0.3">
      <c r="B372" s="5">
        <v>55174</v>
      </c>
      <c r="C372" s="56">
        <v>44864</v>
      </c>
      <c r="D372" t="s">
        <v>309</v>
      </c>
      <c r="E372" t="s">
        <v>163</v>
      </c>
      <c r="F372" t="s">
        <v>311</v>
      </c>
      <c r="G372" t="s">
        <v>171</v>
      </c>
      <c r="H372">
        <v>1203058</v>
      </c>
      <c r="I372" s="23">
        <v>84.2</v>
      </c>
      <c r="J372" s="23"/>
      <c r="K372" s="23"/>
    </row>
    <row r="373" spans="2:11" x14ac:dyDescent="0.3">
      <c r="B373" s="5">
        <v>55174</v>
      </c>
      <c r="C373" s="56">
        <v>44864</v>
      </c>
      <c r="D373" t="s">
        <v>309</v>
      </c>
      <c r="E373" t="s">
        <v>161</v>
      </c>
      <c r="F373" t="s">
        <v>317</v>
      </c>
      <c r="G373" t="s">
        <v>196</v>
      </c>
      <c r="H373">
        <v>1009748</v>
      </c>
      <c r="I373" s="23">
        <v>770</v>
      </c>
      <c r="J373" s="23"/>
      <c r="K373" s="23"/>
    </row>
    <row r="374" spans="2:11" x14ac:dyDescent="0.3">
      <c r="B374" s="5">
        <v>55175</v>
      </c>
      <c r="C374" s="56">
        <v>44865</v>
      </c>
      <c r="D374" t="s">
        <v>313</v>
      </c>
      <c r="E374" t="s">
        <v>161</v>
      </c>
      <c r="F374" t="s">
        <v>311</v>
      </c>
      <c r="G374" t="s">
        <v>193</v>
      </c>
      <c r="H374">
        <v>1003412</v>
      </c>
      <c r="I374" s="23">
        <v>55</v>
      </c>
      <c r="J374" s="23"/>
      <c r="K374" s="23"/>
    </row>
    <row r="375" spans="2:11" x14ac:dyDescent="0.3">
      <c r="B375" s="5">
        <v>55175</v>
      </c>
      <c r="C375" s="56">
        <v>44835</v>
      </c>
      <c r="D375" t="s">
        <v>313</v>
      </c>
      <c r="E375" t="s">
        <v>164</v>
      </c>
      <c r="F375" t="s">
        <v>317</v>
      </c>
      <c r="G375" t="s">
        <v>180</v>
      </c>
      <c r="H375">
        <v>1007942</v>
      </c>
      <c r="I375" s="23">
        <v>980</v>
      </c>
      <c r="J375" s="23"/>
      <c r="K375" s="23"/>
    </row>
    <row r="376" spans="2:11" x14ac:dyDescent="0.3">
      <c r="B376" s="5">
        <v>55175</v>
      </c>
      <c r="C376" s="56">
        <v>44866</v>
      </c>
      <c r="D376" t="s">
        <v>313</v>
      </c>
      <c r="E376" t="s">
        <v>161</v>
      </c>
      <c r="F376" t="s">
        <v>317</v>
      </c>
      <c r="G376" t="s">
        <v>192</v>
      </c>
      <c r="H376">
        <v>1004023</v>
      </c>
      <c r="I376" s="23">
        <v>850</v>
      </c>
      <c r="J376" s="23"/>
      <c r="K376" s="23"/>
    </row>
    <row r="377" spans="2:11" x14ac:dyDescent="0.3">
      <c r="B377" s="5">
        <v>55176</v>
      </c>
      <c r="C377" s="56">
        <v>44866</v>
      </c>
      <c r="D377" t="s">
        <v>308</v>
      </c>
      <c r="E377" t="s">
        <v>161</v>
      </c>
      <c r="F377" t="s">
        <v>316</v>
      </c>
      <c r="G377" t="s">
        <v>177</v>
      </c>
      <c r="H377">
        <v>1509928</v>
      </c>
      <c r="I377" s="23">
        <v>720.5</v>
      </c>
      <c r="J377" s="23"/>
      <c r="K377" s="23"/>
    </row>
    <row r="378" spans="2:11" x14ac:dyDescent="0.3">
      <c r="B378" s="5">
        <v>55177</v>
      </c>
      <c r="C378" s="56">
        <v>44868</v>
      </c>
      <c r="D378" t="s">
        <v>304</v>
      </c>
      <c r="E378" t="s">
        <v>161</v>
      </c>
      <c r="F378" t="s">
        <v>311</v>
      </c>
      <c r="G378" t="s">
        <v>183</v>
      </c>
      <c r="H378">
        <v>1003234</v>
      </c>
      <c r="I378" s="23">
        <v>32</v>
      </c>
      <c r="J378" s="23"/>
      <c r="K378" s="23"/>
    </row>
    <row r="379" spans="2:11" x14ac:dyDescent="0.3">
      <c r="B379" s="5">
        <v>55178</v>
      </c>
      <c r="C379" s="56">
        <v>44868</v>
      </c>
      <c r="D379" t="s">
        <v>314</v>
      </c>
      <c r="E379" t="s">
        <v>163</v>
      </c>
      <c r="F379" t="s">
        <v>318</v>
      </c>
      <c r="G379" t="s">
        <v>165</v>
      </c>
      <c r="H379">
        <v>1406602</v>
      </c>
      <c r="I379" s="23">
        <v>120.4</v>
      </c>
      <c r="J379" s="23"/>
      <c r="K379" s="23"/>
    </row>
    <row r="380" spans="2:11" x14ac:dyDescent="0.3">
      <c r="B380" s="5">
        <v>55178</v>
      </c>
      <c r="C380" s="56">
        <v>44868</v>
      </c>
      <c r="D380" t="s">
        <v>314</v>
      </c>
      <c r="E380" t="s">
        <v>161</v>
      </c>
      <c r="F380" t="s">
        <v>311</v>
      </c>
      <c r="G380" t="s">
        <v>193</v>
      </c>
      <c r="H380">
        <v>1003412</v>
      </c>
      <c r="I380" s="23">
        <v>55</v>
      </c>
      <c r="J380" s="23"/>
      <c r="K380" s="23"/>
    </row>
    <row r="381" spans="2:11" x14ac:dyDescent="0.3">
      <c r="B381" s="5">
        <v>55179</v>
      </c>
      <c r="C381" s="56">
        <v>44869</v>
      </c>
      <c r="D381" t="s">
        <v>308</v>
      </c>
      <c r="E381" t="s">
        <v>161</v>
      </c>
      <c r="F381" t="s">
        <v>316</v>
      </c>
      <c r="G381" t="s">
        <v>197</v>
      </c>
      <c r="H381">
        <v>1207437</v>
      </c>
      <c r="I381" s="23">
        <v>60.2</v>
      </c>
      <c r="J381" s="23"/>
      <c r="K381" s="23"/>
    </row>
    <row r="382" spans="2:11" x14ac:dyDescent="0.3">
      <c r="B382" s="5">
        <v>55179</v>
      </c>
      <c r="C382" s="56">
        <v>44869</v>
      </c>
      <c r="D382" t="s">
        <v>308</v>
      </c>
      <c r="E382" t="s">
        <v>163</v>
      </c>
      <c r="F382" t="s">
        <v>311</v>
      </c>
      <c r="G382" t="s">
        <v>189</v>
      </c>
      <c r="H382">
        <v>1403930</v>
      </c>
      <c r="I382" s="23">
        <v>80.400000000000006</v>
      </c>
      <c r="J382" s="23"/>
      <c r="K382" s="23"/>
    </row>
    <row r="383" spans="2:11" x14ac:dyDescent="0.3">
      <c r="B383" s="5">
        <v>55180</v>
      </c>
      <c r="C383" s="56">
        <v>44873</v>
      </c>
      <c r="D383" t="s">
        <v>315</v>
      </c>
      <c r="E383" t="s">
        <v>306</v>
      </c>
      <c r="F383" t="s">
        <v>311</v>
      </c>
      <c r="G383" t="s">
        <v>182</v>
      </c>
      <c r="H383">
        <v>1006346</v>
      </c>
      <c r="I383" s="23">
        <v>25</v>
      </c>
      <c r="J383" s="23"/>
      <c r="K383" s="23"/>
    </row>
    <row r="384" spans="2:11" x14ac:dyDescent="0.3">
      <c r="B384" s="5">
        <v>55181</v>
      </c>
      <c r="C384" s="56">
        <v>44873</v>
      </c>
      <c r="D384" t="s">
        <v>314</v>
      </c>
      <c r="E384" t="s">
        <v>306</v>
      </c>
      <c r="F384" t="s">
        <v>307</v>
      </c>
      <c r="G384" t="s">
        <v>188</v>
      </c>
      <c r="H384">
        <v>1303214</v>
      </c>
      <c r="I384" s="23">
        <v>52.3</v>
      </c>
      <c r="J384" s="23"/>
      <c r="K384" s="23"/>
    </row>
    <row r="385" spans="2:11" x14ac:dyDescent="0.3">
      <c r="B385" s="5">
        <v>55182</v>
      </c>
      <c r="C385" s="56">
        <v>44873</v>
      </c>
      <c r="D385" t="s">
        <v>309</v>
      </c>
      <c r="E385" t="s">
        <v>163</v>
      </c>
      <c r="F385" t="s">
        <v>318</v>
      </c>
      <c r="G385" t="s">
        <v>165</v>
      </c>
      <c r="H385">
        <v>1406602</v>
      </c>
      <c r="I385" s="23">
        <v>120.4</v>
      </c>
      <c r="J385" s="23"/>
      <c r="K385" s="23"/>
    </row>
    <row r="386" spans="2:11" x14ac:dyDescent="0.3">
      <c r="B386" s="5">
        <v>55183</v>
      </c>
      <c r="C386" s="56">
        <v>44874</v>
      </c>
      <c r="D386" t="s">
        <v>308</v>
      </c>
      <c r="E386" t="s">
        <v>306</v>
      </c>
      <c r="F386" t="s">
        <v>307</v>
      </c>
      <c r="G386" t="s">
        <v>188</v>
      </c>
      <c r="H386">
        <v>1303214</v>
      </c>
      <c r="I386" s="23">
        <v>52.3</v>
      </c>
      <c r="J386" s="23"/>
      <c r="K386" s="23"/>
    </row>
    <row r="387" spans="2:11" x14ac:dyDescent="0.3">
      <c r="B387" s="5">
        <v>55184</v>
      </c>
      <c r="C387" s="56">
        <v>44875</v>
      </c>
      <c r="D387" t="s">
        <v>314</v>
      </c>
      <c r="E387" t="s">
        <v>163</v>
      </c>
      <c r="F387" t="s">
        <v>311</v>
      </c>
      <c r="G387" t="s">
        <v>189</v>
      </c>
      <c r="H387">
        <v>1403930</v>
      </c>
      <c r="I387" s="23">
        <v>80.400000000000006</v>
      </c>
      <c r="J387" s="23"/>
      <c r="K387" s="23"/>
    </row>
    <row r="388" spans="2:11" x14ac:dyDescent="0.3">
      <c r="B388" s="5">
        <v>55185</v>
      </c>
      <c r="C388" s="56">
        <v>44875</v>
      </c>
      <c r="D388" t="s">
        <v>308</v>
      </c>
      <c r="E388" t="s">
        <v>306</v>
      </c>
      <c r="F388" t="s">
        <v>317</v>
      </c>
      <c r="G388" t="s">
        <v>191</v>
      </c>
      <c r="H388">
        <v>1005580</v>
      </c>
      <c r="I388" s="23">
        <v>339</v>
      </c>
      <c r="J388" s="23"/>
      <c r="K388" s="23"/>
    </row>
    <row r="389" spans="2:11" x14ac:dyDescent="0.3">
      <c r="B389" s="5">
        <v>55186</v>
      </c>
      <c r="C389" s="56">
        <v>44875</v>
      </c>
      <c r="D389" t="s">
        <v>315</v>
      </c>
      <c r="E389" t="s">
        <v>161</v>
      </c>
      <c r="F389" t="s">
        <v>305</v>
      </c>
      <c r="G389" t="s">
        <v>167</v>
      </c>
      <c r="H389">
        <v>1503714</v>
      </c>
      <c r="I389" s="23">
        <v>92.5</v>
      </c>
      <c r="J389" s="23"/>
      <c r="K389" s="23"/>
    </row>
    <row r="390" spans="2:11" x14ac:dyDescent="0.3">
      <c r="B390" s="5">
        <v>55186</v>
      </c>
      <c r="C390" s="56">
        <v>44875</v>
      </c>
      <c r="D390" t="s">
        <v>315</v>
      </c>
      <c r="E390" t="s">
        <v>164</v>
      </c>
      <c r="F390" t="s">
        <v>317</v>
      </c>
      <c r="G390" t="s">
        <v>180</v>
      </c>
      <c r="H390">
        <v>1007942</v>
      </c>
      <c r="I390" s="23">
        <v>980</v>
      </c>
      <c r="J390" s="23"/>
      <c r="K390" s="23"/>
    </row>
    <row r="391" spans="2:11" x14ac:dyDescent="0.3">
      <c r="B391" s="5">
        <v>55186</v>
      </c>
      <c r="C391" s="56">
        <v>44875</v>
      </c>
      <c r="D391" t="s">
        <v>315</v>
      </c>
      <c r="E391" t="s">
        <v>162</v>
      </c>
      <c r="F391" t="s">
        <v>305</v>
      </c>
      <c r="G391" t="s">
        <v>190</v>
      </c>
      <c r="H391">
        <v>1209297</v>
      </c>
      <c r="I391" s="23">
        <v>75.2</v>
      </c>
      <c r="J391" s="23"/>
      <c r="K391" s="23"/>
    </row>
    <row r="392" spans="2:11" x14ac:dyDescent="0.3">
      <c r="B392" s="5">
        <v>55187</v>
      </c>
      <c r="C392" s="56">
        <v>44875</v>
      </c>
      <c r="D392" t="s">
        <v>313</v>
      </c>
      <c r="E392" t="s">
        <v>161</v>
      </c>
      <c r="F392" t="s">
        <v>317</v>
      </c>
      <c r="G392" t="s">
        <v>187</v>
      </c>
      <c r="H392">
        <v>1008075</v>
      </c>
      <c r="I392" s="23">
        <v>1050</v>
      </c>
      <c r="J392" s="23"/>
      <c r="K392" s="23"/>
    </row>
    <row r="393" spans="2:11" x14ac:dyDescent="0.3">
      <c r="B393" s="5">
        <v>55187</v>
      </c>
      <c r="C393" s="56">
        <v>44877</v>
      </c>
      <c r="D393" t="s">
        <v>313</v>
      </c>
      <c r="E393" t="s">
        <v>163</v>
      </c>
      <c r="F393" t="s">
        <v>318</v>
      </c>
      <c r="G393" t="s">
        <v>165</v>
      </c>
      <c r="H393">
        <v>1406602</v>
      </c>
      <c r="I393" s="23">
        <v>120.4</v>
      </c>
      <c r="J393" s="23"/>
      <c r="K393" s="23"/>
    </row>
    <row r="394" spans="2:11" x14ac:dyDescent="0.3">
      <c r="B394" s="5">
        <v>55187</v>
      </c>
      <c r="C394" s="56">
        <v>44877</v>
      </c>
      <c r="D394" t="s">
        <v>313</v>
      </c>
      <c r="E394" t="s">
        <v>162</v>
      </c>
      <c r="F394" t="s">
        <v>305</v>
      </c>
      <c r="G394" t="s">
        <v>169</v>
      </c>
      <c r="H394">
        <v>1006387</v>
      </c>
      <c r="I394" s="23">
        <v>30</v>
      </c>
      <c r="J394" s="23"/>
      <c r="K394" s="23"/>
    </row>
    <row r="395" spans="2:11" x14ac:dyDescent="0.3">
      <c r="B395" s="5">
        <v>55188</v>
      </c>
      <c r="C395" s="56">
        <v>44878</v>
      </c>
      <c r="D395" t="s">
        <v>304</v>
      </c>
      <c r="E395" t="s">
        <v>161</v>
      </c>
      <c r="F395" t="s">
        <v>317</v>
      </c>
      <c r="G395" t="s">
        <v>194</v>
      </c>
      <c r="H395">
        <v>1207622</v>
      </c>
      <c r="I395" s="23">
        <v>100.2</v>
      </c>
      <c r="J395" s="23"/>
      <c r="K395" s="23"/>
    </row>
    <row r="396" spans="2:11" x14ac:dyDescent="0.3">
      <c r="B396" s="5">
        <v>55189</v>
      </c>
      <c r="C396" s="56">
        <v>44880</v>
      </c>
      <c r="D396" t="s">
        <v>314</v>
      </c>
      <c r="E396" t="s">
        <v>306</v>
      </c>
      <c r="F396" t="s">
        <v>318</v>
      </c>
      <c r="G396" t="s">
        <v>165</v>
      </c>
      <c r="H396">
        <v>1406602</v>
      </c>
      <c r="I396" s="23">
        <v>120.4</v>
      </c>
      <c r="J396" s="23"/>
      <c r="K396" s="23"/>
    </row>
    <row r="397" spans="2:11" x14ac:dyDescent="0.3">
      <c r="B397" s="5">
        <v>55190</v>
      </c>
      <c r="C397" s="56">
        <v>44880</v>
      </c>
      <c r="D397" t="s">
        <v>315</v>
      </c>
      <c r="E397" t="s">
        <v>306</v>
      </c>
      <c r="F397" t="s">
        <v>307</v>
      </c>
      <c r="G397" t="s">
        <v>166</v>
      </c>
      <c r="H397">
        <v>1001149</v>
      </c>
      <c r="I397" s="23">
        <v>84</v>
      </c>
      <c r="J397" s="23"/>
      <c r="K397" s="23"/>
    </row>
    <row r="398" spans="2:11" x14ac:dyDescent="0.3">
      <c r="B398" s="5">
        <v>55191</v>
      </c>
      <c r="C398" s="56">
        <v>44880</v>
      </c>
      <c r="D398" t="s">
        <v>314</v>
      </c>
      <c r="E398" t="s">
        <v>306</v>
      </c>
      <c r="F398" t="s">
        <v>317</v>
      </c>
      <c r="G398" t="s">
        <v>184</v>
      </c>
      <c r="H398">
        <v>1006144</v>
      </c>
      <c r="I398" s="23">
        <v>855</v>
      </c>
      <c r="J398" s="23"/>
      <c r="K398" s="23"/>
    </row>
    <row r="399" spans="2:11" x14ac:dyDescent="0.3">
      <c r="B399" s="5">
        <v>55192</v>
      </c>
      <c r="C399" s="56">
        <v>44880</v>
      </c>
      <c r="D399" t="s">
        <v>309</v>
      </c>
      <c r="E399" t="s">
        <v>306</v>
      </c>
      <c r="F399" t="s">
        <v>307</v>
      </c>
      <c r="G399" t="s">
        <v>188</v>
      </c>
      <c r="H399">
        <v>1303214</v>
      </c>
      <c r="I399" s="23">
        <v>52.3</v>
      </c>
      <c r="J399" s="23"/>
      <c r="K399" s="23"/>
    </row>
    <row r="400" spans="2:11" x14ac:dyDescent="0.3">
      <c r="B400" s="5">
        <v>55193</v>
      </c>
      <c r="C400" s="56">
        <v>44881</v>
      </c>
      <c r="D400" t="s">
        <v>308</v>
      </c>
      <c r="E400" t="s">
        <v>164</v>
      </c>
      <c r="F400" t="s">
        <v>307</v>
      </c>
      <c r="G400" t="s">
        <v>174</v>
      </c>
      <c r="H400">
        <v>1005091</v>
      </c>
      <c r="I400" s="23">
        <v>150</v>
      </c>
      <c r="J400" s="23"/>
      <c r="K400" s="23"/>
    </row>
    <row r="401" spans="2:11" x14ac:dyDescent="0.3">
      <c r="B401" s="5">
        <v>55194</v>
      </c>
      <c r="C401" s="56">
        <v>44882</v>
      </c>
      <c r="D401" t="s">
        <v>314</v>
      </c>
      <c r="E401" t="s">
        <v>164</v>
      </c>
      <c r="F401" t="s">
        <v>316</v>
      </c>
      <c r="G401" t="s">
        <v>186</v>
      </c>
      <c r="H401">
        <v>1001769</v>
      </c>
      <c r="I401" s="23">
        <v>65</v>
      </c>
      <c r="J401" s="23"/>
      <c r="K401" s="23"/>
    </row>
    <row r="402" spans="2:11" x14ac:dyDescent="0.3">
      <c r="B402" s="5">
        <v>55195</v>
      </c>
      <c r="C402" s="56">
        <v>44883</v>
      </c>
      <c r="D402" t="s">
        <v>309</v>
      </c>
      <c r="E402" t="s">
        <v>163</v>
      </c>
      <c r="F402" t="s">
        <v>318</v>
      </c>
      <c r="G402" t="s">
        <v>165</v>
      </c>
      <c r="H402">
        <v>1406602</v>
      </c>
      <c r="I402" s="23">
        <v>120.4</v>
      </c>
      <c r="J402" s="23"/>
      <c r="K402" s="23"/>
    </row>
    <row r="403" spans="2:11" x14ac:dyDescent="0.3">
      <c r="B403" s="5">
        <v>55196</v>
      </c>
      <c r="C403" s="56">
        <v>44885</v>
      </c>
      <c r="D403" t="s">
        <v>314</v>
      </c>
      <c r="E403" t="s">
        <v>306</v>
      </c>
      <c r="F403" t="s">
        <v>307</v>
      </c>
      <c r="G403" t="s">
        <v>188</v>
      </c>
      <c r="H403">
        <v>1303214</v>
      </c>
      <c r="I403" s="23">
        <v>52.3</v>
      </c>
      <c r="J403" s="23"/>
      <c r="K403" s="23"/>
    </row>
    <row r="404" spans="2:11" x14ac:dyDescent="0.3">
      <c r="B404" s="5">
        <v>55197</v>
      </c>
      <c r="C404" s="56">
        <v>44885</v>
      </c>
      <c r="D404" t="s">
        <v>313</v>
      </c>
      <c r="E404" t="s">
        <v>161</v>
      </c>
      <c r="F404" t="s">
        <v>317</v>
      </c>
      <c r="G404" t="s">
        <v>192</v>
      </c>
      <c r="H404">
        <v>1004023</v>
      </c>
      <c r="I404" s="23">
        <v>850</v>
      </c>
      <c r="J404" s="23"/>
      <c r="K404" s="23"/>
    </row>
    <row r="405" spans="2:11" x14ac:dyDescent="0.3">
      <c r="B405" s="5">
        <v>55198</v>
      </c>
      <c r="C405" s="56">
        <v>44887</v>
      </c>
      <c r="D405" t="s">
        <v>304</v>
      </c>
      <c r="E405" t="s">
        <v>306</v>
      </c>
      <c r="F405" t="s">
        <v>310</v>
      </c>
      <c r="G405" t="s">
        <v>170</v>
      </c>
      <c r="H405">
        <v>1555542</v>
      </c>
      <c r="I405" s="23">
        <v>299.55</v>
      </c>
      <c r="J405" s="23"/>
      <c r="K405" s="23"/>
    </row>
    <row r="406" spans="2:11" x14ac:dyDescent="0.3">
      <c r="B406" s="5">
        <v>55199</v>
      </c>
      <c r="C406" s="56">
        <v>44888</v>
      </c>
      <c r="D406" t="s">
        <v>314</v>
      </c>
      <c r="E406" t="s">
        <v>161</v>
      </c>
      <c r="F406" t="s">
        <v>305</v>
      </c>
      <c r="G406" t="s">
        <v>179</v>
      </c>
      <c r="H406">
        <v>1207777</v>
      </c>
      <c r="I406" s="23">
        <v>45.2</v>
      </c>
      <c r="J406" s="23"/>
      <c r="K406" s="23"/>
    </row>
    <row r="407" spans="2:11" x14ac:dyDescent="0.3">
      <c r="B407" s="5">
        <v>55200</v>
      </c>
      <c r="C407" s="56">
        <v>44888</v>
      </c>
      <c r="D407" t="s">
        <v>309</v>
      </c>
      <c r="E407" t="s">
        <v>306</v>
      </c>
      <c r="F407" t="s">
        <v>307</v>
      </c>
      <c r="G407" t="s">
        <v>168</v>
      </c>
      <c r="H407">
        <v>1005544</v>
      </c>
      <c r="I407" s="23">
        <v>249</v>
      </c>
      <c r="J407" s="23"/>
      <c r="K407" s="23"/>
    </row>
    <row r="408" spans="2:11" x14ac:dyDescent="0.3">
      <c r="B408" s="5">
        <v>55201</v>
      </c>
      <c r="C408" s="56">
        <v>44889</v>
      </c>
      <c r="D408" t="s">
        <v>314</v>
      </c>
      <c r="E408" t="s">
        <v>163</v>
      </c>
      <c r="F408" t="s">
        <v>311</v>
      </c>
      <c r="G408" t="s">
        <v>189</v>
      </c>
      <c r="H408">
        <v>1403930</v>
      </c>
      <c r="I408" s="23">
        <v>80.400000000000006</v>
      </c>
      <c r="J408" s="23"/>
      <c r="K408" s="23"/>
    </row>
    <row r="409" spans="2:11" x14ac:dyDescent="0.3">
      <c r="B409" s="5">
        <v>55201</v>
      </c>
      <c r="C409" s="56">
        <v>44889</v>
      </c>
      <c r="D409" t="s">
        <v>314</v>
      </c>
      <c r="E409" t="s">
        <v>161</v>
      </c>
      <c r="F409" t="s">
        <v>317</v>
      </c>
      <c r="G409" t="s">
        <v>196</v>
      </c>
      <c r="H409">
        <v>1009748</v>
      </c>
      <c r="I409" s="23">
        <v>770</v>
      </c>
      <c r="J409" s="23"/>
      <c r="K409" s="23"/>
    </row>
    <row r="410" spans="2:11" x14ac:dyDescent="0.3">
      <c r="B410" s="5">
        <v>55202</v>
      </c>
      <c r="C410" s="56">
        <v>44890</v>
      </c>
      <c r="D410" t="s">
        <v>304</v>
      </c>
      <c r="E410" t="s">
        <v>164</v>
      </c>
      <c r="F410" t="s">
        <v>316</v>
      </c>
      <c r="G410" t="s">
        <v>186</v>
      </c>
      <c r="H410">
        <v>1001769</v>
      </c>
      <c r="I410" s="23">
        <v>65</v>
      </c>
      <c r="J410" s="23"/>
      <c r="K410" s="23"/>
    </row>
    <row r="411" spans="2:11" x14ac:dyDescent="0.3">
      <c r="B411" s="5">
        <v>55203</v>
      </c>
      <c r="C411" s="56">
        <v>44891</v>
      </c>
      <c r="D411" t="s">
        <v>314</v>
      </c>
      <c r="E411" t="s">
        <v>161</v>
      </c>
      <c r="F411" t="s">
        <v>316</v>
      </c>
      <c r="G411" t="s">
        <v>197</v>
      </c>
      <c r="H411">
        <v>1207437</v>
      </c>
      <c r="I411" s="23">
        <v>60.2</v>
      </c>
      <c r="J411" s="23"/>
      <c r="K411" s="23"/>
    </row>
    <row r="412" spans="2:11" x14ac:dyDescent="0.3">
      <c r="B412" s="5">
        <v>55204</v>
      </c>
      <c r="C412" s="56">
        <v>44891</v>
      </c>
      <c r="D412" t="s">
        <v>308</v>
      </c>
      <c r="E412" t="s">
        <v>162</v>
      </c>
      <c r="F412" t="s">
        <v>305</v>
      </c>
      <c r="G412" t="s">
        <v>181</v>
      </c>
      <c r="H412">
        <v>1008861</v>
      </c>
      <c r="I412" s="23">
        <v>170</v>
      </c>
      <c r="J412" s="23"/>
      <c r="K412" s="23"/>
    </row>
    <row r="413" spans="2:11" x14ac:dyDescent="0.3">
      <c r="B413" s="5">
        <v>55205</v>
      </c>
      <c r="C413" s="56">
        <v>44891</v>
      </c>
      <c r="D413" t="s">
        <v>304</v>
      </c>
      <c r="E413" t="s">
        <v>161</v>
      </c>
      <c r="F413" t="s">
        <v>311</v>
      </c>
      <c r="G413" t="s">
        <v>183</v>
      </c>
      <c r="H413">
        <v>1003234</v>
      </c>
      <c r="I413" s="23">
        <v>32</v>
      </c>
      <c r="J413" s="23"/>
      <c r="K413" s="23"/>
    </row>
    <row r="414" spans="2:11" x14ac:dyDescent="0.3">
      <c r="B414" s="5">
        <v>55206</v>
      </c>
      <c r="C414" s="56">
        <v>44892</v>
      </c>
      <c r="D414" t="s">
        <v>314</v>
      </c>
      <c r="E414" t="s">
        <v>161</v>
      </c>
      <c r="F414" t="s">
        <v>317</v>
      </c>
      <c r="G414" t="s">
        <v>196</v>
      </c>
      <c r="H414">
        <v>1009748</v>
      </c>
      <c r="I414" s="23">
        <v>770</v>
      </c>
      <c r="J414" s="23"/>
      <c r="K414" s="23"/>
    </row>
    <row r="415" spans="2:11" x14ac:dyDescent="0.3">
      <c r="B415" s="5">
        <v>55206</v>
      </c>
      <c r="C415" s="56">
        <v>44892</v>
      </c>
      <c r="D415" t="s">
        <v>314</v>
      </c>
      <c r="E415" t="s">
        <v>306</v>
      </c>
      <c r="F415" t="s">
        <v>307</v>
      </c>
      <c r="G415" t="s">
        <v>176</v>
      </c>
      <c r="H415">
        <v>1403020</v>
      </c>
      <c r="I415" s="23">
        <v>150</v>
      </c>
      <c r="J415" s="23"/>
      <c r="K415" s="23"/>
    </row>
    <row r="416" spans="2:11" x14ac:dyDescent="0.3">
      <c r="B416" s="5">
        <v>55207</v>
      </c>
      <c r="C416" s="56">
        <v>44893</v>
      </c>
      <c r="D416" t="s">
        <v>315</v>
      </c>
      <c r="E416" t="s">
        <v>163</v>
      </c>
      <c r="F416" t="s">
        <v>311</v>
      </c>
      <c r="G416" t="s">
        <v>171</v>
      </c>
      <c r="H416">
        <v>1203058</v>
      </c>
      <c r="I416" s="23">
        <v>84.2</v>
      </c>
      <c r="J416" s="23"/>
      <c r="K416" s="23"/>
    </row>
    <row r="417" spans="2:11" x14ac:dyDescent="0.3">
      <c r="B417" s="5">
        <v>55208</v>
      </c>
      <c r="C417" s="56">
        <v>44894</v>
      </c>
      <c r="D417" t="s">
        <v>308</v>
      </c>
      <c r="E417" t="s">
        <v>164</v>
      </c>
      <c r="F417" t="s">
        <v>316</v>
      </c>
      <c r="G417" t="s">
        <v>186</v>
      </c>
      <c r="H417">
        <v>1001769</v>
      </c>
      <c r="I417" s="23">
        <v>65</v>
      </c>
      <c r="J417" s="23"/>
      <c r="K417" s="23"/>
    </row>
    <row r="418" spans="2:11" x14ac:dyDescent="0.3">
      <c r="B418" s="5">
        <v>55208</v>
      </c>
      <c r="C418" s="56">
        <v>44894</v>
      </c>
      <c r="D418" t="s">
        <v>308</v>
      </c>
      <c r="E418" t="s">
        <v>306</v>
      </c>
      <c r="F418" t="s">
        <v>307</v>
      </c>
      <c r="G418" t="s">
        <v>166</v>
      </c>
      <c r="H418">
        <v>1001149</v>
      </c>
      <c r="I418" s="23">
        <v>84</v>
      </c>
      <c r="J418" s="23"/>
      <c r="K418" s="23"/>
    </row>
    <row r="419" spans="2:11" x14ac:dyDescent="0.3">
      <c r="B419" s="5">
        <v>55209</v>
      </c>
      <c r="C419" s="56">
        <v>44740</v>
      </c>
      <c r="D419" t="s">
        <v>313</v>
      </c>
      <c r="E419" t="s">
        <v>306</v>
      </c>
      <c r="F419" t="s">
        <v>310</v>
      </c>
      <c r="G419" t="s">
        <v>170</v>
      </c>
      <c r="H419">
        <v>1555542</v>
      </c>
      <c r="I419" s="23">
        <v>299.55</v>
      </c>
      <c r="J419" s="23"/>
    </row>
    <row r="420" spans="2:11" x14ac:dyDescent="0.3">
      <c r="B420" s="5">
        <v>55210</v>
      </c>
      <c r="C420" s="56">
        <v>44740</v>
      </c>
      <c r="D420" t="s">
        <v>309</v>
      </c>
      <c r="E420" t="s">
        <v>306</v>
      </c>
      <c r="F420" t="s">
        <v>310</v>
      </c>
      <c r="G420" t="s">
        <v>170</v>
      </c>
      <c r="H420">
        <v>1555542</v>
      </c>
      <c r="I420" s="23">
        <v>299.55</v>
      </c>
      <c r="J420" s="23"/>
    </row>
    <row r="421" spans="2:11" x14ac:dyDescent="0.3">
      <c r="B421" s="5">
        <v>55211</v>
      </c>
      <c r="C421" s="56">
        <v>44736</v>
      </c>
      <c r="D421" t="s">
        <v>315</v>
      </c>
      <c r="E421" t="s">
        <v>306</v>
      </c>
      <c r="F421" t="s">
        <v>311</v>
      </c>
      <c r="G421" t="s">
        <v>182</v>
      </c>
      <c r="H421">
        <v>1006346</v>
      </c>
      <c r="I421" s="23">
        <v>25</v>
      </c>
    </row>
    <row r="422" spans="2:11" x14ac:dyDescent="0.3">
      <c r="B422" s="5">
        <v>55212</v>
      </c>
      <c r="C422" s="56">
        <v>44736</v>
      </c>
      <c r="D422" t="s">
        <v>315</v>
      </c>
      <c r="E422" t="s">
        <v>306</v>
      </c>
      <c r="F422" t="s">
        <v>317</v>
      </c>
      <c r="G422" t="s">
        <v>184</v>
      </c>
      <c r="H422">
        <v>1006144</v>
      </c>
      <c r="I422" s="23">
        <v>855</v>
      </c>
    </row>
  </sheetData>
  <conditionalFormatting sqref="K2:K6">
    <cfRule type="iconSet" priority="23">
      <iconSet iconSet="3Symbols2" showValue="0">
        <cfvo type="percent" val="0"/>
        <cfvo type="num" val="0"/>
        <cfvo type="num" val="0"/>
      </iconSet>
    </cfRule>
  </conditionalFormatting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6e5ffe-b4cd-4a48-901e-5390d33a7b38" xsi:nil="true"/>
    <lcf76f155ced4ddcb4097134ff3c332f xmlns="d493dd7d-f3e6-49bd-9831-1c67d99dbeb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E91252D4800848AAAD2C4555871E07" ma:contentTypeVersion="14" ma:contentTypeDescription="Crear nuevo documento." ma:contentTypeScope="" ma:versionID="0fda799300e8a9a6e02f74460f3e6627">
  <xsd:schema xmlns:xsd="http://www.w3.org/2001/XMLSchema" xmlns:xs="http://www.w3.org/2001/XMLSchema" xmlns:p="http://schemas.microsoft.com/office/2006/metadata/properties" xmlns:ns2="d493dd7d-f3e6-49bd-9831-1c67d99dbeb2" xmlns:ns3="d96e5ffe-b4cd-4a48-901e-5390d33a7b38" targetNamespace="http://schemas.microsoft.com/office/2006/metadata/properties" ma:root="true" ma:fieldsID="3736bcd65b762410b09c879632f41b65" ns2:_="" ns3:_="">
    <xsd:import namespace="d493dd7d-f3e6-49bd-9831-1c67d99dbeb2"/>
    <xsd:import namespace="d96e5ffe-b4cd-4a48-901e-5390d33a7b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3dd7d-f3e6-49bd-9831-1c67d99db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42b0688-6c37-438e-8d59-224de1292f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e5ffe-b4cd-4a48-901e-5390d33a7b3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7e3ca97-83ba-4afe-a258-e800ebace59d}" ma:internalName="TaxCatchAll" ma:showField="CatchAllData" ma:web="d96e5ffe-b4cd-4a48-901e-5390d33a7b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4794C0-070D-4C10-A45B-75C94C5CEABF}">
  <ds:schemaRefs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d493dd7d-f3e6-49bd-9831-1c67d99dbeb2"/>
    <ds:schemaRef ds:uri="d96e5ffe-b4cd-4a48-901e-5390d33a7b38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654D870-8699-48B0-A4AD-E94E79395B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67487A-C0F4-47A7-9233-BA3E8BC24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3dd7d-f3e6-49bd-9831-1c67d99dbeb2"/>
    <ds:schemaRef ds:uri="d96e5ffe-b4cd-4a48-901e-5390d33a7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Contenido</vt:lpstr>
      <vt:lpstr>1. Tablas</vt:lpstr>
      <vt:lpstr>2. Tablas_Dinamicas</vt:lpstr>
      <vt:lpstr>3-4. Estructura_Datos</vt:lpstr>
      <vt:lpstr>5. Reporte_Ventas</vt:lpstr>
      <vt:lpstr>6. Inventario</vt:lpstr>
      <vt:lpstr>7. Conciliacion_Bancaria</vt:lpstr>
      <vt:lpstr>8. Resumen_Facturacion</vt:lpstr>
      <vt:lpstr>9. Ventas</vt:lpstr>
      <vt:lpstr>10-11. Dashboard</vt:lpstr>
      <vt:lpstr>Reporte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De Andrade R</dc:creator>
  <cp:keywords/>
  <dc:description/>
  <cp:lastModifiedBy>Maryoris Urriola</cp:lastModifiedBy>
  <cp:revision/>
  <dcterms:created xsi:type="dcterms:W3CDTF">2015-06-05T18:17:20Z</dcterms:created>
  <dcterms:modified xsi:type="dcterms:W3CDTF">2025-02-04T16:40:32Z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0x010100FBE91252D4800848AAAD2C4555871E07</vt:lpwstr>
  </property>
  <property fmtid="{D5CDD505-2E9C-101B-9397-08002B2CF9AE}" pid="3" name="MediaServiceImageTags">
    <vt:lpwstr/>
  </property>
</Properties>
</file>