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-my.sharepoint.com/personal/mariapluta_student_agh_edu_pl/Documents/Pulpit/agh/STUDENTS_MID/"/>
    </mc:Choice>
  </mc:AlternateContent>
  <xr:revisionPtr revIDLastSave="27" documentId="13_ncr:1_{14AA8D79-DD38-494B-91FC-0BD5B1215B79}" xr6:coauthVersionLast="47" xr6:coauthVersionMax="47" xr10:uidLastSave="{3E7346A2-97A3-4B74-A7FC-013F896AC761}"/>
  <bookViews>
    <workbookView xWindow="-110" yWindow="-110" windowWidth="19420" windowHeight="10300" tabRatio="901" activeTab="3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28" l="1"/>
  <c r="C8" i="128"/>
  <c r="D8" i="128" s="1"/>
  <c r="E45" i="142"/>
  <c r="E44" i="142"/>
  <c r="F16" i="142"/>
  <c r="E16" i="142"/>
  <c r="D9" i="128" l="1"/>
  <c r="E9" i="128"/>
  <c r="F9" i="128" s="1"/>
  <c r="G9" i="128" s="1"/>
  <c r="H9" i="128" s="1"/>
  <c r="I9" i="128" s="1"/>
  <c r="J9" i="128" s="1"/>
  <c r="E8" i="128"/>
  <c r="F8" i="128" s="1"/>
  <c r="G8" i="128" s="1"/>
  <c r="H8" i="128" s="1"/>
  <c r="I8" i="128" s="1"/>
  <c r="J8" i="128" s="1"/>
  <c r="B9" i="139"/>
  <c r="C9" i="139"/>
  <c r="C8" i="139"/>
  <c r="B8" i="139"/>
  <c r="B9" i="128" l="1"/>
  <c r="B14" i="128" s="1"/>
  <c r="E9" i="139"/>
  <c r="E8" i="139"/>
  <c r="D9" i="139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<sst xmlns="http://schemas.openxmlformats.org/spreadsheetml/2006/main" count="271" uniqueCount="190">
  <si>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</si>
  <si>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</si>
  <si>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</si>
  <si>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</si>
  <si>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</si>
  <si>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</si>
  <si>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</si>
  <si>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</si>
  <si>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</si>
  <si>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</si>
  <si>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</si>
  <si>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</si>
  <si>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</si>
  <si>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</si>
  <si>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</si>
  <si>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</si>
  <si>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</si>
  <si>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</si>
  <si>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</si>
  <si>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</si>
  <si>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</si>
  <si>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</si>
  <si>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</si>
  <si>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</si>
  <si>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</si>
  <si>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</si>
  <si>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</si>
  <si>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</si>
  <si>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</si>
  <si>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</si>
  <si>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</si>
  <si>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</si>
  <si>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</si>
  <si>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</si>
  <si>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</si>
  <si>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</si>
  <si>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</si>
  <si>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</si>
  <si>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</si>
  <si>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</si>
  <si>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</si>
  <si>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</si>
  <si>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</si>
  <si>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</si>
  <si>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</si>
  <si>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</si>
  <si>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</si>
  <si>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</si>
  <si>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</si>
  <si>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</si>
  <si>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</si>
  <si>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</si>
  <si>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</si>
  <si>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</si>
  <si>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</si>
  <si>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</si>
  <si>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</si>
  <si>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</si>
  <si>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</si>
  <si>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</si>
  <si>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</si>
  <si>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</si>
  <si>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</si>
  <si>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</si>
  <si>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</si>
  <si>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</si>
  <si>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</si>
  <si>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</si>
  <si>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</si>
  <si>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</si>
  <si>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</si>
  <si>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</si>
  <si>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</si>
  <si>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</si>
  <si>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</si>
  <si>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</si>
  <si>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</si>
  <si>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</si>
  <si>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</si>
  <si>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</si>
  <si>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</si>
  <si>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</si>
  <si>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</si>
  <si>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</si>
  <si>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</si>
  <si>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</si>
  <si>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</si>
  <si>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</si>
  <si>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</si>
  <si>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</si>
  <si>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</si>
  <si>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</si>
  <si>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</si>
  <si>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</si>
  <si>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</si>
  <si>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</si>
  <si>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</si>
  <si>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</si>
  <si>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</si>
  <si>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</si>
  <si>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</si>
  <si>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</si>
  <si>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</si>
  <si>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</si>
  <si>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</si>
  <si>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</si>
  <si>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</si>
  <si>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</si>
  <si>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</si>
  <si>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</si>
  <si>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</si>
  <si>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</si>
  <si>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</si>
  <si>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</si>
  <si>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</si>
  <si>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</si>
  <si>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</si>
  <si>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</si>
  <si>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</si>
  <si>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</si>
  <si>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</si>
  <si>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</si>
  <si>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</si>
  <si>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</si>
  <si>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</si>
  <si>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</si>
  <si>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</si>
  <si>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</si>
  <si>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</si>
  <si>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</si>
  <si>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</si>
  <si>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</si>
  <si>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</si>
  <si>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</si>
  <si>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</si>
  <si>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</si>
  <si>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</si>
  <si>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</si>
  <si>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</si>
  <si>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</si>
  <si>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</si>
  <si>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</si>
  <si>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</si>
  <si>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</si>
  <si>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</si>
  <si>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</si>
  <si>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</si>
  <si>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</si>
  <si>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</si>
  <si>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</si>
  <si>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</si>
  <si>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</si>
  <si>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</si>
  <si>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</si>
  <si>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</si>
  <si>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</si>
  <si>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</si>
  <si>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</si>
  <si>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</si>
  <si>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</si>
  <si>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</si>
  <si>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</si>
  <si>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</si>
  <si>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</si>
  <si>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</si>
  <si>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</si>
  <si>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</si>
  <si>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</si>
  <si>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</si>
  <si>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</si>
  <si>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</si>
  <si>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</si>
  <si>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</si>
  <si>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</si>
  <si>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</si>
  <si>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</si>
  <si>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</si>
  <si>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</si>
  <si>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</si>
  <si>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</si>
  <si>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</si>
  <si>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ELEC_HV</t>
  </si>
  <si>
    <t>ELEC_ML</t>
  </si>
  <si>
    <t>Electricity 220 and 440 kV</t>
  </si>
  <si>
    <t>Electricity 110 kV</t>
  </si>
  <si>
    <t>Electricity SN and NN</t>
  </si>
  <si>
    <t xml:space="preserve">ELC </t>
  </si>
  <si>
    <t>ELEC_HV_DEM</t>
  </si>
  <si>
    <t>ELEC_LV_DEM</t>
  </si>
  <si>
    <t>ELEC_MV_DEM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</si>
</sst>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7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</cellXfs>
  <cellStyles count="7"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" xfId="0" builtinId="0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opLeftCell="A34" zoomScale="130" zoomScaleNormal="130" workbookViewId="0">
      <selection activeCell="C6" sqref="C6:C8"/>
    </sheetView>
  </sheetViews>
  <sheetFormatPr defaultColWidth="8.90625" defaultRowHeight="12.5" x14ac:dyDescent="0.25"/>
  <cols>
    <col min="1" max="1" width="2.90625" style="42" customWidth="1"/>
    <col min="2" max="2" width="36.54296875" style="42" customWidth="1"/>
    <col min="3" max="3" width="49.453125" style="42" customWidth="1"/>
    <col min="4" max="4" width="15" style="42" customWidth="1"/>
    <col min="5" max="5" width="14.90625" style="42" customWidth="1"/>
    <col min="6" max="6" width="10.6328125" style="42" customWidth="1"/>
    <col min="7" max="7" width="10" style="42" customWidth="1"/>
    <col min="8" max="8" width="12" style="42" customWidth="1"/>
    <col min="9" max="9" width="11" style="42" customWidth="1"/>
    <col min="10" max="10" width="10.54296875" style="42" customWidth="1"/>
    <col min="11" max="16384" width="8.90625" style="42"/>
  </cols>
  <sheetData>
    <row r="2" spans="2:10" ht="15.5" x14ac:dyDescent="0.35">
      <c r="B2" s="41" t="s">
        <v>173</v>
      </c>
      <c r="C2" s="41"/>
    </row>
    <row r="4" spans="2:10" ht="13" x14ac:dyDescent="0.3">
      <c r="B4" s="43" t="s">
        <v>166</v>
      </c>
      <c r="C4" s="43"/>
    </row>
    <row r="5" spans="2:10" ht="13.5" thickBot="1" x14ac:dyDescent="0.35">
      <c r="B5" s="43" t="s">
        <v>167</v>
      </c>
      <c r="C5" s="43"/>
    </row>
    <row r="6" spans="2:10" ht="39" x14ac:dyDescent="0.25">
      <c r="B6" s="83" t="s">
        <v>156</v>
      </c>
      <c r="C6" s="86" t="s">
        <v>157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" x14ac:dyDescent="0.25">
      <c r="B7" s="84"/>
      <c r="C7" s="87"/>
      <c r="D7" s="14" t="s">
        <v>142</v>
      </c>
      <c r="E7" s="14" t="s">
        <v>143</v>
      </c>
      <c r="F7" s="14" t="s">
        <v>144</v>
      </c>
      <c r="G7" s="14" t="s">
        <v>145</v>
      </c>
      <c r="H7" s="14" t="s">
        <v>146</v>
      </c>
      <c r="I7" s="14" t="s">
        <v>145</v>
      </c>
      <c r="J7" s="14" t="s">
        <v>146</v>
      </c>
    </row>
    <row r="8" spans="2:10" ht="15.5" x14ac:dyDescent="0.3">
      <c r="B8" s="85"/>
      <c r="C8" s="88"/>
      <c r="D8" s="46" t="s">
        <v>5</v>
      </c>
      <c r="E8" s="46" t="s">
        <v>6</v>
      </c>
      <c r="F8" s="46" t="s">
        <v>7</v>
      </c>
      <c r="G8" s="46" t="s">
        <v>147</v>
      </c>
      <c r="H8" s="46" t="s">
        <v>8</v>
      </c>
      <c r="I8" s="46" t="s">
        <v>9</v>
      </c>
      <c r="J8" s="47" t="s">
        <v>10</v>
      </c>
    </row>
    <row r="9" spans="2:10" ht="15" x14ac:dyDescent="0.25">
      <c r="B9" s="48" t="s">
        <v>11</v>
      </c>
      <c r="C9" s="82" t="s">
        <v>148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" x14ac:dyDescent="0.25">
      <c r="B10" s="48" t="s">
        <v>12</v>
      </c>
      <c r="C10" s="82" t="s">
        <v>149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" x14ac:dyDescent="0.25">
      <c r="B11" s="48" t="s">
        <v>13</v>
      </c>
      <c r="C11" s="82" t="s">
        <v>150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" x14ac:dyDescent="0.25">
      <c r="B12" s="48" t="s">
        <v>14</v>
      </c>
      <c r="C12" s="82" t="s">
        <v>151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" x14ac:dyDescent="0.25">
      <c r="B13" s="48" t="s">
        <v>15</v>
      </c>
      <c r="C13" s="82" t="s">
        <v>152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" x14ac:dyDescent="0.25">
      <c r="B14" s="48" t="s">
        <v>16</v>
      </c>
      <c r="C14" s="82" t="s">
        <v>153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" x14ac:dyDescent="0.3">
      <c r="B15" s="13" t="s">
        <v>17</v>
      </c>
      <c r="C15" s="12" t="s">
        <v>154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5" thickBot="1" x14ac:dyDescent="0.35">
      <c r="B16" s="52" t="s">
        <v>18</v>
      </c>
      <c r="C16" s="11" t="s">
        <v>155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5" customHeight="1" x14ac:dyDescent="0.25">
      <c r="B17" s="10" t="s">
        <v>165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174</v>
      </c>
      <c r="C19" s="10"/>
    </row>
    <row r="20" spans="2:7" x14ac:dyDescent="0.25">
      <c r="B20" s="10" t="s">
        <v>175</v>
      </c>
      <c r="C20" s="10"/>
    </row>
    <row r="21" spans="2:7" ht="13" x14ac:dyDescent="0.3">
      <c r="B21" s="43"/>
      <c r="C21" s="43"/>
      <c r="D21" s="43"/>
      <c r="E21" s="43"/>
      <c r="F21" s="43"/>
    </row>
    <row r="22" spans="2:7" ht="13" x14ac:dyDescent="0.3">
      <c r="B22" s="43"/>
      <c r="C22" s="43"/>
      <c r="D22" s="43"/>
      <c r="E22" s="43"/>
      <c r="F22" s="43"/>
    </row>
    <row r="23" spans="2:7" ht="15.5" x14ac:dyDescent="0.35">
      <c r="B23" s="41" t="s">
        <v>176</v>
      </c>
      <c r="C23" s="41"/>
      <c r="D23" s="43"/>
      <c r="E23" s="43"/>
      <c r="F23" s="43"/>
    </row>
    <row r="25" spans="2:7" ht="13" x14ac:dyDescent="0.3">
      <c r="B25" s="43" t="s">
        <v>168</v>
      </c>
      <c r="C25" s="43"/>
      <c r="D25" s="43"/>
      <c r="E25" s="43"/>
      <c r="F25" s="43"/>
    </row>
    <row r="26" spans="2:7" ht="13.5" thickBot="1" x14ac:dyDescent="0.35">
      <c r="B26" s="43" t="s">
        <v>169</v>
      </c>
      <c r="C26" s="43"/>
      <c r="D26" s="43"/>
      <c r="E26" s="43"/>
      <c r="F26" s="43"/>
    </row>
    <row r="27" spans="2:7" ht="31.65" customHeight="1" x14ac:dyDescent="0.3">
      <c r="B27" s="89" t="s">
        <v>20</v>
      </c>
      <c r="C27" s="91" t="s">
        <v>158</v>
      </c>
      <c r="D27" s="44" t="s">
        <v>21</v>
      </c>
      <c r="E27" s="8" t="s">
        <v>22</v>
      </c>
      <c r="F27" s="43"/>
    </row>
    <row r="28" spans="2:7" ht="31.65" customHeight="1" x14ac:dyDescent="0.3">
      <c r="B28" s="90"/>
      <c r="C28" s="92"/>
      <c r="D28" s="14" t="s">
        <v>159</v>
      </c>
      <c r="E28" s="7" t="s">
        <v>109</v>
      </c>
      <c r="F28" s="43"/>
    </row>
    <row r="29" spans="2:7" ht="13" x14ac:dyDescent="0.3">
      <c r="B29" s="56" t="s">
        <v>23</v>
      </c>
      <c r="C29" s="6" t="s">
        <v>162</v>
      </c>
      <c r="D29" s="46" t="s">
        <v>177</v>
      </c>
      <c r="E29" s="57">
        <v>0.97706171756374371</v>
      </c>
      <c r="F29" s="43"/>
      <c r="G29" s="5"/>
    </row>
    <row r="30" spans="2:7" ht="13" x14ac:dyDescent="0.3">
      <c r="B30" s="56" t="s">
        <v>23</v>
      </c>
      <c r="C30" s="6" t="s">
        <v>162</v>
      </c>
      <c r="D30" s="46" t="s">
        <v>178</v>
      </c>
      <c r="E30" s="57">
        <v>0.9764416403645515</v>
      </c>
      <c r="F30" s="43"/>
      <c r="G30" s="5"/>
    </row>
    <row r="31" spans="2:7" ht="13" x14ac:dyDescent="0.3">
      <c r="B31" s="56" t="s">
        <v>23</v>
      </c>
      <c r="C31" s="6" t="s">
        <v>162</v>
      </c>
      <c r="D31" s="46" t="s">
        <v>160</v>
      </c>
      <c r="E31" s="57">
        <v>0.9515253427786764</v>
      </c>
      <c r="F31" s="43"/>
    </row>
    <row r="32" spans="2:7" ht="13.5" thickBot="1" x14ac:dyDescent="0.35">
      <c r="B32" s="58" t="s">
        <v>24</v>
      </c>
      <c r="C32" s="4" t="s">
        <v>163</v>
      </c>
      <c r="D32" s="59" t="s">
        <v>161</v>
      </c>
      <c r="E32" s="60">
        <v>0.85899999999999999</v>
      </c>
      <c r="F32" s="43"/>
    </row>
    <row r="33" spans="2:6" ht="13" x14ac:dyDescent="0.3">
      <c r="B33" s="10" t="s">
        <v>165</v>
      </c>
      <c r="C33" s="43"/>
      <c r="D33" s="43"/>
      <c r="E33" s="61"/>
      <c r="F33" s="43"/>
    </row>
    <row r="34" spans="2:6" ht="13" x14ac:dyDescent="0.3">
      <c r="B34" s="9" t="s">
        <v>19</v>
      </c>
      <c r="C34" s="43"/>
      <c r="D34" s="43"/>
      <c r="E34" s="61"/>
      <c r="F34" s="43"/>
    </row>
    <row r="35" spans="2:6" ht="13" x14ac:dyDescent="0.3">
      <c r="B35" s="9" t="s">
        <v>174</v>
      </c>
      <c r="C35" s="43"/>
      <c r="D35" s="43"/>
      <c r="E35" s="61"/>
      <c r="F35" s="43"/>
    </row>
    <row r="36" spans="2:6" ht="13" x14ac:dyDescent="0.3">
      <c r="B36" s="43"/>
      <c r="C36" s="43"/>
      <c r="D36" s="43"/>
      <c r="E36" s="61"/>
      <c r="F36" s="43"/>
    </row>
    <row r="37" spans="2:6" ht="13" x14ac:dyDescent="0.3">
      <c r="B37" s="43"/>
      <c r="C37" s="43"/>
      <c r="D37" s="43"/>
      <c r="E37" s="61"/>
      <c r="F37" s="43"/>
    </row>
    <row r="38" spans="2:6" ht="15.5" x14ac:dyDescent="0.35">
      <c r="B38" s="41" t="s">
        <v>179</v>
      </c>
      <c r="C38" s="41"/>
      <c r="D38" s="43"/>
      <c r="E38" s="61"/>
      <c r="F38" s="43"/>
    </row>
    <row r="39" spans="2:6" ht="13" x14ac:dyDescent="0.3">
      <c r="B39" s="43"/>
      <c r="C39" s="43"/>
      <c r="D39" s="43"/>
      <c r="E39" s="61"/>
      <c r="F39" s="43"/>
    </row>
    <row r="40" spans="2:6" ht="13" x14ac:dyDescent="0.3">
      <c r="B40" s="43" t="s">
        <v>170</v>
      </c>
      <c r="C40" s="43"/>
      <c r="D40" s="43"/>
      <c r="E40" s="61"/>
      <c r="F40" s="43"/>
    </row>
    <row r="41" spans="2:6" ht="13.5" thickBot="1" x14ac:dyDescent="0.35">
      <c r="B41" s="43" t="s">
        <v>171</v>
      </c>
      <c r="C41" s="43"/>
      <c r="D41" s="43"/>
      <c r="E41" s="61"/>
      <c r="F41" s="43"/>
    </row>
    <row r="42" spans="2:6" ht="24.75" customHeight="1" x14ac:dyDescent="0.3">
      <c r="B42" s="89" t="s">
        <v>20</v>
      </c>
      <c r="C42" s="91" t="s">
        <v>158</v>
      </c>
      <c r="D42" s="3" t="s">
        <v>25</v>
      </c>
      <c r="E42" s="45" t="s">
        <v>26</v>
      </c>
      <c r="F42" s="43"/>
    </row>
    <row r="43" spans="2:6" ht="24.75" customHeight="1" x14ac:dyDescent="0.3">
      <c r="B43" s="90"/>
      <c r="C43" s="92"/>
      <c r="D43" s="2" t="s">
        <v>33</v>
      </c>
      <c r="E43" s="1" t="s">
        <v>164</v>
      </c>
      <c r="F43" s="43"/>
    </row>
    <row r="44" spans="2:6" ht="13" x14ac:dyDescent="0.3">
      <c r="B44" s="56" t="s">
        <v>23</v>
      </c>
      <c r="C44" s="6" t="s">
        <v>162</v>
      </c>
      <c r="D44" s="46" t="s">
        <v>27</v>
      </c>
      <c r="E44" s="57">
        <f>SUM(E9:E14)*E29/1000</f>
        <v>120.68379950936867</v>
      </c>
      <c r="F44" s="43"/>
    </row>
    <row r="45" spans="2:6" ht="13.5" thickBot="1" x14ac:dyDescent="0.35">
      <c r="B45" s="58" t="s">
        <v>24</v>
      </c>
      <c r="C45" s="4" t="s">
        <v>163</v>
      </c>
      <c r="D45" s="59" t="s">
        <v>28</v>
      </c>
      <c r="E45" s="60">
        <f>SUM(F9:F15)*E32/1000</f>
        <v>202.96761239999998</v>
      </c>
      <c r="F45" s="43"/>
    </row>
    <row r="46" spans="2:6" ht="13" x14ac:dyDescent="0.3">
      <c r="B46" s="10" t="s">
        <v>165</v>
      </c>
      <c r="C46" s="43"/>
      <c r="D46" s="43"/>
      <c r="E46" s="43"/>
      <c r="F46" s="43"/>
    </row>
    <row r="47" spans="2:6" ht="13" x14ac:dyDescent="0.3">
      <c r="B47" s="9" t="s">
        <v>19</v>
      </c>
      <c r="C47" s="43"/>
      <c r="D47" s="43"/>
      <c r="E47" s="43"/>
      <c r="F47" s="43"/>
    </row>
    <row r="48" spans="2:6" x14ac:dyDescent="0.25">
      <c r="B48" s="9" t="s">
        <v>174</v>
      </c>
    </row>
    <row r="50" spans="2:3" ht="13" x14ac:dyDescent="0.3">
      <c r="B50" s="43"/>
      <c r="C50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topLeftCell="A3" zoomScaleNormal="100" workbookViewId="0">
      <selection activeCell="D12" sqref="D12:D14"/>
    </sheetView>
  </sheetViews>
  <sheetFormatPr defaultRowHeight="12.5" x14ac:dyDescent="0.25"/>
  <cols>
    <col min="1" max="1" width="2.90625" customWidth="1"/>
    <col min="2" max="2" width="15" customWidth="1"/>
    <col min="3" max="3" width="12.90625" customWidth="1"/>
    <col min="4" max="4" width="36" customWidth="1"/>
    <col min="5" max="5" width="10" customWidth="1"/>
    <col min="6" max="6" width="11.453125" bestFit="1" customWidth="1"/>
    <col min="7" max="7" width="12" customWidth="1"/>
    <col min="8" max="8" width="14.36328125" customWidth="1"/>
    <col min="9" max="9" width="12.90625" customWidth="1"/>
    <col min="10" max="10" width="10.453125" customWidth="1"/>
    <col min="11" max="12" width="10.6328125" bestFit="1" customWidth="1"/>
  </cols>
  <sheetData>
    <row r="2" spans="2:9" ht="17.5" x14ac:dyDescent="0.35">
      <c r="B2" s="70" t="s">
        <v>113</v>
      </c>
      <c r="C2" s="71"/>
      <c r="D2" s="71"/>
      <c r="E2" s="26"/>
      <c r="F2" s="26"/>
      <c r="G2" s="26"/>
      <c r="H2" s="26"/>
      <c r="I2" s="26"/>
    </row>
    <row r="3" spans="2:9" ht="12.75" customHeight="1" x14ac:dyDescent="0.3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3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40" t="s">
        <v>30</v>
      </c>
      <c r="C5" s="40" t="s">
        <v>31</v>
      </c>
      <c r="D5" s="40" t="s">
        <v>32</v>
      </c>
      <c r="E5" s="40" t="s">
        <v>33</v>
      </c>
      <c r="F5" s="40" t="s">
        <v>34</v>
      </c>
      <c r="G5" s="40" t="s">
        <v>35</v>
      </c>
      <c r="H5" s="40" t="s">
        <v>36</v>
      </c>
      <c r="I5" s="40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3" thickBot="1" x14ac:dyDescent="0.3">
      <c r="B7" s="16" t="s">
        <v>124</v>
      </c>
      <c r="C7" s="16" t="s">
        <v>125</v>
      </c>
      <c r="D7" s="16" t="s">
        <v>126</v>
      </c>
      <c r="E7" s="16" t="s">
        <v>127</v>
      </c>
      <c r="F7" s="75" t="s">
        <v>121</v>
      </c>
      <c r="G7" s="16" t="s">
        <v>123</v>
      </c>
      <c r="H7" s="75" t="s">
        <v>121</v>
      </c>
      <c r="I7" s="16" t="s">
        <v>128</v>
      </c>
    </row>
    <row r="8" spans="2:9" ht="15.75" customHeight="1" x14ac:dyDescent="0.25">
      <c r="B8" s="30" t="s">
        <v>38</v>
      </c>
      <c r="C8" s="32" t="s">
        <v>137</v>
      </c>
      <c r="D8" s="32" t="s">
        <v>101</v>
      </c>
      <c r="E8" s="30" t="s">
        <v>39</v>
      </c>
      <c r="F8" s="30"/>
      <c r="G8" s="30" t="s">
        <v>40</v>
      </c>
      <c r="H8" s="30" t="s">
        <v>41</v>
      </c>
      <c r="I8" s="30" t="s">
        <v>42</v>
      </c>
    </row>
    <row r="9" spans="2:9" ht="15.75" customHeight="1" x14ac:dyDescent="0.25">
      <c r="B9" s="37" t="s">
        <v>38</v>
      </c>
      <c r="C9" s="38" t="s">
        <v>80</v>
      </c>
      <c r="D9" s="38" t="s">
        <v>102</v>
      </c>
      <c r="E9" s="37" t="s">
        <v>39</v>
      </c>
      <c r="F9" s="37"/>
      <c r="G9" s="37" t="s">
        <v>40</v>
      </c>
      <c r="H9" s="37" t="s">
        <v>41</v>
      </c>
      <c r="I9" s="37"/>
    </row>
    <row r="10" spans="2:9" ht="15.75" customHeight="1" x14ac:dyDescent="0.25">
      <c r="B10" s="30" t="s">
        <v>43</v>
      </c>
      <c r="C10" s="32" t="s">
        <v>138</v>
      </c>
      <c r="D10" s="32" t="s">
        <v>139</v>
      </c>
      <c r="E10" s="32" t="s">
        <v>39</v>
      </c>
      <c r="F10" s="30"/>
      <c r="G10" s="30"/>
      <c r="H10" s="30"/>
      <c r="I10" s="32" t="s">
        <v>42</v>
      </c>
    </row>
    <row r="11" spans="2:9" ht="15.75" customHeight="1" thickBot="1" x14ac:dyDescent="0.3">
      <c r="B11" s="35" t="s">
        <v>43</v>
      </c>
      <c r="C11" s="35" t="s">
        <v>140</v>
      </c>
      <c r="D11" s="35" t="s">
        <v>141</v>
      </c>
      <c r="E11" s="35" t="s">
        <v>39</v>
      </c>
      <c r="F11" s="35"/>
      <c r="G11" s="35"/>
      <c r="H11" s="35"/>
      <c r="I11" s="35"/>
    </row>
    <row r="12" spans="2:9" x14ac:dyDescent="0.25">
      <c r="B12" s="17" t="s">
        <v>43</v>
      </c>
      <c r="C12" s="17" t="s">
        <v>181</v>
      </c>
      <c r="D12" t="s">
        <v>183</v>
      </c>
      <c r="E12" s="17" t="s">
        <v>39</v>
      </c>
      <c r="G12" s="17"/>
      <c r="I12" t="s">
        <v>186</v>
      </c>
    </row>
    <row r="13" spans="2:9" x14ac:dyDescent="0.25">
      <c r="B13" t="s">
        <v>43</v>
      </c>
      <c r="C13" t="s">
        <v>182</v>
      </c>
      <c r="D13" t="s">
        <v>184</v>
      </c>
      <c r="E13" s="17" t="s">
        <v>39</v>
      </c>
      <c r="I13" t="s">
        <v>186</v>
      </c>
    </row>
    <row r="14" spans="2:9" x14ac:dyDescent="0.25">
      <c r="B14" t="s">
        <v>43</v>
      </c>
      <c r="C14" t="s">
        <v>137</v>
      </c>
      <c r="D14" t="s">
        <v>185</v>
      </c>
      <c r="E14" s="17" t="s">
        <v>39</v>
      </c>
      <c r="I14" t="s">
        <v>186</v>
      </c>
    </row>
    <row r="15" spans="2:9" x14ac:dyDescent="0.25">
      <c r="B15" s="17"/>
    </row>
    <row r="24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1"/>
  <sheetViews>
    <sheetView topLeftCell="C1" workbookViewId="0">
      <selection activeCell="E15" sqref="E15"/>
    </sheetView>
  </sheetViews>
  <sheetFormatPr defaultRowHeight="12.5" x14ac:dyDescent="0.25"/>
  <cols>
    <col min="1" max="1" width="2.90625" customWidth="1"/>
    <col min="2" max="2" width="20.90625" customWidth="1"/>
    <col min="3" max="3" width="19" customWidth="1"/>
    <col min="4" max="4" width="26.453125" customWidth="1"/>
    <col min="5" max="5" width="45.6328125" customWidth="1"/>
    <col min="6" max="8" width="11" customWidth="1"/>
    <col min="9" max="9" width="14.08984375" customWidth="1"/>
    <col min="10" max="10" width="11" customWidth="1"/>
  </cols>
  <sheetData>
    <row r="2" spans="2:10" ht="15.75" customHeight="1" x14ac:dyDescent="0.35">
      <c r="B2" s="70" t="s">
        <v>114</v>
      </c>
      <c r="C2" s="72"/>
      <c r="D2" s="72"/>
      <c r="E2" s="28"/>
      <c r="F2" s="28"/>
      <c r="G2" s="28"/>
      <c r="H2" s="28"/>
      <c r="I2" s="28"/>
      <c r="J2" s="28"/>
    </row>
    <row r="3" spans="2:10" ht="13" x14ac:dyDescent="0.3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3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7.5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3" thickBot="1" x14ac:dyDescent="0.3">
      <c r="B7" s="16" t="s">
        <v>115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120</v>
      </c>
      <c r="H7" s="16" t="s">
        <v>123</v>
      </c>
      <c r="I7" s="74" t="s">
        <v>121</v>
      </c>
      <c r="J7" s="74" t="s">
        <v>121</v>
      </c>
    </row>
    <row r="8" spans="2:10" ht="15.75" customHeight="1" x14ac:dyDescent="0.25">
      <c r="B8" s="30" t="s">
        <v>54</v>
      </c>
      <c r="C8" s="30" t="s">
        <v>55</v>
      </c>
      <c r="D8" s="32" t="s">
        <v>172</v>
      </c>
      <c r="E8" s="32" t="s">
        <v>104</v>
      </c>
      <c r="F8" s="30" t="s">
        <v>39</v>
      </c>
      <c r="G8" s="32" t="s">
        <v>122</v>
      </c>
      <c r="H8" s="30" t="s">
        <v>40</v>
      </c>
      <c r="I8" s="30"/>
      <c r="J8" s="30" t="s">
        <v>56</v>
      </c>
    </row>
    <row r="9" spans="2:10" ht="15.75" customHeight="1" thickBot="1" x14ac:dyDescent="0.3">
      <c r="B9" s="35" t="s">
        <v>54</v>
      </c>
      <c r="C9" s="35" t="s">
        <v>55</v>
      </c>
      <c r="D9" s="36" t="s">
        <v>103</v>
      </c>
      <c r="E9" s="36" t="s">
        <v>105</v>
      </c>
      <c r="F9" s="35" t="s">
        <v>39</v>
      </c>
      <c r="G9" s="35" t="s">
        <v>122</v>
      </c>
      <c r="H9" s="35" t="s">
        <v>40</v>
      </c>
      <c r="I9" s="35"/>
      <c r="J9" s="35" t="s">
        <v>56</v>
      </c>
    </row>
    <row r="10" spans="2:10" ht="13" thickBot="1" x14ac:dyDescent="0.3">
      <c r="B10" s="30" t="s">
        <v>54</v>
      </c>
      <c r="C10" s="30" t="s">
        <v>55</v>
      </c>
      <c r="D10" t="s">
        <v>187</v>
      </c>
      <c r="E10" t="s">
        <v>183</v>
      </c>
      <c r="F10" s="35" t="s">
        <v>39</v>
      </c>
      <c r="G10" s="35" t="s">
        <v>122</v>
      </c>
      <c r="H10" s="35" t="s">
        <v>40</v>
      </c>
      <c r="I10" s="35"/>
      <c r="J10" s="35" t="s">
        <v>56</v>
      </c>
    </row>
    <row r="11" spans="2:10" ht="13" thickBot="1" x14ac:dyDescent="0.3">
      <c r="B11" s="35" t="s">
        <v>54</v>
      </c>
      <c r="C11" s="35" t="s">
        <v>55</v>
      </c>
      <c r="D11" t="s">
        <v>189</v>
      </c>
      <c r="E11" t="s">
        <v>184</v>
      </c>
      <c r="F11" s="35" t="s">
        <v>39</v>
      </c>
      <c r="G11" s="35" t="s">
        <v>122</v>
      </c>
      <c r="H11" s="35" t="s">
        <v>40</v>
      </c>
      <c r="I11" s="35"/>
      <c r="J11" s="35" t="s">
        <v>56</v>
      </c>
    </row>
    <row r="12" spans="2:10" ht="13" thickBot="1" x14ac:dyDescent="0.3">
      <c r="B12" s="30" t="s">
        <v>54</v>
      </c>
      <c r="C12" s="30" t="s">
        <v>55</v>
      </c>
      <c r="D12" t="s">
        <v>188</v>
      </c>
      <c r="E12" t="s">
        <v>185</v>
      </c>
      <c r="F12" s="35" t="s">
        <v>39</v>
      </c>
      <c r="G12" s="35" t="s">
        <v>122</v>
      </c>
      <c r="H12" s="35" t="s">
        <v>40</v>
      </c>
      <c r="I12" s="35"/>
      <c r="J12" s="35" t="s">
        <v>56</v>
      </c>
    </row>
    <row r="22" spans="2:4" x14ac:dyDescent="0.25">
      <c r="B22" s="93" t="s">
        <v>81</v>
      </c>
      <c r="C22" s="93"/>
      <c r="D22" s="93"/>
    </row>
    <row r="23" spans="2:4" x14ac:dyDescent="0.25">
      <c r="B23" s="62" t="s">
        <v>82</v>
      </c>
      <c r="C23" s="62" t="s">
        <v>83</v>
      </c>
      <c r="D23" s="62"/>
    </row>
    <row r="24" spans="2:4" x14ac:dyDescent="0.25">
      <c r="B24" s="63" t="s">
        <v>84</v>
      </c>
      <c r="C24" s="63" t="s">
        <v>85</v>
      </c>
      <c r="D24" s="63"/>
    </row>
    <row r="25" spans="2:4" x14ac:dyDescent="0.25">
      <c r="B25" s="62" t="s">
        <v>86</v>
      </c>
      <c r="C25" s="62" t="s">
        <v>87</v>
      </c>
      <c r="D25" s="62"/>
    </row>
    <row r="26" spans="2:4" x14ac:dyDescent="0.25">
      <c r="B26" s="63" t="s">
        <v>88</v>
      </c>
      <c r="C26" s="63" t="s">
        <v>89</v>
      </c>
      <c r="D26" s="63"/>
    </row>
    <row r="27" spans="2:4" x14ac:dyDescent="0.25">
      <c r="B27" s="62" t="s">
        <v>54</v>
      </c>
      <c r="C27" s="62" t="s">
        <v>90</v>
      </c>
      <c r="D27" s="62" t="s">
        <v>136</v>
      </c>
    </row>
    <row r="28" spans="2:4" x14ac:dyDescent="0.25">
      <c r="B28" s="63" t="s">
        <v>91</v>
      </c>
      <c r="C28" s="63" t="s">
        <v>92</v>
      </c>
      <c r="D28" s="63" t="s">
        <v>93</v>
      </c>
    </row>
    <row r="29" spans="2:4" x14ac:dyDescent="0.25">
      <c r="B29" s="62" t="s">
        <v>94</v>
      </c>
      <c r="C29" s="62" t="s">
        <v>95</v>
      </c>
      <c r="D29" s="62" t="s">
        <v>96</v>
      </c>
    </row>
    <row r="30" spans="2:4" x14ac:dyDescent="0.25">
      <c r="B30" s="63" t="s">
        <v>97</v>
      </c>
      <c r="C30" s="63" t="s">
        <v>98</v>
      </c>
      <c r="D30" s="63" t="s">
        <v>93</v>
      </c>
    </row>
    <row r="31" spans="2:4" ht="13" thickBot="1" x14ac:dyDescent="0.3">
      <c r="B31" s="64" t="s">
        <v>99</v>
      </c>
      <c r="C31" s="64" t="s">
        <v>100</v>
      </c>
      <c r="D31" s="64"/>
    </row>
  </sheetData>
  <mergeCells count="1">
    <mergeCell ref="B22:D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tabSelected="1" zoomScaleNormal="100" workbookViewId="0">
      <selection activeCell="B9" sqref="B9"/>
    </sheetView>
  </sheetViews>
  <sheetFormatPr defaultRowHeight="12.5" x14ac:dyDescent="0.25"/>
  <cols>
    <col min="1" max="1" width="2.90625" customWidth="1"/>
    <col min="2" max="2" width="31.36328125" customWidth="1"/>
    <col min="3" max="3" width="47.90625" bestFit="1" customWidth="1"/>
    <col min="4" max="4" width="17" customWidth="1"/>
    <col min="5" max="5" width="19.90625" customWidth="1"/>
    <col min="6" max="6" width="17.08984375" customWidth="1"/>
    <col min="7" max="7" width="16.08984375" customWidth="1"/>
  </cols>
  <sheetData>
    <row r="2" spans="2:7" ht="17.5" x14ac:dyDescent="0.35">
      <c r="B2" s="69" t="s">
        <v>112</v>
      </c>
      <c r="C2" s="25"/>
      <c r="E2" s="19"/>
    </row>
    <row r="3" spans="2:7" ht="13" x14ac:dyDescent="0.3">
      <c r="B3" s="20"/>
      <c r="C3" s="18"/>
      <c r="E3" s="19"/>
    </row>
    <row r="4" spans="2:7" ht="15.75" customHeight="1" x14ac:dyDescent="0.3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106</v>
      </c>
      <c r="C6" s="15" t="s">
        <v>75</v>
      </c>
      <c r="D6" s="15" t="s">
        <v>107</v>
      </c>
      <c r="E6" s="15" t="s">
        <v>108</v>
      </c>
      <c r="F6" s="15" t="s">
        <v>109</v>
      </c>
      <c r="G6" s="15" t="s">
        <v>110</v>
      </c>
    </row>
    <row r="7" spans="2:7" ht="31.65" customHeight="1" thickBot="1" x14ac:dyDescent="0.3">
      <c r="B7" s="16" t="s">
        <v>133</v>
      </c>
      <c r="C7" s="16" t="s">
        <v>118</v>
      </c>
      <c r="D7" s="16" t="s">
        <v>129</v>
      </c>
      <c r="E7" s="16" t="s">
        <v>130</v>
      </c>
      <c r="F7" s="16" t="s">
        <v>22</v>
      </c>
      <c r="G7" s="16" t="s">
        <v>131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SEC_Comm!C8</f>
        <v>ELEC_LV</v>
      </c>
      <c r="E8" s="29" t="str">
        <f>SEC_Comm!C10</f>
        <v>ELEC_FIN</v>
      </c>
      <c r="F8" s="65">
        <v>1</v>
      </c>
      <c r="G8" s="67">
        <v>1</v>
      </c>
    </row>
    <row r="9" spans="2:7" ht="15.75" customHeight="1" thickBot="1" x14ac:dyDescent="0.3">
      <c r="B9" s="34" t="str">
        <f>SEC_Processes!D9</f>
        <v>HEAT_FIN_DEM</v>
      </c>
      <c r="C9" s="34" t="str">
        <f>SEC_Processes!E9</f>
        <v>Heat - Final Energy Demand</v>
      </c>
      <c r="D9" s="34" t="str">
        <f>SEC_Comm!C9</f>
        <v>HEAT_LT</v>
      </c>
      <c r="E9" s="34" t="str">
        <f>SEC_Comm!C11</f>
        <v>HEAT_FIN</v>
      </c>
      <c r="F9" s="66">
        <v>1</v>
      </c>
      <c r="G9" s="68">
        <v>1</v>
      </c>
    </row>
    <row r="18" spans="4:4" x14ac:dyDescent="0.25">
      <c r="D18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E12" sqref="E12"/>
    </sheetView>
  </sheetViews>
  <sheetFormatPr defaultRowHeight="12.5" x14ac:dyDescent="0.25"/>
  <cols>
    <col min="1" max="1" width="2.90625" customWidth="1"/>
    <col min="2" max="2" width="19.81640625" customWidth="1"/>
    <col min="3" max="4" width="8.36328125" customWidth="1"/>
    <col min="5" max="6" width="8.54296875" customWidth="1"/>
    <col min="7" max="7" width="11" bestFit="1" customWidth="1"/>
    <col min="8" max="8" width="12.453125" customWidth="1"/>
    <col min="9" max="9" width="9.08984375" customWidth="1"/>
    <col min="15" max="15" width="14.54296875" customWidth="1"/>
    <col min="16" max="16" width="15.08984375" customWidth="1"/>
    <col min="18" max="18" width="9.6328125" customWidth="1"/>
  </cols>
  <sheetData>
    <row r="2" spans="2:12" ht="17.5" x14ac:dyDescent="0.35">
      <c r="B2" s="69" t="s">
        <v>64</v>
      </c>
      <c r="C2" s="25"/>
    </row>
    <row r="4" spans="2:12" ht="13" x14ac:dyDescent="0.3">
      <c r="B4" s="23" t="s">
        <v>63</v>
      </c>
      <c r="C4" s="24"/>
    </row>
    <row r="5" spans="2:12" ht="13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111</v>
      </c>
      <c r="C6" s="96" t="s">
        <v>132</v>
      </c>
      <c r="D6" s="96"/>
      <c r="E6" s="96"/>
      <c r="F6" s="96"/>
      <c r="G6" s="96"/>
      <c r="H6" s="96"/>
      <c r="I6" s="96"/>
      <c r="J6" s="96"/>
    </row>
    <row r="7" spans="2:12" ht="36.75" customHeight="1" thickBot="1" x14ac:dyDescent="0.3">
      <c r="B7" s="16" t="s">
        <v>134</v>
      </c>
      <c r="C7" s="95" t="s">
        <v>135</v>
      </c>
      <c r="D7" s="95"/>
      <c r="E7" s="95"/>
      <c r="F7" s="95"/>
      <c r="G7" s="95"/>
      <c r="H7" s="95"/>
      <c r="I7" s="95"/>
      <c r="J7" s="95"/>
    </row>
    <row r="8" spans="2:12" ht="15.75" customHeight="1" x14ac:dyDescent="0.3">
      <c r="B8" s="31" t="str">
        <f>SEC_Comm!C10</f>
        <v>ELEC_FIN</v>
      </c>
      <c r="C8" s="77">
        <f>BALANCE!E44*3.6</f>
        <v>434.46167823372724</v>
      </c>
      <c r="D8" s="78">
        <f>C8</f>
        <v>434.46167823372724</v>
      </c>
      <c r="E8" s="78">
        <f>C8*(1+$C$13)</f>
        <v>484.42477123060587</v>
      </c>
      <c r="F8" s="78">
        <f t="shared" ref="F8:J8" si="0">E8*(1+$C$13)</f>
        <v>540.13361992212549</v>
      </c>
      <c r="G8" s="78">
        <f t="shared" si="0"/>
        <v>602.24898621316993</v>
      </c>
      <c r="H8" s="78">
        <f t="shared" si="0"/>
        <v>671.50761962768445</v>
      </c>
      <c r="I8" s="78">
        <f t="shared" si="0"/>
        <v>748.73099588486821</v>
      </c>
      <c r="J8" s="78">
        <f t="shared" si="0"/>
        <v>834.83506041162809</v>
      </c>
    </row>
    <row r="9" spans="2:12" ht="15.75" customHeight="1" thickBot="1" x14ac:dyDescent="0.35">
      <c r="B9" s="33" t="str">
        <f>SEC_Comm!C11</f>
        <v>HEAT_FIN</v>
      </c>
      <c r="C9" s="79">
        <f>BALANCE!E45</f>
        <v>202.96761239999998</v>
      </c>
      <c r="D9" s="80">
        <f>C9</f>
        <v>202.96761239999998</v>
      </c>
      <c r="E9" s="80">
        <f>C9*(1+$C$14)</f>
        <v>198.90826015199997</v>
      </c>
      <c r="F9" s="80">
        <f t="shared" ref="F9:J9" si="1">E9*(1+$C$14)</f>
        <v>194.93009494895998</v>
      </c>
      <c r="G9" s="80">
        <f t="shared" si="1"/>
        <v>191.03149304998078</v>
      </c>
      <c r="H9" s="80">
        <f t="shared" si="1"/>
        <v>187.21086318898116</v>
      </c>
      <c r="I9" s="80">
        <f t="shared" si="1"/>
        <v>183.46664592520153</v>
      </c>
      <c r="J9" s="80">
        <f t="shared" si="1"/>
        <v>179.79731300669749</v>
      </c>
      <c r="L9" s="17"/>
    </row>
    <row r="10" spans="2:12" ht="15.75" customHeight="1" x14ac:dyDescent="0.25">
      <c r="L10" s="17"/>
    </row>
    <row r="11" spans="2:12" ht="15.75" customHeight="1" x14ac:dyDescent="0.25"/>
    <row r="12" spans="2:12" ht="13" x14ac:dyDescent="0.3">
      <c r="B12" s="94" t="s">
        <v>180</v>
      </c>
      <c r="C12" s="94"/>
    </row>
    <row r="13" spans="2:12" x14ac:dyDescent="0.25">
      <c r="B13" t="str">
        <f>B8</f>
        <v>ELEC_FIN</v>
      </c>
      <c r="C13" s="76">
        <v>0.115</v>
      </c>
    </row>
    <row r="14" spans="2:12" x14ac:dyDescent="0.25">
      <c r="B14" t="str">
        <f>B9</f>
        <v>HEAT_FIN</v>
      </c>
      <c r="C14" s="76">
        <v>-0.02</v>
      </c>
    </row>
    <row r="17" spans="11:11" x14ac:dyDescent="0.25">
      <c r="K17" s="17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3FBB46-FAE6-4387-83FB-D21CAE10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Maria Pluta</cp:lastModifiedBy>
  <cp:revision/>
  <dcterms:created xsi:type="dcterms:W3CDTF">2000-12-13T15:53:11Z</dcterms:created>
  <dcterms:modified xsi:type="dcterms:W3CDTF">2024-06-03T20:04:50Z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