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GitHub\‏‏תיקיה חדשה\"/>
    </mc:Choice>
  </mc:AlternateContent>
  <xr:revisionPtr revIDLastSave="0" documentId="8_{E4C16754-4235-44DB-9588-D1EFB0AAEB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מקורי" sheetId="1" r:id="rId1"/>
    <sheet name="רווח סמך" sheetId="2" r:id="rId2"/>
    <sheet name="מבחני השערה - ב&quot;ת " sheetId="3" r:id="rId3"/>
    <sheet name="מבחני השערה - תלויים" sheetId="4" r:id="rId4"/>
    <sheet name="ANOVA - חד כיוונית" sheetId="6" r:id="rId5"/>
    <sheet name="ANOVA - דו כיוונית" sheetId="8" r:id="rId6"/>
    <sheet name="רגרסיה לינארית פשוטה" sheetId="9" r:id="rId7"/>
  </sheets>
  <definedNames>
    <definedName name="_xlnm._FilterDatabase" localSheetId="0" hidden="1">'DATA מקורי'!$A$1:$J$201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6" l="1"/>
  <c r="Q7" i="6" s="1"/>
  <c r="N3" i="4"/>
  <c r="N4" i="4" s="1"/>
  <c r="N5" i="4" s="1"/>
  <c r="B14" i="4" l="1"/>
  <c r="M9" i="3" l="1"/>
  <c r="M10" i="3" l="1"/>
  <c r="M11" i="3" s="1"/>
  <c r="M12" i="3" s="1"/>
  <c r="M13" i="3" s="1"/>
  <c r="O4" i="2" l="1"/>
  <c r="O5" i="2" s="1"/>
  <c r="B8" i="4"/>
  <c r="B9" i="4"/>
  <c r="B10" i="4"/>
  <c r="B11" i="4"/>
  <c r="B12" i="4"/>
  <c r="B13" i="4"/>
  <c r="B7" i="4"/>
  <c r="O6" i="2" l="1"/>
  <c r="O7" i="2"/>
</calcChain>
</file>

<file path=xl/sharedStrings.xml><?xml version="1.0" encoding="utf-8"?>
<sst xmlns="http://schemas.openxmlformats.org/spreadsheetml/2006/main" count="728" uniqueCount="319">
  <si>
    <t>rank</t>
  </si>
  <si>
    <t>channel_info</t>
  </si>
  <si>
    <t>influence_score</t>
  </si>
  <si>
    <t>posts</t>
  </si>
  <si>
    <t>followers</t>
  </si>
  <si>
    <t>avg_likes</t>
  </si>
  <si>
    <t>60_day_eng_rate</t>
  </si>
  <si>
    <t>new_post_avg_like</t>
  </si>
  <si>
    <t>total_likes</t>
  </si>
  <si>
    <t>country</t>
  </si>
  <si>
    <t>cristiano</t>
  </si>
  <si>
    <t>Spain</t>
  </si>
  <si>
    <t>kyliejenner</t>
  </si>
  <si>
    <t>United States</t>
  </si>
  <si>
    <t>leomessi</t>
  </si>
  <si>
    <t>selenagomez</t>
  </si>
  <si>
    <t>therock</t>
  </si>
  <si>
    <t>kimkardashian</t>
  </si>
  <si>
    <t>arianagrande</t>
  </si>
  <si>
    <t>beyonce</t>
  </si>
  <si>
    <t>khloekardashian</t>
  </si>
  <si>
    <t>justinbieber</t>
  </si>
  <si>
    <t>Canada</t>
  </si>
  <si>
    <t>kendalljenner</t>
  </si>
  <si>
    <t>natgeo</t>
  </si>
  <si>
    <t>nike</t>
  </si>
  <si>
    <t>taylorswift</t>
  </si>
  <si>
    <t>jlo</t>
  </si>
  <si>
    <t>virat.kohli</t>
  </si>
  <si>
    <t>nickiminaj</t>
  </si>
  <si>
    <t>kourtneykardash</t>
  </si>
  <si>
    <t>mileycyrus</t>
  </si>
  <si>
    <t>neymarjr</t>
  </si>
  <si>
    <t>Brazil</t>
  </si>
  <si>
    <t>katyperry</t>
  </si>
  <si>
    <t>kevinhart4real</t>
  </si>
  <si>
    <t>zendaya</t>
  </si>
  <si>
    <t>iamcardib</t>
  </si>
  <si>
    <t>ddlovato</t>
  </si>
  <si>
    <t>badgalriri</t>
  </si>
  <si>
    <t>kingjames</t>
  </si>
  <si>
    <t>theellenshow</t>
  </si>
  <si>
    <t>realmadrid</t>
  </si>
  <si>
    <t>champagnepapi</t>
  </si>
  <si>
    <t>Netherlands</t>
  </si>
  <si>
    <t>chrisbrownofficial</t>
  </si>
  <si>
    <t>fcbarcelona</t>
  </si>
  <si>
    <t>billieeilish</t>
  </si>
  <si>
    <t>dualipa</t>
  </si>
  <si>
    <t>United Kingdom</t>
  </si>
  <si>
    <t>gal_gadot</t>
  </si>
  <si>
    <t>vindiesel</t>
  </si>
  <si>
    <t>nasa</t>
  </si>
  <si>
    <t>priyankachopra</t>
  </si>
  <si>
    <t>lalalalisa_m</t>
  </si>
  <si>
    <t>Shakira</t>
  </si>
  <si>
    <t>snoopdogg</t>
  </si>
  <si>
    <t>gigihadid</t>
  </si>
  <si>
    <t>davidbeckham</t>
  </si>
  <si>
    <t>shraddhakapoor</t>
  </si>
  <si>
    <t>victoriassecret</t>
  </si>
  <si>
    <t>k.mbappe</t>
  </si>
  <si>
    <t>nehakakkar</t>
  </si>
  <si>
    <t>India</t>
  </si>
  <si>
    <t>nba</t>
  </si>
  <si>
    <t>shawnmendes</t>
  </si>
  <si>
    <t>jennierubyjane</t>
  </si>
  <si>
    <t>narendramodi</t>
  </si>
  <si>
    <t>aliaabhatt</t>
  </si>
  <si>
    <t>deepikapadukone</t>
  </si>
  <si>
    <t>tomholland2013</t>
  </si>
  <si>
    <t>ronaldinho</t>
  </si>
  <si>
    <t>emmawatson</t>
  </si>
  <si>
    <t>bts.bighitofficial</t>
  </si>
  <si>
    <t>Uruguay</t>
  </si>
  <si>
    <t>katrinakaif</t>
  </si>
  <si>
    <t>marvel</t>
  </si>
  <si>
    <t>Turkey</t>
  </si>
  <si>
    <t>justintimberlake</t>
  </si>
  <si>
    <t>camila_cabello</t>
  </si>
  <si>
    <t>willsmith</t>
  </si>
  <si>
    <t>raffinagita1717</t>
  </si>
  <si>
    <t>Indonesia</t>
  </si>
  <si>
    <t>anitta</t>
  </si>
  <si>
    <t>sooyaaa__</t>
  </si>
  <si>
    <t>maluma</t>
  </si>
  <si>
    <t>Colombia</t>
  </si>
  <si>
    <t>akshaykumar</t>
  </si>
  <si>
    <t>jacquelinef143</t>
  </si>
  <si>
    <t>psg</t>
  </si>
  <si>
    <t>France</t>
  </si>
  <si>
    <t>roses_are_rosie</t>
  </si>
  <si>
    <t>manchesterunited</t>
  </si>
  <si>
    <t>anushkasharma</t>
  </si>
  <si>
    <t>whinderssonnunes</t>
  </si>
  <si>
    <t>9gag</t>
  </si>
  <si>
    <t>marcelotwelve</t>
  </si>
  <si>
    <t>milliebobbybrown</t>
  </si>
  <si>
    <t>karimbenzema</t>
  </si>
  <si>
    <t>chrishemsworth</t>
  </si>
  <si>
    <t>Australia</t>
  </si>
  <si>
    <t>karolg</t>
  </si>
  <si>
    <t>paulpogba</t>
  </si>
  <si>
    <t>iamzlatanibrahimovic</t>
  </si>
  <si>
    <t>leonardodicaprio</t>
  </si>
  <si>
    <t>juventus</t>
  </si>
  <si>
    <t>zacefron</t>
  </si>
  <si>
    <t>bellahadid</t>
  </si>
  <si>
    <t>tatawerneck</t>
  </si>
  <si>
    <t>beingsalmankhan</t>
  </si>
  <si>
    <t>robertdowneyjr</t>
  </si>
  <si>
    <t>sunnyleone</t>
  </si>
  <si>
    <t>ladygaga</t>
  </si>
  <si>
    <t>dishapatani</t>
  </si>
  <si>
    <t>sergioramos</t>
  </si>
  <si>
    <t>jbalvin</t>
  </si>
  <si>
    <t>mosalah</t>
  </si>
  <si>
    <t>ayutingting92</t>
  </si>
  <si>
    <t>hudabeauty</t>
  </si>
  <si>
    <t>adele</t>
  </si>
  <si>
    <t>michelleobama</t>
  </si>
  <si>
    <t>kritisanon</t>
  </si>
  <si>
    <t>jamesrodriguez10</t>
  </si>
  <si>
    <t>krisjenner</t>
  </si>
  <si>
    <t>thv</t>
  </si>
  <si>
    <t>lelepons</t>
  </si>
  <si>
    <t>charlidamelio</t>
  </si>
  <si>
    <t>gucci</t>
  </si>
  <si>
    <t>Italy</t>
  </si>
  <si>
    <t>prillylatuconsina96</t>
  </si>
  <si>
    <t>louisvuitton</t>
  </si>
  <si>
    <t>paulodybala</t>
  </si>
  <si>
    <t>blackpinkofficial</t>
  </si>
  <si>
    <t>dovecameron</t>
  </si>
  <si>
    <t>garethbale11</t>
  </si>
  <si>
    <t>jokowi</t>
  </si>
  <si>
    <t>nusr_et</t>
  </si>
  <si>
    <t>United Arab Emirates</t>
  </si>
  <si>
    <t>harrystyles</t>
  </si>
  <si>
    <t>haileybieber</t>
  </si>
  <si>
    <t>vanessahudgens</t>
  </si>
  <si>
    <t>5-Minute Crafts GIRLY</t>
  </si>
  <si>
    <t>zayn</t>
  </si>
  <si>
    <t>larissamanoela</t>
  </si>
  <si>
    <t>travisscott</t>
  </si>
  <si>
    <t>thenotoriousmma</t>
  </si>
  <si>
    <t>daddyyankee</t>
  </si>
  <si>
    <t>Puerto Rico</t>
  </si>
  <si>
    <t>natgeotravel</t>
  </si>
  <si>
    <t>nikefootball</t>
  </si>
  <si>
    <t>stephencurry30</t>
  </si>
  <si>
    <t>vancityreynolds</t>
  </si>
  <si>
    <t>maisa</t>
  </si>
  <si>
    <t>luissuarez9</t>
  </si>
  <si>
    <t>gusttavolima</t>
  </si>
  <si>
    <t>jannatzubair29</t>
  </si>
  <si>
    <t>varundvn</t>
  </si>
  <si>
    <t>hrithikroshan</t>
  </si>
  <si>
    <t>nickyjampr</t>
  </si>
  <si>
    <t>buzzfeedtasty</t>
  </si>
  <si>
    <t>brunamarquezine</t>
  </si>
  <si>
    <t>caradelevingne</t>
  </si>
  <si>
    <t>kapilsharma</t>
  </si>
  <si>
    <t>badbunnypr</t>
  </si>
  <si>
    <t>britneyspears</t>
  </si>
  <si>
    <t>j.m</t>
  </si>
  <si>
    <t>mariliamendoncacantora</t>
  </si>
  <si>
    <t>norafatehi</t>
  </si>
  <si>
    <t>Anguilla</t>
  </si>
  <si>
    <t>theweeknd</t>
  </si>
  <si>
    <t>dior</t>
  </si>
  <si>
    <t>ranveersingh</t>
  </si>
  <si>
    <t>Switzerland</t>
  </si>
  <si>
    <t>marinaruybarbosa</t>
  </si>
  <si>
    <t>jenniferaniston</t>
  </si>
  <si>
    <t>addisonraee</t>
  </si>
  <si>
    <t>andresiniesta8</t>
  </si>
  <si>
    <t>princessyahrini</t>
  </si>
  <si>
    <t>liverpoolfc</t>
  </si>
  <si>
    <t>teddysphotos</t>
  </si>
  <si>
    <t>worldstar</t>
  </si>
  <si>
    <t>natashawilona12</t>
  </si>
  <si>
    <t>mahi7781</t>
  </si>
  <si>
    <t>georginagio</t>
  </si>
  <si>
    <t>cznburak</t>
  </si>
  <si>
    <t>chrissyteigen</t>
  </si>
  <si>
    <t>ruben_onsu</t>
  </si>
  <si>
    <t>wizkhalifa</t>
  </si>
  <si>
    <t>hm</t>
  </si>
  <si>
    <t>Sweden</t>
  </si>
  <si>
    <t>anushkasen0408</t>
  </si>
  <si>
    <t>prattprattpratt</t>
  </si>
  <si>
    <t>marvelstudios</t>
  </si>
  <si>
    <t>wesleysafadao</t>
  </si>
  <si>
    <t>parineetichopra</t>
  </si>
  <si>
    <t>rkive</t>
  </si>
  <si>
    <t>laudyacynthiabella</t>
  </si>
  <si>
    <t>antogriezmann</t>
  </si>
  <si>
    <t>gisel_la</t>
  </si>
  <si>
    <t>eminem</t>
  </si>
  <si>
    <t>mercedesbenz</t>
  </si>
  <si>
    <t>colesprouse</t>
  </si>
  <si>
    <t>nattinatasha</t>
  </si>
  <si>
    <t>shahidkapoor</t>
  </si>
  <si>
    <t>tigerjackieshroff</t>
  </si>
  <si>
    <t>kimberly.loaiza</t>
  </si>
  <si>
    <t>Mexico</t>
  </si>
  <si>
    <t>barackobama</t>
  </si>
  <si>
    <t>sachintendulkar</t>
  </si>
  <si>
    <t>simonemendes</t>
  </si>
  <si>
    <t>ivetesangalo</t>
  </si>
  <si>
    <t>lunamaya</t>
  </si>
  <si>
    <t>toni.kr8s</t>
  </si>
  <si>
    <t>dannapaola</t>
  </si>
  <si>
    <t>paollaoliveirareal</t>
  </si>
  <si>
    <t>blakelively</t>
  </si>
  <si>
    <t>adidasoriginals</t>
  </si>
  <si>
    <t>disney</t>
  </si>
  <si>
    <t>shaymitchell</t>
  </si>
  <si>
    <t>bmw</t>
  </si>
  <si>
    <t>Germany</t>
  </si>
  <si>
    <t>danbilzerian</t>
  </si>
  <si>
    <t>khabib_nurmagomedov</t>
  </si>
  <si>
    <t>Russia</t>
  </si>
  <si>
    <t>zidane</t>
  </si>
  <si>
    <t>sonamkapoor</t>
  </si>
  <si>
    <t>iambeckyg</t>
  </si>
  <si>
    <t>nancyajram</t>
  </si>
  <si>
    <t>luansantana</t>
  </si>
  <si>
    <t>nickjonas</t>
  </si>
  <si>
    <t>raisa6690</t>
  </si>
  <si>
    <t>South Korea</t>
  </si>
  <si>
    <t>South korea</t>
  </si>
  <si>
    <t>Argentina</t>
  </si>
  <si>
    <t>Egypt</t>
  </si>
  <si>
    <t>Dominica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</si>
  <si>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</si>
  <si>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</si>
  <si>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</si>
  <si>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</si>
  <si>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</si>
  <si>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</si>
  <si>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</si>
  <si>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</si>
  <si>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</si>
  <si>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</si>
  <si>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</si>
  <si>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</si>
  <si>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</si>
  <si>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T.INV =</t>
  </si>
  <si>
    <t>United state</t>
  </si>
  <si>
    <t>United state = 1</t>
  </si>
  <si>
    <t>India = 2</t>
  </si>
  <si>
    <t>Lebanon</t>
  </si>
  <si>
    <t>Name</t>
  </si>
  <si>
    <t>Di = Yi - Xi</t>
  </si>
  <si>
    <t xml:space="preserve"> before(X)</t>
  </si>
  <si>
    <t>After(Y)</t>
  </si>
  <si>
    <t>Avg_likes</t>
  </si>
  <si>
    <t xml:space="preserve">ε= </t>
  </si>
  <si>
    <t>Mean+ε=</t>
  </si>
  <si>
    <t>Mean-ε=</t>
  </si>
  <si>
    <t>Sp^2=</t>
  </si>
  <si>
    <t>Sp=</t>
  </si>
  <si>
    <t>Tx1-x2=</t>
  </si>
  <si>
    <t>Sp*(Sqrt(1/83+1/25))=</t>
  </si>
  <si>
    <t>Pvalue=</t>
  </si>
  <si>
    <t>sd/sqrt(n)=</t>
  </si>
  <si>
    <t>Td=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</si>
  <si>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</si>
  <si>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</si>
  <si>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</si>
  <si>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</si>
  <si>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</si>
  <si>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</si>
  <si>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</si>
  <si>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</si>
  <si>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</si>
  <si>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</si>
  <si>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</si>
  <si>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</si>
  <si>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</si>
  <si>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</si>
  <si>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</si>
  <si>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</si>
  <si>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Portugal </t>
  </si>
  <si>
    <t xml:space="preserve">F0= </t>
  </si>
  <si>
    <t>PV=</t>
  </si>
  <si>
    <t>Anova: Two-Factor With Replication</t>
  </si>
  <si>
    <t>Sample</t>
  </si>
  <si>
    <t>Columns</t>
  </si>
  <si>
    <t>Interaction</t>
  </si>
  <si>
    <t>Within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</si>
  <si>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</si>
  <si>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</si>
  <si>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</si>
  <si>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</si>
  <si>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</si>
  <si>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</si>
  <si>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</si>
  <si>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</si>
  <si>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</si>
  <si>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France influencers</t>
  </si>
  <si>
    <t xml:space="preserve">  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</si>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</sst>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 K&quot;"/>
  </numFmts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i/>
      <sz val="11"/>
      <color theme="1"/>
      <name val="Calibri"/>
      <family val="2"/>
      <charset val="177"/>
      <scheme val="minor"/>
    </font>
    <font>
      <u/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charset val="177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9" fontId="0" fillId="0" borderId="0" xfId="42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readingOrder="2"/>
    </xf>
    <xf numFmtId="0" fontId="20" fillId="0" borderId="11" xfId="0" applyFont="1" applyBorder="1" applyAlignment="1">
      <alignment horizontal="right" readingOrder="2"/>
    </xf>
    <xf numFmtId="0" fontId="0" fillId="0" borderId="10" xfId="0" applyBorder="1" applyAlignment="1">
      <alignment horizontal="right" readingOrder="2"/>
    </xf>
    <xf numFmtId="9" fontId="0" fillId="0" borderId="0" xfId="0" applyNumberFormat="1"/>
    <xf numFmtId="0" fontId="23" fillId="0" borderId="12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right" readingOrder="2"/>
    </xf>
    <xf numFmtId="0" fontId="0" fillId="34" borderId="0" xfId="0" applyFill="1"/>
    <xf numFmtId="0" fontId="0" fillId="34" borderId="0" xfId="0" applyFill="1" applyAlignment="1">
      <alignment horizontal="right" readingOrder="2"/>
    </xf>
    <xf numFmtId="0" fontId="24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0,&quot; K&quot;"/>
    </dxf>
    <dxf>
      <numFmt numFmtId="164" formatCode="0,&quot; K&quot;"/>
    </dxf>
    <dxf>
      <numFmt numFmtId="164" formatCode="0,&quot; K&quot;"/>
    </dxf>
    <dxf>
      <numFmt numFmtId="164" formatCode="0,&quot; K&quot;"/>
    </dxf>
    <dxf>
      <numFmt numFmtId="164" formatCode="0,&quot; K&quot;"/>
    </dxf>
    <dxf>
      <numFmt numFmtId="13" formatCode="0%"/>
    </dxf>
    <dxf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164" formatCode="0,&quot; K&quot;"/>
    </dxf>
    <dxf>
      <numFmt numFmtId="164" formatCode="0,&quot; K&quot;"/>
    </dxf>
    <dxf>
      <numFmt numFmtId="164" formatCode="0,&quot; K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numFmt numFmtId="0" formatCode="General"/>
    </dxf>
    <dxf>
      <numFmt numFmtId="164" formatCode="0,&quot; K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מספר הליקים כתלות במספר העוקבים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'רגרסיה לינארית פשוטה'!$D$5:$D$204</c:f>
              <c:numCache>
                <c:formatCode>0," K"</c:formatCode>
                <c:ptCount val="200"/>
                <c:pt idx="0">
                  <c:v>475800000</c:v>
                </c:pt>
                <c:pt idx="1">
                  <c:v>366200000</c:v>
                </c:pt>
                <c:pt idx="2">
                  <c:v>357300000</c:v>
                </c:pt>
                <c:pt idx="3">
                  <c:v>342700000</c:v>
                </c:pt>
                <c:pt idx="4">
                  <c:v>334100000</c:v>
                </c:pt>
                <c:pt idx="5">
                  <c:v>329200000</c:v>
                </c:pt>
                <c:pt idx="6">
                  <c:v>327700000</c:v>
                </c:pt>
                <c:pt idx="7">
                  <c:v>272800000</c:v>
                </c:pt>
                <c:pt idx="8">
                  <c:v>268300000</c:v>
                </c:pt>
                <c:pt idx="9">
                  <c:v>254500000</c:v>
                </c:pt>
                <c:pt idx="10">
                  <c:v>254000000</c:v>
                </c:pt>
                <c:pt idx="11">
                  <c:v>237000000</c:v>
                </c:pt>
                <c:pt idx="12">
                  <c:v>234100000</c:v>
                </c:pt>
                <c:pt idx="13">
                  <c:v>222200000</c:v>
                </c:pt>
                <c:pt idx="14">
                  <c:v>220400000</c:v>
                </c:pt>
                <c:pt idx="15">
                  <c:v>211800000</c:v>
                </c:pt>
                <c:pt idx="16">
                  <c:v>201600000</c:v>
                </c:pt>
                <c:pt idx="17">
                  <c:v>195200000</c:v>
                </c:pt>
                <c:pt idx="18">
                  <c:v>181500000</c:v>
                </c:pt>
                <c:pt idx="19">
                  <c:v>177100000</c:v>
                </c:pt>
                <c:pt idx="20">
                  <c:v>170300000</c:v>
                </c:pt>
                <c:pt idx="21">
                  <c:v>152000000</c:v>
                </c:pt>
                <c:pt idx="22">
                  <c:v>150700000</c:v>
                </c:pt>
                <c:pt idx="23">
                  <c:v>140500000</c:v>
                </c:pt>
                <c:pt idx="24">
                  <c:v>139100000</c:v>
                </c:pt>
                <c:pt idx="25">
                  <c:v>135300000</c:v>
                </c:pt>
                <c:pt idx="26">
                  <c:v>130900000</c:v>
                </c:pt>
                <c:pt idx="27">
                  <c:v>125100000</c:v>
                </c:pt>
                <c:pt idx="28">
                  <c:v>123400000</c:v>
                </c:pt>
                <c:pt idx="29">
                  <c:v>119600000</c:v>
                </c:pt>
                <c:pt idx="30">
                  <c:v>118500000</c:v>
                </c:pt>
                <c:pt idx="31">
                  <c:v>111400000</c:v>
                </c:pt>
                <c:pt idx="32">
                  <c:v>105200000</c:v>
                </c:pt>
                <c:pt idx="33">
                  <c:v>85900000</c:v>
                </c:pt>
                <c:pt idx="34">
                  <c:v>85600000</c:v>
                </c:pt>
                <c:pt idx="35">
                  <c:v>82300000</c:v>
                </c:pt>
                <c:pt idx="36">
                  <c:v>81300000</c:v>
                </c:pt>
                <c:pt idx="37">
                  <c:v>81100000</c:v>
                </c:pt>
                <c:pt idx="38">
                  <c:v>80900000</c:v>
                </c:pt>
                <c:pt idx="39">
                  <c:v>76100000</c:v>
                </c:pt>
                <c:pt idx="40">
                  <c:v>75300000</c:v>
                </c:pt>
                <c:pt idx="41">
                  <c:v>75300000</c:v>
                </c:pt>
                <c:pt idx="42">
                  <c:v>74900000</c:v>
                </c:pt>
                <c:pt idx="43">
                  <c:v>73900000</c:v>
                </c:pt>
                <c:pt idx="44">
                  <c:v>73200000</c:v>
                </c:pt>
                <c:pt idx="45">
                  <c:v>72700000</c:v>
                </c:pt>
                <c:pt idx="46">
                  <c:v>70400000</c:v>
                </c:pt>
                <c:pt idx="47">
                  <c:v>70100000</c:v>
                </c:pt>
                <c:pt idx="48">
                  <c:v>69900000</c:v>
                </c:pt>
                <c:pt idx="49">
                  <c:v>68900000</c:v>
                </c:pt>
                <c:pt idx="50">
                  <c:v>68900000</c:v>
                </c:pt>
                <c:pt idx="51">
                  <c:v>68700000</c:v>
                </c:pt>
                <c:pt idx="52">
                  <c:v>68400000</c:v>
                </c:pt>
                <c:pt idx="53">
                  <c:v>67700000</c:v>
                </c:pt>
                <c:pt idx="54">
                  <c:v>67700000</c:v>
                </c:pt>
                <c:pt idx="55">
                  <c:v>67300000</c:v>
                </c:pt>
                <c:pt idx="56">
                  <c:v>66900000</c:v>
                </c:pt>
                <c:pt idx="57">
                  <c:v>66300000</c:v>
                </c:pt>
                <c:pt idx="58">
                  <c:v>66200000</c:v>
                </c:pt>
                <c:pt idx="59">
                  <c:v>65900000</c:v>
                </c:pt>
                <c:pt idx="60">
                  <c:v>65000000</c:v>
                </c:pt>
                <c:pt idx="61">
                  <c:v>63900000</c:v>
                </c:pt>
                <c:pt idx="62">
                  <c:v>63500000</c:v>
                </c:pt>
                <c:pt idx="63">
                  <c:v>63100000</c:v>
                </c:pt>
                <c:pt idx="64">
                  <c:v>62900000</c:v>
                </c:pt>
                <c:pt idx="65">
                  <c:v>62800000</c:v>
                </c:pt>
                <c:pt idx="66">
                  <c:v>62800000</c:v>
                </c:pt>
                <c:pt idx="67">
                  <c:v>62700000</c:v>
                </c:pt>
                <c:pt idx="68">
                  <c:v>61900000</c:v>
                </c:pt>
                <c:pt idx="69">
                  <c:v>61800000</c:v>
                </c:pt>
                <c:pt idx="70">
                  <c:v>59600000</c:v>
                </c:pt>
                <c:pt idx="71">
                  <c:v>59500000</c:v>
                </c:pt>
                <c:pt idx="72">
                  <c:v>587000000</c:v>
                </c:pt>
                <c:pt idx="73">
                  <c:v>58100000</c:v>
                </c:pt>
                <c:pt idx="74">
                  <c:v>581000000</c:v>
                </c:pt>
                <c:pt idx="75">
                  <c:v>57600000</c:v>
                </c:pt>
                <c:pt idx="76">
                  <c:v>56900000</c:v>
                </c:pt>
                <c:pt idx="77">
                  <c:v>55900000</c:v>
                </c:pt>
                <c:pt idx="78">
                  <c:v>55600000</c:v>
                </c:pt>
                <c:pt idx="79">
                  <c:v>55200000</c:v>
                </c:pt>
                <c:pt idx="80">
                  <c:v>55100000</c:v>
                </c:pt>
                <c:pt idx="81">
                  <c:v>54600000</c:v>
                </c:pt>
                <c:pt idx="82">
                  <c:v>54500000</c:v>
                </c:pt>
                <c:pt idx="83">
                  <c:v>54500000</c:v>
                </c:pt>
                <c:pt idx="84">
                  <c:v>54100000</c:v>
                </c:pt>
                <c:pt idx="85">
                  <c:v>53900000</c:v>
                </c:pt>
                <c:pt idx="86">
                  <c:v>53500000</c:v>
                </c:pt>
                <c:pt idx="87">
                  <c:v>53400000</c:v>
                </c:pt>
                <c:pt idx="88">
                  <c:v>53400000</c:v>
                </c:pt>
                <c:pt idx="89">
                  <c:v>53200000</c:v>
                </c:pt>
                <c:pt idx="90">
                  <c:v>53000000</c:v>
                </c:pt>
                <c:pt idx="91">
                  <c:v>52800000</c:v>
                </c:pt>
                <c:pt idx="92">
                  <c:v>52800000</c:v>
                </c:pt>
                <c:pt idx="93">
                  <c:v>52500000</c:v>
                </c:pt>
                <c:pt idx="94">
                  <c:v>52400000</c:v>
                </c:pt>
                <c:pt idx="95">
                  <c:v>51200000</c:v>
                </c:pt>
                <c:pt idx="96">
                  <c:v>50800000</c:v>
                </c:pt>
                <c:pt idx="97">
                  <c:v>50700000</c:v>
                </c:pt>
                <c:pt idx="98">
                  <c:v>50700000</c:v>
                </c:pt>
                <c:pt idx="99">
                  <c:v>502000000</c:v>
                </c:pt>
                <c:pt idx="100">
                  <c:v>49900000</c:v>
                </c:pt>
                <c:pt idx="101">
                  <c:v>49700000</c:v>
                </c:pt>
                <c:pt idx="102">
                  <c:v>49300000</c:v>
                </c:pt>
                <c:pt idx="103">
                  <c:v>492000000</c:v>
                </c:pt>
                <c:pt idx="104">
                  <c:v>49100000</c:v>
                </c:pt>
                <c:pt idx="105">
                  <c:v>49000000</c:v>
                </c:pt>
                <c:pt idx="106">
                  <c:v>48900000</c:v>
                </c:pt>
                <c:pt idx="107">
                  <c:v>48700000</c:v>
                </c:pt>
                <c:pt idx="108">
                  <c:v>48300000</c:v>
                </c:pt>
                <c:pt idx="109">
                  <c:v>48200000</c:v>
                </c:pt>
                <c:pt idx="110">
                  <c:v>48200000</c:v>
                </c:pt>
                <c:pt idx="111">
                  <c:v>48100000</c:v>
                </c:pt>
                <c:pt idx="112">
                  <c:v>47700000</c:v>
                </c:pt>
                <c:pt idx="113">
                  <c:v>47300000</c:v>
                </c:pt>
                <c:pt idx="114">
                  <c:v>46900000</c:v>
                </c:pt>
                <c:pt idx="115">
                  <c:v>46900000</c:v>
                </c:pt>
                <c:pt idx="116">
                  <c:v>46800000</c:v>
                </c:pt>
                <c:pt idx="117">
                  <c:v>46500000</c:v>
                </c:pt>
                <c:pt idx="118">
                  <c:v>46500000</c:v>
                </c:pt>
                <c:pt idx="119">
                  <c:v>46500000</c:v>
                </c:pt>
                <c:pt idx="120">
                  <c:v>46200000</c:v>
                </c:pt>
                <c:pt idx="121">
                  <c:v>45900000</c:v>
                </c:pt>
                <c:pt idx="122">
                  <c:v>45900000</c:v>
                </c:pt>
                <c:pt idx="123">
                  <c:v>48800000</c:v>
                </c:pt>
                <c:pt idx="124">
                  <c:v>45400000</c:v>
                </c:pt>
                <c:pt idx="125">
                  <c:v>45400000</c:v>
                </c:pt>
                <c:pt idx="126">
                  <c:v>44800000</c:v>
                </c:pt>
                <c:pt idx="127">
                  <c:v>44500000</c:v>
                </c:pt>
                <c:pt idx="128">
                  <c:v>44200000</c:v>
                </c:pt>
                <c:pt idx="129">
                  <c:v>43900000</c:v>
                </c:pt>
                <c:pt idx="130">
                  <c:v>43800000</c:v>
                </c:pt>
                <c:pt idx="131">
                  <c:v>43800000</c:v>
                </c:pt>
                <c:pt idx="132">
                  <c:v>43700000</c:v>
                </c:pt>
                <c:pt idx="133">
                  <c:v>43400000</c:v>
                </c:pt>
                <c:pt idx="134">
                  <c:v>43200000</c:v>
                </c:pt>
                <c:pt idx="135">
                  <c:v>43100000</c:v>
                </c:pt>
                <c:pt idx="136">
                  <c:v>42900000</c:v>
                </c:pt>
                <c:pt idx="137">
                  <c:v>42200000</c:v>
                </c:pt>
                <c:pt idx="138">
                  <c:v>42100000</c:v>
                </c:pt>
                <c:pt idx="139">
                  <c:v>42100000</c:v>
                </c:pt>
                <c:pt idx="140">
                  <c:v>41900000</c:v>
                </c:pt>
                <c:pt idx="141">
                  <c:v>41800000</c:v>
                </c:pt>
                <c:pt idx="142">
                  <c:v>41600000</c:v>
                </c:pt>
                <c:pt idx="143">
                  <c:v>41500000</c:v>
                </c:pt>
                <c:pt idx="144">
                  <c:v>41500000</c:v>
                </c:pt>
                <c:pt idx="145">
                  <c:v>40800000</c:v>
                </c:pt>
                <c:pt idx="146">
                  <c:v>40700000</c:v>
                </c:pt>
                <c:pt idx="147">
                  <c:v>40700000</c:v>
                </c:pt>
                <c:pt idx="148">
                  <c:v>40100000</c:v>
                </c:pt>
                <c:pt idx="149">
                  <c:v>40000000</c:v>
                </c:pt>
                <c:pt idx="150">
                  <c:v>40000000</c:v>
                </c:pt>
                <c:pt idx="151">
                  <c:v>39900000</c:v>
                </c:pt>
                <c:pt idx="152">
                  <c:v>39900000</c:v>
                </c:pt>
                <c:pt idx="153">
                  <c:v>39200000</c:v>
                </c:pt>
                <c:pt idx="154">
                  <c:v>39200000</c:v>
                </c:pt>
                <c:pt idx="155">
                  <c:v>39100000</c:v>
                </c:pt>
                <c:pt idx="156">
                  <c:v>39100000</c:v>
                </c:pt>
                <c:pt idx="157">
                  <c:v>39000000</c:v>
                </c:pt>
                <c:pt idx="158">
                  <c:v>38900000</c:v>
                </c:pt>
                <c:pt idx="159">
                  <c:v>38800000</c:v>
                </c:pt>
                <c:pt idx="160">
                  <c:v>38700000</c:v>
                </c:pt>
                <c:pt idx="161">
                  <c:v>38500000</c:v>
                </c:pt>
                <c:pt idx="162">
                  <c:v>38300000</c:v>
                </c:pt>
                <c:pt idx="163">
                  <c:v>38300000</c:v>
                </c:pt>
                <c:pt idx="164">
                  <c:v>38100000</c:v>
                </c:pt>
                <c:pt idx="165">
                  <c:v>37400000</c:v>
                </c:pt>
                <c:pt idx="166">
                  <c:v>37400000</c:v>
                </c:pt>
                <c:pt idx="167">
                  <c:v>37000000</c:v>
                </c:pt>
                <c:pt idx="168">
                  <c:v>36900000</c:v>
                </c:pt>
                <c:pt idx="169">
                  <c:v>36500000</c:v>
                </c:pt>
                <c:pt idx="170">
                  <c:v>36500000</c:v>
                </c:pt>
                <c:pt idx="171">
                  <c:v>36400000</c:v>
                </c:pt>
                <c:pt idx="172">
                  <c:v>36000000</c:v>
                </c:pt>
                <c:pt idx="173">
                  <c:v>35900000</c:v>
                </c:pt>
                <c:pt idx="174">
                  <c:v>35900000</c:v>
                </c:pt>
                <c:pt idx="175">
                  <c:v>35600000</c:v>
                </c:pt>
                <c:pt idx="176">
                  <c:v>35600000</c:v>
                </c:pt>
                <c:pt idx="177">
                  <c:v>35500000</c:v>
                </c:pt>
                <c:pt idx="178">
                  <c:v>35400000</c:v>
                </c:pt>
                <c:pt idx="179">
                  <c:v>35300000</c:v>
                </c:pt>
                <c:pt idx="180">
                  <c:v>35000000</c:v>
                </c:pt>
                <c:pt idx="181">
                  <c:v>34800000</c:v>
                </c:pt>
                <c:pt idx="182">
                  <c:v>34800000</c:v>
                </c:pt>
                <c:pt idx="183">
                  <c:v>34700000</c:v>
                </c:pt>
                <c:pt idx="184">
                  <c:v>34700000</c:v>
                </c:pt>
                <c:pt idx="185">
                  <c:v>34700000</c:v>
                </c:pt>
                <c:pt idx="186">
                  <c:v>34600000</c:v>
                </c:pt>
                <c:pt idx="187">
                  <c:v>34200000</c:v>
                </c:pt>
                <c:pt idx="188">
                  <c:v>34200000</c:v>
                </c:pt>
                <c:pt idx="189">
                  <c:v>34100000</c:v>
                </c:pt>
                <c:pt idx="190">
                  <c:v>33700000</c:v>
                </c:pt>
                <c:pt idx="191">
                  <c:v>33600000</c:v>
                </c:pt>
                <c:pt idx="192">
                  <c:v>33500000</c:v>
                </c:pt>
                <c:pt idx="193">
                  <c:v>33500000</c:v>
                </c:pt>
                <c:pt idx="194">
                  <c:v>33300000</c:v>
                </c:pt>
                <c:pt idx="195">
                  <c:v>33200000</c:v>
                </c:pt>
                <c:pt idx="196">
                  <c:v>33200000</c:v>
                </c:pt>
                <c:pt idx="197">
                  <c:v>33200000</c:v>
                </c:pt>
                <c:pt idx="198">
                  <c:v>33000000</c:v>
                </c:pt>
                <c:pt idx="199">
                  <c:v>32800000</c:v>
                </c:pt>
              </c:numCache>
            </c:numRef>
          </c:xVal>
          <c:yVal>
            <c:numRef>
              <c:f>'רגרסיה לינארית פשוטה'!$E$5:$E$204</c:f>
              <c:numCache>
                <c:formatCode>0," K"</c:formatCode>
                <c:ptCount val="200"/>
                <c:pt idx="0">
                  <c:v>29000000000</c:v>
                </c:pt>
                <c:pt idx="1">
                  <c:v>57400000000</c:v>
                </c:pt>
                <c:pt idx="2">
                  <c:v>6000000000</c:v>
                </c:pt>
                <c:pt idx="3">
                  <c:v>11500000000</c:v>
                </c:pt>
                <c:pt idx="4">
                  <c:v>12500000000</c:v>
                </c:pt>
                <c:pt idx="5">
                  <c:v>19900000000</c:v>
                </c:pt>
                <c:pt idx="6">
                  <c:v>18400000000</c:v>
                </c:pt>
                <c:pt idx="7">
                  <c:v>7400000000</c:v>
                </c:pt>
                <c:pt idx="8">
                  <c:v>9800000000</c:v>
                </c:pt>
                <c:pt idx="9">
                  <c:v>13900000000</c:v>
                </c:pt>
                <c:pt idx="10">
                  <c:v>3700000000</c:v>
                </c:pt>
                <c:pt idx="11">
                  <c:v>3000000000</c:v>
                </c:pt>
                <c:pt idx="12">
                  <c:v>313600000</c:v>
                </c:pt>
                <c:pt idx="13">
                  <c:v>1300000000</c:v>
                </c:pt>
                <c:pt idx="14">
                  <c:v>5300000000</c:v>
                </c:pt>
                <c:pt idx="15">
                  <c:v>4900000000</c:v>
                </c:pt>
                <c:pt idx="16">
                  <c:v>13500000000</c:v>
                </c:pt>
                <c:pt idx="17">
                  <c:v>7700000000</c:v>
                </c:pt>
                <c:pt idx="18">
                  <c:v>1600000000</c:v>
                </c:pt>
                <c:pt idx="19">
                  <c:v>14100000000</c:v>
                </c:pt>
                <c:pt idx="20">
                  <c:v>1500000000</c:v>
                </c:pt>
                <c:pt idx="21">
                  <c:v>4300000000</c:v>
                </c:pt>
                <c:pt idx="22">
                  <c:v>20600000000</c:v>
                </c:pt>
                <c:pt idx="23">
                  <c:v>5000000000</c:v>
                </c:pt>
                <c:pt idx="24">
                  <c:v>91300000</c:v>
                </c:pt>
                <c:pt idx="25">
                  <c:v>17900000000</c:v>
                </c:pt>
                <c:pt idx="26">
                  <c:v>4900000000</c:v>
                </c:pt>
                <c:pt idx="27">
                  <c:v>4200000000</c:v>
                </c:pt>
                <c:pt idx="28">
                  <c:v>6800000000</c:v>
                </c:pt>
                <c:pt idx="29">
                  <c:v>9000000000</c:v>
                </c:pt>
                <c:pt idx="30">
                  <c:v>3400000000</c:v>
                </c:pt>
                <c:pt idx="31">
                  <c:v>11600000000</c:v>
                </c:pt>
                <c:pt idx="32">
                  <c:v>5900000000</c:v>
                </c:pt>
                <c:pt idx="33">
                  <c:v>2600000000</c:v>
                </c:pt>
                <c:pt idx="34">
                  <c:v>2300000000</c:v>
                </c:pt>
                <c:pt idx="35">
                  <c:v>2500000000</c:v>
                </c:pt>
                <c:pt idx="36">
                  <c:v>4200000000</c:v>
                </c:pt>
                <c:pt idx="37">
                  <c:v>5600000000</c:v>
                </c:pt>
                <c:pt idx="38">
                  <c:v>5100000000</c:v>
                </c:pt>
                <c:pt idx="39">
                  <c:v>1900000000</c:v>
                </c:pt>
                <c:pt idx="40">
                  <c:v>2000000000</c:v>
                </c:pt>
                <c:pt idx="41">
                  <c:v>8200000000</c:v>
                </c:pt>
                <c:pt idx="42">
                  <c:v>1900000000</c:v>
                </c:pt>
                <c:pt idx="43">
                  <c:v>3000000000</c:v>
                </c:pt>
                <c:pt idx="44">
                  <c:v>423500000</c:v>
                </c:pt>
                <c:pt idx="45">
                  <c:v>2800000000</c:v>
                </c:pt>
                <c:pt idx="46">
                  <c:v>3500000000</c:v>
                </c:pt>
                <c:pt idx="47">
                  <c:v>4800000000</c:v>
                </c:pt>
                <c:pt idx="48">
                  <c:v>8800000000</c:v>
                </c:pt>
                <c:pt idx="49">
                  <c:v>4400000000</c:v>
                </c:pt>
                <c:pt idx="50">
                  <c:v>1600000000</c:v>
                </c:pt>
                <c:pt idx="51">
                  <c:v>3300000000</c:v>
                </c:pt>
                <c:pt idx="52">
                  <c:v>419000000</c:v>
                </c:pt>
                <c:pt idx="53">
                  <c:v>6600000000</c:v>
                </c:pt>
                <c:pt idx="54">
                  <c:v>2600000000</c:v>
                </c:pt>
                <c:pt idx="55">
                  <c:v>639000000</c:v>
                </c:pt>
                <c:pt idx="56">
                  <c:v>4900000000</c:v>
                </c:pt>
                <c:pt idx="57">
                  <c:v>1700000000</c:v>
                </c:pt>
                <c:pt idx="58">
                  <c:v>2300000000</c:v>
                </c:pt>
                <c:pt idx="59">
                  <c:v>470700000</c:v>
                </c:pt>
                <c:pt idx="60">
                  <c:v>5400000000</c:v>
                </c:pt>
                <c:pt idx="61">
                  <c:v>1900000000</c:v>
                </c:pt>
                <c:pt idx="62">
                  <c:v>6800000000</c:v>
                </c:pt>
                <c:pt idx="63">
                  <c:v>4400000000</c:v>
                </c:pt>
                <c:pt idx="64">
                  <c:v>3800000000</c:v>
                </c:pt>
                <c:pt idx="65">
                  <c:v>9800000000</c:v>
                </c:pt>
                <c:pt idx="66">
                  <c:v>2900000000</c:v>
                </c:pt>
                <c:pt idx="67">
                  <c:v>2800000000</c:v>
                </c:pt>
                <c:pt idx="68">
                  <c:v>5000000000</c:v>
                </c:pt>
                <c:pt idx="69">
                  <c:v>3800000000</c:v>
                </c:pt>
                <c:pt idx="70">
                  <c:v>3800000000</c:v>
                </c:pt>
                <c:pt idx="71">
                  <c:v>2200000000</c:v>
                </c:pt>
                <c:pt idx="72">
                  <c:v>4400000000</c:v>
                </c:pt>
                <c:pt idx="73">
                  <c:v>6700000000</c:v>
                </c:pt>
                <c:pt idx="74">
                  <c:v>1900000000</c:v>
                </c:pt>
                <c:pt idx="75">
                  <c:v>1100000000</c:v>
                </c:pt>
                <c:pt idx="76">
                  <c:v>1800000000</c:v>
                </c:pt>
                <c:pt idx="77">
                  <c:v>2500000000</c:v>
                </c:pt>
                <c:pt idx="78">
                  <c:v>10100000000</c:v>
                </c:pt>
                <c:pt idx="79">
                  <c:v>1800000000</c:v>
                </c:pt>
                <c:pt idx="80">
                  <c:v>1300000000</c:v>
                </c:pt>
                <c:pt idx="81">
                  <c:v>669300000</c:v>
                </c:pt>
                <c:pt idx="82">
                  <c:v>1900000000</c:v>
                </c:pt>
                <c:pt idx="83">
                  <c:v>1500000000</c:v>
                </c:pt>
                <c:pt idx="84">
                  <c:v>3600000000</c:v>
                </c:pt>
                <c:pt idx="85">
                  <c:v>5400000000</c:v>
                </c:pt>
                <c:pt idx="86">
                  <c:v>1600000000</c:v>
                </c:pt>
                <c:pt idx="87">
                  <c:v>1300000000</c:v>
                </c:pt>
                <c:pt idx="88">
                  <c:v>3500000000</c:v>
                </c:pt>
                <c:pt idx="89">
                  <c:v>5100000000</c:v>
                </c:pt>
                <c:pt idx="90">
                  <c:v>3400000000</c:v>
                </c:pt>
                <c:pt idx="91">
                  <c:v>2500000000</c:v>
                </c:pt>
                <c:pt idx="92">
                  <c:v>8800000000</c:v>
                </c:pt>
                <c:pt idx="93">
                  <c:v>1500000000</c:v>
                </c:pt>
                <c:pt idx="94">
                  <c:v>1500000000</c:v>
                </c:pt>
                <c:pt idx="95">
                  <c:v>8900000000</c:v>
                </c:pt>
                <c:pt idx="96">
                  <c:v>453600000</c:v>
                </c:pt>
                <c:pt idx="97">
                  <c:v>2000000000</c:v>
                </c:pt>
                <c:pt idx="98">
                  <c:v>421700000</c:v>
                </c:pt>
                <c:pt idx="99">
                  <c:v>2400000000</c:v>
                </c:pt>
                <c:pt idx="100">
                  <c:v>1500000000</c:v>
                </c:pt>
                <c:pt idx="101">
                  <c:v>2300000000</c:v>
                </c:pt>
                <c:pt idx="102">
                  <c:v>987400000</c:v>
                </c:pt>
                <c:pt idx="103">
                  <c:v>6100000000</c:v>
                </c:pt>
                <c:pt idx="104">
                  <c:v>654400000</c:v>
                </c:pt>
                <c:pt idx="105">
                  <c:v>1000000000</c:v>
                </c:pt>
                <c:pt idx="106">
                  <c:v>2400000000</c:v>
                </c:pt>
                <c:pt idx="107">
                  <c:v>824000000</c:v>
                </c:pt>
                <c:pt idx="108">
                  <c:v>2300000000</c:v>
                </c:pt>
                <c:pt idx="109">
                  <c:v>3000000000</c:v>
                </c:pt>
                <c:pt idx="110">
                  <c:v>283000000</c:v>
                </c:pt>
                <c:pt idx="111">
                  <c:v>753100000</c:v>
                </c:pt>
                <c:pt idx="112">
                  <c:v>1600000000</c:v>
                </c:pt>
                <c:pt idx="113">
                  <c:v>1700000000</c:v>
                </c:pt>
                <c:pt idx="114">
                  <c:v>2800000000</c:v>
                </c:pt>
                <c:pt idx="115">
                  <c:v>4200000000</c:v>
                </c:pt>
                <c:pt idx="116">
                  <c:v>2700000000</c:v>
                </c:pt>
                <c:pt idx="117">
                  <c:v>1600000000</c:v>
                </c:pt>
                <c:pt idx="118">
                  <c:v>773500000</c:v>
                </c:pt>
                <c:pt idx="119">
                  <c:v>3000000000</c:v>
                </c:pt>
                <c:pt idx="120">
                  <c:v>9600000000</c:v>
                </c:pt>
                <c:pt idx="121">
                  <c:v>3500000000</c:v>
                </c:pt>
                <c:pt idx="122">
                  <c:v>18300000</c:v>
                </c:pt>
                <c:pt idx="123">
                  <c:v>3200000000</c:v>
                </c:pt>
                <c:pt idx="124">
                  <c:v>784000000</c:v>
                </c:pt>
                <c:pt idx="125">
                  <c:v>1200000000</c:v>
                </c:pt>
                <c:pt idx="126">
                  <c:v>925700000</c:v>
                </c:pt>
                <c:pt idx="127">
                  <c:v>820100000</c:v>
                </c:pt>
                <c:pt idx="128">
                  <c:v>782500000</c:v>
                </c:pt>
                <c:pt idx="129">
                  <c:v>2300000000</c:v>
                </c:pt>
                <c:pt idx="130">
                  <c:v>2200000000</c:v>
                </c:pt>
                <c:pt idx="131">
                  <c:v>2000000000</c:v>
                </c:pt>
                <c:pt idx="132">
                  <c:v>949900000</c:v>
                </c:pt>
                <c:pt idx="133">
                  <c:v>3800000000</c:v>
                </c:pt>
                <c:pt idx="134">
                  <c:v>580700000</c:v>
                </c:pt>
                <c:pt idx="135">
                  <c:v>2900000000</c:v>
                </c:pt>
                <c:pt idx="136">
                  <c:v>3500000000</c:v>
                </c:pt>
                <c:pt idx="137">
                  <c:v>710700000</c:v>
                </c:pt>
                <c:pt idx="138">
                  <c:v>67500000</c:v>
                </c:pt>
                <c:pt idx="139">
                  <c:v>1600000000</c:v>
                </c:pt>
                <c:pt idx="140">
                  <c:v>368100000</c:v>
                </c:pt>
                <c:pt idx="141">
                  <c:v>1500000000</c:v>
                </c:pt>
                <c:pt idx="142">
                  <c:v>2300000000</c:v>
                </c:pt>
                <c:pt idx="143">
                  <c:v>767000000</c:v>
                </c:pt>
                <c:pt idx="144">
                  <c:v>863000000</c:v>
                </c:pt>
                <c:pt idx="145">
                  <c:v>1800000000</c:v>
                </c:pt>
                <c:pt idx="146">
                  <c:v>1200000000</c:v>
                </c:pt>
                <c:pt idx="147">
                  <c:v>452000000</c:v>
                </c:pt>
                <c:pt idx="148">
                  <c:v>957900000</c:v>
                </c:pt>
                <c:pt idx="149">
                  <c:v>500500000</c:v>
                </c:pt>
                <c:pt idx="150">
                  <c:v>529900000</c:v>
                </c:pt>
                <c:pt idx="151">
                  <c:v>3500000000</c:v>
                </c:pt>
                <c:pt idx="152">
                  <c:v>1700000000</c:v>
                </c:pt>
                <c:pt idx="153">
                  <c:v>1800000000</c:v>
                </c:pt>
                <c:pt idx="154">
                  <c:v>563900000</c:v>
                </c:pt>
                <c:pt idx="155">
                  <c:v>439400000</c:v>
                </c:pt>
                <c:pt idx="156">
                  <c:v>1600000000</c:v>
                </c:pt>
                <c:pt idx="157">
                  <c:v>1400000000</c:v>
                </c:pt>
                <c:pt idx="158">
                  <c:v>3200000000</c:v>
                </c:pt>
                <c:pt idx="159">
                  <c:v>1900000000</c:v>
                </c:pt>
                <c:pt idx="160">
                  <c:v>199800000</c:v>
                </c:pt>
                <c:pt idx="161">
                  <c:v>644100000</c:v>
                </c:pt>
                <c:pt idx="162">
                  <c:v>3700000000</c:v>
                </c:pt>
                <c:pt idx="163">
                  <c:v>594700000</c:v>
                </c:pt>
                <c:pt idx="164">
                  <c:v>1600000000</c:v>
                </c:pt>
                <c:pt idx="165">
                  <c:v>2300000000</c:v>
                </c:pt>
                <c:pt idx="166">
                  <c:v>672100000</c:v>
                </c:pt>
                <c:pt idx="167">
                  <c:v>1200000000</c:v>
                </c:pt>
                <c:pt idx="168">
                  <c:v>66700000</c:v>
                </c:pt>
                <c:pt idx="169">
                  <c:v>955400000</c:v>
                </c:pt>
                <c:pt idx="170">
                  <c:v>1500000000</c:v>
                </c:pt>
                <c:pt idx="171">
                  <c:v>730100000</c:v>
                </c:pt>
                <c:pt idx="172">
                  <c:v>2000000000</c:v>
                </c:pt>
                <c:pt idx="173">
                  <c:v>2600000000</c:v>
                </c:pt>
                <c:pt idx="174">
                  <c:v>18700000</c:v>
                </c:pt>
                <c:pt idx="175">
                  <c:v>1500000000</c:v>
                </c:pt>
                <c:pt idx="176">
                  <c:v>2200000000</c:v>
                </c:pt>
                <c:pt idx="177">
                  <c:v>1600000000</c:v>
                </c:pt>
                <c:pt idx="178">
                  <c:v>739500000</c:v>
                </c:pt>
                <c:pt idx="179">
                  <c:v>810000000</c:v>
                </c:pt>
                <c:pt idx="180">
                  <c:v>1900000000</c:v>
                </c:pt>
                <c:pt idx="181">
                  <c:v>1700000000</c:v>
                </c:pt>
                <c:pt idx="182">
                  <c:v>589600000</c:v>
                </c:pt>
                <c:pt idx="183">
                  <c:v>561300000</c:v>
                </c:pt>
                <c:pt idx="184">
                  <c:v>2800000000</c:v>
                </c:pt>
                <c:pt idx="185">
                  <c:v>1700000000</c:v>
                </c:pt>
                <c:pt idx="186">
                  <c:v>350900000</c:v>
                </c:pt>
                <c:pt idx="187">
                  <c:v>21200000</c:v>
                </c:pt>
                <c:pt idx="188">
                  <c:v>1400000000</c:v>
                </c:pt>
                <c:pt idx="189">
                  <c:v>4600000000</c:v>
                </c:pt>
                <c:pt idx="190">
                  <c:v>2200000000</c:v>
                </c:pt>
                <c:pt idx="191">
                  <c:v>2800000000</c:v>
                </c:pt>
                <c:pt idx="192">
                  <c:v>3100000000</c:v>
                </c:pt>
                <c:pt idx="193">
                  <c:v>391900000</c:v>
                </c:pt>
                <c:pt idx="194">
                  <c:v>1300000000</c:v>
                </c:pt>
                <c:pt idx="195">
                  <c:v>1400000000</c:v>
                </c:pt>
                <c:pt idx="196">
                  <c:v>1500000000</c:v>
                </c:pt>
                <c:pt idx="197">
                  <c:v>149200000</c:v>
                </c:pt>
                <c:pt idx="198">
                  <c:v>1700000000</c:v>
                </c:pt>
                <c:pt idx="199">
                  <c:v>969100000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A-4101-81F6-D17D5A4F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10239"/>
        <c:axId val="750409823"/>
      </c:scatterChart>
      <c:valAx>
        <c:axId val="7504102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 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50409823"/>
        <c:crosses val="autoZero"/>
        <c:crossBetween val="midCat"/>
      </c:valAx>
      <c:valAx>
        <c:axId val="750409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 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5041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מספר הליקים כתלות במספר העוקבים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'רגרסיה לינארית פשוטה'!$D$5:$D$35</c:f>
              <c:numCache>
                <c:formatCode>0," K"</c:formatCode>
                <c:ptCount val="31"/>
                <c:pt idx="0">
                  <c:v>475800000</c:v>
                </c:pt>
                <c:pt idx="1">
                  <c:v>366200000</c:v>
                </c:pt>
                <c:pt idx="2">
                  <c:v>357300000</c:v>
                </c:pt>
                <c:pt idx="3">
                  <c:v>342700000</c:v>
                </c:pt>
                <c:pt idx="4">
                  <c:v>334100000</c:v>
                </c:pt>
                <c:pt idx="5">
                  <c:v>329200000</c:v>
                </c:pt>
                <c:pt idx="6">
                  <c:v>327700000</c:v>
                </c:pt>
                <c:pt idx="7">
                  <c:v>272800000</c:v>
                </c:pt>
                <c:pt idx="8">
                  <c:v>268300000</c:v>
                </c:pt>
                <c:pt idx="9">
                  <c:v>254500000</c:v>
                </c:pt>
                <c:pt idx="10">
                  <c:v>254000000</c:v>
                </c:pt>
                <c:pt idx="11">
                  <c:v>237000000</c:v>
                </c:pt>
                <c:pt idx="12">
                  <c:v>234100000</c:v>
                </c:pt>
                <c:pt idx="13">
                  <c:v>222200000</c:v>
                </c:pt>
                <c:pt idx="14">
                  <c:v>220400000</c:v>
                </c:pt>
                <c:pt idx="15">
                  <c:v>211800000</c:v>
                </c:pt>
                <c:pt idx="16">
                  <c:v>201600000</c:v>
                </c:pt>
                <c:pt idx="17">
                  <c:v>195200000</c:v>
                </c:pt>
                <c:pt idx="18">
                  <c:v>181500000</c:v>
                </c:pt>
                <c:pt idx="19">
                  <c:v>177100000</c:v>
                </c:pt>
                <c:pt idx="20">
                  <c:v>170300000</c:v>
                </c:pt>
                <c:pt idx="21">
                  <c:v>152000000</c:v>
                </c:pt>
                <c:pt idx="22">
                  <c:v>150700000</c:v>
                </c:pt>
                <c:pt idx="23">
                  <c:v>140500000</c:v>
                </c:pt>
                <c:pt idx="24">
                  <c:v>139100000</c:v>
                </c:pt>
                <c:pt idx="25">
                  <c:v>135300000</c:v>
                </c:pt>
                <c:pt idx="26">
                  <c:v>130900000</c:v>
                </c:pt>
                <c:pt idx="27">
                  <c:v>125100000</c:v>
                </c:pt>
                <c:pt idx="28">
                  <c:v>123400000</c:v>
                </c:pt>
                <c:pt idx="29">
                  <c:v>119600000</c:v>
                </c:pt>
                <c:pt idx="30">
                  <c:v>118500000</c:v>
                </c:pt>
              </c:numCache>
            </c:numRef>
          </c:xVal>
          <c:yVal>
            <c:numRef>
              <c:f>'רגרסיה לינארית פשוטה'!$E$5:$E$35</c:f>
              <c:numCache>
                <c:formatCode>0," K"</c:formatCode>
                <c:ptCount val="31"/>
                <c:pt idx="0">
                  <c:v>29000000000</c:v>
                </c:pt>
                <c:pt idx="1">
                  <c:v>57400000000</c:v>
                </c:pt>
                <c:pt idx="2">
                  <c:v>6000000000</c:v>
                </c:pt>
                <c:pt idx="3">
                  <c:v>11500000000</c:v>
                </c:pt>
                <c:pt idx="4">
                  <c:v>12500000000</c:v>
                </c:pt>
                <c:pt idx="5">
                  <c:v>19900000000</c:v>
                </c:pt>
                <c:pt idx="6">
                  <c:v>18400000000</c:v>
                </c:pt>
                <c:pt idx="7">
                  <c:v>7400000000</c:v>
                </c:pt>
                <c:pt idx="8">
                  <c:v>9800000000</c:v>
                </c:pt>
                <c:pt idx="9">
                  <c:v>13900000000</c:v>
                </c:pt>
                <c:pt idx="10">
                  <c:v>3700000000</c:v>
                </c:pt>
                <c:pt idx="11">
                  <c:v>3000000000</c:v>
                </c:pt>
                <c:pt idx="12">
                  <c:v>313600000</c:v>
                </c:pt>
                <c:pt idx="13">
                  <c:v>1300000000</c:v>
                </c:pt>
                <c:pt idx="14">
                  <c:v>5300000000</c:v>
                </c:pt>
                <c:pt idx="15">
                  <c:v>4900000000</c:v>
                </c:pt>
                <c:pt idx="16">
                  <c:v>13500000000</c:v>
                </c:pt>
                <c:pt idx="17">
                  <c:v>7700000000</c:v>
                </c:pt>
                <c:pt idx="18">
                  <c:v>1600000000</c:v>
                </c:pt>
                <c:pt idx="19">
                  <c:v>14100000000</c:v>
                </c:pt>
                <c:pt idx="20">
                  <c:v>1500000000</c:v>
                </c:pt>
                <c:pt idx="21">
                  <c:v>4300000000</c:v>
                </c:pt>
                <c:pt idx="22">
                  <c:v>20600000000</c:v>
                </c:pt>
                <c:pt idx="23">
                  <c:v>5000000000</c:v>
                </c:pt>
                <c:pt idx="24">
                  <c:v>91300000</c:v>
                </c:pt>
                <c:pt idx="25">
                  <c:v>17900000000</c:v>
                </c:pt>
                <c:pt idx="26">
                  <c:v>4900000000</c:v>
                </c:pt>
                <c:pt idx="27">
                  <c:v>4200000000</c:v>
                </c:pt>
                <c:pt idx="28">
                  <c:v>6800000000</c:v>
                </c:pt>
                <c:pt idx="29">
                  <c:v>9000000000</c:v>
                </c:pt>
                <c:pt idx="30">
                  <c:v>3400000000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7-4447-879A-3CBA699A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31743"/>
        <c:axId val="530232159"/>
      </c:scatterChart>
      <c:valAx>
        <c:axId val="53023174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 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0232159"/>
        <c:crosses val="autoZero"/>
        <c:crossBetween val="midCat"/>
      </c:valAx>
      <c:valAx>
        <c:axId val="530232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 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023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681038</xdr:colOff>
      <xdr:row>29</xdr:row>
      <xdr:rowOff>142875</xdr:rowOff>
    </xdr:from>
    <xdr:to>
      <xdr:col>12</xdr:col>
      <xdr:colOff>1824038</xdr:colOff>
      <xdr:row>44</xdr:row>
      <xdr:rowOff>104775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304CD51-4287-5F38-163B-5BD6F202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49</xdr:row>
      <xdr:rowOff>142875</xdr:rowOff>
    </xdr:from>
    <xdr:to>
      <xdr:col>12</xdr:col>
      <xdr:colOff>1828800</xdr:colOff>
      <xdr:row>64</xdr:row>
      <xdr:rowOff>161925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CA354094-9FCE-4D30-8473-AA04A3A80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DB9E9E-E08A-47A2-8569-FF19BAE99F81}" name="טבלה5" displayName="טבלה5" ref="G1:G201" totalsRowShown="0">
  <autoFilter ref="G1:G201" xr:uid="{B3DB9E9E-E08A-47A2-8569-FF19BAE99F81}">
    <filterColumn colId="0" hiddenButton="1"/>
  </autoFilter>
  <tableColumns count="1">
    <tableColumn id="1" xr3:uid="{01337529-7473-4D75-BE8E-643EE7214762}" name="influence_score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1D5EB1-35A9-455C-8524-2175AF439E52}" name="טבלה10" displayName="טבלה10" ref="D4:E204" totalsRowShown="0">
  <autoFilter ref="D4:E204" xr:uid="{C31D5EB1-35A9-455C-8524-2175AF439E52}">
    <filterColumn colId="0" hiddenButton="1"/>
    <filterColumn colId="1" hiddenButton="1"/>
  </autoFilter>
  <tableColumns count="2">
    <tableColumn id="1" xr3:uid="{980E7EFF-F146-4AFA-A48C-F55BDEC5D40D}" name="followers" dataDxfId="1"/>
    <tableColumn id="2" xr3:uid="{421888C1-9145-44F7-968B-1054B3E7723B}" name="total_like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B3513F-41F2-473B-8C99-B5441AEF9B55}" name="טבלה6" displayName="טבלה6" ref="O4:P7" headerRowCount="0" totalsRowShown="0">
  <tableColumns count="2">
    <tableColumn id="1" xr3:uid="{E36EFAE7-C8D5-4BBD-A1F4-CFF9E3D115E1}" name="עמודה1" dataDxfId="14">
      <calculatedColumnFormula>_xlfn.T.INV(0.956,199)</calculatedColumnFormula>
    </tableColumn>
    <tableColumn id="2" xr3:uid="{44590034-3889-408B-964C-330E45B9D6F8}" name="עמודה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013436-CE81-4D47-8A5C-70295242F0A6}" name="טבלה4" displayName="טבלה4" ref="C4:D87" totalsRowShown="0">
  <autoFilter ref="C4:D87" xr:uid="{8B013436-CE81-4D47-8A5C-70295242F0A6}">
    <filterColumn colId="0" hiddenButton="1"/>
    <filterColumn colId="1" hiddenButton="1"/>
  </autoFilter>
  <tableColumns count="2">
    <tableColumn id="1" xr3:uid="{B62A0AF6-1AF4-4D90-AC6B-423EF0570E94}" name="India = 2"/>
    <tableColumn id="4" xr3:uid="{E940ED7C-6BEA-475D-9C62-02A1B04593DB}" name="United state = 1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4DD9C1-E645-4BCC-8497-F7EFD09BA1FE}" name="טבלה7" displayName="טבלה7" ref="M9:N13" headerRowCount="0" totalsRowShown="0">
  <tableColumns count="2">
    <tableColumn id="1" xr3:uid="{4E83EC85-B26A-4E1E-9480-54B441333C7B}" name="עמודה1" dataDxfId="12"/>
    <tableColumn id="2" xr3:uid="{7A9757A5-755A-4F63-84AB-98A9C7534C10}" name="עמודה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6076D-63A4-4E29-8C16-AA478A6311DE}" name="טבלה2" displayName="טבלה2" ref="B6:E14" totalsRowShown="0" headerRowDxfId="11">
  <autoFilter ref="B6:E14" xr:uid="{1156076D-63A4-4E29-8C16-AA478A6311DE}">
    <filterColumn colId="0" hiddenButton="1"/>
    <filterColumn colId="1" hiddenButton="1"/>
    <filterColumn colId="2" hiddenButton="1"/>
    <filterColumn colId="3" hiddenButton="1"/>
  </autoFilter>
  <tableColumns count="4">
    <tableColumn id="1" xr3:uid="{CF1CAF1F-23C9-41F1-8918-48D282BF5A69}" name="Di = Yi - Xi" dataDxfId="10">
      <calculatedColumnFormula xml:space="preserve"> C7-D7</calculatedColumnFormula>
    </tableColumn>
    <tableColumn id="3" xr3:uid="{7AC9795E-C7A0-4867-9CD6-C5E196A42C5F}" name="After(Y)" dataDxfId="9"/>
    <tableColumn id="5" xr3:uid="{DB3BCDE7-378B-4BA9-A115-7F4B32AE9383}" name=" before(X)" dataDxfId="8"/>
    <tableColumn id="7" xr3:uid="{643F87CA-978D-4AC5-BE3E-23E97487F0B0}" name="Name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32F62B-630A-4605-9EAE-61E803B6E6BF}" name="טבלה8" displayName="טבלה8" ref="N3:O5" headerRowCount="0" totalsRowShown="0">
  <tableColumns count="2">
    <tableColumn id="1" xr3:uid="{F4A6A1C5-9A1E-4CD0-B233-7F89642C056F}" name="עמודה1" dataDxfId="7">
      <calculatedColumnFormula>#REF!/SQRT(7)</calculatedColumnFormula>
    </tableColumn>
    <tableColumn id="2" xr3:uid="{B17150B2-5B48-4AE5-A865-8B9F11941399}" name="עמודה2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E462A-B39F-4502-BD2D-1F300E43A84E}" name="טבלה3" displayName="טבלה3" ref="G8:I13" totalsRowShown="0">
  <autoFilter ref="G8:I13" xr:uid="{0E8E462A-B39F-4502-BD2D-1F300E43A84E}">
    <filterColumn colId="0" hiddenButton="1"/>
    <filterColumn colId="1" hiddenButton="1"/>
    <filterColumn colId="2" hiddenButton="1"/>
  </autoFilter>
  <tableColumns count="3">
    <tableColumn id="1" xr3:uid="{11C68CD2-1EEA-4339-9C65-0DEB87751D7E}" name="Canada"/>
    <tableColumn id="2" xr3:uid="{4D2F0734-6DBE-4717-A399-6147FE27A827}" name="Colombia"/>
    <tableColumn id="3" xr3:uid="{2449767E-8552-48D0-A209-6B54CF290207}" name="Spain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AAFE4-AE72-44D6-8D26-AED6085D3080}" name="טבלה1" displayName="טבלה1" ref="Q6:R7" headerRowCount="0" totalsRowShown="0">
  <tableColumns count="2">
    <tableColumn id="1" xr3:uid="{064306E9-7C67-45C6-830E-48ECF9852229}" name="עמודה1" headerRowDxfId="6">
      <calculatedColumnFormula>1-_xlfn.F.DIST(G14,2,12,TRUE)</calculatedColumnFormula>
    </tableColumn>
    <tableColumn id="3" xr3:uid="{A07CCB37-C087-46A2-938D-AB38C7931620}" name="עמודה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19F646-ABB4-4C62-B6F7-7DC4F062E81D}" name="טבלה9" displayName="טבלה9" ref="D4:G19" totalsRowShown="0">
  <autoFilter ref="D4:G19" xr:uid="{F619F646-ABB4-4C62-B6F7-7DC4F062E81D}">
    <filterColumn colId="0" hiddenButton="1"/>
    <filterColumn colId="1" hiddenButton="1"/>
    <filterColumn colId="2" hiddenButton="1"/>
    <filterColumn colId="3" hiddenButton="1"/>
  </autoFilter>
  <tableColumns count="4">
    <tableColumn id="1" xr3:uid="{5056C666-4921-4DDA-ABFF-2CB5FA9495B7}" name="  " dataDxfId="5"/>
    <tableColumn id="2" xr3:uid="{D3A24641-BB34-4B37-BAB4-E3A433683CF1}" name="Brazil" dataDxfId="4"/>
    <tableColumn id="3" xr3:uid="{1DF9C66E-1D72-40F2-8B10-71F3180B1339}" name="India" dataDxfId="3"/>
    <tableColumn id="4" xr3:uid="{7590FDB6-D563-429F-A055-7FF009CB799B}" name="United State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rightToLeft="1" tabSelected="1" zoomScale="80" zoomScaleNormal="80" workbookViewId="0">
      <selection activeCell="P9" sqref="P9"/>
    </sheetView>
  </sheetViews>
  <sheetFormatPr defaultRowHeight="15" x14ac:dyDescent="0.25"/>
  <cols>
    <col min="1" max="1" width="11.7109375" customWidth="1"/>
    <col min="2" max="2" width="16.28515625" customWidth="1"/>
    <col min="3" max="3" width="22" customWidth="1"/>
    <col min="4" max="4" width="9.140625" bestFit="1" customWidth="1"/>
    <col min="5" max="5" width="14.85546875" bestFit="1" customWidth="1"/>
    <col min="6" max="6" width="16" customWidth="1"/>
    <col min="7" max="7" width="13.140625" customWidth="1"/>
    <col min="8" max="8" width="20.140625" customWidth="1"/>
    <col min="9" max="9" width="21" customWidth="1"/>
    <col min="10" max="10" width="20.140625" customWidth="1"/>
    <col min="14" max="14" width="9.42578125" bestFit="1" customWidth="1"/>
    <col min="17" max="17" width="12.42578125" bestFit="1" customWidth="1"/>
    <col min="18" max="18" width="11.5703125" bestFit="1" customWidth="1"/>
    <col min="20" max="20" width="13.28515625" bestFit="1" customWidth="1"/>
    <col min="23" max="23" width="12.28515625" bestFit="1" customWidth="1"/>
    <col min="24" max="24" width="12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 x14ac:dyDescent="0.25">
      <c r="A2">
        <v>143</v>
      </c>
      <c r="B2" t="s">
        <v>167</v>
      </c>
      <c r="C2">
        <v>83</v>
      </c>
      <c r="D2">
        <v>1700</v>
      </c>
      <c r="E2" s="3">
        <v>41600000</v>
      </c>
      <c r="F2" s="3">
        <v>1400000</v>
      </c>
      <c r="G2" s="6">
        <v>1.7600000000000001E-2</v>
      </c>
      <c r="H2" s="3">
        <v>727500</v>
      </c>
      <c r="I2" s="3">
        <v>2300000000</v>
      </c>
      <c r="J2" t="s">
        <v>168</v>
      </c>
      <c r="M2" s="3"/>
    </row>
    <row r="3" spans="1:23" x14ac:dyDescent="0.25">
      <c r="A3">
        <v>3</v>
      </c>
      <c r="B3" t="s">
        <v>14</v>
      </c>
      <c r="C3">
        <v>90</v>
      </c>
      <c r="D3">
        <v>890</v>
      </c>
      <c r="E3" s="3">
        <v>357300000</v>
      </c>
      <c r="F3" s="3">
        <v>6800000</v>
      </c>
      <c r="G3" s="6">
        <v>1.24E-2</v>
      </c>
      <c r="H3" s="3">
        <v>4400000</v>
      </c>
      <c r="I3" s="3">
        <v>6000000000</v>
      </c>
      <c r="J3" t="s">
        <v>233</v>
      </c>
    </row>
    <row r="4" spans="1:23" ht="15.75" thickBot="1" x14ac:dyDescent="0.3">
      <c r="A4">
        <v>109</v>
      </c>
      <c r="B4" t="s">
        <v>131</v>
      </c>
      <c r="C4">
        <v>85</v>
      </c>
      <c r="D4">
        <v>1300</v>
      </c>
      <c r="E4" s="3">
        <v>48300000</v>
      </c>
      <c r="F4" s="3">
        <v>1800000</v>
      </c>
      <c r="G4" s="6">
        <v>2.8799999999999999E-2</v>
      </c>
      <c r="H4" s="3">
        <v>1400000</v>
      </c>
      <c r="I4" s="3">
        <v>2300000000</v>
      </c>
      <c r="J4" s="1" t="s">
        <v>233</v>
      </c>
    </row>
    <row r="5" spans="1:23" x14ac:dyDescent="0.25">
      <c r="A5">
        <v>157</v>
      </c>
      <c r="B5" t="s">
        <v>183</v>
      </c>
      <c r="C5">
        <v>74</v>
      </c>
      <c r="D5">
        <v>730</v>
      </c>
      <c r="E5" s="3">
        <v>39100000</v>
      </c>
      <c r="F5" s="3">
        <v>2200000</v>
      </c>
      <c r="G5" s="6">
        <v>8.5599999999999996E-2</v>
      </c>
      <c r="H5" s="3">
        <v>3300000</v>
      </c>
      <c r="I5" s="3">
        <v>1600000000</v>
      </c>
      <c r="J5" s="1" t="s">
        <v>233</v>
      </c>
      <c r="M5" s="5" t="s">
        <v>2</v>
      </c>
      <c r="N5" s="5"/>
      <c r="P5" s="5" t="s">
        <v>3</v>
      </c>
      <c r="Q5" s="5"/>
      <c r="S5" s="5" t="s">
        <v>4</v>
      </c>
      <c r="T5" s="5"/>
      <c r="V5" s="5" t="s">
        <v>5</v>
      </c>
      <c r="W5" s="5"/>
    </row>
    <row r="6" spans="1:23" x14ac:dyDescent="0.25">
      <c r="A6">
        <v>78</v>
      </c>
      <c r="B6" t="s">
        <v>99</v>
      </c>
      <c r="C6">
        <v>86</v>
      </c>
      <c r="D6">
        <v>880</v>
      </c>
      <c r="E6" s="3">
        <v>55900000</v>
      </c>
      <c r="F6" s="3">
        <v>2800000</v>
      </c>
      <c r="G6" s="6">
        <v>3.6900000000000002E-2</v>
      </c>
      <c r="H6" s="3">
        <v>2100000</v>
      </c>
      <c r="I6" s="3">
        <v>2500000000</v>
      </c>
      <c r="J6" t="s">
        <v>100</v>
      </c>
    </row>
    <row r="7" spans="1:23" x14ac:dyDescent="0.25">
      <c r="A7">
        <v>20</v>
      </c>
      <c r="B7" t="s">
        <v>32</v>
      </c>
      <c r="C7">
        <v>90</v>
      </c>
      <c r="D7">
        <v>5300</v>
      </c>
      <c r="E7" s="3">
        <v>177100000</v>
      </c>
      <c r="F7" s="3">
        <v>2700000</v>
      </c>
      <c r="G7" s="6">
        <v>1.09E-2</v>
      </c>
      <c r="H7" s="3">
        <v>1900000</v>
      </c>
      <c r="I7" s="3">
        <v>14100000000</v>
      </c>
      <c r="J7" t="s">
        <v>33</v>
      </c>
      <c r="M7" s="15" t="s">
        <v>236</v>
      </c>
      <c r="N7">
        <v>81.819999999999993</v>
      </c>
      <c r="P7" s="15" t="s">
        <v>236</v>
      </c>
      <c r="Q7">
        <v>3499.85</v>
      </c>
      <c r="S7" s="15" t="s">
        <v>236</v>
      </c>
      <c r="T7">
        <v>87153500</v>
      </c>
      <c r="V7" s="15" t="s">
        <v>236</v>
      </c>
      <c r="W7">
        <v>1787103.5</v>
      </c>
    </row>
    <row r="8" spans="1:23" x14ac:dyDescent="0.25">
      <c r="A8">
        <v>55</v>
      </c>
      <c r="B8" t="s">
        <v>71</v>
      </c>
      <c r="C8">
        <v>78</v>
      </c>
      <c r="D8">
        <v>2900</v>
      </c>
      <c r="E8" s="3">
        <v>67700000</v>
      </c>
      <c r="F8" s="3">
        <v>872900</v>
      </c>
      <c r="G8" s="6">
        <v>4.8999999999999998E-3</v>
      </c>
      <c r="H8" s="3">
        <v>325700</v>
      </c>
      <c r="I8" s="3">
        <v>2600000000</v>
      </c>
      <c r="J8" t="s">
        <v>33</v>
      </c>
      <c r="M8" t="s">
        <v>237</v>
      </c>
      <c r="N8">
        <v>0.62778064856569793</v>
      </c>
      <c r="P8" t="s">
        <v>237</v>
      </c>
      <c r="Q8">
        <v>245.77816608094085</v>
      </c>
      <c r="S8" t="s">
        <v>237</v>
      </c>
      <c r="T8">
        <v>6953818.1868401002</v>
      </c>
      <c r="V8" t="s">
        <v>237</v>
      </c>
      <c r="W8">
        <v>155093.91306086583</v>
      </c>
    </row>
    <row r="9" spans="1:23" x14ac:dyDescent="0.25">
      <c r="A9">
        <v>73</v>
      </c>
      <c r="B9" t="s">
        <v>94</v>
      </c>
      <c r="C9">
        <v>79</v>
      </c>
      <c r="D9">
        <v>2700</v>
      </c>
      <c r="E9" s="3">
        <v>587000000</v>
      </c>
      <c r="F9" s="3">
        <v>1600000</v>
      </c>
      <c r="G9" s="6">
        <v>5.7999999999999996E-3</v>
      </c>
      <c r="H9" s="3">
        <v>323100</v>
      </c>
      <c r="I9" s="3">
        <v>4400000000</v>
      </c>
      <c r="J9" t="s">
        <v>33</v>
      </c>
      <c r="M9" s="15" t="s">
        <v>238</v>
      </c>
      <c r="N9">
        <v>84</v>
      </c>
      <c r="P9" s="15" t="s">
        <v>238</v>
      </c>
      <c r="Q9">
        <v>2100</v>
      </c>
      <c r="S9" s="15" t="s">
        <v>238</v>
      </c>
      <c r="T9">
        <v>50700000</v>
      </c>
      <c r="V9" s="15" t="s">
        <v>238</v>
      </c>
      <c r="W9">
        <v>1100000</v>
      </c>
    </row>
    <row r="10" spans="1:23" x14ac:dyDescent="0.25">
      <c r="A10">
        <v>75</v>
      </c>
      <c r="B10" t="s">
        <v>96</v>
      </c>
      <c r="C10">
        <v>86</v>
      </c>
      <c r="D10">
        <v>2700</v>
      </c>
      <c r="E10" s="3">
        <v>581000000</v>
      </c>
      <c r="F10" s="3">
        <v>690900</v>
      </c>
      <c r="G10" s="6">
        <v>7.7999999999999996E-3</v>
      </c>
      <c r="H10" s="3">
        <v>448300</v>
      </c>
      <c r="I10" s="3">
        <v>1900000000</v>
      </c>
      <c r="J10" t="s">
        <v>33</v>
      </c>
      <c r="M10" s="15" t="s">
        <v>239</v>
      </c>
      <c r="N10">
        <v>85</v>
      </c>
      <c r="P10" s="15" t="s">
        <v>239</v>
      </c>
      <c r="Q10">
        <v>10000</v>
      </c>
      <c r="S10" s="15" t="s">
        <v>239</v>
      </c>
      <c r="T10">
        <v>46500000</v>
      </c>
      <c r="V10" s="15" t="s">
        <v>239</v>
      </c>
      <c r="W10">
        <v>1100000</v>
      </c>
    </row>
    <row r="11" spans="1:23" x14ac:dyDescent="0.25">
      <c r="A11">
        <v>86</v>
      </c>
      <c r="B11" t="s">
        <v>108</v>
      </c>
      <c r="C11">
        <v>86</v>
      </c>
      <c r="D11">
        <v>5600</v>
      </c>
      <c r="E11" s="3">
        <v>53900000</v>
      </c>
      <c r="F11" s="3">
        <v>959800</v>
      </c>
      <c r="G11" s="6">
        <v>5.1000000000000004E-3</v>
      </c>
      <c r="H11" s="3">
        <v>266500</v>
      </c>
      <c r="I11" s="3">
        <v>5400000000</v>
      </c>
      <c r="J11" t="s">
        <v>33</v>
      </c>
      <c r="L11" s="21"/>
      <c r="M11" s="21" t="s">
        <v>240</v>
      </c>
      <c r="N11">
        <v>8.8781590739698775</v>
      </c>
      <c r="O11" s="21"/>
      <c r="P11" s="21" t="s">
        <v>240</v>
      </c>
      <c r="Q11">
        <v>3475.8281580685357</v>
      </c>
      <c r="R11" s="21"/>
      <c r="S11" s="21" t="s">
        <v>240</v>
      </c>
      <c r="T11">
        <v>98341839.901059553</v>
      </c>
      <c r="U11" s="21"/>
      <c r="V11" s="21" t="s">
        <v>240</v>
      </c>
      <c r="W11">
        <v>2193359.1529219016</v>
      </c>
    </row>
    <row r="12" spans="1:23" x14ac:dyDescent="0.25">
      <c r="A12">
        <v>120</v>
      </c>
      <c r="B12" t="s">
        <v>143</v>
      </c>
      <c r="C12">
        <v>85</v>
      </c>
      <c r="D12">
        <v>5200</v>
      </c>
      <c r="E12" s="3">
        <v>46500000</v>
      </c>
      <c r="F12" s="3">
        <v>579600</v>
      </c>
      <c r="G12" s="6">
        <v>5.7000000000000002E-3</v>
      </c>
      <c r="H12" s="3">
        <v>259400</v>
      </c>
      <c r="I12" s="3">
        <v>3000000000</v>
      </c>
      <c r="J12" t="s">
        <v>33</v>
      </c>
      <c r="L12" s="21"/>
      <c r="M12" s="21" t="s">
        <v>241</v>
      </c>
      <c r="N12">
        <v>78.821708542713665</v>
      </c>
      <c r="O12" s="21"/>
      <c r="P12" s="21" t="s">
        <v>241</v>
      </c>
      <c r="Q12">
        <v>12081381.38442211</v>
      </c>
      <c r="R12" s="21"/>
      <c r="S12" s="21" t="s">
        <v>241</v>
      </c>
      <c r="T12">
        <v>9671117475125628</v>
      </c>
      <c r="U12" s="21"/>
      <c r="V12" s="21" t="s">
        <v>241</v>
      </c>
      <c r="W12">
        <v>4810824373706.2813</v>
      </c>
    </row>
    <row r="13" spans="1:23" x14ac:dyDescent="0.25">
      <c r="A13">
        <v>128</v>
      </c>
      <c r="B13" t="s">
        <v>152</v>
      </c>
      <c r="C13">
        <v>42</v>
      </c>
      <c r="D13">
        <v>1500</v>
      </c>
      <c r="E13" s="3">
        <v>44500000</v>
      </c>
      <c r="F13" s="3">
        <v>553000</v>
      </c>
      <c r="G13" s="6">
        <v>6.7000000000000002E-3</v>
      </c>
      <c r="H13" s="3">
        <v>294100</v>
      </c>
      <c r="I13" s="3">
        <v>820100000</v>
      </c>
      <c r="J13" t="s">
        <v>33</v>
      </c>
      <c r="M13" t="s">
        <v>242</v>
      </c>
      <c r="N13">
        <v>16.29168932710861</v>
      </c>
      <c r="P13" t="s">
        <v>242</v>
      </c>
      <c r="Q13">
        <v>1.734671098623167</v>
      </c>
      <c r="S13" t="s">
        <v>242</v>
      </c>
      <c r="T13">
        <v>9.9189253229301855</v>
      </c>
      <c r="V13" t="s">
        <v>242</v>
      </c>
      <c r="W13">
        <v>13.523715556773936</v>
      </c>
    </row>
    <row r="14" spans="1:23" x14ac:dyDescent="0.25">
      <c r="A14">
        <v>130</v>
      </c>
      <c r="B14" t="s">
        <v>154</v>
      </c>
      <c r="C14">
        <v>76</v>
      </c>
      <c r="D14">
        <v>4900</v>
      </c>
      <c r="E14" s="3">
        <v>43900000</v>
      </c>
      <c r="F14" s="3">
        <v>475100</v>
      </c>
      <c r="G14" s="6">
        <v>7.1000000000000004E-3</v>
      </c>
      <c r="H14" s="3">
        <v>303900</v>
      </c>
      <c r="I14" s="3">
        <v>2300000000</v>
      </c>
      <c r="J14" t="s">
        <v>33</v>
      </c>
      <c r="M14" t="s">
        <v>243</v>
      </c>
      <c r="N14">
        <v>-3.4654577940745748</v>
      </c>
      <c r="P14" t="s">
        <v>243</v>
      </c>
      <c r="Q14">
        <v>1.4230711627006514</v>
      </c>
      <c r="S14" t="s">
        <v>243</v>
      </c>
      <c r="T14">
        <v>3.0556631895393362</v>
      </c>
      <c r="V14" t="s">
        <v>243</v>
      </c>
      <c r="W14">
        <v>3.1692425266430329</v>
      </c>
    </row>
    <row r="15" spans="1:23" x14ac:dyDescent="0.25">
      <c r="A15">
        <v>142</v>
      </c>
      <c r="B15" t="s">
        <v>166</v>
      </c>
      <c r="C15">
        <v>73</v>
      </c>
      <c r="D15">
        <v>1400</v>
      </c>
      <c r="E15" s="3">
        <v>41800000</v>
      </c>
      <c r="F15" s="3">
        <v>1000000</v>
      </c>
      <c r="G15" s="6">
        <v>1.9800000000000002E-2</v>
      </c>
      <c r="H15" s="3">
        <v>818600</v>
      </c>
      <c r="I15" s="3">
        <v>1500000000</v>
      </c>
      <c r="J15" t="s">
        <v>33</v>
      </c>
      <c r="M15" s="21" t="s">
        <v>244</v>
      </c>
      <c r="N15">
        <v>71</v>
      </c>
      <c r="P15" s="21" t="s">
        <v>244</v>
      </c>
      <c r="Q15">
        <v>17490</v>
      </c>
      <c r="S15" s="21" t="s">
        <v>244</v>
      </c>
      <c r="T15">
        <v>554200000</v>
      </c>
      <c r="V15" s="21" t="s">
        <v>244</v>
      </c>
      <c r="W15">
        <v>15334900</v>
      </c>
    </row>
    <row r="16" spans="1:23" x14ac:dyDescent="0.25">
      <c r="A16">
        <v>147</v>
      </c>
      <c r="B16" t="s">
        <v>173</v>
      </c>
      <c r="C16">
        <v>81</v>
      </c>
      <c r="D16">
        <v>2100</v>
      </c>
      <c r="E16" s="3">
        <v>40700000</v>
      </c>
      <c r="F16" s="3">
        <v>586400</v>
      </c>
      <c r="G16" s="6">
        <v>1E-4</v>
      </c>
      <c r="H16" s="3">
        <v>0</v>
      </c>
      <c r="I16" s="3">
        <v>1200000000</v>
      </c>
      <c r="J16" t="s">
        <v>33</v>
      </c>
      <c r="M16" t="s">
        <v>245</v>
      </c>
      <c r="N16">
        <v>22</v>
      </c>
      <c r="P16" t="s">
        <v>245</v>
      </c>
      <c r="Q16">
        <v>10</v>
      </c>
      <c r="S16" t="s">
        <v>245</v>
      </c>
      <c r="T16">
        <v>32800000</v>
      </c>
      <c r="V16" t="s">
        <v>245</v>
      </c>
      <c r="W16">
        <v>65100</v>
      </c>
    </row>
    <row r="17" spans="1:23" x14ac:dyDescent="0.25">
      <c r="A17">
        <v>166</v>
      </c>
      <c r="B17" t="s">
        <v>193</v>
      </c>
      <c r="C17">
        <v>80</v>
      </c>
      <c r="D17">
        <v>8900</v>
      </c>
      <c r="E17" s="3">
        <v>37400000</v>
      </c>
      <c r="F17" s="3">
        <v>256100</v>
      </c>
      <c r="G17" s="6">
        <v>2.0000000000000001E-4</v>
      </c>
      <c r="H17" s="3">
        <v>0</v>
      </c>
      <c r="I17" s="3">
        <v>2300000000</v>
      </c>
      <c r="J17" t="s">
        <v>33</v>
      </c>
      <c r="M17" t="s">
        <v>246</v>
      </c>
      <c r="N17">
        <v>93</v>
      </c>
      <c r="P17" t="s">
        <v>246</v>
      </c>
      <c r="Q17">
        <v>17500</v>
      </c>
      <c r="S17" t="s">
        <v>246</v>
      </c>
      <c r="T17">
        <v>587000000</v>
      </c>
      <c r="V17" t="s">
        <v>246</v>
      </c>
      <c r="W17">
        <v>15400000</v>
      </c>
    </row>
    <row r="18" spans="1:23" x14ac:dyDescent="0.25">
      <c r="A18">
        <v>181</v>
      </c>
      <c r="B18" t="s">
        <v>209</v>
      </c>
      <c r="C18">
        <v>72</v>
      </c>
      <c r="D18">
        <v>4400</v>
      </c>
      <c r="E18" s="3">
        <v>35000000</v>
      </c>
      <c r="F18" s="3">
        <v>420000</v>
      </c>
      <c r="G18" s="6">
        <v>6.4999999999999997E-3</v>
      </c>
      <c r="H18" s="3">
        <v>222900</v>
      </c>
      <c r="I18" s="3">
        <v>1900000000</v>
      </c>
      <c r="J18" t="s">
        <v>33</v>
      </c>
      <c r="M18" t="s">
        <v>247</v>
      </c>
      <c r="N18">
        <v>16364</v>
      </c>
      <c r="P18" t="s">
        <v>247</v>
      </c>
      <c r="Q18">
        <v>699970</v>
      </c>
      <c r="S18" t="s">
        <v>247</v>
      </c>
      <c r="T18">
        <v>17430700000</v>
      </c>
      <c r="V18" t="s">
        <v>247</v>
      </c>
      <c r="W18">
        <v>357420700</v>
      </c>
    </row>
    <row r="19" spans="1:23" ht="15.75" thickBot="1" x14ac:dyDescent="0.3">
      <c r="A19">
        <v>182</v>
      </c>
      <c r="B19" t="s">
        <v>210</v>
      </c>
      <c r="C19">
        <v>84</v>
      </c>
      <c r="D19">
        <v>7600</v>
      </c>
      <c r="E19" s="3">
        <v>34800000</v>
      </c>
      <c r="F19" s="3">
        <v>226400</v>
      </c>
      <c r="G19" s="6">
        <v>3.5999999999999999E-3</v>
      </c>
      <c r="H19" s="3">
        <v>121100</v>
      </c>
      <c r="I19" s="3">
        <v>1700000000</v>
      </c>
      <c r="J19" t="s">
        <v>33</v>
      </c>
      <c r="M19" s="4" t="s">
        <v>248</v>
      </c>
      <c r="N19" s="4">
        <v>200</v>
      </c>
      <c r="P19" s="4" t="s">
        <v>248</v>
      </c>
      <c r="Q19" s="4">
        <v>200</v>
      </c>
      <c r="S19" s="4" t="s">
        <v>248</v>
      </c>
      <c r="T19" s="4">
        <v>200</v>
      </c>
      <c r="V19" s="4" t="s">
        <v>248</v>
      </c>
      <c r="W19" s="4">
        <v>200</v>
      </c>
    </row>
    <row r="20" spans="1:23" x14ac:dyDescent="0.25">
      <c r="A20">
        <v>186</v>
      </c>
      <c r="B20" t="s">
        <v>214</v>
      </c>
      <c r="C20">
        <v>84</v>
      </c>
      <c r="D20">
        <v>4600</v>
      </c>
      <c r="E20" s="3">
        <v>34700000</v>
      </c>
      <c r="F20" s="3">
        <v>367800</v>
      </c>
      <c r="G20" s="6">
        <v>5.7000000000000002E-3</v>
      </c>
      <c r="H20" s="3">
        <v>192300</v>
      </c>
      <c r="I20" s="3">
        <v>1700000000</v>
      </c>
      <c r="J20" t="s">
        <v>33</v>
      </c>
    </row>
    <row r="21" spans="1:23" ht="15.75" thickBot="1" x14ac:dyDescent="0.3">
      <c r="A21">
        <v>198</v>
      </c>
      <c r="B21" t="s">
        <v>228</v>
      </c>
      <c r="C21">
        <v>79</v>
      </c>
      <c r="D21">
        <v>770</v>
      </c>
      <c r="E21" s="3">
        <v>33200000</v>
      </c>
      <c r="F21" s="3">
        <v>193300</v>
      </c>
      <c r="G21" s="6">
        <v>2.5999999999999999E-3</v>
      </c>
      <c r="H21" s="3">
        <v>82600</v>
      </c>
      <c r="I21" s="3">
        <v>149200000</v>
      </c>
      <c r="J21" t="s">
        <v>33</v>
      </c>
    </row>
    <row r="22" spans="1:23" x14ac:dyDescent="0.25">
      <c r="A22">
        <v>10</v>
      </c>
      <c r="B22" t="s">
        <v>21</v>
      </c>
      <c r="C22">
        <v>91</v>
      </c>
      <c r="D22">
        <v>7400</v>
      </c>
      <c r="E22" s="3">
        <v>254500000</v>
      </c>
      <c r="F22" s="3">
        <v>1900000</v>
      </c>
      <c r="G22" s="6">
        <v>5.8999999999999999E-3</v>
      </c>
      <c r="H22" s="3">
        <v>1500000</v>
      </c>
      <c r="I22" s="3">
        <v>13900000000</v>
      </c>
      <c r="J22" t="s">
        <v>22</v>
      </c>
      <c r="M22" s="5" t="s">
        <v>6</v>
      </c>
      <c r="N22" s="5"/>
      <c r="P22" s="5" t="s">
        <v>7</v>
      </c>
      <c r="Q22" s="5"/>
      <c r="S22" s="5" t="s">
        <v>8</v>
      </c>
      <c r="T22" s="5"/>
    </row>
    <row r="23" spans="1:23" x14ac:dyDescent="0.25">
      <c r="A23">
        <v>49</v>
      </c>
      <c r="B23" t="s">
        <v>65</v>
      </c>
      <c r="C23">
        <v>83</v>
      </c>
      <c r="D23">
        <v>2500</v>
      </c>
      <c r="E23" s="3">
        <v>69900000</v>
      </c>
      <c r="F23" s="3">
        <v>3500000</v>
      </c>
      <c r="G23" s="6">
        <v>2.87E-2</v>
      </c>
      <c r="H23" s="3">
        <v>2000000</v>
      </c>
      <c r="I23" s="3">
        <v>8800000000</v>
      </c>
      <c r="J23" t="s">
        <v>22</v>
      </c>
    </row>
    <row r="24" spans="1:23" x14ac:dyDescent="0.25">
      <c r="A24">
        <v>127</v>
      </c>
      <c r="B24" t="s">
        <v>151</v>
      </c>
      <c r="C24">
        <v>86</v>
      </c>
      <c r="D24">
        <v>680</v>
      </c>
      <c r="E24" s="3">
        <v>44800000</v>
      </c>
      <c r="F24" s="3">
        <v>1400000</v>
      </c>
      <c r="G24" s="6">
        <v>2.6100000000000002E-2</v>
      </c>
      <c r="H24" s="3">
        <v>1200000</v>
      </c>
      <c r="I24" s="3">
        <v>925700000</v>
      </c>
      <c r="J24" t="s">
        <v>22</v>
      </c>
      <c r="M24" s="15" t="s">
        <v>236</v>
      </c>
      <c r="N24">
        <v>1.8924999999999994E-2</v>
      </c>
      <c r="P24" s="15" t="s">
        <v>236</v>
      </c>
      <c r="Q24">
        <v>1208132.5</v>
      </c>
      <c r="S24" s="15" t="s">
        <v>236</v>
      </c>
      <c r="T24">
        <v>3658112500</v>
      </c>
    </row>
    <row r="25" spans="1:23" x14ac:dyDescent="0.25">
      <c r="A25">
        <v>144</v>
      </c>
      <c r="B25" t="s">
        <v>169</v>
      </c>
      <c r="C25">
        <v>83</v>
      </c>
      <c r="D25">
        <v>670</v>
      </c>
      <c r="E25" s="3">
        <v>41500000</v>
      </c>
      <c r="F25" s="3">
        <v>1100000</v>
      </c>
      <c r="G25" s="6">
        <v>3.9699999999999999E-2</v>
      </c>
      <c r="H25" s="3">
        <v>1600000</v>
      </c>
      <c r="I25" s="3">
        <v>767000000</v>
      </c>
      <c r="J25" t="s">
        <v>22</v>
      </c>
      <c r="M25" t="s">
        <v>237</v>
      </c>
      <c r="N25">
        <v>2.3504684393588654E-3</v>
      </c>
      <c r="P25" t="s">
        <v>237</v>
      </c>
      <c r="Q25">
        <v>131403.19786831233</v>
      </c>
      <c r="S25" t="s">
        <v>237</v>
      </c>
      <c r="T25">
        <v>393288452.11664987</v>
      </c>
    </row>
    <row r="26" spans="1:23" x14ac:dyDescent="0.25">
      <c r="A26">
        <v>192</v>
      </c>
      <c r="B26" t="s">
        <v>221</v>
      </c>
      <c r="C26">
        <v>84</v>
      </c>
      <c r="D26">
        <v>1400</v>
      </c>
      <c r="E26" s="3">
        <v>33600000</v>
      </c>
      <c r="F26" s="3">
        <v>2000000</v>
      </c>
      <c r="G26" s="6">
        <v>3.5799999999999998E-2</v>
      </c>
      <c r="H26" s="3">
        <v>1200000</v>
      </c>
      <c r="I26" s="3">
        <v>2800000000</v>
      </c>
      <c r="J26" t="s">
        <v>22</v>
      </c>
      <c r="M26" s="15" t="s">
        <v>238</v>
      </c>
      <c r="N26">
        <v>8.6500000000000014E-3</v>
      </c>
      <c r="P26" s="15" t="s">
        <v>238</v>
      </c>
      <c r="Q26">
        <v>532150</v>
      </c>
      <c r="S26" s="15" t="s">
        <v>238</v>
      </c>
      <c r="T26">
        <v>2000000000</v>
      </c>
    </row>
    <row r="27" spans="1:23" x14ac:dyDescent="0.25">
      <c r="A27">
        <v>40</v>
      </c>
      <c r="B27" t="s">
        <v>55</v>
      </c>
      <c r="C27">
        <v>88</v>
      </c>
      <c r="D27">
        <v>2000</v>
      </c>
      <c r="E27" s="3">
        <v>76100000</v>
      </c>
      <c r="F27" s="3">
        <v>975100</v>
      </c>
      <c r="G27" s="6">
        <v>4.1000000000000003E-3</v>
      </c>
      <c r="H27" s="3">
        <v>304700</v>
      </c>
      <c r="I27" s="3">
        <v>1900000000</v>
      </c>
      <c r="J27" s="1" t="s">
        <v>86</v>
      </c>
      <c r="M27" s="15" t="s">
        <v>239</v>
      </c>
      <c r="N27">
        <v>2.0000000000000001E-4</v>
      </c>
      <c r="P27" s="15" t="s">
        <v>239</v>
      </c>
      <c r="Q27">
        <v>0</v>
      </c>
      <c r="S27" s="15" t="s">
        <v>239</v>
      </c>
      <c r="T27">
        <v>1600000000</v>
      </c>
    </row>
    <row r="28" spans="1:23" x14ac:dyDescent="0.25">
      <c r="A28">
        <v>66</v>
      </c>
      <c r="B28" t="s">
        <v>85</v>
      </c>
      <c r="C28">
        <v>84</v>
      </c>
      <c r="D28">
        <v>8200</v>
      </c>
      <c r="E28" s="3">
        <v>62800000</v>
      </c>
      <c r="F28" s="3">
        <v>1200000</v>
      </c>
      <c r="G28" s="6">
        <v>1.12E-2</v>
      </c>
      <c r="H28" s="3">
        <v>696300</v>
      </c>
      <c r="I28" s="3">
        <v>9800000000</v>
      </c>
      <c r="J28" t="s">
        <v>86</v>
      </c>
      <c r="L28" s="21"/>
      <c r="M28" s="21" t="s">
        <v>240</v>
      </c>
      <c r="N28">
        <v>3.3240643448712304E-2</v>
      </c>
      <c r="O28" s="21"/>
      <c r="P28" s="21" t="s">
        <v>240</v>
      </c>
      <c r="Q28">
        <v>1858321.8456456268</v>
      </c>
      <c r="R28" s="21"/>
      <c r="S28" s="21" t="s">
        <v>240</v>
      </c>
      <c r="T28">
        <v>5561938629.0808783</v>
      </c>
    </row>
    <row r="29" spans="1:23" x14ac:dyDescent="0.25">
      <c r="A29">
        <v>93</v>
      </c>
      <c r="B29" t="s">
        <v>115</v>
      </c>
      <c r="C29">
        <v>87</v>
      </c>
      <c r="D29">
        <v>10000</v>
      </c>
      <c r="E29" s="3">
        <v>52800000</v>
      </c>
      <c r="F29" s="3">
        <v>878000</v>
      </c>
      <c r="G29" s="6">
        <v>6.6E-3</v>
      </c>
      <c r="H29" s="3">
        <v>340500</v>
      </c>
      <c r="I29" s="3">
        <v>8800000000</v>
      </c>
      <c r="J29" t="s">
        <v>86</v>
      </c>
      <c r="L29" s="21"/>
      <c r="M29" s="21" t="s">
        <v>241</v>
      </c>
      <c r="N29">
        <v>1.1049403768844202E-3</v>
      </c>
      <c r="O29" s="21"/>
      <c r="P29" s="21" t="s">
        <v>241</v>
      </c>
      <c r="Q29">
        <v>3453360082003.769</v>
      </c>
      <c r="R29" s="21"/>
      <c r="S29" s="21" t="s">
        <v>241</v>
      </c>
      <c r="T29">
        <v>3.0935161313662075E+19</v>
      </c>
    </row>
    <row r="30" spans="1:23" x14ac:dyDescent="0.25">
      <c r="A30">
        <v>101</v>
      </c>
      <c r="B30" t="s">
        <v>122</v>
      </c>
      <c r="C30">
        <v>86</v>
      </c>
      <c r="D30">
        <v>1100</v>
      </c>
      <c r="E30" s="3">
        <v>49900000</v>
      </c>
      <c r="F30" s="3">
        <v>1400000</v>
      </c>
      <c r="G30" s="6">
        <v>7.4999999999999997E-3</v>
      </c>
      <c r="H30" s="3">
        <v>363900</v>
      </c>
      <c r="I30" s="3">
        <v>1500000000</v>
      </c>
      <c r="J30" t="s">
        <v>86</v>
      </c>
      <c r="M30" t="s">
        <v>242</v>
      </c>
      <c r="N30">
        <v>28.169923562682573</v>
      </c>
      <c r="P30" t="s">
        <v>242</v>
      </c>
      <c r="Q30">
        <v>11.499522311167119</v>
      </c>
      <c r="S30" t="s">
        <v>242</v>
      </c>
      <c r="T30">
        <v>45.966589496954683</v>
      </c>
    </row>
    <row r="31" spans="1:23" x14ac:dyDescent="0.25">
      <c r="A31">
        <v>134</v>
      </c>
      <c r="B31" t="s">
        <v>158</v>
      </c>
      <c r="C31">
        <v>81</v>
      </c>
      <c r="D31">
        <v>10000</v>
      </c>
      <c r="E31" s="3">
        <v>43400000</v>
      </c>
      <c r="F31" s="3">
        <v>381600</v>
      </c>
      <c r="G31" s="6">
        <v>3.3E-3</v>
      </c>
      <c r="H31" s="3">
        <v>139300</v>
      </c>
      <c r="I31" s="3">
        <v>3800000000</v>
      </c>
      <c r="J31" t="s">
        <v>86</v>
      </c>
      <c r="M31" t="s">
        <v>243</v>
      </c>
      <c r="N31">
        <v>4.6641225392507142</v>
      </c>
      <c r="P31" t="s">
        <v>243</v>
      </c>
      <c r="Q31">
        <v>3.0430716185199955</v>
      </c>
      <c r="S31" t="s">
        <v>243</v>
      </c>
      <c r="T31">
        <v>5.6478596705261257</v>
      </c>
    </row>
    <row r="32" spans="1:23" x14ac:dyDescent="0.25">
      <c r="A32">
        <v>175</v>
      </c>
      <c r="B32" t="s">
        <v>202</v>
      </c>
      <c r="C32">
        <v>47</v>
      </c>
      <c r="D32">
        <v>30</v>
      </c>
      <c r="E32" s="3">
        <v>35900000</v>
      </c>
      <c r="F32" s="3">
        <v>518100</v>
      </c>
      <c r="G32" s="6">
        <v>8.0000000000000002E-3</v>
      </c>
      <c r="H32" s="3">
        <v>285900</v>
      </c>
      <c r="I32" s="3">
        <v>18700000</v>
      </c>
      <c r="J32" t="s">
        <v>235</v>
      </c>
      <c r="M32" s="21" t="s">
        <v>244</v>
      </c>
      <c r="N32">
        <v>0.2641</v>
      </c>
      <c r="P32" s="21" t="s">
        <v>244</v>
      </c>
      <c r="Q32">
        <v>12600000</v>
      </c>
      <c r="S32" s="21" t="s">
        <v>244</v>
      </c>
      <c r="T32">
        <v>57381700000</v>
      </c>
    </row>
    <row r="33" spans="1:20" x14ac:dyDescent="0.25">
      <c r="A33">
        <v>94</v>
      </c>
      <c r="B33" t="s">
        <v>116</v>
      </c>
      <c r="C33">
        <v>22</v>
      </c>
      <c r="D33">
        <v>840</v>
      </c>
      <c r="E33" s="3">
        <v>52500000</v>
      </c>
      <c r="F33" s="3">
        <v>1800000</v>
      </c>
      <c r="G33" s="6">
        <v>2.18E-2</v>
      </c>
      <c r="H33" s="3">
        <v>1100000</v>
      </c>
      <c r="I33" s="3">
        <v>1500000000</v>
      </c>
      <c r="J33" s="1" t="s">
        <v>234</v>
      </c>
      <c r="M33" t="s">
        <v>245</v>
      </c>
      <c r="N33">
        <v>0</v>
      </c>
      <c r="P33" t="s">
        <v>245</v>
      </c>
      <c r="Q33">
        <v>0</v>
      </c>
      <c r="S33" t="s">
        <v>245</v>
      </c>
      <c r="T33">
        <v>18300000</v>
      </c>
    </row>
    <row r="34" spans="1:20" x14ac:dyDescent="0.25">
      <c r="A34">
        <v>46</v>
      </c>
      <c r="B34" t="s">
        <v>61</v>
      </c>
      <c r="C34">
        <v>86</v>
      </c>
      <c r="D34">
        <v>1200</v>
      </c>
      <c r="E34" s="3">
        <v>72700000</v>
      </c>
      <c r="F34" s="3">
        <v>2500000</v>
      </c>
      <c r="G34" s="6">
        <v>2.1600000000000001E-2</v>
      </c>
      <c r="H34" s="3">
        <v>1600000</v>
      </c>
      <c r="I34" s="3">
        <v>2800000000</v>
      </c>
      <c r="J34" t="s">
        <v>90</v>
      </c>
      <c r="M34" t="s">
        <v>246</v>
      </c>
      <c r="N34">
        <v>0.2641</v>
      </c>
      <c r="P34" t="s">
        <v>246</v>
      </c>
      <c r="Q34">
        <v>12600000</v>
      </c>
      <c r="S34" t="s">
        <v>246</v>
      </c>
      <c r="T34">
        <v>57400000000</v>
      </c>
    </row>
    <row r="35" spans="1:20" x14ac:dyDescent="0.25">
      <c r="A35">
        <v>69</v>
      </c>
      <c r="B35" t="s">
        <v>89</v>
      </c>
      <c r="C35">
        <v>86</v>
      </c>
      <c r="D35">
        <v>10000</v>
      </c>
      <c r="E35" s="3">
        <v>61900000</v>
      </c>
      <c r="F35" s="3">
        <v>500500</v>
      </c>
      <c r="G35" s="6">
        <v>5.1999999999999998E-3</v>
      </c>
      <c r="H35" s="3">
        <v>322200</v>
      </c>
      <c r="I35" s="3">
        <v>5000000000</v>
      </c>
      <c r="J35" t="s">
        <v>90</v>
      </c>
      <c r="M35" t="s">
        <v>247</v>
      </c>
      <c r="N35">
        <v>3.7849999999999988</v>
      </c>
      <c r="P35" t="s">
        <v>247</v>
      </c>
      <c r="Q35">
        <v>241626500</v>
      </c>
      <c r="S35" t="s">
        <v>247</v>
      </c>
      <c r="T35">
        <v>731622500000</v>
      </c>
    </row>
    <row r="36" spans="1:20" ht="15.75" thickBot="1" x14ac:dyDescent="0.3">
      <c r="A36">
        <v>77</v>
      </c>
      <c r="B36" t="s">
        <v>98</v>
      </c>
      <c r="C36">
        <v>42</v>
      </c>
      <c r="D36">
        <v>2000</v>
      </c>
      <c r="E36" s="3">
        <v>56900000</v>
      </c>
      <c r="F36" s="3">
        <v>878500</v>
      </c>
      <c r="G36" s="6">
        <v>1.6199999999999999E-2</v>
      </c>
      <c r="H36" s="3">
        <v>918900</v>
      </c>
      <c r="I36" s="3">
        <v>1800000000</v>
      </c>
      <c r="J36" t="s">
        <v>90</v>
      </c>
      <c r="M36" s="4" t="s">
        <v>248</v>
      </c>
      <c r="N36" s="4">
        <v>200</v>
      </c>
      <c r="P36" s="4" t="s">
        <v>248</v>
      </c>
      <c r="Q36" s="4">
        <v>200</v>
      </c>
      <c r="S36" s="4" t="s">
        <v>248</v>
      </c>
      <c r="T36" s="4">
        <v>200</v>
      </c>
    </row>
    <row r="37" spans="1:20" x14ac:dyDescent="0.25">
      <c r="A37">
        <v>80</v>
      </c>
      <c r="B37" t="s">
        <v>102</v>
      </c>
      <c r="C37">
        <v>80</v>
      </c>
      <c r="D37">
        <v>1300</v>
      </c>
      <c r="E37" s="3">
        <v>55200000</v>
      </c>
      <c r="F37" s="3">
        <v>1400000</v>
      </c>
      <c r="G37" s="6">
        <v>8.5000000000000006E-3</v>
      </c>
      <c r="H37" s="3">
        <v>462600</v>
      </c>
      <c r="I37" s="3">
        <v>1800000000</v>
      </c>
      <c r="J37" t="s">
        <v>90</v>
      </c>
    </row>
    <row r="38" spans="1:20" x14ac:dyDescent="0.25">
      <c r="A38">
        <v>108</v>
      </c>
      <c r="B38" t="s">
        <v>130</v>
      </c>
      <c r="C38">
        <v>82</v>
      </c>
      <c r="D38">
        <v>6500</v>
      </c>
      <c r="E38" s="3">
        <v>48700000</v>
      </c>
      <c r="F38" s="3">
        <v>127500</v>
      </c>
      <c r="G38" s="6">
        <v>8.0000000000000004E-4</v>
      </c>
      <c r="H38" s="3">
        <v>40500</v>
      </c>
      <c r="I38" s="3">
        <v>824000000</v>
      </c>
      <c r="J38" t="s">
        <v>90</v>
      </c>
    </row>
    <row r="39" spans="1:20" x14ac:dyDescent="0.25">
      <c r="A39">
        <v>145</v>
      </c>
      <c r="B39" t="s">
        <v>170</v>
      </c>
      <c r="C39">
        <v>85</v>
      </c>
      <c r="D39">
        <v>9700</v>
      </c>
      <c r="E39" s="3">
        <v>41500000</v>
      </c>
      <c r="F39" s="3">
        <v>88800</v>
      </c>
      <c r="G39" s="6">
        <v>1.6000000000000001E-3</v>
      </c>
      <c r="H39" s="3">
        <v>63600</v>
      </c>
      <c r="I39" s="3">
        <v>863000000</v>
      </c>
      <c r="J39" t="s">
        <v>90</v>
      </c>
    </row>
    <row r="40" spans="1:20" x14ac:dyDescent="0.25">
      <c r="A40">
        <v>170</v>
      </c>
      <c r="B40" t="s">
        <v>197</v>
      </c>
      <c r="C40">
        <v>83</v>
      </c>
      <c r="D40">
        <v>870</v>
      </c>
      <c r="E40" s="3">
        <v>36500000</v>
      </c>
      <c r="F40" s="3">
        <v>1100000</v>
      </c>
      <c r="G40" s="6">
        <v>5.7000000000000002E-3</v>
      </c>
      <c r="H40" s="3">
        <v>203600</v>
      </c>
      <c r="I40" s="3">
        <v>955400000</v>
      </c>
      <c r="J40" t="s">
        <v>90</v>
      </c>
    </row>
    <row r="41" spans="1:20" x14ac:dyDescent="0.25">
      <c r="A41">
        <v>194</v>
      </c>
      <c r="B41" t="s">
        <v>224</v>
      </c>
      <c r="C41">
        <v>41</v>
      </c>
      <c r="D41">
        <v>370</v>
      </c>
      <c r="E41" s="3">
        <v>33500000</v>
      </c>
      <c r="F41" s="3">
        <v>1100000</v>
      </c>
      <c r="G41" s="6">
        <v>1.61E-2</v>
      </c>
      <c r="H41" s="3">
        <v>532700</v>
      </c>
      <c r="I41" s="3">
        <v>391900000</v>
      </c>
      <c r="J41" t="s">
        <v>90</v>
      </c>
    </row>
    <row r="42" spans="1:20" x14ac:dyDescent="0.25">
      <c r="A42">
        <v>173</v>
      </c>
      <c r="B42" t="s">
        <v>200</v>
      </c>
      <c r="C42">
        <v>77</v>
      </c>
      <c r="D42">
        <v>10000</v>
      </c>
      <c r="E42" s="3">
        <v>36000000</v>
      </c>
      <c r="F42" s="3">
        <v>197900</v>
      </c>
      <c r="G42" s="6">
        <v>1.8E-3</v>
      </c>
      <c r="H42" s="3">
        <v>64600</v>
      </c>
      <c r="I42" s="3">
        <v>2000000000</v>
      </c>
      <c r="J42" t="s">
        <v>220</v>
      </c>
    </row>
    <row r="43" spans="1:20" x14ac:dyDescent="0.25">
      <c r="A43">
        <v>184</v>
      </c>
      <c r="B43" t="s">
        <v>212</v>
      </c>
      <c r="C43">
        <v>83</v>
      </c>
      <c r="D43">
        <v>940</v>
      </c>
      <c r="E43" s="3">
        <v>34700000</v>
      </c>
      <c r="F43" s="3">
        <v>597200</v>
      </c>
      <c r="G43" s="6">
        <v>1.6799999999999999E-2</v>
      </c>
      <c r="H43" s="3">
        <v>533500</v>
      </c>
      <c r="I43" s="3">
        <v>561300000</v>
      </c>
      <c r="J43" t="s">
        <v>220</v>
      </c>
    </row>
    <row r="44" spans="1:20" x14ac:dyDescent="0.25">
      <c r="A44">
        <v>191</v>
      </c>
      <c r="B44" t="s">
        <v>219</v>
      </c>
      <c r="C44">
        <v>79</v>
      </c>
      <c r="D44">
        <v>9300</v>
      </c>
      <c r="E44" s="3">
        <v>33700000</v>
      </c>
      <c r="F44" s="3">
        <v>231300</v>
      </c>
      <c r="G44" s="6">
        <v>2.3E-3</v>
      </c>
      <c r="H44" s="3">
        <v>76500</v>
      </c>
      <c r="I44" s="3">
        <v>2200000000</v>
      </c>
      <c r="J44" t="s">
        <v>220</v>
      </c>
    </row>
    <row r="45" spans="1:20" x14ac:dyDescent="0.25">
      <c r="A45">
        <v>16</v>
      </c>
      <c r="B45" t="s">
        <v>28</v>
      </c>
      <c r="C45">
        <v>87</v>
      </c>
      <c r="D45">
        <v>1400</v>
      </c>
      <c r="E45" s="3">
        <v>211800000</v>
      </c>
      <c r="F45" s="3">
        <v>3500000</v>
      </c>
      <c r="G45" s="6">
        <v>9.5999999999999992E-3</v>
      </c>
      <c r="H45" s="3">
        <v>2000000</v>
      </c>
      <c r="I45" s="3">
        <v>4900000000</v>
      </c>
      <c r="J45" s="1" t="s">
        <v>63</v>
      </c>
    </row>
    <row r="46" spans="1:20" x14ac:dyDescent="0.25">
      <c r="A46">
        <v>44</v>
      </c>
      <c r="B46" t="s">
        <v>59</v>
      </c>
      <c r="C46">
        <v>81</v>
      </c>
      <c r="D46">
        <v>1900</v>
      </c>
      <c r="E46" s="3">
        <v>73900000</v>
      </c>
      <c r="F46" s="3">
        <v>1600000</v>
      </c>
      <c r="G46" s="6">
        <v>1.17E-2</v>
      </c>
      <c r="H46" s="3">
        <v>859900</v>
      </c>
      <c r="I46" s="3">
        <v>3000000000</v>
      </c>
      <c r="J46" s="2" t="s">
        <v>63</v>
      </c>
    </row>
    <row r="47" spans="1:20" x14ac:dyDescent="0.25">
      <c r="A47">
        <v>47</v>
      </c>
      <c r="B47" t="s">
        <v>62</v>
      </c>
      <c r="C47">
        <v>84</v>
      </c>
      <c r="D47">
        <v>2300</v>
      </c>
      <c r="E47" s="3">
        <v>70400000</v>
      </c>
      <c r="F47" s="3">
        <v>1500000</v>
      </c>
      <c r="G47" s="6">
        <v>5.4000000000000003E-3</v>
      </c>
      <c r="H47" s="3">
        <v>370100</v>
      </c>
      <c r="I47" s="3">
        <v>3500000000</v>
      </c>
      <c r="J47" t="s">
        <v>63</v>
      </c>
    </row>
    <row r="48" spans="1:20" x14ac:dyDescent="0.25">
      <c r="A48">
        <v>51</v>
      </c>
      <c r="B48" t="s">
        <v>67</v>
      </c>
      <c r="C48">
        <v>85</v>
      </c>
      <c r="D48">
        <v>540</v>
      </c>
      <c r="E48" s="3">
        <v>68900000</v>
      </c>
      <c r="F48" s="3">
        <v>2900000</v>
      </c>
      <c r="G48" s="6">
        <v>3.0099999999999998E-2</v>
      </c>
      <c r="H48" s="3">
        <v>2000000</v>
      </c>
      <c r="I48" s="3">
        <v>1600000000</v>
      </c>
      <c r="J48" t="s">
        <v>63</v>
      </c>
    </row>
    <row r="49" spans="1:10" x14ac:dyDescent="0.25">
      <c r="A49">
        <v>52</v>
      </c>
      <c r="B49" t="s">
        <v>68</v>
      </c>
      <c r="C49">
        <v>82</v>
      </c>
      <c r="D49">
        <v>1800</v>
      </c>
      <c r="E49" s="3">
        <v>68700000</v>
      </c>
      <c r="F49" s="3">
        <v>1800000</v>
      </c>
      <c r="G49" s="6">
        <v>3.1399999999999997E-2</v>
      </c>
      <c r="H49" s="3">
        <v>2100000</v>
      </c>
      <c r="I49" s="3">
        <v>3300000000</v>
      </c>
      <c r="J49" t="s">
        <v>63</v>
      </c>
    </row>
    <row r="50" spans="1:10" x14ac:dyDescent="0.25">
      <c r="A50">
        <v>53</v>
      </c>
      <c r="B50" t="s">
        <v>69</v>
      </c>
      <c r="C50">
        <v>83</v>
      </c>
      <c r="D50">
        <v>260</v>
      </c>
      <c r="E50" s="3">
        <v>68400000</v>
      </c>
      <c r="F50" s="3">
        <v>1600000</v>
      </c>
      <c r="G50" s="6">
        <v>2.23E-2</v>
      </c>
      <c r="H50" s="3">
        <v>1500000</v>
      </c>
      <c r="I50" s="3">
        <v>419000000</v>
      </c>
      <c r="J50" t="s">
        <v>63</v>
      </c>
    </row>
    <row r="51" spans="1:10" x14ac:dyDescent="0.25">
      <c r="A51">
        <v>58</v>
      </c>
      <c r="B51" t="s">
        <v>75</v>
      </c>
      <c r="C51">
        <v>85</v>
      </c>
      <c r="D51">
        <v>1000</v>
      </c>
      <c r="E51" s="3">
        <v>66300000</v>
      </c>
      <c r="F51" s="3">
        <v>1700000</v>
      </c>
      <c r="G51" s="6">
        <v>2.2499999999999999E-2</v>
      </c>
      <c r="H51" s="3">
        <v>1500000</v>
      </c>
      <c r="I51" s="3">
        <v>1700000000</v>
      </c>
      <c r="J51" t="s">
        <v>63</v>
      </c>
    </row>
    <row r="52" spans="1:10" x14ac:dyDescent="0.25">
      <c r="A52">
        <v>67</v>
      </c>
      <c r="B52" t="s">
        <v>87</v>
      </c>
      <c r="C52">
        <v>85</v>
      </c>
      <c r="D52">
        <v>1900</v>
      </c>
      <c r="E52" s="3">
        <v>62800000</v>
      </c>
      <c r="F52" s="3">
        <v>1500000</v>
      </c>
      <c r="G52" s="6">
        <v>1.01E-2</v>
      </c>
      <c r="H52" s="3">
        <v>624900</v>
      </c>
      <c r="I52" s="3">
        <v>2900000000</v>
      </c>
      <c r="J52" t="s">
        <v>63</v>
      </c>
    </row>
    <row r="53" spans="1:10" x14ac:dyDescent="0.25">
      <c r="A53">
        <v>68</v>
      </c>
      <c r="B53" t="s">
        <v>88</v>
      </c>
      <c r="C53">
        <v>85</v>
      </c>
      <c r="D53">
        <v>2400</v>
      </c>
      <c r="E53" s="3">
        <v>62700000</v>
      </c>
      <c r="F53" s="3">
        <v>1100000</v>
      </c>
      <c r="G53" s="6">
        <v>1.15E-2</v>
      </c>
      <c r="H53" s="3">
        <v>718800</v>
      </c>
      <c r="I53" s="3">
        <v>2800000000</v>
      </c>
      <c r="J53" t="s">
        <v>63</v>
      </c>
    </row>
    <row r="54" spans="1:10" x14ac:dyDescent="0.25">
      <c r="A54">
        <v>72</v>
      </c>
      <c r="B54" t="s">
        <v>93</v>
      </c>
      <c r="C54">
        <v>85</v>
      </c>
      <c r="D54">
        <v>1200</v>
      </c>
      <c r="E54" s="3">
        <v>59500000</v>
      </c>
      <c r="F54" s="3">
        <v>1900000</v>
      </c>
      <c r="G54" s="6">
        <v>2.3400000000000001E-2</v>
      </c>
      <c r="H54" s="3">
        <v>1400000</v>
      </c>
      <c r="I54" s="3">
        <v>2200000000</v>
      </c>
      <c r="J54" t="s">
        <v>63</v>
      </c>
    </row>
    <row r="55" spans="1:10" x14ac:dyDescent="0.25">
      <c r="A55">
        <v>79</v>
      </c>
      <c r="B55" t="s">
        <v>101</v>
      </c>
      <c r="C55">
        <v>83</v>
      </c>
      <c r="D55">
        <v>3300</v>
      </c>
      <c r="E55" s="3">
        <v>55600000</v>
      </c>
      <c r="F55" s="3">
        <v>3100000</v>
      </c>
      <c r="G55" s="6">
        <v>0.10249999999999999</v>
      </c>
      <c r="H55" s="3">
        <v>5700000</v>
      </c>
      <c r="I55" s="3">
        <v>10100000000</v>
      </c>
      <c r="J55" t="s">
        <v>63</v>
      </c>
    </row>
    <row r="56" spans="1:10" x14ac:dyDescent="0.25">
      <c r="A56">
        <v>87</v>
      </c>
      <c r="B56" t="s">
        <v>109</v>
      </c>
      <c r="C56">
        <v>76</v>
      </c>
      <c r="D56">
        <v>1200</v>
      </c>
      <c r="E56" s="3">
        <v>53500000</v>
      </c>
      <c r="F56" s="3">
        <v>1400000</v>
      </c>
      <c r="G56" s="6">
        <v>1.3299999999999999E-2</v>
      </c>
      <c r="H56" s="3">
        <v>693900</v>
      </c>
      <c r="I56" s="3">
        <v>1600000000</v>
      </c>
      <c r="J56" t="s">
        <v>63</v>
      </c>
    </row>
    <row r="57" spans="1:10" x14ac:dyDescent="0.25">
      <c r="A57">
        <v>89</v>
      </c>
      <c r="B57" t="s">
        <v>111</v>
      </c>
      <c r="C57">
        <v>84</v>
      </c>
      <c r="D57">
        <v>4600</v>
      </c>
      <c r="E57" s="3">
        <v>53400000</v>
      </c>
      <c r="F57" s="3">
        <v>764000</v>
      </c>
      <c r="G57" s="6">
        <v>5.7000000000000002E-3</v>
      </c>
      <c r="H57" s="3">
        <v>301300</v>
      </c>
      <c r="I57" s="3">
        <v>3500000000</v>
      </c>
      <c r="J57" t="s">
        <v>63</v>
      </c>
    </row>
    <row r="58" spans="1:10" x14ac:dyDescent="0.25">
      <c r="A58">
        <v>100</v>
      </c>
      <c r="B58" t="s">
        <v>121</v>
      </c>
      <c r="C58">
        <v>76</v>
      </c>
      <c r="D58">
        <v>2700</v>
      </c>
      <c r="E58" s="3">
        <v>502000000</v>
      </c>
      <c r="F58" s="3">
        <v>897200</v>
      </c>
      <c r="G58" s="6">
        <v>1.21E-2</v>
      </c>
      <c r="H58" s="3">
        <v>604400</v>
      </c>
      <c r="I58" s="3">
        <v>2400000000</v>
      </c>
      <c r="J58" t="s">
        <v>63</v>
      </c>
    </row>
    <row r="59" spans="1:10" x14ac:dyDescent="0.25">
      <c r="A59">
        <v>131</v>
      </c>
      <c r="B59" t="s">
        <v>155</v>
      </c>
      <c r="C59">
        <v>84</v>
      </c>
      <c r="D59">
        <v>1600</v>
      </c>
      <c r="E59" s="3">
        <v>43800000</v>
      </c>
      <c r="F59" s="3">
        <v>1300000</v>
      </c>
      <c r="G59" s="6">
        <v>2.18E-2</v>
      </c>
      <c r="H59" s="3">
        <v>944300</v>
      </c>
      <c r="I59" s="3">
        <v>2200000000</v>
      </c>
      <c r="J59" t="s">
        <v>63</v>
      </c>
    </row>
    <row r="60" spans="1:10" x14ac:dyDescent="0.25">
      <c r="A60">
        <v>132</v>
      </c>
      <c r="B60" t="s">
        <v>156</v>
      </c>
      <c r="C60">
        <v>84</v>
      </c>
      <c r="D60">
        <v>1900</v>
      </c>
      <c r="E60" s="3">
        <v>43800000</v>
      </c>
      <c r="F60" s="3">
        <v>1100000</v>
      </c>
      <c r="G60" s="6">
        <v>1.4800000000000001E-2</v>
      </c>
      <c r="H60" s="3">
        <v>640500</v>
      </c>
      <c r="I60" s="3">
        <v>2000000000</v>
      </c>
      <c r="J60" t="s">
        <v>63</v>
      </c>
    </row>
    <row r="61" spans="1:10" x14ac:dyDescent="0.25">
      <c r="A61">
        <v>133</v>
      </c>
      <c r="B61" t="s">
        <v>157</v>
      </c>
      <c r="C61">
        <v>85</v>
      </c>
      <c r="D61">
        <v>580</v>
      </c>
      <c r="E61" s="3">
        <v>43700000</v>
      </c>
      <c r="F61" s="3">
        <v>1600000</v>
      </c>
      <c r="G61" s="6">
        <v>3.8199999999999998E-2</v>
      </c>
      <c r="H61" s="3">
        <v>1600000</v>
      </c>
      <c r="I61" s="3">
        <v>949900000</v>
      </c>
      <c r="J61" t="s">
        <v>63</v>
      </c>
    </row>
    <row r="62" spans="1:10" x14ac:dyDescent="0.25">
      <c r="A62">
        <v>138</v>
      </c>
      <c r="B62" t="s">
        <v>162</v>
      </c>
      <c r="C62">
        <v>83</v>
      </c>
      <c r="D62">
        <v>950</v>
      </c>
      <c r="E62" s="3">
        <v>42200000</v>
      </c>
      <c r="F62" s="3">
        <v>736400</v>
      </c>
      <c r="G62" s="6">
        <v>1.49E-2</v>
      </c>
      <c r="H62" s="3">
        <v>624500</v>
      </c>
      <c r="I62" s="3">
        <v>710700000</v>
      </c>
      <c r="J62" t="s">
        <v>63</v>
      </c>
    </row>
    <row r="63" spans="1:10" x14ac:dyDescent="0.25">
      <c r="A63">
        <v>156</v>
      </c>
      <c r="B63" t="s">
        <v>182</v>
      </c>
      <c r="C63">
        <v>58</v>
      </c>
      <c r="D63">
        <v>100</v>
      </c>
      <c r="E63" s="3">
        <v>39100000</v>
      </c>
      <c r="F63" s="3">
        <v>4100000</v>
      </c>
      <c r="G63" s="6">
        <v>1.6999999999999999E-3</v>
      </c>
      <c r="H63" s="3">
        <v>0</v>
      </c>
      <c r="I63" s="3">
        <v>439400000</v>
      </c>
      <c r="J63" t="s">
        <v>63</v>
      </c>
    </row>
    <row r="64" spans="1:10" x14ac:dyDescent="0.25">
      <c r="A64">
        <v>163</v>
      </c>
      <c r="B64" t="s">
        <v>190</v>
      </c>
      <c r="C64">
        <v>85</v>
      </c>
      <c r="D64">
        <v>5300</v>
      </c>
      <c r="E64" s="3">
        <v>38300000</v>
      </c>
      <c r="F64" s="3">
        <v>695400</v>
      </c>
      <c r="G64" s="6">
        <v>1.7500000000000002E-2</v>
      </c>
      <c r="H64" s="3">
        <v>658300</v>
      </c>
      <c r="I64" s="3">
        <v>3700000000</v>
      </c>
      <c r="J64" t="s">
        <v>63</v>
      </c>
    </row>
    <row r="65" spans="1:10" x14ac:dyDescent="0.25">
      <c r="A65">
        <v>167</v>
      </c>
      <c r="B65" t="s">
        <v>194</v>
      </c>
      <c r="C65">
        <v>84</v>
      </c>
      <c r="D65">
        <v>1300</v>
      </c>
      <c r="E65" s="3">
        <v>37400000</v>
      </c>
      <c r="F65" s="3">
        <v>505700</v>
      </c>
      <c r="G65" s="6">
        <v>6.7999999999999996E-3</v>
      </c>
      <c r="H65" s="3">
        <v>246900</v>
      </c>
      <c r="I65" s="3">
        <v>672100000</v>
      </c>
      <c r="J65" t="s">
        <v>63</v>
      </c>
    </row>
    <row r="66" spans="1:10" x14ac:dyDescent="0.25">
      <c r="A66">
        <v>176</v>
      </c>
      <c r="B66" t="s">
        <v>203</v>
      </c>
      <c r="C66">
        <v>82</v>
      </c>
      <c r="D66">
        <v>1100</v>
      </c>
      <c r="E66" s="3">
        <v>35600000</v>
      </c>
      <c r="F66" s="3">
        <v>1300000</v>
      </c>
      <c r="G66" s="6">
        <v>2.5399999999999999E-2</v>
      </c>
      <c r="H66" s="3">
        <v>780000</v>
      </c>
      <c r="I66" s="3">
        <v>1500000000</v>
      </c>
      <c r="J66" t="s">
        <v>63</v>
      </c>
    </row>
    <row r="67" spans="1:10" x14ac:dyDescent="0.25">
      <c r="A67">
        <v>177</v>
      </c>
      <c r="B67" t="s">
        <v>204</v>
      </c>
      <c r="C67">
        <v>83</v>
      </c>
      <c r="D67">
        <v>2100</v>
      </c>
      <c r="E67" s="3">
        <v>35600000</v>
      </c>
      <c r="F67" s="3">
        <v>1100000</v>
      </c>
      <c r="G67" s="6">
        <v>1.2E-2</v>
      </c>
      <c r="H67" s="3">
        <v>422900</v>
      </c>
      <c r="I67" s="3">
        <v>2200000000</v>
      </c>
      <c r="J67" t="s">
        <v>63</v>
      </c>
    </row>
    <row r="68" spans="1:10" x14ac:dyDescent="0.25">
      <c r="A68">
        <v>180</v>
      </c>
      <c r="B68" t="s">
        <v>208</v>
      </c>
      <c r="C68">
        <v>76</v>
      </c>
      <c r="D68">
        <v>1000</v>
      </c>
      <c r="E68" s="3">
        <v>35300000</v>
      </c>
      <c r="F68" s="3">
        <v>800400</v>
      </c>
      <c r="G68" s="6">
        <v>2.0299999999999999E-2</v>
      </c>
      <c r="H68" s="3">
        <v>664500</v>
      </c>
      <c r="I68" s="3">
        <v>810000000</v>
      </c>
      <c r="J68" t="s">
        <v>63</v>
      </c>
    </row>
    <row r="69" spans="1:10" x14ac:dyDescent="0.25">
      <c r="A69">
        <v>195</v>
      </c>
      <c r="B69" t="s">
        <v>225</v>
      </c>
      <c r="C69">
        <v>75</v>
      </c>
      <c r="D69">
        <v>4800</v>
      </c>
      <c r="E69" s="3">
        <v>33300000</v>
      </c>
      <c r="F69" s="3">
        <v>264700</v>
      </c>
      <c r="G69" s="6">
        <v>6.3E-3</v>
      </c>
      <c r="H69" s="3">
        <v>209200</v>
      </c>
      <c r="I69" s="3">
        <v>1300000000</v>
      </c>
      <c r="J69" t="s">
        <v>63</v>
      </c>
    </row>
    <row r="70" spans="1:10" x14ac:dyDescent="0.25">
      <c r="A70">
        <v>63</v>
      </c>
      <c r="B70" t="s">
        <v>81</v>
      </c>
      <c r="C70">
        <v>83</v>
      </c>
      <c r="D70">
        <v>17500</v>
      </c>
      <c r="E70" s="3">
        <v>63500000</v>
      </c>
      <c r="F70" s="3">
        <v>386900</v>
      </c>
      <c r="G70" s="6">
        <v>5.7999999999999996E-3</v>
      </c>
      <c r="H70" s="3">
        <v>366600</v>
      </c>
      <c r="I70" s="3">
        <v>6800000000</v>
      </c>
      <c r="J70" t="s">
        <v>82</v>
      </c>
    </row>
    <row r="71" spans="1:10" x14ac:dyDescent="0.25">
      <c r="A71">
        <v>95</v>
      </c>
      <c r="B71" t="s">
        <v>117</v>
      </c>
      <c r="C71">
        <v>85</v>
      </c>
      <c r="D71">
        <v>10000</v>
      </c>
      <c r="E71" s="3">
        <v>52400000</v>
      </c>
      <c r="F71" s="3">
        <v>147300</v>
      </c>
      <c r="G71" s="6">
        <v>1.1000000000000001E-3</v>
      </c>
      <c r="H71" s="3">
        <v>56300</v>
      </c>
      <c r="I71" s="3">
        <v>1500000000</v>
      </c>
      <c r="J71" t="s">
        <v>82</v>
      </c>
    </row>
    <row r="72" spans="1:10" x14ac:dyDescent="0.25">
      <c r="A72">
        <v>107</v>
      </c>
      <c r="B72" t="s">
        <v>129</v>
      </c>
      <c r="C72">
        <v>84</v>
      </c>
      <c r="D72">
        <v>6500</v>
      </c>
      <c r="E72" s="3">
        <v>48900000</v>
      </c>
      <c r="F72" s="3">
        <v>372400</v>
      </c>
      <c r="G72" s="6">
        <v>2.7000000000000001E-3</v>
      </c>
      <c r="H72" s="3">
        <v>131800</v>
      </c>
      <c r="I72" s="3">
        <v>2400000000</v>
      </c>
      <c r="J72" t="s">
        <v>82</v>
      </c>
    </row>
    <row r="73" spans="1:10" x14ac:dyDescent="0.25">
      <c r="A73">
        <v>113</v>
      </c>
      <c r="B73" t="s">
        <v>135</v>
      </c>
      <c r="C73">
        <v>85</v>
      </c>
      <c r="D73">
        <v>3500</v>
      </c>
      <c r="E73" s="3">
        <v>47700000</v>
      </c>
      <c r="F73" s="3">
        <v>452600</v>
      </c>
      <c r="G73" s="6">
        <v>4.1000000000000003E-3</v>
      </c>
      <c r="H73" s="3">
        <v>189600</v>
      </c>
      <c r="I73" s="3">
        <v>1600000000</v>
      </c>
      <c r="J73" s="1" t="s">
        <v>82</v>
      </c>
    </row>
    <row r="74" spans="1:10" x14ac:dyDescent="0.25">
      <c r="A74">
        <v>151</v>
      </c>
      <c r="B74" t="s">
        <v>177</v>
      </c>
      <c r="C74">
        <v>81</v>
      </c>
      <c r="D74">
        <v>4500</v>
      </c>
      <c r="E74" s="3">
        <v>40000000</v>
      </c>
      <c r="F74" s="3">
        <v>118300</v>
      </c>
      <c r="G74" s="6">
        <v>2.2000000000000001E-3</v>
      </c>
      <c r="H74" s="3">
        <v>87400</v>
      </c>
      <c r="I74" s="3">
        <v>529900000</v>
      </c>
      <c r="J74" t="s">
        <v>82</v>
      </c>
    </row>
    <row r="75" spans="1:10" x14ac:dyDescent="0.25">
      <c r="A75">
        <v>155</v>
      </c>
      <c r="B75" t="s">
        <v>181</v>
      </c>
      <c r="C75">
        <v>84</v>
      </c>
      <c r="D75">
        <v>1200</v>
      </c>
      <c r="E75" s="3">
        <v>39200000</v>
      </c>
      <c r="F75" s="3">
        <v>486500</v>
      </c>
      <c r="G75" s="6">
        <v>5.8999999999999999E-3</v>
      </c>
      <c r="H75" s="3">
        <v>227700</v>
      </c>
      <c r="I75" s="3">
        <v>563900000</v>
      </c>
      <c r="J75" t="s">
        <v>82</v>
      </c>
    </row>
    <row r="76" spans="1:10" x14ac:dyDescent="0.25">
      <c r="A76">
        <v>160</v>
      </c>
      <c r="B76" t="s">
        <v>186</v>
      </c>
      <c r="C76">
        <v>75</v>
      </c>
      <c r="D76">
        <v>13400</v>
      </c>
      <c r="E76" s="3">
        <v>38800000</v>
      </c>
      <c r="F76" s="3">
        <v>139300</v>
      </c>
      <c r="G76" s="6">
        <v>1.2999999999999999E-3</v>
      </c>
      <c r="H76" s="3">
        <v>49100</v>
      </c>
      <c r="I76" s="3">
        <v>1900000000</v>
      </c>
      <c r="J76" t="s">
        <v>82</v>
      </c>
    </row>
    <row r="77" spans="1:10" x14ac:dyDescent="0.25">
      <c r="A77">
        <v>169</v>
      </c>
      <c r="B77" t="s">
        <v>196</v>
      </c>
      <c r="C77">
        <v>76</v>
      </c>
      <c r="D77">
        <v>380</v>
      </c>
      <c r="E77" s="3">
        <v>36900000</v>
      </c>
      <c r="F77" s="3">
        <v>172800</v>
      </c>
      <c r="G77" s="6">
        <v>1.1999999999999999E-3</v>
      </c>
      <c r="H77" s="3">
        <v>43400</v>
      </c>
      <c r="I77" s="3">
        <v>66700000</v>
      </c>
      <c r="J77" t="s">
        <v>82</v>
      </c>
    </row>
    <row r="78" spans="1:10" x14ac:dyDescent="0.25">
      <c r="A78">
        <v>171</v>
      </c>
      <c r="B78" t="s">
        <v>198</v>
      </c>
      <c r="C78">
        <v>85</v>
      </c>
      <c r="D78">
        <v>9900</v>
      </c>
      <c r="E78" s="3">
        <v>36500000</v>
      </c>
      <c r="F78" s="3">
        <v>150500</v>
      </c>
      <c r="G78" s="6">
        <v>1E-3</v>
      </c>
      <c r="H78" s="3">
        <v>33400</v>
      </c>
      <c r="I78" s="3">
        <v>1500000000</v>
      </c>
      <c r="J78" t="s">
        <v>82</v>
      </c>
    </row>
    <row r="79" spans="1:10" x14ac:dyDescent="0.25">
      <c r="A79">
        <v>183</v>
      </c>
      <c r="B79" t="s">
        <v>211</v>
      </c>
      <c r="C79">
        <v>83</v>
      </c>
      <c r="D79">
        <v>4100</v>
      </c>
      <c r="E79" s="3">
        <v>34800000</v>
      </c>
      <c r="F79" s="3">
        <v>145400</v>
      </c>
      <c r="G79" s="6">
        <v>1.6999999999999999E-3</v>
      </c>
      <c r="H79" s="3">
        <v>58600</v>
      </c>
      <c r="I79" s="3">
        <v>589600000</v>
      </c>
      <c r="J79" t="s">
        <v>82</v>
      </c>
    </row>
    <row r="80" spans="1:10" x14ac:dyDescent="0.25">
      <c r="A80">
        <v>200</v>
      </c>
      <c r="B80" t="s">
        <v>230</v>
      </c>
      <c r="C80">
        <v>80</v>
      </c>
      <c r="D80">
        <v>4200</v>
      </c>
      <c r="E80" s="3">
        <v>32800000</v>
      </c>
      <c r="F80" s="3">
        <v>232200</v>
      </c>
      <c r="G80" s="6">
        <v>3.0000000000000001E-3</v>
      </c>
      <c r="H80" s="3">
        <v>97400</v>
      </c>
      <c r="I80" s="3">
        <v>969100000</v>
      </c>
      <c r="J80" t="s">
        <v>82</v>
      </c>
    </row>
    <row r="81" spans="1:10" x14ac:dyDescent="0.25">
      <c r="A81">
        <v>83</v>
      </c>
      <c r="B81" t="s">
        <v>105</v>
      </c>
      <c r="C81">
        <v>87</v>
      </c>
      <c r="D81">
        <v>10000</v>
      </c>
      <c r="E81" s="3">
        <v>54500000</v>
      </c>
      <c r="F81" s="3">
        <v>194800</v>
      </c>
      <c r="G81" s="6">
        <v>2.5000000000000001E-3</v>
      </c>
      <c r="H81" s="3">
        <v>135500</v>
      </c>
      <c r="I81" s="3">
        <v>1900000000</v>
      </c>
      <c r="J81" s="1" t="s">
        <v>128</v>
      </c>
    </row>
    <row r="82" spans="1:10" x14ac:dyDescent="0.25">
      <c r="A82">
        <v>106</v>
      </c>
      <c r="B82" t="s">
        <v>127</v>
      </c>
      <c r="C82">
        <v>86</v>
      </c>
      <c r="D82">
        <v>8900</v>
      </c>
      <c r="E82" s="3">
        <v>49000000</v>
      </c>
      <c r="F82" s="3">
        <v>115100</v>
      </c>
      <c r="G82" s="6">
        <v>1.5E-3</v>
      </c>
      <c r="H82" s="3">
        <v>72400</v>
      </c>
      <c r="I82" s="3">
        <v>1000000000</v>
      </c>
      <c r="J82" t="s">
        <v>128</v>
      </c>
    </row>
    <row r="83" spans="1:10" x14ac:dyDescent="0.25">
      <c r="A83">
        <v>197</v>
      </c>
      <c r="B83" t="s">
        <v>227</v>
      </c>
      <c r="C83">
        <v>81</v>
      </c>
      <c r="D83">
        <v>3800</v>
      </c>
      <c r="E83" s="3">
        <v>33200000</v>
      </c>
      <c r="F83" s="3">
        <v>390400</v>
      </c>
      <c r="G83" s="6">
        <v>6.4000000000000003E-3</v>
      </c>
      <c r="H83" s="3">
        <v>208000</v>
      </c>
      <c r="I83" s="3">
        <v>1500000000</v>
      </c>
      <c r="J83" t="s">
        <v>253</v>
      </c>
    </row>
    <row r="84" spans="1:10" x14ac:dyDescent="0.25">
      <c r="A84">
        <v>178</v>
      </c>
      <c r="B84" t="s">
        <v>205</v>
      </c>
      <c r="C84">
        <v>78</v>
      </c>
      <c r="D84">
        <v>590</v>
      </c>
      <c r="E84" s="3">
        <v>35500000</v>
      </c>
      <c r="F84" s="3">
        <v>2600000</v>
      </c>
      <c r="G84" s="6">
        <v>5.2299999999999999E-2</v>
      </c>
      <c r="H84" s="3">
        <v>1800000</v>
      </c>
      <c r="I84" s="3">
        <v>1600000000</v>
      </c>
      <c r="J84" t="s">
        <v>206</v>
      </c>
    </row>
    <row r="85" spans="1:10" x14ac:dyDescent="0.25">
      <c r="A85">
        <v>185</v>
      </c>
      <c r="B85" t="s">
        <v>213</v>
      </c>
      <c r="C85">
        <v>68</v>
      </c>
      <c r="D85">
        <v>1900</v>
      </c>
      <c r="E85" s="3">
        <v>34700000</v>
      </c>
      <c r="F85" s="3">
        <v>1500000</v>
      </c>
      <c r="G85" s="6">
        <v>3.49E-2</v>
      </c>
      <c r="H85" s="3">
        <v>1200000</v>
      </c>
      <c r="I85" s="3">
        <v>2800000000</v>
      </c>
      <c r="J85" t="s">
        <v>206</v>
      </c>
    </row>
    <row r="86" spans="1:10" x14ac:dyDescent="0.25">
      <c r="A86">
        <v>30</v>
      </c>
      <c r="B86" t="s">
        <v>43</v>
      </c>
      <c r="C86">
        <v>85</v>
      </c>
      <c r="D86">
        <v>5200</v>
      </c>
      <c r="E86" s="3">
        <v>119600000</v>
      </c>
      <c r="F86" s="3">
        <v>1700000</v>
      </c>
      <c r="G86" s="6">
        <v>1.0999999999999999E-2</v>
      </c>
      <c r="H86" s="3">
        <v>1300000</v>
      </c>
      <c r="I86" s="3">
        <v>9000000000</v>
      </c>
      <c r="J86" t="s">
        <v>44</v>
      </c>
    </row>
    <row r="87" spans="1:10" x14ac:dyDescent="0.25">
      <c r="A87">
        <v>96</v>
      </c>
      <c r="B87">
        <v>433</v>
      </c>
      <c r="C87">
        <v>79</v>
      </c>
      <c r="D87">
        <v>10300</v>
      </c>
      <c r="E87" s="3">
        <v>51200000</v>
      </c>
      <c r="F87" s="3">
        <v>863200</v>
      </c>
      <c r="G87" s="6">
        <v>1.52E-2</v>
      </c>
      <c r="H87" s="3">
        <v>774200</v>
      </c>
      <c r="I87" s="3">
        <v>8900000000</v>
      </c>
      <c r="J87" t="s">
        <v>44</v>
      </c>
    </row>
    <row r="88" spans="1:10" x14ac:dyDescent="0.25">
      <c r="A88">
        <v>1</v>
      </c>
      <c r="B88" t="s">
        <v>10</v>
      </c>
      <c r="C88">
        <v>92</v>
      </c>
      <c r="D88">
        <v>3300</v>
      </c>
      <c r="E88" s="3">
        <v>475800000</v>
      </c>
      <c r="F88" s="3">
        <v>8700000</v>
      </c>
      <c r="G88" s="6">
        <v>1.3899999999999999E-2</v>
      </c>
      <c r="H88" s="3">
        <v>6500000</v>
      </c>
      <c r="I88" s="3">
        <v>29000000000</v>
      </c>
      <c r="J88" t="s">
        <v>285</v>
      </c>
    </row>
    <row r="89" spans="1:10" x14ac:dyDescent="0.25">
      <c r="A89">
        <v>123</v>
      </c>
      <c r="B89" t="s">
        <v>146</v>
      </c>
      <c r="C89">
        <v>80</v>
      </c>
      <c r="D89">
        <v>20</v>
      </c>
      <c r="E89" s="3">
        <v>45900000</v>
      </c>
      <c r="F89" s="3">
        <v>652500</v>
      </c>
      <c r="G89" s="6">
        <v>0.01</v>
      </c>
      <c r="H89" s="3">
        <v>455300</v>
      </c>
      <c r="I89" s="3">
        <v>18300000</v>
      </c>
      <c r="J89" t="s">
        <v>147</v>
      </c>
    </row>
    <row r="90" spans="1:10" x14ac:dyDescent="0.25">
      <c r="A90">
        <v>193</v>
      </c>
      <c r="B90" t="s">
        <v>222</v>
      </c>
      <c r="C90">
        <v>63</v>
      </c>
      <c r="D90">
        <v>4500</v>
      </c>
      <c r="E90" s="3">
        <v>33500000</v>
      </c>
      <c r="F90" s="3">
        <v>685100</v>
      </c>
      <c r="G90" s="6">
        <v>6.7000000000000002E-3</v>
      </c>
      <c r="H90" s="3">
        <v>220700</v>
      </c>
      <c r="I90" s="3">
        <v>3100000000</v>
      </c>
      <c r="J90" t="s">
        <v>223</v>
      </c>
    </row>
    <row r="91" spans="1:10" x14ac:dyDescent="0.25">
      <c r="A91">
        <v>39</v>
      </c>
      <c r="B91" t="s">
        <v>54</v>
      </c>
      <c r="C91">
        <v>70</v>
      </c>
      <c r="D91">
        <v>870</v>
      </c>
      <c r="E91" s="3">
        <v>80900000</v>
      </c>
      <c r="F91" s="3">
        <v>5800000</v>
      </c>
      <c r="G91" s="6">
        <v>0.09</v>
      </c>
      <c r="H91" s="3">
        <v>7200000</v>
      </c>
      <c r="I91" s="3">
        <v>5100000000</v>
      </c>
      <c r="J91" t="s">
        <v>232</v>
      </c>
    </row>
    <row r="92" spans="1:10" x14ac:dyDescent="0.25">
      <c r="A92">
        <v>50</v>
      </c>
      <c r="B92" t="s">
        <v>66</v>
      </c>
      <c r="C92">
        <v>76</v>
      </c>
      <c r="D92">
        <v>860</v>
      </c>
      <c r="E92" s="3">
        <v>68900000</v>
      </c>
      <c r="F92" s="3">
        <v>5100000</v>
      </c>
      <c r="G92" s="6">
        <v>8.3599999999999994E-2</v>
      </c>
      <c r="H92" s="3">
        <v>5700000</v>
      </c>
      <c r="I92" s="3">
        <v>4400000000</v>
      </c>
      <c r="J92" s="1" t="s">
        <v>231</v>
      </c>
    </row>
    <row r="93" spans="1:10" x14ac:dyDescent="0.25">
      <c r="A93">
        <v>57</v>
      </c>
      <c r="B93" t="s">
        <v>73</v>
      </c>
      <c r="C93">
        <v>78</v>
      </c>
      <c r="D93">
        <v>1200</v>
      </c>
      <c r="E93" s="3">
        <v>66900000</v>
      </c>
      <c r="F93" s="3">
        <v>4100000</v>
      </c>
      <c r="G93" s="6">
        <v>5.3999999999999999E-2</v>
      </c>
      <c r="H93" s="3">
        <v>3600000</v>
      </c>
      <c r="I93" s="3">
        <v>4900000000</v>
      </c>
      <c r="J93" t="s">
        <v>232</v>
      </c>
    </row>
    <row r="94" spans="1:10" x14ac:dyDescent="0.25">
      <c r="A94">
        <v>65</v>
      </c>
      <c r="B94" t="s">
        <v>84</v>
      </c>
      <c r="C94">
        <v>82</v>
      </c>
      <c r="D94">
        <v>830</v>
      </c>
      <c r="E94" s="3">
        <v>62900000</v>
      </c>
      <c r="F94" s="3">
        <v>4500000</v>
      </c>
      <c r="G94" s="6">
        <v>9.4299999999999995E-2</v>
      </c>
      <c r="H94" s="3">
        <v>5900000</v>
      </c>
      <c r="I94" s="3">
        <v>3800000000</v>
      </c>
      <c r="J94" t="s">
        <v>231</v>
      </c>
    </row>
    <row r="95" spans="1:10" x14ac:dyDescent="0.25">
      <c r="A95">
        <v>70</v>
      </c>
      <c r="B95" t="s">
        <v>91</v>
      </c>
      <c r="C95">
        <v>82</v>
      </c>
      <c r="D95">
        <v>820</v>
      </c>
      <c r="E95" s="3">
        <v>61800000</v>
      </c>
      <c r="F95" s="3">
        <v>4600000</v>
      </c>
      <c r="G95" s="6">
        <v>9.7199999999999995E-2</v>
      </c>
      <c r="H95" s="3">
        <v>6000000</v>
      </c>
      <c r="I95" s="3">
        <v>3800000000</v>
      </c>
      <c r="J95" t="s">
        <v>231</v>
      </c>
    </row>
    <row r="96" spans="1:10" x14ac:dyDescent="0.25">
      <c r="A96">
        <v>103</v>
      </c>
      <c r="B96" t="s">
        <v>124</v>
      </c>
      <c r="C96">
        <v>83</v>
      </c>
      <c r="D96">
        <v>60</v>
      </c>
      <c r="E96" s="3">
        <v>49300000</v>
      </c>
      <c r="F96" s="3">
        <v>15400000</v>
      </c>
      <c r="G96" s="6">
        <v>0.25800000000000001</v>
      </c>
      <c r="H96" s="3">
        <v>12600000</v>
      </c>
      <c r="I96" s="3">
        <v>987400000</v>
      </c>
      <c r="J96" s="1" t="s">
        <v>232</v>
      </c>
    </row>
    <row r="97" spans="1:10" x14ac:dyDescent="0.25">
      <c r="A97">
        <v>110</v>
      </c>
      <c r="B97" t="s">
        <v>132</v>
      </c>
      <c r="C97">
        <v>85</v>
      </c>
      <c r="D97">
        <v>1400</v>
      </c>
      <c r="E97" s="3">
        <v>48200000</v>
      </c>
      <c r="F97" s="3">
        <v>2100000</v>
      </c>
      <c r="G97" s="6">
        <v>2.7699999999999999E-2</v>
      </c>
      <c r="H97" s="3">
        <v>1300000</v>
      </c>
      <c r="I97" s="3">
        <v>3000000000</v>
      </c>
      <c r="J97" t="s">
        <v>232</v>
      </c>
    </row>
    <row r="98" spans="1:10" x14ac:dyDescent="0.25">
      <c r="A98">
        <v>141</v>
      </c>
      <c r="B98" t="s">
        <v>165</v>
      </c>
      <c r="C98">
        <v>83</v>
      </c>
      <c r="D98">
        <v>20</v>
      </c>
      <c r="E98" s="3">
        <v>41900000</v>
      </c>
      <c r="F98" s="3">
        <v>14200000</v>
      </c>
      <c r="G98" s="6">
        <v>0.2641</v>
      </c>
      <c r="H98" s="3">
        <v>11000000</v>
      </c>
      <c r="I98" s="3">
        <v>368100000</v>
      </c>
      <c r="J98" t="s">
        <v>232</v>
      </c>
    </row>
    <row r="99" spans="1:10" x14ac:dyDescent="0.25">
      <c r="A99">
        <v>168</v>
      </c>
      <c r="B99" t="s">
        <v>195</v>
      </c>
      <c r="C99">
        <v>83</v>
      </c>
      <c r="D99">
        <v>110</v>
      </c>
      <c r="E99" s="3">
        <v>37000000</v>
      </c>
      <c r="F99" s="3">
        <v>10900000</v>
      </c>
      <c r="G99" s="6">
        <v>0</v>
      </c>
      <c r="H99" s="3">
        <v>0</v>
      </c>
      <c r="I99" s="3">
        <v>1200000000</v>
      </c>
      <c r="J99" t="s">
        <v>232</v>
      </c>
    </row>
    <row r="100" spans="1:10" x14ac:dyDescent="0.25">
      <c r="A100">
        <v>29</v>
      </c>
      <c r="B100" t="s">
        <v>42</v>
      </c>
      <c r="C100">
        <v>90</v>
      </c>
      <c r="D100">
        <v>6900</v>
      </c>
      <c r="E100" s="3">
        <v>123400000</v>
      </c>
      <c r="F100" s="3">
        <v>996200</v>
      </c>
      <c r="G100" s="6">
        <v>4.7999999999999996E-3</v>
      </c>
      <c r="H100" s="3">
        <v>588300</v>
      </c>
      <c r="I100" s="3">
        <v>6800000000</v>
      </c>
      <c r="J100" t="s">
        <v>11</v>
      </c>
    </row>
    <row r="101" spans="1:10" x14ac:dyDescent="0.25">
      <c r="A101">
        <v>32</v>
      </c>
      <c r="B101" t="s">
        <v>46</v>
      </c>
      <c r="C101">
        <v>90</v>
      </c>
      <c r="D101">
        <v>10000</v>
      </c>
      <c r="E101" s="3">
        <v>111400000</v>
      </c>
      <c r="F101" s="3">
        <v>1200000</v>
      </c>
      <c r="G101" s="6">
        <v>6.4000000000000003E-3</v>
      </c>
      <c r="H101" s="3">
        <v>706300</v>
      </c>
      <c r="I101" s="3">
        <v>11600000000</v>
      </c>
      <c r="J101" t="s">
        <v>11</v>
      </c>
    </row>
    <row r="102" spans="1:10" x14ac:dyDescent="0.25">
      <c r="A102">
        <v>92</v>
      </c>
      <c r="B102" t="s">
        <v>114</v>
      </c>
      <c r="C102">
        <v>87</v>
      </c>
      <c r="D102">
        <v>2200</v>
      </c>
      <c r="E102" s="3">
        <v>52800000</v>
      </c>
      <c r="F102" s="3">
        <v>1100000</v>
      </c>
      <c r="G102" s="6">
        <v>1.06E-2</v>
      </c>
      <c r="H102" s="3">
        <v>557900</v>
      </c>
      <c r="I102" s="3">
        <v>2500000000</v>
      </c>
      <c r="J102" s="1" t="s">
        <v>11</v>
      </c>
    </row>
    <row r="103" spans="1:10" x14ac:dyDescent="0.25">
      <c r="A103">
        <v>135</v>
      </c>
      <c r="B103" t="s">
        <v>159</v>
      </c>
      <c r="C103">
        <v>85</v>
      </c>
      <c r="D103">
        <v>8900</v>
      </c>
      <c r="E103" s="3">
        <v>43200000</v>
      </c>
      <c r="F103" s="3">
        <v>65100</v>
      </c>
      <c r="G103" s="6">
        <v>2.0000000000000001E-4</v>
      </c>
      <c r="H103" s="3">
        <v>7700</v>
      </c>
      <c r="I103" s="3">
        <v>580700000</v>
      </c>
      <c r="J103" t="s">
        <v>11</v>
      </c>
    </row>
    <row r="104" spans="1:10" x14ac:dyDescent="0.25">
      <c r="A104">
        <v>150</v>
      </c>
      <c r="B104" t="s">
        <v>176</v>
      </c>
      <c r="C104">
        <v>85</v>
      </c>
      <c r="D104">
        <v>2000</v>
      </c>
      <c r="E104" s="3">
        <v>40000000</v>
      </c>
      <c r="F104" s="3">
        <v>250800</v>
      </c>
      <c r="G104" s="6">
        <v>4.1000000000000003E-3</v>
      </c>
      <c r="H104" s="3">
        <v>161700</v>
      </c>
      <c r="I104" s="3">
        <v>500500000</v>
      </c>
      <c r="J104" t="s">
        <v>11</v>
      </c>
    </row>
    <row r="105" spans="1:10" x14ac:dyDescent="0.25">
      <c r="A105">
        <v>81</v>
      </c>
      <c r="B105" t="s">
        <v>103</v>
      </c>
      <c r="C105">
        <v>86</v>
      </c>
      <c r="D105">
        <v>870</v>
      </c>
      <c r="E105" s="3">
        <v>55100000</v>
      </c>
      <c r="F105" s="3">
        <v>1500000</v>
      </c>
      <c r="G105" s="6">
        <v>1.5299999999999999E-2</v>
      </c>
      <c r="H105" s="3">
        <v>837100</v>
      </c>
      <c r="I105" s="3">
        <v>1300000000</v>
      </c>
      <c r="J105" s="1" t="s">
        <v>189</v>
      </c>
    </row>
    <row r="106" spans="1:10" x14ac:dyDescent="0.25">
      <c r="A106">
        <v>162</v>
      </c>
      <c r="B106" t="s">
        <v>188</v>
      </c>
      <c r="C106">
        <v>83</v>
      </c>
      <c r="D106">
        <v>7300</v>
      </c>
      <c r="E106" s="3">
        <v>38500000</v>
      </c>
      <c r="F106" s="3">
        <v>88400</v>
      </c>
      <c r="G106" s="6">
        <v>5.9999999999999995E-4</v>
      </c>
      <c r="H106" s="3">
        <v>22400</v>
      </c>
      <c r="I106" s="3">
        <v>644100000</v>
      </c>
      <c r="J106" t="s">
        <v>189</v>
      </c>
    </row>
    <row r="107" spans="1:10" x14ac:dyDescent="0.25">
      <c r="A107">
        <v>146</v>
      </c>
      <c r="B107" t="s">
        <v>171</v>
      </c>
      <c r="C107">
        <v>85</v>
      </c>
      <c r="D107">
        <v>1800</v>
      </c>
      <c r="E107" s="3">
        <v>40800000</v>
      </c>
      <c r="F107" s="3">
        <v>1000000</v>
      </c>
      <c r="G107" s="6">
        <v>7.6E-3</v>
      </c>
      <c r="H107" s="3">
        <v>299300</v>
      </c>
      <c r="I107" s="3">
        <v>1800000000</v>
      </c>
      <c r="J107" t="s">
        <v>172</v>
      </c>
    </row>
    <row r="108" spans="1:10" x14ac:dyDescent="0.25">
      <c r="A108">
        <v>59</v>
      </c>
      <c r="B108" t="s">
        <v>76</v>
      </c>
      <c r="C108">
        <v>82</v>
      </c>
      <c r="D108">
        <v>7000</v>
      </c>
      <c r="E108" s="3">
        <v>66200000</v>
      </c>
      <c r="F108" s="3">
        <v>332300</v>
      </c>
      <c r="G108" s="6">
        <v>5.1000000000000004E-3</v>
      </c>
      <c r="H108" s="3">
        <v>339000</v>
      </c>
      <c r="I108" s="3">
        <v>2300000000</v>
      </c>
      <c r="J108" t="s">
        <v>77</v>
      </c>
    </row>
    <row r="109" spans="1:10" x14ac:dyDescent="0.25">
      <c r="A109">
        <v>140</v>
      </c>
      <c r="B109" t="s">
        <v>164</v>
      </c>
      <c r="C109">
        <v>80</v>
      </c>
      <c r="D109">
        <v>3000</v>
      </c>
      <c r="E109" s="3">
        <v>42100000</v>
      </c>
      <c r="F109" s="3">
        <v>513100</v>
      </c>
      <c r="G109" s="6">
        <v>5.4999999999999997E-3</v>
      </c>
      <c r="H109" s="3">
        <v>221700</v>
      </c>
      <c r="I109" s="3">
        <v>1600000000</v>
      </c>
      <c r="J109" t="s">
        <v>77</v>
      </c>
    </row>
    <row r="110" spans="1:10" x14ac:dyDescent="0.25">
      <c r="A110">
        <v>158</v>
      </c>
      <c r="B110" t="s">
        <v>184</v>
      </c>
      <c r="C110">
        <v>80</v>
      </c>
      <c r="D110">
        <v>1800</v>
      </c>
      <c r="E110" s="3">
        <v>39000000</v>
      </c>
      <c r="F110" s="3">
        <v>815800</v>
      </c>
      <c r="G110" s="6">
        <v>1.01E-2</v>
      </c>
      <c r="H110" s="3">
        <v>383300</v>
      </c>
      <c r="I110" s="3">
        <v>1400000000</v>
      </c>
      <c r="J110" t="s">
        <v>77</v>
      </c>
    </row>
    <row r="111" spans="1:10" x14ac:dyDescent="0.25">
      <c r="A111">
        <v>114</v>
      </c>
      <c r="B111" t="s">
        <v>136</v>
      </c>
      <c r="C111">
        <v>81</v>
      </c>
      <c r="D111">
        <v>2300</v>
      </c>
      <c r="E111" s="3">
        <v>47300000</v>
      </c>
      <c r="F111" s="3">
        <v>728200</v>
      </c>
      <c r="G111" s="6">
        <v>2.8999999999999998E-3</v>
      </c>
      <c r="H111" s="3">
        <v>133000</v>
      </c>
      <c r="I111" s="3">
        <v>1700000000</v>
      </c>
      <c r="J111" t="s">
        <v>137</v>
      </c>
    </row>
    <row r="112" spans="1:10" x14ac:dyDescent="0.25">
      <c r="A112">
        <v>34</v>
      </c>
      <c r="B112" t="s">
        <v>48</v>
      </c>
      <c r="C112">
        <v>74</v>
      </c>
      <c r="D112">
        <v>1300</v>
      </c>
      <c r="E112" s="3">
        <v>85900000</v>
      </c>
      <c r="F112" s="3">
        <v>2100000</v>
      </c>
      <c r="G112" s="6">
        <v>1.26E-2</v>
      </c>
      <c r="H112" s="3">
        <v>1100000</v>
      </c>
      <c r="I112" s="3">
        <v>2600000000</v>
      </c>
      <c r="J112" t="s">
        <v>49</v>
      </c>
    </row>
    <row r="113" spans="1:10" x14ac:dyDescent="0.25">
      <c r="A113">
        <v>54</v>
      </c>
      <c r="B113" t="s">
        <v>70</v>
      </c>
      <c r="C113">
        <v>77</v>
      </c>
      <c r="D113">
        <v>1200</v>
      </c>
      <c r="E113" s="3">
        <v>67700000</v>
      </c>
      <c r="F113" s="3">
        <v>5400000</v>
      </c>
      <c r="G113" s="6">
        <v>0.10829999999999999</v>
      </c>
      <c r="H113" s="3">
        <v>7300000</v>
      </c>
      <c r="I113" s="3">
        <v>6600000000</v>
      </c>
      <c r="J113" t="s">
        <v>49</v>
      </c>
    </row>
    <row r="114" spans="1:10" x14ac:dyDescent="0.25">
      <c r="A114">
        <v>71</v>
      </c>
      <c r="B114" t="s">
        <v>92</v>
      </c>
      <c r="C114">
        <v>85</v>
      </c>
      <c r="D114">
        <v>9900</v>
      </c>
      <c r="E114" s="3">
        <v>59600000</v>
      </c>
      <c r="F114" s="3">
        <v>381800</v>
      </c>
      <c r="G114" s="6">
        <v>4.1000000000000003E-3</v>
      </c>
      <c r="H114" s="3">
        <v>241600</v>
      </c>
      <c r="I114" s="3">
        <v>3800000000</v>
      </c>
      <c r="J114" t="s">
        <v>49</v>
      </c>
    </row>
    <row r="115" spans="1:10" x14ac:dyDescent="0.25">
      <c r="A115">
        <v>85</v>
      </c>
      <c r="B115" t="s">
        <v>107</v>
      </c>
      <c r="C115">
        <v>79</v>
      </c>
      <c r="D115">
        <v>3200</v>
      </c>
      <c r="E115" s="3">
        <v>54100000</v>
      </c>
      <c r="F115" s="3">
        <v>1100000</v>
      </c>
      <c r="G115" s="6">
        <v>2.06E-2</v>
      </c>
      <c r="H115" s="3">
        <v>1100000</v>
      </c>
      <c r="I115" s="3">
        <v>3600000000</v>
      </c>
      <c r="J115" t="s">
        <v>49</v>
      </c>
    </row>
    <row r="116" spans="1:10" x14ac:dyDescent="0.25">
      <c r="A116">
        <v>112</v>
      </c>
      <c r="B116" t="s">
        <v>134</v>
      </c>
      <c r="C116">
        <v>86</v>
      </c>
      <c r="D116">
        <v>980</v>
      </c>
      <c r="E116" s="3">
        <v>48100000</v>
      </c>
      <c r="F116" s="3">
        <v>763000</v>
      </c>
      <c r="G116" s="6">
        <v>1.43E-2</v>
      </c>
      <c r="H116" s="3">
        <v>681300</v>
      </c>
      <c r="I116" s="3">
        <v>753100000</v>
      </c>
      <c r="J116" t="s">
        <v>49</v>
      </c>
    </row>
    <row r="117" spans="1:10" x14ac:dyDescent="0.25">
      <c r="A117">
        <v>152</v>
      </c>
      <c r="B117" t="s">
        <v>178</v>
      </c>
      <c r="C117">
        <v>75</v>
      </c>
      <c r="D117">
        <v>10000</v>
      </c>
      <c r="E117" s="3">
        <v>39900000</v>
      </c>
      <c r="F117" s="3">
        <v>346700</v>
      </c>
      <c r="G117" s="6">
        <v>4.1999999999999997E-3</v>
      </c>
      <c r="H117" s="3">
        <v>162900</v>
      </c>
      <c r="I117" s="3">
        <v>3500000000</v>
      </c>
      <c r="J117" t="s">
        <v>49</v>
      </c>
    </row>
    <row r="118" spans="1:10" x14ac:dyDescent="0.25">
      <c r="A118">
        <v>2</v>
      </c>
      <c r="B118" t="s">
        <v>12</v>
      </c>
      <c r="C118">
        <v>91</v>
      </c>
      <c r="D118">
        <v>6900</v>
      </c>
      <c r="E118" s="3">
        <v>366200000</v>
      </c>
      <c r="F118" s="3">
        <v>8300000</v>
      </c>
      <c r="G118" s="6">
        <v>1.6199999999999999E-2</v>
      </c>
      <c r="H118" s="3">
        <v>5900000</v>
      </c>
      <c r="I118" s="3">
        <v>57400000000</v>
      </c>
      <c r="J118" t="s">
        <v>13</v>
      </c>
    </row>
    <row r="119" spans="1:10" x14ac:dyDescent="0.25">
      <c r="A119">
        <v>4</v>
      </c>
      <c r="B119" t="s">
        <v>15</v>
      </c>
      <c r="C119">
        <v>93</v>
      </c>
      <c r="D119">
        <v>1800</v>
      </c>
      <c r="E119" s="3">
        <v>342700000</v>
      </c>
      <c r="F119" s="3">
        <v>6200000</v>
      </c>
      <c r="G119" s="6">
        <v>9.7000000000000003E-3</v>
      </c>
      <c r="H119" s="3">
        <v>3300000</v>
      </c>
      <c r="I119" s="3">
        <v>11500000000</v>
      </c>
      <c r="J119" t="s">
        <v>13</v>
      </c>
    </row>
    <row r="120" spans="1:10" x14ac:dyDescent="0.25">
      <c r="A120">
        <v>5</v>
      </c>
      <c r="B120" t="s">
        <v>16</v>
      </c>
      <c r="C120">
        <v>91</v>
      </c>
      <c r="D120">
        <v>6800</v>
      </c>
      <c r="E120" s="3">
        <v>334100000</v>
      </c>
      <c r="F120" s="3">
        <v>1900000</v>
      </c>
      <c r="G120" s="6">
        <v>2E-3</v>
      </c>
      <c r="H120" s="3">
        <v>665300</v>
      </c>
      <c r="I120" s="3">
        <v>12500000000</v>
      </c>
      <c r="J120" t="s">
        <v>13</v>
      </c>
    </row>
    <row r="121" spans="1:10" x14ac:dyDescent="0.25">
      <c r="A121">
        <v>6</v>
      </c>
      <c r="B121" t="s">
        <v>17</v>
      </c>
      <c r="C121">
        <v>91</v>
      </c>
      <c r="D121">
        <v>5600</v>
      </c>
      <c r="E121" s="3">
        <v>329200000</v>
      </c>
      <c r="F121" s="3">
        <v>3500000</v>
      </c>
      <c r="G121" s="6">
        <v>8.8000000000000005E-3</v>
      </c>
      <c r="H121" s="3">
        <v>2900000</v>
      </c>
      <c r="I121" s="3">
        <v>19900000000</v>
      </c>
      <c r="J121" t="s">
        <v>13</v>
      </c>
    </row>
    <row r="122" spans="1:10" x14ac:dyDescent="0.25">
      <c r="A122">
        <v>7</v>
      </c>
      <c r="B122" t="s">
        <v>18</v>
      </c>
      <c r="C122">
        <v>92</v>
      </c>
      <c r="D122">
        <v>5000</v>
      </c>
      <c r="E122" s="3">
        <v>327700000</v>
      </c>
      <c r="F122" s="3">
        <v>3700000</v>
      </c>
      <c r="G122" s="6">
        <v>1.2E-2</v>
      </c>
      <c r="H122" s="3">
        <v>3900000</v>
      </c>
      <c r="I122" s="3">
        <v>18400000000</v>
      </c>
      <c r="J122" t="s">
        <v>13</v>
      </c>
    </row>
    <row r="123" spans="1:10" x14ac:dyDescent="0.25">
      <c r="A123">
        <v>8</v>
      </c>
      <c r="B123" t="s">
        <v>19</v>
      </c>
      <c r="C123">
        <v>92</v>
      </c>
      <c r="D123">
        <v>2000</v>
      </c>
      <c r="E123" s="3">
        <v>272800000</v>
      </c>
      <c r="F123" s="3">
        <v>3600000</v>
      </c>
      <c r="G123" s="6">
        <v>7.6E-3</v>
      </c>
      <c r="H123" s="3">
        <v>2000000</v>
      </c>
      <c r="I123" s="3">
        <v>7400000000</v>
      </c>
      <c r="J123" t="s">
        <v>13</v>
      </c>
    </row>
    <row r="124" spans="1:10" x14ac:dyDescent="0.25">
      <c r="A124">
        <v>9</v>
      </c>
      <c r="B124" t="s">
        <v>20</v>
      </c>
      <c r="C124">
        <v>89</v>
      </c>
      <c r="D124">
        <v>4100</v>
      </c>
      <c r="E124" s="3">
        <v>268300000</v>
      </c>
      <c r="F124" s="3">
        <v>2400000</v>
      </c>
      <c r="G124" s="6">
        <v>3.5000000000000001E-3</v>
      </c>
      <c r="H124" s="3">
        <v>926900</v>
      </c>
      <c r="I124" s="3">
        <v>9800000000</v>
      </c>
      <c r="J124" t="s">
        <v>13</v>
      </c>
    </row>
    <row r="125" spans="1:10" x14ac:dyDescent="0.25">
      <c r="A125">
        <v>11</v>
      </c>
      <c r="B125" t="s">
        <v>23</v>
      </c>
      <c r="C125">
        <v>90</v>
      </c>
      <c r="D125">
        <v>660</v>
      </c>
      <c r="E125" s="3">
        <v>254000000</v>
      </c>
      <c r="F125" s="3">
        <v>5500000</v>
      </c>
      <c r="G125" s="6">
        <v>2.0400000000000001E-2</v>
      </c>
      <c r="H125" s="3">
        <v>5100000</v>
      </c>
      <c r="I125" s="3">
        <v>3700000000</v>
      </c>
      <c r="J125" t="s">
        <v>13</v>
      </c>
    </row>
    <row r="126" spans="1:10" x14ac:dyDescent="0.25">
      <c r="A126">
        <v>12</v>
      </c>
      <c r="B126" t="s">
        <v>24</v>
      </c>
      <c r="C126">
        <v>91</v>
      </c>
      <c r="D126">
        <v>10000</v>
      </c>
      <c r="E126" s="3">
        <v>237000000</v>
      </c>
      <c r="F126" s="3">
        <v>302200</v>
      </c>
      <c r="G126" s="6">
        <v>6.9999999999999999E-4</v>
      </c>
      <c r="H126" s="3">
        <v>159300</v>
      </c>
      <c r="I126" s="3">
        <v>3000000000</v>
      </c>
      <c r="J126" t="s">
        <v>13</v>
      </c>
    </row>
    <row r="127" spans="1:10" x14ac:dyDescent="0.25">
      <c r="A127">
        <v>13</v>
      </c>
      <c r="B127" t="s">
        <v>25</v>
      </c>
      <c r="C127">
        <v>90</v>
      </c>
      <c r="D127">
        <v>950</v>
      </c>
      <c r="E127" s="3">
        <v>234100000</v>
      </c>
      <c r="F127" s="3">
        <v>329000</v>
      </c>
      <c r="G127" s="6">
        <v>8.0000000000000004E-4</v>
      </c>
      <c r="H127" s="3">
        <v>181800</v>
      </c>
      <c r="I127" s="3">
        <v>313600000</v>
      </c>
      <c r="J127" t="s">
        <v>13</v>
      </c>
    </row>
    <row r="128" spans="1:10" x14ac:dyDescent="0.25">
      <c r="A128">
        <v>14</v>
      </c>
      <c r="B128" t="s">
        <v>26</v>
      </c>
      <c r="C128">
        <v>91</v>
      </c>
      <c r="D128">
        <v>530</v>
      </c>
      <c r="E128" s="3">
        <v>222200000</v>
      </c>
      <c r="F128" s="3">
        <v>2400000</v>
      </c>
      <c r="G128" s="6">
        <v>1.01E-2</v>
      </c>
      <c r="H128" s="3">
        <v>2300000</v>
      </c>
      <c r="I128" s="3">
        <v>1300000000</v>
      </c>
      <c r="J128" t="s">
        <v>13</v>
      </c>
    </row>
    <row r="129" spans="1:10" x14ac:dyDescent="0.25">
      <c r="A129">
        <v>15</v>
      </c>
      <c r="B129" t="s">
        <v>27</v>
      </c>
      <c r="C129">
        <v>89</v>
      </c>
      <c r="D129">
        <v>3200</v>
      </c>
      <c r="E129" s="3">
        <v>220400000</v>
      </c>
      <c r="F129" s="3">
        <v>1700000</v>
      </c>
      <c r="G129" s="6">
        <v>6.1999999999999998E-3</v>
      </c>
      <c r="H129" s="3">
        <v>1400000</v>
      </c>
      <c r="I129" s="3">
        <v>5300000000</v>
      </c>
      <c r="J129" t="s">
        <v>13</v>
      </c>
    </row>
    <row r="130" spans="1:10" x14ac:dyDescent="0.25">
      <c r="A130">
        <v>17</v>
      </c>
      <c r="B130" t="s">
        <v>29</v>
      </c>
      <c r="C130">
        <v>90</v>
      </c>
      <c r="D130">
        <v>6400</v>
      </c>
      <c r="E130" s="3">
        <v>201600000</v>
      </c>
      <c r="F130" s="3">
        <v>2100000</v>
      </c>
      <c r="G130" s="6">
        <v>5.3E-3</v>
      </c>
      <c r="H130" s="3">
        <v>1000000</v>
      </c>
      <c r="I130" s="3">
        <v>13500000000</v>
      </c>
      <c r="J130" t="s">
        <v>13</v>
      </c>
    </row>
    <row r="131" spans="1:10" x14ac:dyDescent="0.25">
      <c r="A131">
        <v>18</v>
      </c>
      <c r="B131" t="s">
        <v>30</v>
      </c>
      <c r="C131">
        <v>89</v>
      </c>
      <c r="D131">
        <v>4400</v>
      </c>
      <c r="E131" s="3">
        <v>195200000</v>
      </c>
      <c r="F131" s="3">
        <v>1800000</v>
      </c>
      <c r="G131" s="6">
        <v>6.7000000000000002E-3</v>
      </c>
      <c r="H131" s="3">
        <v>1300000</v>
      </c>
      <c r="I131" s="3">
        <v>7700000000</v>
      </c>
      <c r="J131" t="s">
        <v>13</v>
      </c>
    </row>
    <row r="132" spans="1:10" x14ac:dyDescent="0.25">
      <c r="A132">
        <v>19</v>
      </c>
      <c r="B132" t="s">
        <v>31</v>
      </c>
      <c r="C132">
        <v>89</v>
      </c>
      <c r="D132">
        <v>1200</v>
      </c>
      <c r="E132" s="3">
        <v>181500000</v>
      </c>
      <c r="F132" s="3">
        <v>1300000</v>
      </c>
      <c r="G132" s="6">
        <v>5.1000000000000004E-3</v>
      </c>
      <c r="H132" s="3">
        <v>913600</v>
      </c>
      <c r="I132" s="3">
        <v>1600000000</v>
      </c>
      <c r="J132" t="s">
        <v>13</v>
      </c>
    </row>
    <row r="133" spans="1:10" x14ac:dyDescent="0.25">
      <c r="A133">
        <v>21</v>
      </c>
      <c r="B133" t="s">
        <v>34</v>
      </c>
      <c r="C133">
        <v>92</v>
      </c>
      <c r="D133">
        <v>2000</v>
      </c>
      <c r="E133" s="3">
        <v>170300000</v>
      </c>
      <c r="F133" s="3">
        <v>715000</v>
      </c>
      <c r="G133" s="6">
        <v>1.6000000000000001E-3</v>
      </c>
      <c r="H133" s="3">
        <v>265100</v>
      </c>
      <c r="I133" s="3">
        <v>1500000000</v>
      </c>
      <c r="J133" t="s">
        <v>13</v>
      </c>
    </row>
    <row r="134" spans="1:10" x14ac:dyDescent="0.25">
      <c r="A134">
        <v>22</v>
      </c>
      <c r="B134" t="s">
        <v>35</v>
      </c>
      <c r="C134">
        <v>88</v>
      </c>
      <c r="D134">
        <v>8200</v>
      </c>
      <c r="E134" s="3">
        <v>152000000</v>
      </c>
      <c r="F134" s="3">
        <v>522000</v>
      </c>
      <c r="G134" s="6">
        <v>8.0000000000000004E-4</v>
      </c>
      <c r="H134" s="3">
        <v>115200</v>
      </c>
      <c r="I134" s="3">
        <v>4300000000</v>
      </c>
      <c r="J134" t="s">
        <v>13</v>
      </c>
    </row>
    <row r="135" spans="1:10" x14ac:dyDescent="0.25">
      <c r="A135">
        <v>23</v>
      </c>
      <c r="B135" t="s">
        <v>36</v>
      </c>
      <c r="C135">
        <v>87</v>
      </c>
      <c r="D135">
        <v>3500</v>
      </c>
      <c r="E135" s="3">
        <v>150700000</v>
      </c>
      <c r="F135" s="3">
        <v>5800000</v>
      </c>
      <c r="G135" s="6">
        <v>3.1699999999999999E-2</v>
      </c>
      <c r="H135" s="3">
        <v>4800000</v>
      </c>
      <c r="I135" s="3">
        <v>20600000000</v>
      </c>
      <c r="J135" t="s">
        <v>13</v>
      </c>
    </row>
    <row r="136" spans="1:10" x14ac:dyDescent="0.25">
      <c r="A136">
        <v>24</v>
      </c>
      <c r="B136" t="s">
        <v>37</v>
      </c>
      <c r="C136">
        <v>75</v>
      </c>
      <c r="D136">
        <v>1600</v>
      </c>
      <c r="E136" s="3">
        <v>140500000</v>
      </c>
      <c r="F136" s="3">
        <v>3100000</v>
      </c>
      <c r="G136" s="6">
        <v>1.0999999999999999E-2</v>
      </c>
      <c r="H136" s="3">
        <v>1500000</v>
      </c>
      <c r="I136" s="3">
        <v>5000000000</v>
      </c>
      <c r="J136" t="s">
        <v>13</v>
      </c>
    </row>
    <row r="137" spans="1:10" x14ac:dyDescent="0.25">
      <c r="A137">
        <v>25</v>
      </c>
      <c r="B137" t="s">
        <v>38</v>
      </c>
      <c r="C137">
        <v>88</v>
      </c>
      <c r="D137">
        <v>80</v>
      </c>
      <c r="E137" s="3">
        <v>139100000</v>
      </c>
      <c r="F137" s="3">
        <v>1100000</v>
      </c>
      <c r="G137" s="6">
        <v>2.7000000000000001E-3</v>
      </c>
      <c r="H137" s="3">
        <v>363400</v>
      </c>
      <c r="I137" s="3">
        <v>91300000</v>
      </c>
      <c r="J137" t="s">
        <v>13</v>
      </c>
    </row>
    <row r="138" spans="1:10" x14ac:dyDescent="0.25">
      <c r="A138">
        <v>26</v>
      </c>
      <c r="B138" t="s">
        <v>39</v>
      </c>
      <c r="C138">
        <v>88</v>
      </c>
      <c r="D138">
        <v>4800</v>
      </c>
      <c r="E138" s="3">
        <v>135300000</v>
      </c>
      <c r="F138" s="3">
        <v>3700000</v>
      </c>
      <c r="G138" s="6">
        <v>2.0000000000000001E-4</v>
      </c>
      <c r="H138" s="3">
        <v>0</v>
      </c>
      <c r="I138" s="3">
        <v>17900000000</v>
      </c>
      <c r="J138" t="s">
        <v>13</v>
      </c>
    </row>
    <row r="139" spans="1:10" x14ac:dyDescent="0.25">
      <c r="A139">
        <v>27</v>
      </c>
      <c r="B139" t="s">
        <v>40</v>
      </c>
      <c r="C139">
        <v>86</v>
      </c>
      <c r="D139">
        <v>2300</v>
      </c>
      <c r="E139" s="3">
        <v>130900000</v>
      </c>
      <c r="F139" s="3">
        <v>2100000</v>
      </c>
      <c r="G139" s="6">
        <v>9.1999999999999998E-3</v>
      </c>
      <c r="H139" s="3">
        <v>1200000</v>
      </c>
      <c r="I139" s="3">
        <v>4900000000</v>
      </c>
      <c r="J139" t="s">
        <v>13</v>
      </c>
    </row>
    <row r="140" spans="1:10" x14ac:dyDescent="0.25">
      <c r="A140">
        <v>28</v>
      </c>
      <c r="B140" t="s">
        <v>41</v>
      </c>
      <c r="C140">
        <v>87</v>
      </c>
      <c r="D140">
        <v>10000</v>
      </c>
      <c r="E140" s="3">
        <v>125100000</v>
      </c>
      <c r="F140" s="3">
        <v>420500</v>
      </c>
      <c r="G140" s="6">
        <v>6.9999999999999999E-4</v>
      </c>
      <c r="H140" s="3">
        <v>81700</v>
      </c>
      <c r="I140" s="3">
        <v>4200000000</v>
      </c>
      <c r="J140" t="s">
        <v>13</v>
      </c>
    </row>
    <row r="141" spans="1:10" x14ac:dyDescent="0.25">
      <c r="A141">
        <v>31</v>
      </c>
      <c r="B141" t="s">
        <v>45</v>
      </c>
      <c r="C141">
        <v>86</v>
      </c>
      <c r="D141">
        <v>7300</v>
      </c>
      <c r="E141" s="3">
        <v>118500000</v>
      </c>
      <c r="F141" s="3">
        <v>463200</v>
      </c>
      <c r="G141" s="6">
        <v>2.2000000000000001E-3</v>
      </c>
      <c r="H141" s="3">
        <v>255900</v>
      </c>
      <c r="I141" s="3">
        <v>3400000000</v>
      </c>
      <c r="J141" t="s">
        <v>13</v>
      </c>
    </row>
    <row r="142" spans="1:10" x14ac:dyDescent="0.25">
      <c r="A142">
        <v>33</v>
      </c>
      <c r="B142" t="s">
        <v>47</v>
      </c>
      <c r="C142">
        <v>73</v>
      </c>
      <c r="D142">
        <v>690</v>
      </c>
      <c r="E142" s="3">
        <v>105200000</v>
      </c>
      <c r="F142" s="3">
        <v>8500000</v>
      </c>
      <c r="G142" s="6">
        <v>5.0200000000000002E-2</v>
      </c>
      <c r="H142" s="3">
        <v>5200000</v>
      </c>
      <c r="I142" s="3">
        <v>5900000000</v>
      </c>
      <c r="J142" t="s">
        <v>13</v>
      </c>
    </row>
    <row r="143" spans="1:10" x14ac:dyDescent="0.25">
      <c r="A143">
        <v>35</v>
      </c>
      <c r="B143" t="s">
        <v>50</v>
      </c>
      <c r="C143">
        <v>85</v>
      </c>
      <c r="D143">
        <v>1700</v>
      </c>
      <c r="E143" s="3">
        <v>85600000</v>
      </c>
      <c r="F143" s="3">
        <v>1400000</v>
      </c>
      <c r="G143" s="6">
        <v>6.8999999999999999E-3</v>
      </c>
      <c r="H143" s="3">
        <v>586500</v>
      </c>
      <c r="I143" s="3">
        <v>2300000000</v>
      </c>
      <c r="J143" t="s">
        <v>13</v>
      </c>
    </row>
    <row r="144" spans="1:10" x14ac:dyDescent="0.25">
      <c r="A144">
        <v>36</v>
      </c>
      <c r="B144" t="s">
        <v>51</v>
      </c>
      <c r="C144">
        <v>88</v>
      </c>
      <c r="D144">
        <v>1800</v>
      </c>
      <c r="E144" s="3">
        <v>82300000</v>
      </c>
      <c r="F144" s="3">
        <v>1400000</v>
      </c>
      <c r="G144" s="6">
        <v>6.0000000000000001E-3</v>
      </c>
      <c r="H144" s="3">
        <v>482300</v>
      </c>
      <c r="I144" s="3">
        <v>2500000000</v>
      </c>
      <c r="J144" t="s">
        <v>13</v>
      </c>
    </row>
    <row r="145" spans="1:10" x14ac:dyDescent="0.25">
      <c r="A145">
        <v>37</v>
      </c>
      <c r="B145" t="s">
        <v>52</v>
      </c>
      <c r="C145">
        <v>88</v>
      </c>
      <c r="D145">
        <v>3600</v>
      </c>
      <c r="E145" s="3">
        <v>81300000</v>
      </c>
      <c r="F145" s="3">
        <v>1200000</v>
      </c>
      <c r="G145" s="6">
        <v>1.5299999999999999E-2</v>
      </c>
      <c r="H145" s="3">
        <v>1200000</v>
      </c>
      <c r="I145" s="3">
        <v>4200000000</v>
      </c>
      <c r="J145" t="s">
        <v>13</v>
      </c>
    </row>
    <row r="146" spans="1:10" x14ac:dyDescent="0.25">
      <c r="A146">
        <v>38</v>
      </c>
      <c r="B146" t="s">
        <v>53</v>
      </c>
      <c r="C146">
        <v>85</v>
      </c>
      <c r="D146">
        <v>3600</v>
      </c>
      <c r="E146" s="3">
        <v>81100000</v>
      </c>
      <c r="F146" s="3">
        <v>1600000</v>
      </c>
      <c r="G146" s="6">
        <v>0.01</v>
      </c>
      <c r="H146" s="3">
        <v>802900</v>
      </c>
      <c r="I146" s="3">
        <v>5600000000</v>
      </c>
      <c r="J146" t="s">
        <v>13</v>
      </c>
    </row>
    <row r="147" spans="1:10" x14ac:dyDescent="0.25">
      <c r="A147">
        <v>41</v>
      </c>
      <c r="B147" t="s">
        <v>56</v>
      </c>
      <c r="C147">
        <v>86</v>
      </c>
      <c r="D147">
        <v>10000</v>
      </c>
      <c r="E147" s="3">
        <v>75300000</v>
      </c>
      <c r="F147" s="3">
        <v>203700</v>
      </c>
      <c r="G147" s="6">
        <v>1.6999999999999999E-3</v>
      </c>
      <c r="H147" s="3">
        <v>125800</v>
      </c>
      <c r="I147" s="3">
        <v>2000000000</v>
      </c>
      <c r="J147" t="s">
        <v>13</v>
      </c>
    </row>
    <row r="148" spans="1:10" x14ac:dyDescent="0.25">
      <c r="A148">
        <v>42</v>
      </c>
      <c r="B148" t="s">
        <v>57</v>
      </c>
      <c r="C148">
        <v>85</v>
      </c>
      <c r="D148">
        <v>3300</v>
      </c>
      <c r="E148" s="3">
        <v>75300000</v>
      </c>
      <c r="F148" s="3">
        <v>2500000</v>
      </c>
      <c r="G148" s="6">
        <v>2.5600000000000001E-2</v>
      </c>
      <c r="H148" s="3">
        <v>1900000</v>
      </c>
      <c r="I148" s="3">
        <v>8200000000</v>
      </c>
      <c r="J148" t="s">
        <v>13</v>
      </c>
    </row>
    <row r="149" spans="1:10" x14ac:dyDescent="0.25">
      <c r="A149">
        <v>43</v>
      </c>
      <c r="B149" t="s">
        <v>58</v>
      </c>
      <c r="C149">
        <v>86</v>
      </c>
      <c r="D149">
        <v>1500</v>
      </c>
      <c r="E149" s="3">
        <v>74900000</v>
      </c>
      <c r="F149" s="3">
        <v>1200000</v>
      </c>
      <c r="G149" s="6">
        <v>4.5999999999999999E-3</v>
      </c>
      <c r="H149" s="3">
        <v>340900</v>
      </c>
      <c r="I149" s="3">
        <v>1900000000</v>
      </c>
      <c r="J149" t="s">
        <v>13</v>
      </c>
    </row>
    <row r="150" spans="1:10" x14ac:dyDescent="0.25">
      <c r="A150">
        <v>45</v>
      </c>
      <c r="B150" t="s">
        <v>60</v>
      </c>
      <c r="C150">
        <v>88</v>
      </c>
      <c r="D150">
        <v>2900</v>
      </c>
      <c r="E150" s="3">
        <v>73200000</v>
      </c>
      <c r="F150" s="3">
        <v>147000</v>
      </c>
      <c r="G150" s="6">
        <v>4.0000000000000002E-4</v>
      </c>
      <c r="H150" s="3">
        <v>29800</v>
      </c>
      <c r="I150" s="3">
        <v>423500000</v>
      </c>
      <c r="J150" t="s">
        <v>13</v>
      </c>
    </row>
    <row r="151" spans="1:10" x14ac:dyDescent="0.25">
      <c r="A151">
        <v>48</v>
      </c>
      <c r="B151" t="s">
        <v>64</v>
      </c>
      <c r="C151">
        <v>87</v>
      </c>
      <c r="D151">
        <v>12900</v>
      </c>
      <c r="E151" s="3">
        <v>70100000</v>
      </c>
      <c r="F151" s="3">
        <v>370800</v>
      </c>
      <c r="G151" s="6">
        <v>2.8E-3</v>
      </c>
      <c r="H151" s="3">
        <v>196900</v>
      </c>
      <c r="I151" s="3">
        <v>4800000000</v>
      </c>
      <c r="J151" t="s">
        <v>13</v>
      </c>
    </row>
    <row r="152" spans="1:10" x14ac:dyDescent="0.25">
      <c r="A152">
        <v>56</v>
      </c>
      <c r="B152" t="s">
        <v>72</v>
      </c>
      <c r="C152">
        <v>87</v>
      </c>
      <c r="D152">
        <v>340</v>
      </c>
      <c r="E152" s="3">
        <v>67300000</v>
      </c>
      <c r="F152" s="3">
        <v>1900000</v>
      </c>
      <c r="G152" s="6">
        <v>1E-4</v>
      </c>
      <c r="H152" s="3">
        <v>0</v>
      </c>
      <c r="I152" s="3">
        <v>639000000</v>
      </c>
      <c r="J152" t="s">
        <v>13</v>
      </c>
    </row>
    <row r="153" spans="1:10" x14ac:dyDescent="0.25">
      <c r="A153">
        <v>60</v>
      </c>
      <c r="B153" t="s">
        <v>78</v>
      </c>
      <c r="C153">
        <v>87</v>
      </c>
      <c r="D153">
        <v>780</v>
      </c>
      <c r="E153" s="3">
        <v>65900000</v>
      </c>
      <c r="F153" s="3">
        <v>600400</v>
      </c>
      <c r="G153" s="6">
        <v>3.0000000000000001E-3</v>
      </c>
      <c r="H153" s="3">
        <v>189400</v>
      </c>
      <c r="I153" s="3">
        <v>470700000</v>
      </c>
      <c r="J153" t="s">
        <v>13</v>
      </c>
    </row>
    <row r="154" spans="1:10" x14ac:dyDescent="0.25">
      <c r="A154">
        <v>61</v>
      </c>
      <c r="B154" t="s">
        <v>79</v>
      </c>
      <c r="C154">
        <v>77</v>
      </c>
      <c r="D154">
        <v>2900</v>
      </c>
      <c r="E154" s="3">
        <v>65000000</v>
      </c>
      <c r="F154" s="3">
        <v>1900000</v>
      </c>
      <c r="G154" s="6">
        <v>2.1899999999999999E-2</v>
      </c>
      <c r="H154" s="3">
        <v>1400000</v>
      </c>
      <c r="I154" s="3">
        <v>5400000000</v>
      </c>
      <c r="J154" t="s">
        <v>13</v>
      </c>
    </row>
    <row r="155" spans="1:10" x14ac:dyDescent="0.25">
      <c r="A155">
        <v>62</v>
      </c>
      <c r="B155" t="s">
        <v>80</v>
      </c>
      <c r="C155">
        <v>82</v>
      </c>
      <c r="D155">
        <v>1400</v>
      </c>
      <c r="E155" s="3">
        <v>63900000</v>
      </c>
      <c r="F155" s="3">
        <v>1400000</v>
      </c>
      <c r="G155" s="6">
        <v>2.0000000000000001E-4</v>
      </c>
      <c r="H155" s="3">
        <v>0</v>
      </c>
      <c r="I155" s="3">
        <v>1900000000</v>
      </c>
      <c r="J155" t="s">
        <v>13</v>
      </c>
    </row>
    <row r="156" spans="1:10" x14ac:dyDescent="0.25">
      <c r="A156">
        <v>64</v>
      </c>
      <c r="B156" t="s">
        <v>83</v>
      </c>
      <c r="C156">
        <v>82</v>
      </c>
      <c r="D156">
        <v>5100</v>
      </c>
      <c r="E156" s="3">
        <v>63100000</v>
      </c>
      <c r="F156" s="3">
        <v>855500</v>
      </c>
      <c r="G156" s="6">
        <v>6.8999999999999999E-3</v>
      </c>
      <c r="H156" s="3">
        <v>426200</v>
      </c>
      <c r="I156" s="3">
        <v>4400000000</v>
      </c>
      <c r="J156" t="s">
        <v>13</v>
      </c>
    </row>
    <row r="157" spans="1:10" x14ac:dyDescent="0.25">
      <c r="A157">
        <v>74</v>
      </c>
      <c r="B157" t="s">
        <v>95</v>
      </c>
      <c r="C157">
        <v>86</v>
      </c>
      <c r="D157">
        <v>10000</v>
      </c>
      <c r="E157" s="3">
        <v>58100000</v>
      </c>
      <c r="F157" s="3">
        <v>672600</v>
      </c>
      <c r="G157" s="6">
        <v>4.4000000000000003E-3</v>
      </c>
      <c r="H157" s="3">
        <v>248600</v>
      </c>
      <c r="I157" s="3">
        <v>6700000000</v>
      </c>
      <c r="J157" t="s">
        <v>13</v>
      </c>
    </row>
    <row r="158" spans="1:10" x14ac:dyDescent="0.25">
      <c r="A158">
        <v>76</v>
      </c>
      <c r="B158" t="s">
        <v>97</v>
      </c>
      <c r="C158">
        <v>80</v>
      </c>
      <c r="D158">
        <v>280</v>
      </c>
      <c r="E158" s="3">
        <v>57600000</v>
      </c>
      <c r="F158" s="3">
        <v>4000000</v>
      </c>
      <c r="G158" s="6">
        <v>8.6300000000000002E-2</v>
      </c>
      <c r="H158" s="3">
        <v>5000000</v>
      </c>
      <c r="I158" s="3">
        <v>1100000000</v>
      </c>
      <c r="J158" t="s">
        <v>13</v>
      </c>
    </row>
    <row r="159" spans="1:10" x14ac:dyDescent="0.25">
      <c r="A159">
        <v>82</v>
      </c>
      <c r="B159" t="s">
        <v>104</v>
      </c>
      <c r="C159">
        <v>86</v>
      </c>
      <c r="D159">
        <v>1700</v>
      </c>
      <c r="E159" s="3">
        <v>54600000</v>
      </c>
      <c r="F159" s="3">
        <v>395500</v>
      </c>
      <c r="G159" s="6">
        <v>2E-3</v>
      </c>
      <c r="H159" s="3">
        <v>107600</v>
      </c>
      <c r="I159" s="3">
        <v>669300000</v>
      </c>
      <c r="J159" t="s">
        <v>13</v>
      </c>
    </row>
    <row r="160" spans="1:10" x14ac:dyDescent="0.25">
      <c r="A160">
        <v>84</v>
      </c>
      <c r="B160" t="s">
        <v>106</v>
      </c>
      <c r="C160">
        <v>86</v>
      </c>
      <c r="D160">
        <v>660</v>
      </c>
      <c r="E160" s="3">
        <v>54500000</v>
      </c>
      <c r="F160" s="3">
        <v>2300000</v>
      </c>
      <c r="G160" s="6">
        <v>8.1799999999999998E-2</v>
      </c>
      <c r="H160" s="3">
        <v>4400000</v>
      </c>
      <c r="I160" s="3">
        <v>1500000000</v>
      </c>
      <c r="J160" t="s">
        <v>13</v>
      </c>
    </row>
    <row r="161" spans="1:10" x14ac:dyDescent="0.25">
      <c r="A161">
        <v>88</v>
      </c>
      <c r="B161" t="s">
        <v>110</v>
      </c>
      <c r="C161">
        <v>86</v>
      </c>
      <c r="D161">
        <v>420</v>
      </c>
      <c r="E161" s="3">
        <v>53400000</v>
      </c>
      <c r="F161" s="3">
        <v>3000000</v>
      </c>
      <c r="G161" s="6">
        <v>2.0500000000000001E-2</v>
      </c>
      <c r="H161" s="3">
        <v>1100000</v>
      </c>
      <c r="I161" s="3">
        <v>1300000000</v>
      </c>
      <c r="J161" t="s">
        <v>13</v>
      </c>
    </row>
    <row r="162" spans="1:10" x14ac:dyDescent="0.25">
      <c r="A162">
        <v>90</v>
      </c>
      <c r="B162" t="s">
        <v>112</v>
      </c>
      <c r="C162">
        <v>83</v>
      </c>
      <c r="D162">
        <v>3600</v>
      </c>
      <c r="E162" s="3">
        <v>53200000</v>
      </c>
      <c r="F162" s="3">
        <v>1400000</v>
      </c>
      <c r="G162" s="6">
        <v>1.0200000000000001E-2</v>
      </c>
      <c r="H162" s="3">
        <v>531600</v>
      </c>
      <c r="I162" s="3">
        <v>5100000000</v>
      </c>
      <c r="J162" t="s">
        <v>13</v>
      </c>
    </row>
    <row r="163" spans="1:10" x14ac:dyDescent="0.25">
      <c r="A163">
        <v>91</v>
      </c>
      <c r="B163" t="s">
        <v>113</v>
      </c>
      <c r="C163">
        <v>74</v>
      </c>
      <c r="D163">
        <v>2100</v>
      </c>
      <c r="E163" s="3">
        <v>53000000</v>
      </c>
      <c r="F163" s="3">
        <v>1600000</v>
      </c>
      <c r="G163" s="6">
        <v>1.8499999999999999E-2</v>
      </c>
      <c r="H163" s="3">
        <v>971700</v>
      </c>
      <c r="I163" s="3">
        <v>3400000000</v>
      </c>
      <c r="J163" t="s">
        <v>13</v>
      </c>
    </row>
    <row r="164" spans="1:10" x14ac:dyDescent="0.25">
      <c r="A164">
        <v>97</v>
      </c>
      <c r="B164" t="s">
        <v>118</v>
      </c>
      <c r="C164">
        <v>82</v>
      </c>
      <c r="D164">
        <v>2400</v>
      </c>
      <c r="E164" s="3">
        <v>50800000</v>
      </c>
      <c r="F164" s="3">
        <v>186400</v>
      </c>
      <c r="G164" s="6">
        <v>4.0000000000000002E-4</v>
      </c>
      <c r="H164" s="3">
        <v>16800</v>
      </c>
      <c r="I164" s="3">
        <v>453600000</v>
      </c>
      <c r="J164" t="s">
        <v>13</v>
      </c>
    </row>
    <row r="165" spans="1:10" x14ac:dyDescent="0.25">
      <c r="A165">
        <v>98</v>
      </c>
      <c r="B165" t="s">
        <v>119</v>
      </c>
      <c r="C165">
        <v>84</v>
      </c>
      <c r="D165">
        <v>420</v>
      </c>
      <c r="E165" s="3">
        <v>50700000</v>
      </c>
      <c r="F165" s="3">
        <v>4700000</v>
      </c>
      <c r="G165" s="6">
        <v>3.8199999999999998E-2</v>
      </c>
      <c r="H165" s="3">
        <v>1900000</v>
      </c>
      <c r="I165" s="3">
        <v>2000000000</v>
      </c>
      <c r="J165" t="s">
        <v>13</v>
      </c>
    </row>
    <row r="166" spans="1:10" x14ac:dyDescent="0.25">
      <c r="A166">
        <v>99</v>
      </c>
      <c r="B166" t="s">
        <v>120</v>
      </c>
      <c r="C166">
        <v>85</v>
      </c>
      <c r="D166">
        <v>600</v>
      </c>
      <c r="E166" s="3">
        <v>50700000</v>
      </c>
      <c r="F166" s="3">
        <v>700500</v>
      </c>
      <c r="G166" s="6">
        <v>1.2200000000000001E-2</v>
      </c>
      <c r="H166" s="3">
        <v>611200</v>
      </c>
      <c r="I166" s="3">
        <v>421700000</v>
      </c>
      <c r="J166" t="s">
        <v>13</v>
      </c>
    </row>
    <row r="167" spans="1:10" x14ac:dyDescent="0.25">
      <c r="A167">
        <v>102</v>
      </c>
      <c r="B167" t="s">
        <v>123</v>
      </c>
      <c r="C167">
        <v>80</v>
      </c>
      <c r="D167">
        <v>6400</v>
      </c>
      <c r="E167" s="3">
        <v>49700000</v>
      </c>
      <c r="F167" s="3">
        <v>356800</v>
      </c>
      <c r="G167" s="6">
        <v>9.1000000000000004E-3</v>
      </c>
      <c r="H167" s="3">
        <v>452900</v>
      </c>
      <c r="I167" s="3">
        <v>2300000000</v>
      </c>
      <c r="J167" t="s">
        <v>13</v>
      </c>
    </row>
    <row r="168" spans="1:10" x14ac:dyDescent="0.25">
      <c r="A168">
        <v>104</v>
      </c>
      <c r="B168" t="s">
        <v>125</v>
      </c>
      <c r="C168">
        <v>81</v>
      </c>
      <c r="D168">
        <v>2500</v>
      </c>
      <c r="E168" s="3">
        <v>492000000</v>
      </c>
      <c r="F168" s="3">
        <v>2400000</v>
      </c>
      <c r="G168" s="6">
        <v>3.5499999999999997E-2</v>
      </c>
      <c r="H168" s="3">
        <v>1700000</v>
      </c>
      <c r="I168" s="3">
        <v>6100000000</v>
      </c>
      <c r="J168" t="s">
        <v>13</v>
      </c>
    </row>
    <row r="169" spans="1:10" x14ac:dyDescent="0.25">
      <c r="A169">
        <v>105</v>
      </c>
      <c r="B169" t="s">
        <v>126</v>
      </c>
      <c r="C169">
        <v>80</v>
      </c>
      <c r="D169">
        <v>150</v>
      </c>
      <c r="E169" s="3">
        <v>49100000</v>
      </c>
      <c r="F169" s="3">
        <v>4200000</v>
      </c>
      <c r="G169" s="6">
        <v>3.2800000000000003E-2</v>
      </c>
      <c r="H169" s="3">
        <v>1600000</v>
      </c>
      <c r="I169" s="3">
        <v>654400000</v>
      </c>
      <c r="J169" t="s">
        <v>13</v>
      </c>
    </row>
    <row r="170" spans="1:10" x14ac:dyDescent="0.25">
      <c r="A170">
        <v>111</v>
      </c>
      <c r="B170" t="s">
        <v>133</v>
      </c>
      <c r="C170">
        <v>85</v>
      </c>
      <c r="D170">
        <v>170</v>
      </c>
      <c r="E170" s="3">
        <v>48200000</v>
      </c>
      <c r="F170" s="3">
        <v>1600000</v>
      </c>
      <c r="G170" s="6">
        <v>1.7500000000000002E-2</v>
      </c>
      <c r="H170" s="3">
        <v>841400</v>
      </c>
      <c r="I170" s="3">
        <v>283000000</v>
      </c>
      <c r="J170" t="s">
        <v>13</v>
      </c>
    </row>
    <row r="171" spans="1:10" x14ac:dyDescent="0.25">
      <c r="A171">
        <v>115</v>
      </c>
      <c r="B171" t="s">
        <v>138</v>
      </c>
      <c r="C171">
        <v>57</v>
      </c>
      <c r="D171">
        <v>590</v>
      </c>
      <c r="E171" s="3">
        <v>46900000</v>
      </c>
      <c r="F171" s="3">
        <v>4700000</v>
      </c>
      <c r="G171" s="6">
        <v>6.3799999999999996E-2</v>
      </c>
      <c r="H171" s="3">
        <v>2900000</v>
      </c>
      <c r="I171" s="3">
        <v>2800000000</v>
      </c>
      <c r="J171" t="s">
        <v>13</v>
      </c>
    </row>
    <row r="172" spans="1:10" x14ac:dyDescent="0.25">
      <c r="A172">
        <v>116</v>
      </c>
      <c r="B172" t="s">
        <v>139</v>
      </c>
      <c r="C172">
        <v>85</v>
      </c>
      <c r="D172">
        <v>2100</v>
      </c>
      <c r="E172" s="3">
        <v>46900000</v>
      </c>
      <c r="F172" s="3">
        <v>2000000</v>
      </c>
      <c r="G172" s="6">
        <v>3.4700000000000002E-2</v>
      </c>
      <c r="H172" s="3">
        <v>1600000</v>
      </c>
      <c r="I172" s="3">
        <v>4200000000</v>
      </c>
      <c r="J172" t="s">
        <v>13</v>
      </c>
    </row>
    <row r="173" spans="1:10" x14ac:dyDescent="0.25">
      <c r="A173">
        <v>117</v>
      </c>
      <c r="B173" t="s">
        <v>140</v>
      </c>
      <c r="C173">
        <v>84</v>
      </c>
      <c r="D173">
        <v>4200</v>
      </c>
      <c r="E173" s="3">
        <v>46800000</v>
      </c>
      <c r="F173" s="3">
        <v>633900</v>
      </c>
      <c r="G173" s="6">
        <v>6.3E-3</v>
      </c>
      <c r="H173" s="3">
        <v>292900</v>
      </c>
      <c r="I173" s="3">
        <v>2700000000</v>
      </c>
      <c r="J173" t="s">
        <v>13</v>
      </c>
    </row>
    <row r="174" spans="1:10" x14ac:dyDescent="0.25">
      <c r="A174">
        <v>118</v>
      </c>
      <c r="B174" t="s">
        <v>141</v>
      </c>
      <c r="C174">
        <v>85</v>
      </c>
      <c r="D174">
        <v>10000</v>
      </c>
      <c r="E174" s="3">
        <v>46500000</v>
      </c>
      <c r="F174" s="3">
        <v>157000</v>
      </c>
      <c r="G174" s="6">
        <v>2.9999999999999997E-4</v>
      </c>
      <c r="H174" s="3">
        <v>12400</v>
      </c>
      <c r="I174" s="3">
        <v>1600000000</v>
      </c>
      <c r="J174" t="s">
        <v>13</v>
      </c>
    </row>
    <row r="175" spans="1:10" x14ac:dyDescent="0.25">
      <c r="A175">
        <v>119</v>
      </c>
      <c r="B175" t="s">
        <v>142</v>
      </c>
      <c r="C175">
        <v>82</v>
      </c>
      <c r="D175">
        <v>160</v>
      </c>
      <c r="E175" s="3">
        <v>46500000</v>
      </c>
      <c r="F175" s="3">
        <v>4700000</v>
      </c>
      <c r="G175" s="6">
        <v>8.8099999999999998E-2</v>
      </c>
      <c r="H175" s="3">
        <v>4000000</v>
      </c>
      <c r="I175" s="3">
        <v>773500000</v>
      </c>
      <c r="J175" t="s">
        <v>13</v>
      </c>
    </row>
    <row r="176" spans="1:10" x14ac:dyDescent="0.25">
      <c r="A176">
        <v>121</v>
      </c>
      <c r="B176" t="s">
        <v>144</v>
      </c>
      <c r="C176">
        <v>78</v>
      </c>
      <c r="D176">
        <v>3200</v>
      </c>
      <c r="E176" s="3">
        <v>46200000</v>
      </c>
      <c r="F176" s="3">
        <v>3000000</v>
      </c>
      <c r="G176" s="6">
        <v>5.7099999999999998E-2</v>
      </c>
      <c r="H176" s="3">
        <v>2600000</v>
      </c>
      <c r="I176" s="3">
        <v>9600000000</v>
      </c>
      <c r="J176" t="s">
        <v>13</v>
      </c>
    </row>
    <row r="177" spans="1:10" x14ac:dyDescent="0.25">
      <c r="A177">
        <v>122</v>
      </c>
      <c r="B177" t="s">
        <v>145</v>
      </c>
      <c r="C177">
        <v>82</v>
      </c>
      <c r="D177">
        <v>3200</v>
      </c>
      <c r="E177" s="3">
        <v>45900000</v>
      </c>
      <c r="F177" s="3">
        <v>1100000</v>
      </c>
      <c r="G177" s="6">
        <v>6.8999999999999999E-3</v>
      </c>
      <c r="H177" s="3">
        <v>311500</v>
      </c>
      <c r="I177" s="3">
        <v>3500000000</v>
      </c>
      <c r="J177" t="s">
        <v>13</v>
      </c>
    </row>
    <row r="178" spans="1:10" x14ac:dyDescent="0.25">
      <c r="A178">
        <v>124</v>
      </c>
      <c r="B178" t="s">
        <v>148</v>
      </c>
      <c r="C178">
        <v>82</v>
      </c>
      <c r="D178">
        <v>16900</v>
      </c>
      <c r="E178" s="3">
        <v>48800000</v>
      </c>
      <c r="F178" s="3">
        <v>189900</v>
      </c>
      <c r="G178" s="6">
        <v>1.1999999999999999E-3</v>
      </c>
      <c r="H178" s="3">
        <v>52800</v>
      </c>
      <c r="I178" s="3">
        <v>3200000000</v>
      </c>
      <c r="J178" t="s">
        <v>13</v>
      </c>
    </row>
    <row r="179" spans="1:10" x14ac:dyDescent="0.25">
      <c r="A179">
        <v>125</v>
      </c>
      <c r="B179" t="s">
        <v>149</v>
      </c>
      <c r="C179">
        <v>85</v>
      </c>
      <c r="D179">
        <v>1800</v>
      </c>
      <c r="E179" s="3">
        <v>45400000</v>
      </c>
      <c r="F179" s="3">
        <v>431200</v>
      </c>
      <c r="G179" s="6">
        <v>4.4000000000000003E-3</v>
      </c>
      <c r="H179" s="3">
        <v>199800</v>
      </c>
      <c r="I179" s="3">
        <v>784000000</v>
      </c>
      <c r="J179" t="s">
        <v>13</v>
      </c>
    </row>
    <row r="180" spans="1:10" x14ac:dyDescent="0.25">
      <c r="A180">
        <v>126</v>
      </c>
      <c r="B180" t="s">
        <v>150</v>
      </c>
      <c r="C180">
        <v>84</v>
      </c>
      <c r="D180">
        <v>1100</v>
      </c>
      <c r="E180" s="3">
        <v>45400000</v>
      </c>
      <c r="F180" s="3">
        <v>1100000</v>
      </c>
      <c r="G180" s="6">
        <v>2.76E-2</v>
      </c>
      <c r="H180" s="3">
        <v>1200000</v>
      </c>
      <c r="I180" s="3">
        <v>1200000000</v>
      </c>
      <c r="J180" t="s">
        <v>13</v>
      </c>
    </row>
    <row r="181" spans="1:10" x14ac:dyDescent="0.25">
      <c r="A181">
        <v>136</v>
      </c>
      <c r="B181" t="s">
        <v>160</v>
      </c>
      <c r="C181">
        <v>84</v>
      </c>
      <c r="D181">
        <v>3000</v>
      </c>
      <c r="E181" s="3">
        <v>43100000</v>
      </c>
      <c r="F181" s="3">
        <v>969700</v>
      </c>
      <c r="G181" s="6">
        <v>1.0500000000000001E-2</v>
      </c>
      <c r="H181" s="3">
        <v>444200</v>
      </c>
      <c r="I181" s="3">
        <v>2900000000</v>
      </c>
      <c r="J181" t="s">
        <v>13</v>
      </c>
    </row>
    <row r="182" spans="1:10" x14ac:dyDescent="0.25">
      <c r="A182">
        <v>137</v>
      </c>
      <c r="B182" t="s">
        <v>161</v>
      </c>
      <c r="C182">
        <v>86</v>
      </c>
      <c r="D182">
        <v>4400</v>
      </c>
      <c r="E182" s="3">
        <v>42900000</v>
      </c>
      <c r="F182" s="3">
        <v>790200</v>
      </c>
      <c r="G182" s="6">
        <v>4.3E-3</v>
      </c>
      <c r="H182" s="3">
        <v>181000</v>
      </c>
      <c r="I182" s="3">
        <v>3500000000</v>
      </c>
      <c r="J182" t="s">
        <v>13</v>
      </c>
    </row>
    <row r="183" spans="1:10" x14ac:dyDescent="0.25">
      <c r="A183">
        <v>139</v>
      </c>
      <c r="B183" t="s">
        <v>163</v>
      </c>
      <c r="C183">
        <v>83</v>
      </c>
      <c r="D183">
        <v>10</v>
      </c>
      <c r="E183" s="3">
        <v>42100000</v>
      </c>
      <c r="F183" s="3">
        <v>3700000</v>
      </c>
      <c r="G183" s="6">
        <v>0.13089999999999999</v>
      </c>
      <c r="H183" s="3">
        <v>5400000</v>
      </c>
      <c r="I183" s="3">
        <v>67500000</v>
      </c>
      <c r="J183" t="s">
        <v>13</v>
      </c>
    </row>
    <row r="184" spans="1:10" x14ac:dyDescent="0.25">
      <c r="A184">
        <v>148</v>
      </c>
      <c r="B184" t="s">
        <v>174</v>
      </c>
      <c r="C184">
        <v>85</v>
      </c>
      <c r="D184">
        <v>90</v>
      </c>
      <c r="E184" s="3">
        <v>40700000</v>
      </c>
      <c r="F184" s="3">
        <v>4600000</v>
      </c>
      <c r="G184" s="6">
        <v>1.8800000000000001E-2</v>
      </c>
      <c r="H184" s="3">
        <v>731000</v>
      </c>
      <c r="I184" s="3">
        <v>452000000</v>
      </c>
      <c r="J184" t="s">
        <v>13</v>
      </c>
    </row>
    <row r="185" spans="1:10" x14ac:dyDescent="0.25">
      <c r="A185">
        <v>149</v>
      </c>
      <c r="B185" t="s">
        <v>175</v>
      </c>
      <c r="C185">
        <v>85</v>
      </c>
      <c r="D185">
        <v>300</v>
      </c>
      <c r="E185" s="3">
        <v>40100000</v>
      </c>
      <c r="F185" s="3">
        <v>3100000</v>
      </c>
      <c r="G185" s="6">
        <v>2.4899999999999999E-2</v>
      </c>
      <c r="H185" s="3">
        <v>994400</v>
      </c>
      <c r="I185" s="3">
        <v>957900000</v>
      </c>
      <c r="J185" t="s">
        <v>13</v>
      </c>
    </row>
    <row r="186" spans="1:10" x14ac:dyDescent="0.25">
      <c r="A186">
        <v>153</v>
      </c>
      <c r="B186" t="s">
        <v>179</v>
      </c>
      <c r="C186">
        <v>80</v>
      </c>
      <c r="D186">
        <v>2300</v>
      </c>
      <c r="E186" s="3">
        <v>39900000</v>
      </c>
      <c r="F186" s="3">
        <v>715500</v>
      </c>
      <c r="G186" s="6">
        <v>4.5999999999999999E-3</v>
      </c>
      <c r="H186" s="3">
        <v>181100</v>
      </c>
      <c r="I186" s="3">
        <v>1700000000</v>
      </c>
      <c r="J186" t="s">
        <v>13</v>
      </c>
    </row>
    <row r="187" spans="1:10" x14ac:dyDescent="0.25">
      <c r="A187">
        <v>154</v>
      </c>
      <c r="B187" t="s">
        <v>180</v>
      </c>
      <c r="C187">
        <v>78</v>
      </c>
      <c r="D187">
        <v>11600</v>
      </c>
      <c r="E187" s="3">
        <v>39200000</v>
      </c>
      <c r="F187" s="3">
        <v>157400</v>
      </c>
      <c r="G187" s="6">
        <v>2.3E-3</v>
      </c>
      <c r="H187" s="3">
        <v>84400</v>
      </c>
      <c r="I187" s="3">
        <v>1800000000</v>
      </c>
      <c r="J187" t="s">
        <v>13</v>
      </c>
    </row>
    <row r="188" spans="1:10" x14ac:dyDescent="0.25">
      <c r="A188">
        <v>159</v>
      </c>
      <c r="B188" t="s">
        <v>185</v>
      </c>
      <c r="C188">
        <v>79</v>
      </c>
      <c r="D188">
        <v>5100</v>
      </c>
      <c r="E188" s="3">
        <v>38900000</v>
      </c>
      <c r="F188" s="3">
        <v>623100</v>
      </c>
      <c r="G188" s="6">
        <v>4.3E-3</v>
      </c>
      <c r="H188" s="3">
        <v>162100</v>
      </c>
      <c r="I188" s="3">
        <v>3200000000</v>
      </c>
      <c r="J188" t="s">
        <v>13</v>
      </c>
    </row>
    <row r="189" spans="1:10" x14ac:dyDescent="0.25">
      <c r="A189">
        <v>161</v>
      </c>
      <c r="B189" t="s">
        <v>187</v>
      </c>
      <c r="C189">
        <v>80</v>
      </c>
      <c r="D189">
        <v>500</v>
      </c>
      <c r="E189" s="3">
        <v>38700000</v>
      </c>
      <c r="F189" s="3">
        <v>398700</v>
      </c>
      <c r="G189" s="6">
        <v>3.0999999999999999E-3</v>
      </c>
      <c r="H189" s="3">
        <v>115700</v>
      </c>
      <c r="I189" s="3">
        <v>199800000</v>
      </c>
      <c r="J189" t="s">
        <v>13</v>
      </c>
    </row>
    <row r="190" spans="1:10" x14ac:dyDescent="0.25">
      <c r="A190">
        <v>164</v>
      </c>
      <c r="B190" t="s">
        <v>191</v>
      </c>
      <c r="C190">
        <v>84</v>
      </c>
      <c r="D190">
        <v>730</v>
      </c>
      <c r="E190" s="3">
        <v>38300000</v>
      </c>
      <c r="F190" s="3">
        <v>813500</v>
      </c>
      <c r="G190" s="6">
        <v>0.01</v>
      </c>
      <c r="H190" s="3">
        <v>363800</v>
      </c>
      <c r="I190" s="3">
        <v>594700000</v>
      </c>
      <c r="J190" t="s">
        <v>13</v>
      </c>
    </row>
    <row r="191" spans="1:10" x14ac:dyDescent="0.25">
      <c r="A191">
        <v>165</v>
      </c>
      <c r="B191" t="s">
        <v>192</v>
      </c>
      <c r="C191">
        <v>83</v>
      </c>
      <c r="D191">
        <v>2700</v>
      </c>
      <c r="E191" s="3">
        <v>38100000</v>
      </c>
      <c r="F191" s="3">
        <v>594200</v>
      </c>
      <c r="G191" s="6">
        <v>1.5800000000000002E-2</v>
      </c>
      <c r="H191" s="3">
        <v>555900</v>
      </c>
      <c r="I191" s="3">
        <v>1600000000</v>
      </c>
      <c r="J191" t="s">
        <v>13</v>
      </c>
    </row>
    <row r="192" spans="1:10" x14ac:dyDescent="0.25">
      <c r="A192">
        <v>172</v>
      </c>
      <c r="B192" t="s">
        <v>199</v>
      </c>
      <c r="C192">
        <v>84</v>
      </c>
      <c r="D192">
        <v>660</v>
      </c>
      <c r="E192" s="3">
        <v>36400000</v>
      </c>
      <c r="F192" s="3">
        <v>1100000</v>
      </c>
      <c r="G192" s="6">
        <v>2.69E-2</v>
      </c>
      <c r="H192" s="3">
        <v>962700</v>
      </c>
      <c r="I192" s="3">
        <v>730100000</v>
      </c>
      <c r="J192" t="s">
        <v>13</v>
      </c>
    </row>
    <row r="193" spans="1:10" x14ac:dyDescent="0.25">
      <c r="A193">
        <v>174</v>
      </c>
      <c r="B193" t="s">
        <v>201</v>
      </c>
      <c r="C193">
        <v>81</v>
      </c>
      <c r="D193">
        <v>1200</v>
      </c>
      <c r="E193" s="3">
        <v>35900000</v>
      </c>
      <c r="F193" s="3">
        <v>2200000</v>
      </c>
      <c r="G193" s="6">
        <v>2.3400000000000001E-2</v>
      </c>
      <c r="H193" s="3">
        <v>834500</v>
      </c>
      <c r="I193" s="3">
        <v>2600000000</v>
      </c>
      <c r="J193" t="s">
        <v>13</v>
      </c>
    </row>
    <row r="194" spans="1:10" x14ac:dyDescent="0.25">
      <c r="A194">
        <v>179</v>
      </c>
      <c r="B194" t="s">
        <v>207</v>
      </c>
      <c r="C194">
        <v>81</v>
      </c>
      <c r="D194">
        <v>660</v>
      </c>
      <c r="E194" s="3">
        <v>35400000</v>
      </c>
      <c r="F194" s="3">
        <v>1100000</v>
      </c>
      <c r="G194" s="6">
        <v>1.1900000000000001E-2</v>
      </c>
      <c r="H194" s="3">
        <v>411500</v>
      </c>
      <c r="I194" s="3">
        <v>739500000</v>
      </c>
      <c r="J194" t="s">
        <v>13</v>
      </c>
    </row>
    <row r="195" spans="1:10" x14ac:dyDescent="0.25">
      <c r="A195">
        <v>187</v>
      </c>
      <c r="B195" t="s">
        <v>215</v>
      </c>
      <c r="C195">
        <v>80</v>
      </c>
      <c r="D195">
        <v>110</v>
      </c>
      <c r="E195" s="3">
        <v>34600000</v>
      </c>
      <c r="F195" s="3">
        <v>3100000</v>
      </c>
      <c r="G195" s="6">
        <v>2.0000000000000001E-4</v>
      </c>
      <c r="H195" s="3">
        <v>0</v>
      </c>
      <c r="I195" s="3">
        <v>350900000</v>
      </c>
      <c r="J195" t="s">
        <v>13</v>
      </c>
    </row>
    <row r="196" spans="1:10" x14ac:dyDescent="0.25">
      <c r="A196">
        <v>188</v>
      </c>
      <c r="B196" t="s">
        <v>216</v>
      </c>
      <c r="C196">
        <v>83</v>
      </c>
      <c r="D196">
        <v>150</v>
      </c>
      <c r="E196" s="3">
        <v>34200000</v>
      </c>
      <c r="F196" s="3">
        <v>136200</v>
      </c>
      <c r="G196" s="6">
        <v>2E-3</v>
      </c>
      <c r="H196" s="3">
        <v>66800</v>
      </c>
      <c r="I196" s="3">
        <v>21200000</v>
      </c>
      <c r="J196" t="s">
        <v>13</v>
      </c>
    </row>
    <row r="197" spans="1:10" x14ac:dyDescent="0.25">
      <c r="A197">
        <v>189</v>
      </c>
      <c r="B197" t="s">
        <v>217</v>
      </c>
      <c r="C197">
        <v>77</v>
      </c>
      <c r="D197">
        <v>7300</v>
      </c>
      <c r="E197" s="3">
        <v>34200000</v>
      </c>
      <c r="F197" s="3">
        <v>185200</v>
      </c>
      <c r="G197" s="6">
        <v>4.4000000000000003E-3</v>
      </c>
      <c r="H197" s="3">
        <v>132000</v>
      </c>
      <c r="I197" s="3">
        <v>1400000000</v>
      </c>
      <c r="J197" t="s">
        <v>13</v>
      </c>
    </row>
    <row r="198" spans="1:10" x14ac:dyDescent="0.25">
      <c r="A198">
        <v>190</v>
      </c>
      <c r="B198" t="s">
        <v>218</v>
      </c>
      <c r="C198">
        <v>83</v>
      </c>
      <c r="D198">
        <v>6300</v>
      </c>
      <c r="E198" s="3">
        <v>34100000</v>
      </c>
      <c r="F198" s="3">
        <v>732400</v>
      </c>
      <c r="G198" s="6">
        <v>7.3000000000000001E-3</v>
      </c>
      <c r="H198" s="3">
        <v>247500</v>
      </c>
      <c r="I198" s="3">
        <v>4600000000</v>
      </c>
      <c r="J198" t="s">
        <v>13</v>
      </c>
    </row>
    <row r="199" spans="1:10" x14ac:dyDescent="0.25">
      <c r="A199">
        <v>196</v>
      </c>
      <c r="B199" t="s">
        <v>226</v>
      </c>
      <c r="C199">
        <v>71</v>
      </c>
      <c r="D199">
        <v>2300</v>
      </c>
      <c r="E199" s="3">
        <v>33200000</v>
      </c>
      <c r="F199" s="3">
        <v>623800</v>
      </c>
      <c r="G199" s="6">
        <v>1.4E-2</v>
      </c>
      <c r="H199" s="3">
        <v>464700</v>
      </c>
      <c r="I199" s="3">
        <v>1400000000</v>
      </c>
      <c r="J199" t="s">
        <v>13</v>
      </c>
    </row>
    <row r="200" spans="1:10" x14ac:dyDescent="0.25">
      <c r="A200">
        <v>199</v>
      </c>
      <c r="B200" t="s">
        <v>229</v>
      </c>
      <c r="C200">
        <v>78</v>
      </c>
      <c r="D200">
        <v>2300</v>
      </c>
      <c r="E200" s="3">
        <v>33000000</v>
      </c>
      <c r="F200" s="3">
        <v>719600</v>
      </c>
      <c r="G200" s="6">
        <v>1.4200000000000001E-2</v>
      </c>
      <c r="H200" s="3">
        <v>467700</v>
      </c>
      <c r="I200" s="3">
        <v>1700000000</v>
      </c>
      <c r="J200" t="s">
        <v>13</v>
      </c>
    </row>
    <row r="201" spans="1:10" x14ac:dyDescent="0.25">
      <c r="A201">
        <v>129</v>
      </c>
      <c r="B201" t="s">
        <v>153</v>
      </c>
      <c r="C201">
        <v>85</v>
      </c>
      <c r="D201">
        <v>970</v>
      </c>
      <c r="E201" s="3">
        <v>44200000</v>
      </c>
      <c r="F201" s="3">
        <v>801800</v>
      </c>
      <c r="G201" s="6">
        <v>9.5999999999999992E-3</v>
      </c>
      <c r="H201" s="3">
        <v>414800</v>
      </c>
      <c r="I201" s="3">
        <v>782500000</v>
      </c>
      <c r="J201" t="s">
        <v>74</v>
      </c>
    </row>
  </sheetData>
  <sortState xmlns:xlrd2="http://schemas.microsoft.com/office/spreadsheetml/2017/richdata2" ref="A2:J201">
    <sortCondition ref="J2:J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A8D-0890-48A6-ADBF-463AB24A9C17}">
  <dimension ref="G1:P201"/>
  <sheetViews>
    <sheetView rightToLeft="1" topLeftCell="E1" workbookViewId="0">
      <selection activeCell="Q13" sqref="Q13"/>
    </sheetView>
  </sheetViews>
  <sheetFormatPr defaultRowHeight="15" x14ac:dyDescent="0.25"/>
  <cols>
    <col min="7" max="7" width="15.5703125" customWidth="1"/>
    <col min="15" max="15" width="13.5703125" customWidth="1"/>
    <col min="16" max="16" width="11.85546875" customWidth="1"/>
    <col min="18" max="19" width="9" customWidth="1"/>
  </cols>
  <sheetData>
    <row r="1" spans="7:16" x14ac:dyDescent="0.25">
      <c r="G1" t="s">
        <v>2</v>
      </c>
      <c r="J1" s="7"/>
      <c r="K1" s="5" t="s">
        <v>2</v>
      </c>
      <c r="L1" s="5"/>
    </row>
    <row r="2" spans="7:16" x14ac:dyDescent="0.25">
      <c r="G2">
        <v>92</v>
      </c>
    </row>
    <row r="3" spans="7:16" x14ac:dyDescent="0.25">
      <c r="G3">
        <v>91</v>
      </c>
      <c r="K3" t="s">
        <v>236</v>
      </c>
      <c r="L3">
        <v>81.819999999999993</v>
      </c>
    </row>
    <row r="4" spans="7:16" x14ac:dyDescent="0.25">
      <c r="G4">
        <v>90</v>
      </c>
      <c r="K4" t="s">
        <v>237</v>
      </c>
      <c r="L4">
        <v>0.62778064856569793</v>
      </c>
      <c r="O4">
        <f>_xlfn.T.INV(0.956,199)</f>
        <v>1.7144662419571712</v>
      </c>
      <c r="P4" t="s">
        <v>249</v>
      </c>
    </row>
    <row r="5" spans="7:16" x14ac:dyDescent="0.25">
      <c r="G5">
        <v>93</v>
      </c>
      <c r="K5" t="s">
        <v>238</v>
      </c>
      <c r="L5">
        <v>84</v>
      </c>
      <c r="O5">
        <f>O4*(L7/SQRT(200))</f>
        <v>1.0763087293198679</v>
      </c>
      <c r="P5" t="s">
        <v>259</v>
      </c>
    </row>
    <row r="6" spans="7:16" x14ac:dyDescent="0.25">
      <c r="G6">
        <v>91</v>
      </c>
      <c r="K6" t="s">
        <v>239</v>
      </c>
      <c r="L6">
        <v>85</v>
      </c>
      <c r="O6">
        <f>L3+O5</f>
        <v>82.896308729319856</v>
      </c>
      <c r="P6" t="s">
        <v>260</v>
      </c>
    </row>
    <row r="7" spans="7:16" x14ac:dyDescent="0.25">
      <c r="G7">
        <v>91</v>
      </c>
      <c r="K7" t="s">
        <v>240</v>
      </c>
      <c r="L7">
        <v>8.8781590739698792</v>
      </c>
      <c r="O7">
        <f>L3-O5</f>
        <v>80.743691270680131</v>
      </c>
      <c r="P7" t="s">
        <v>261</v>
      </c>
    </row>
    <row r="8" spans="7:16" x14ac:dyDescent="0.25">
      <c r="G8">
        <v>92</v>
      </c>
      <c r="K8" t="s">
        <v>241</v>
      </c>
      <c r="L8">
        <v>78.821708542713665</v>
      </c>
    </row>
    <row r="9" spans="7:16" x14ac:dyDescent="0.25">
      <c r="G9">
        <v>92</v>
      </c>
      <c r="K9" t="s">
        <v>242</v>
      </c>
      <c r="L9">
        <v>16.29168932710861</v>
      </c>
    </row>
    <row r="10" spans="7:16" x14ac:dyDescent="0.25">
      <c r="G10">
        <v>89</v>
      </c>
      <c r="K10" t="s">
        <v>243</v>
      </c>
      <c r="L10">
        <v>-3.4654577940745748</v>
      </c>
    </row>
    <row r="11" spans="7:16" x14ac:dyDescent="0.25">
      <c r="G11">
        <v>91</v>
      </c>
      <c r="K11" t="s">
        <v>244</v>
      </c>
      <c r="L11">
        <v>71</v>
      </c>
    </row>
    <row r="12" spans="7:16" x14ac:dyDescent="0.25">
      <c r="G12">
        <v>90</v>
      </c>
      <c r="K12" t="s">
        <v>245</v>
      </c>
      <c r="L12">
        <v>22</v>
      </c>
    </row>
    <row r="13" spans="7:16" x14ac:dyDescent="0.25">
      <c r="G13">
        <v>91</v>
      </c>
      <c r="K13" t="s">
        <v>246</v>
      </c>
      <c r="L13">
        <v>93</v>
      </c>
    </row>
    <row r="14" spans="7:16" x14ac:dyDescent="0.25">
      <c r="G14">
        <v>90</v>
      </c>
      <c r="K14" t="s">
        <v>247</v>
      </c>
      <c r="L14">
        <v>16364</v>
      </c>
    </row>
    <row r="15" spans="7:16" ht="15.75" thickBot="1" x14ac:dyDescent="0.3">
      <c r="G15">
        <v>91</v>
      </c>
      <c r="J15" s="7"/>
      <c r="K15" s="4" t="s">
        <v>248</v>
      </c>
      <c r="L15" s="4">
        <v>200</v>
      </c>
    </row>
    <row r="16" spans="7:16" x14ac:dyDescent="0.25">
      <c r="G16">
        <v>89</v>
      </c>
    </row>
    <row r="17" spans="7:7" x14ac:dyDescent="0.25">
      <c r="G17">
        <v>87</v>
      </c>
    </row>
    <row r="18" spans="7:7" x14ac:dyDescent="0.25">
      <c r="G18">
        <v>90</v>
      </c>
    </row>
    <row r="19" spans="7:7" x14ac:dyDescent="0.25">
      <c r="G19">
        <v>89</v>
      </c>
    </row>
    <row r="20" spans="7:7" x14ac:dyDescent="0.25">
      <c r="G20">
        <v>89</v>
      </c>
    </row>
    <row r="21" spans="7:7" x14ac:dyDescent="0.25">
      <c r="G21">
        <v>90</v>
      </c>
    </row>
    <row r="22" spans="7:7" x14ac:dyDescent="0.25">
      <c r="G22">
        <v>92</v>
      </c>
    </row>
    <row r="23" spans="7:7" x14ac:dyDescent="0.25">
      <c r="G23">
        <v>88</v>
      </c>
    </row>
    <row r="24" spans="7:7" x14ac:dyDescent="0.25">
      <c r="G24">
        <v>87</v>
      </c>
    </row>
    <row r="25" spans="7:7" x14ac:dyDescent="0.25">
      <c r="G25">
        <v>75</v>
      </c>
    </row>
    <row r="26" spans="7:7" x14ac:dyDescent="0.25">
      <c r="G26">
        <v>88</v>
      </c>
    </row>
    <row r="27" spans="7:7" x14ac:dyDescent="0.25">
      <c r="G27">
        <v>88</v>
      </c>
    </row>
    <row r="28" spans="7:7" x14ac:dyDescent="0.25">
      <c r="G28">
        <v>86</v>
      </c>
    </row>
    <row r="29" spans="7:7" x14ac:dyDescent="0.25">
      <c r="G29">
        <v>87</v>
      </c>
    </row>
    <row r="30" spans="7:7" x14ac:dyDescent="0.25">
      <c r="G30">
        <v>90</v>
      </c>
    </row>
    <row r="31" spans="7:7" x14ac:dyDescent="0.25">
      <c r="G31">
        <v>85</v>
      </c>
    </row>
    <row r="32" spans="7:7" x14ac:dyDescent="0.25">
      <c r="G32">
        <v>86</v>
      </c>
    </row>
    <row r="33" spans="7:7" x14ac:dyDescent="0.25">
      <c r="G33">
        <v>90</v>
      </c>
    </row>
    <row r="34" spans="7:7" x14ac:dyDescent="0.25">
      <c r="G34">
        <v>73</v>
      </c>
    </row>
    <row r="35" spans="7:7" x14ac:dyDescent="0.25">
      <c r="G35">
        <v>74</v>
      </c>
    </row>
    <row r="36" spans="7:7" x14ac:dyDescent="0.25">
      <c r="G36">
        <v>85</v>
      </c>
    </row>
    <row r="37" spans="7:7" x14ac:dyDescent="0.25">
      <c r="G37">
        <v>88</v>
      </c>
    </row>
    <row r="38" spans="7:7" x14ac:dyDescent="0.25">
      <c r="G38">
        <v>88</v>
      </c>
    </row>
    <row r="39" spans="7:7" x14ac:dyDescent="0.25">
      <c r="G39">
        <v>85</v>
      </c>
    </row>
    <row r="40" spans="7:7" x14ac:dyDescent="0.25">
      <c r="G40">
        <v>70</v>
      </c>
    </row>
    <row r="41" spans="7:7" x14ac:dyDescent="0.25">
      <c r="G41">
        <v>88</v>
      </c>
    </row>
    <row r="42" spans="7:7" x14ac:dyDescent="0.25">
      <c r="G42">
        <v>86</v>
      </c>
    </row>
    <row r="43" spans="7:7" x14ac:dyDescent="0.25">
      <c r="G43">
        <v>85</v>
      </c>
    </row>
    <row r="44" spans="7:7" x14ac:dyDescent="0.25">
      <c r="G44">
        <v>86</v>
      </c>
    </row>
    <row r="45" spans="7:7" x14ac:dyDescent="0.25">
      <c r="G45">
        <v>81</v>
      </c>
    </row>
    <row r="46" spans="7:7" x14ac:dyDescent="0.25">
      <c r="G46">
        <v>88</v>
      </c>
    </row>
    <row r="47" spans="7:7" x14ac:dyDescent="0.25">
      <c r="G47">
        <v>86</v>
      </c>
    </row>
    <row r="48" spans="7:7" x14ac:dyDescent="0.25">
      <c r="G48">
        <v>84</v>
      </c>
    </row>
    <row r="49" spans="7:7" x14ac:dyDescent="0.25">
      <c r="G49">
        <v>87</v>
      </c>
    </row>
    <row r="50" spans="7:7" x14ac:dyDescent="0.25">
      <c r="G50">
        <v>83</v>
      </c>
    </row>
    <row r="51" spans="7:7" x14ac:dyDescent="0.25">
      <c r="G51">
        <v>76</v>
      </c>
    </row>
    <row r="52" spans="7:7" x14ac:dyDescent="0.25">
      <c r="G52">
        <v>85</v>
      </c>
    </row>
    <row r="53" spans="7:7" x14ac:dyDescent="0.25">
      <c r="G53">
        <v>82</v>
      </c>
    </row>
    <row r="54" spans="7:7" x14ac:dyDescent="0.25">
      <c r="G54">
        <v>83</v>
      </c>
    </row>
    <row r="55" spans="7:7" x14ac:dyDescent="0.25">
      <c r="G55">
        <v>77</v>
      </c>
    </row>
    <row r="56" spans="7:7" x14ac:dyDescent="0.25">
      <c r="G56">
        <v>78</v>
      </c>
    </row>
    <row r="57" spans="7:7" x14ac:dyDescent="0.25">
      <c r="G57">
        <v>87</v>
      </c>
    </row>
    <row r="58" spans="7:7" x14ac:dyDescent="0.25">
      <c r="G58">
        <v>78</v>
      </c>
    </row>
    <row r="59" spans="7:7" x14ac:dyDescent="0.25">
      <c r="G59">
        <v>85</v>
      </c>
    </row>
    <row r="60" spans="7:7" x14ac:dyDescent="0.25">
      <c r="G60">
        <v>82</v>
      </c>
    </row>
    <row r="61" spans="7:7" x14ac:dyDescent="0.25">
      <c r="G61">
        <v>87</v>
      </c>
    </row>
    <row r="62" spans="7:7" x14ac:dyDescent="0.25">
      <c r="G62">
        <v>77</v>
      </c>
    </row>
    <row r="63" spans="7:7" x14ac:dyDescent="0.25">
      <c r="G63">
        <v>82</v>
      </c>
    </row>
    <row r="64" spans="7:7" x14ac:dyDescent="0.25">
      <c r="G64">
        <v>83</v>
      </c>
    </row>
    <row r="65" spans="7:7" x14ac:dyDescent="0.25">
      <c r="G65">
        <v>82</v>
      </c>
    </row>
    <row r="66" spans="7:7" x14ac:dyDescent="0.25">
      <c r="G66">
        <v>82</v>
      </c>
    </row>
    <row r="67" spans="7:7" x14ac:dyDescent="0.25">
      <c r="G67">
        <v>84</v>
      </c>
    </row>
    <row r="68" spans="7:7" x14ac:dyDescent="0.25">
      <c r="G68">
        <v>85</v>
      </c>
    </row>
    <row r="69" spans="7:7" x14ac:dyDescent="0.25">
      <c r="G69">
        <v>85</v>
      </c>
    </row>
    <row r="70" spans="7:7" x14ac:dyDescent="0.25">
      <c r="G70">
        <v>86</v>
      </c>
    </row>
    <row r="71" spans="7:7" x14ac:dyDescent="0.25">
      <c r="G71">
        <v>82</v>
      </c>
    </row>
    <row r="72" spans="7:7" x14ac:dyDescent="0.25">
      <c r="G72">
        <v>85</v>
      </c>
    </row>
    <row r="73" spans="7:7" x14ac:dyDescent="0.25">
      <c r="G73">
        <v>85</v>
      </c>
    </row>
    <row r="74" spans="7:7" x14ac:dyDescent="0.25">
      <c r="G74">
        <v>79</v>
      </c>
    </row>
    <row r="75" spans="7:7" x14ac:dyDescent="0.25">
      <c r="G75">
        <v>86</v>
      </c>
    </row>
    <row r="76" spans="7:7" x14ac:dyDescent="0.25">
      <c r="G76">
        <v>86</v>
      </c>
    </row>
    <row r="77" spans="7:7" x14ac:dyDescent="0.25">
      <c r="G77">
        <v>80</v>
      </c>
    </row>
    <row r="78" spans="7:7" x14ac:dyDescent="0.25">
      <c r="G78">
        <v>42</v>
      </c>
    </row>
    <row r="79" spans="7:7" x14ac:dyDescent="0.25">
      <c r="G79">
        <v>86</v>
      </c>
    </row>
    <row r="80" spans="7:7" x14ac:dyDescent="0.25">
      <c r="G80">
        <v>83</v>
      </c>
    </row>
    <row r="81" spans="7:7" x14ac:dyDescent="0.25">
      <c r="G81">
        <v>80</v>
      </c>
    </row>
    <row r="82" spans="7:7" x14ac:dyDescent="0.25">
      <c r="G82">
        <v>86</v>
      </c>
    </row>
    <row r="83" spans="7:7" x14ac:dyDescent="0.25">
      <c r="G83">
        <v>86</v>
      </c>
    </row>
    <row r="84" spans="7:7" x14ac:dyDescent="0.25">
      <c r="G84">
        <v>87</v>
      </c>
    </row>
    <row r="85" spans="7:7" x14ac:dyDescent="0.25">
      <c r="G85">
        <v>86</v>
      </c>
    </row>
    <row r="86" spans="7:7" x14ac:dyDescent="0.25">
      <c r="G86">
        <v>79</v>
      </c>
    </row>
    <row r="87" spans="7:7" x14ac:dyDescent="0.25">
      <c r="G87">
        <v>86</v>
      </c>
    </row>
    <row r="88" spans="7:7" x14ac:dyDescent="0.25">
      <c r="G88">
        <v>76</v>
      </c>
    </row>
    <row r="89" spans="7:7" x14ac:dyDescent="0.25">
      <c r="G89">
        <v>86</v>
      </c>
    </row>
    <row r="90" spans="7:7" x14ac:dyDescent="0.25">
      <c r="G90">
        <v>84</v>
      </c>
    </row>
    <row r="91" spans="7:7" x14ac:dyDescent="0.25">
      <c r="G91">
        <v>83</v>
      </c>
    </row>
    <row r="92" spans="7:7" x14ac:dyDescent="0.25">
      <c r="G92">
        <v>74</v>
      </c>
    </row>
    <row r="93" spans="7:7" x14ac:dyDescent="0.25">
      <c r="G93">
        <v>87</v>
      </c>
    </row>
    <row r="94" spans="7:7" x14ac:dyDescent="0.25">
      <c r="G94">
        <v>87</v>
      </c>
    </row>
    <row r="95" spans="7:7" x14ac:dyDescent="0.25">
      <c r="G95">
        <v>22</v>
      </c>
    </row>
    <row r="96" spans="7:7" x14ac:dyDescent="0.25">
      <c r="G96">
        <v>85</v>
      </c>
    </row>
    <row r="97" spans="7:7" x14ac:dyDescent="0.25">
      <c r="G97">
        <v>79</v>
      </c>
    </row>
    <row r="98" spans="7:7" x14ac:dyDescent="0.25">
      <c r="G98">
        <v>82</v>
      </c>
    </row>
    <row r="99" spans="7:7" x14ac:dyDescent="0.25">
      <c r="G99">
        <v>84</v>
      </c>
    </row>
    <row r="100" spans="7:7" x14ac:dyDescent="0.25">
      <c r="G100">
        <v>85</v>
      </c>
    </row>
    <row r="101" spans="7:7" x14ac:dyDescent="0.25">
      <c r="G101">
        <v>76</v>
      </c>
    </row>
    <row r="102" spans="7:7" x14ac:dyDescent="0.25">
      <c r="G102">
        <v>86</v>
      </c>
    </row>
    <row r="103" spans="7:7" x14ac:dyDescent="0.25">
      <c r="G103">
        <v>80</v>
      </c>
    </row>
    <row r="104" spans="7:7" x14ac:dyDescent="0.25">
      <c r="G104">
        <v>83</v>
      </c>
    </row>
    <row r="105" spans="7:7" x14ac:dyDescent="0.25">
      <c r="G105">
        <v>81</v>
      </c>
    </row>
    <row r="106" spans="7:7" x14ac:dyDescent="0.25">
      <c r="G106">
        <v>80</v>
      </c>
    </row>
    <row r="107" spans="7:7" x14ac:dyDescent="0.25">
      <c r="G107">
        <v>86</v>
      </c>
    </row>
    <row r="108" spans="7:7" x14ac:dyDescent="0.25">
      <c r="G108">
        <v>84</v>
      </c>
    </row>
    <row r="109" spans="7:7" x14ac:dyDescent="0.25">
      <c r="G109">
        <v>82</v>
      </c>
    </row>
    <row r="110" spans="7:7" x14ac:dyDescent="0.25">
      <c r="G110">
        <v>85</v>
      </c>
    </row>
    <row r="111" spans="7:7" x14ac:dyDescent="0.25">
      <c r="G111">
        <v>85</v>
      </c>
    </row>
    <row r="112" spans="7:7" x14ac:dyDescent="0.25">
      <c r="G112">
        <v>85</v>
      </c>
    </row>
    <row r="113" spans="7:7" x14ac:dyDescent="0.25">
      <c r="G113">
        <v>86</v>
      </c>
    </row>
    <row r="114" spans="7:7" x14ac:dyDescent="0.25">
      <c r="G114">
        <v>85</v>
      </c>
    </row>
    <row r="115" spans="7:7" x14ac:dyDescent="0.25">
      <c r="G115">
        <v>81</v>
      </c>
    </row>
    <row r="116" spans="7:7" x14ac:dyDescent="0.25">
      <c r="G116">
        <v>57</v>
      </c>
    </row>
    <row r="117" spans="7:7" x14ac:dyDescent="0.25">
      <c r="G117">
        <v>85</v>
      </c>
    </row>
    <row r="118" spans="7:7" x14ac:dyDescent="0.25">
      <c r="G118">
        <v>84</v>
      </c>
    </row>
    <row r="119" spans="7:7" x14ac:dyDescent="0.25">
      <c r="G119">
        <v>85</v>
      </c>
    </row>
    <row r="120" spans="7:7" x14ac:dyDescent="0.25">
      <c r="G120">
        <v>82</v>
      </c>
    </row>
    <row r="121" spans="7:7" x14ac:dyDescent="0.25">
      <c r="G121">
        <v>85</v>
      </c>
    </row>
    <row r="122" spans="7:7" x14ac:dyDescent="0.25">
      <c r="G122">
        <v>78</v>
      </c>
    </row>
    <row r="123" spans="7:7" x14ac:dyDescent="0.25">
      <c r="G123">
        <v>82</v>
      </c>
    </row>
    <row r="124" spans="7:7" x14ac:dyDescent="0.25">
      <c r="G124">
        <v>80</v>
      </c>
    </row>
    <row r="125" spans="7:7" x14ac:dyDescent="0.25">
      <c r="G125">
        <v>82</v>
      </c>
    </row>
    <row r="126" spans="7:7" x14ac:dyDescent="0.25">
      <c r="G126">
        <v>85</v>
      </c>
    </row>
    <row r="127" spans="7:7" x14ac:dyDescent="0.25">
      <c r="G127">
        <v>84</v>
      </c>
    </row>
    <row r="128" spans="7:7" x14ac:dyDescent="0.25">
      <c r="G128">
        <v>86</v>
      </c>
    </row>
    <row r="129" spans="7:7" x14ac:dyDescent="0.25">
      <c r="G129">
        <v>42</v>
      </c>
    </row>
    <row r="130" spans="7:7" x14ac:dyDescent="0.25">
      <c r="G130">
        <v>85</v>
      </c>
    </row>
    <row r="131" spans="7:7" x14ac:dyDescent="0.25">
      <c r="G131">
        <v>76</v>
      </c>
    </row>
    <row r="132" spans="7:7" x14ac:dyDescent="0.25">
      <c r="G132">
        <v>84</v>
      </c>
    </row>
    <row r="133" spans="7:7" x14ac:dyDescent="0.25">
      <c r="G133">
        <v>84</v>
      </c>
    </row>
    <row r="134" spans="7:7" x14ac:dyDescent="0.25">
      <c r="G134">
        <v>85</v>
      </c>
    </row>
    <row r="135" spans="7:7" x14ac:dyDescent="0.25">
      <c r="G135">
        <v>81</v>
      </c>
    </row>
    <row r="136" spans="7:7" x14ac:dyDescent="0.25">
      <c r="G136">
        <v>85</v>
      </c>
    </row>
    <row r="137" spans="7:7" x14ac:dyDescent="0.25">
      <c r="G137">
        <v>84</v>
      </c>
    </row>
    <row r="138" spans="7:7" x14ac:dyDescent="0.25">
      <c r="G138">
        <v>86</v>
      </c>
    </row>
    <row r="139" spans="7:7" x14ac:dyDescent="0.25">
      <c r="G139">
        <v>83</v>
      </c>
    </row>
    <row r="140" spans="7:7" x14ac:dyDescent="0.25">
      <c r="G140">
        <v>83</v>
      </c>
    </row>
    <row r="141" spans="7:7" x14ac:dyDescent="0.25">
      <c r="G141">
        <v>80</v>
      </c>
    </row>
    <row r="142" spans="7:7" x14ac:dyDescent="0.25">
      <c r="G142">
        <v>83</v>
      </c>
    </row>
    <row r="143" spans="7:7" x14ac:dyDescent="0.25">
      <c r="G143">
        <v>73</v>
      </c>
    </row>
    <row r="144" spans="7:7" x14ac:dyDescent="0.25">
      <c r="G144">
        <v>83</v>
      </c>
    </row>
    <row r="145" spans="7:7" x14ac:dyDescent="0.25">
      <c r="G145">
        <v>83</v>
      </c>
    </row>
    <row r="146" spans="7:7" x14ac:dyDescent="0.25">
      <c r="G146">
        <v>85</v>
      </c>
    </row>
    <row r="147" spans="7:7" x14ac:dyDescent="0.25">
      <c r="G147">
        <v>85</v>
      </c>
    </row>
    <row r="148" spans="7:7" x14ac:dyDescent="0.25">
      <c r="G148">
        <v>81</v>
      </c>
    </row>
    <row r="149" spans="7:7" x14ac:dyDescent="0.25">
      <c r="G149">
        <v>85</v>
      </c>
    </row>
    <row r="150" spans="7:7" x14ac:dyDescent="0.25">
      <c r="G150">
        <v>85</v>
      </c>
    </row>
    <row r="151" spans="7:7" x14ac:dyDescent="0.25">
      <c r="G151">
        <v>85</v>
      </c>
    </row>
    <row r="152" spans="7:7" x14ac:dyDescent="0.25">
      <c r="G152">
        <v>81</v>
      </c>
    </row>
    <row r="153" spans="7:7" x14ac:dyDescent="0.25">
      <c r="G153">
        <v>75</v>
      </c>
    </row>
    <row r="154" spans="7:7" x14ac:dyDescent="0.25">
      <c r="G154">
        <v>80</v>
      </c>
    </row>
    <row r="155" spans="7:7" x14ac:dyDescent="0.25">
      <c r="G155">
        <v>78</v>
      </c>
    </row>
    <row r="156" spans="7:7" x14ac:dyDescent="0.25">
      <c r="G156">
        <v>84</v>
      </c>
    </row>
    <row r="157" spans="7:7" x14ac:dyDescent="0.25">
      <c r="G157">
        <v>58</v>
      </c>
    </row>
    <row r="158" spans="7:7" x14ac:dyDescent="0.25">
      <c r="G158">
        <v>74</v>
      </c>
    </row>
    <row r="159" spans="7:7" x14ac:dyDescent="0.25">
      <c r="G159">
        <v>80</v>
      </c>
    </row>
    <row r="160" spans="7:7" x14ac:dyDescent="0.25">
      <c r="G160">
        <v>79</v>
      </c>
    </row>
    <row r="161" spans="7:7" x14ac:dyDescent="0.25">
      <c r="G161">
        <v>75</v>
      </c>
    </row>
    <row r="162" spans="7:7" x14ac:dyDescent="0.25">
      <c r="G162">
        <v>80</v>
      </c>
    </row>
    <row r="163" spans="7:7" x14ac:dyDescent="0.25">
      <c r="G163">
        <v>83</v>
      </c>
    </row>
    <row r="164" spans="7:7" x14ac:dyDescent="0.25">
      <c r="G164">
        <v>85</v>
      </c>
    </row>
    <row r="165" spans="7:7" x14ac:dyDescent="0.25">
      <c r="G165">
        <v>84</v>
      </c>
    </row>
    <row r="166" spans="7:7" x14ac:dyDescent="0.25">
      <c r="G166">
        <v>83</v>
      </c>
    </row>
    <row r="167" spans="7:7" x14ac:dyDescent="0.25">
      <c r="G167">
        <v>80</v>
      </c>
    </row>
    <row r="168" spans="7:7" x14ac:dyDescent="0.25">
      <c r="G168">
        <v>84</v>
      </c>
    </row>
    <row r="169" spans="7:7" x14ac:dyDescent="0.25">
      <c r="G169">
        <v>83</v>
      </c>
    </row>
    <row r="170" spans="7:7" x14ac:dyDescent="0.25">
      <c r="G170">
        <v>76</v>
      </c>
    </row>
    <row r="171" spans="7:7" x14ac:dyDescent="0.25">
      <c r="G171">
        <v>83</v>
      </c>
    </row>
    <row r="172" spans="7:7" x14ac:dyDescent="0.25">
      <c r="G172">
        <v>85</v>
      </c>
    </row>
    <row r="173" spans="7:7" x14ac:dyDescent="0.25">
      <c r="G173">
        <v>84</v>
      </c>
    </row>
    <row r="174" spans="7:7" x14ac:dyDescent="0.25">
      <c r="G174">
        <v>77</v>
      </c>
    </row>
    <row r="175" spans="7:7" x14ac:dyDescent="0.25">
      <c r="G175">
        <v>81</v>
      </c>
    </row>
    <row r="176" spans="7:7" x14ac:dyDescent="0.25">
      <c r="G176">
        <v>47</v>
      </c>
    </row>
    <row r="177" spans="7:7" x14ac:dyDescent="0.25">
      <c r="G177">
        <v>82</v>
      </c>
    </row>
    <row r="178" spans="7:7" x14ac:dyDescent="0.25">
      <c r="G178">
        <v>83</v>
      </c>
    </row>
    <row r="179" spans="7:7" x14ac:dyDescent="0.25">
      <c r="G179">
        <v>78</v>
      </c>
    </row>
    <row r="180" spans="7:7" x14ac:dyDescent="0.25">
      <c r="G180">
        <v>81</v>
      </c>
    </row>
    <row r="181" spans="7:7" x14ac:dyDescent="0.25">
      <c r="G181">
        <v>76</v>
      </c>
    </row>
    <row r="182" spans="7:7" x14ac:dyDescent="0.25">
      <c r="G182">
        <v>72</v>
      </c>
    </row>
    <row r="183" spans="7:7" x14ac:dyDescent="0.25">
      <c r="G183">
        <v>84</v>
      </c>
    </row>
    <row r="184" spans="7:7" x14ac:dyDescent="0.25">
      <c r="G184">
        <v>83</v>
      </c>
    </row>
    <row r="185" spans="7:7" x14ac:dyDescent="0.25">
      <c r="G185">
        <v>83</v>
      </c>
    </row>
    <row r="186" spans="7:7" x14ac:dyDescent="0.25">
      <c r="G186">
        <v>68</v>
      </c>
    </row>
    <row r="187" spans="7:7" x14ac:dyDescent="0.25">
      <c r="G187">
        <v>84</v>
      </c>
    </row>
    <row r="188" spans="7:7" x14ac:dyDescent="0.25">
      <c r="G188">
        <v>80</v>
      </c>
    </row>
    <row r="189" spans="7:7" x14ac:dyDescent="0.25">
      <c r="G189">
        <v>83</v>
      </c>
    </row>
    <row r="190" spans="7:7" x14ac:dyDescent="0.25">
      <c r="G190">
        <v>77</v>
      </c>
    </row>
    <row r="191" spans="7:7" x14ac:dyDescent="0.25">
      <c r="G191">
        <v>83</v>
      </c>
    </row>
    <row r="192" spans="7:7" x14ac:dyDescent="0.25">
      <c r="G192">
        <v>79</v>
      </c>
    </row>
    <row r="193" spans="7:7" x14ac:dyDescent="0.25">
      <c r="G193">
        <v>84</v>
      </c>
    </row>
    <row r="194" spans="7:7" x14ac:dyDescent="0.25">
      <c r="G194">
        <v>63</v>
      </c>
    </row>
    <row r="195" spans="7:7" x14ac:dyDescent="0.25">
      <c r="G195">
        <v>41</v>
      </c>
    </row>
    <row r="196" spans="7:7" x14ac:dyDescent="0.25">
      <c r="G196">
        <v>75</v>
      </c>
    </row>
    <row r="197" spans="7:7" x14ac:dyDescent="0.25">
      <c r="G197">
        <v>71</v>
      </c>
    </row>
    <row r="198" spans="7:7" x14ac:dyDescent="0.25">
      <c r="G198">
        <v>81</v>
      </c>
    </row>
    <row r="199" spans="7:7" x14ac:dyDescent="0.25">
      <c r="G199">
        <v>79</v>
      </c>
    </row>
    <row r="200" spans="7:7" x14ac:dyDescent="0.25">
      <c r="G200">
        <v>78</v>
      </c>
    </row>
    <row r="201" spans="7:7" x14ac:dyDescent="0.25">
      <c r="G201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ACD5-7384-4222-846F-9CA8907859B8}">
  <dimension ref="C2:N87"/>
  <sheetViews>
    <sheetView rightToLeft="1" workbookViewId="0">
      <selection activeCell="C4" sqref="C4"/>
    </sheetView>
  </sheetViews>
  <sheetFormatPr defaultRowHeight="15" x14ac:dyDescent="0.25"/>
  <cols>
    <col min="2" max="2" width="5.28515625" customWidth="1"/>
    <col min="3" max="3" width="10.140625" customWidth="1"/>
    <col min="4" max="4" width="15.42578125" customWidth="1"/>
    <col min="6" max="6" width="16.5703125" customWidth="1"/>
    <col min="10" max="10" width="12.28515625" bestFit="1" customWidth="1"/>
    <col min="11" max="11" width="9.85546875" customWidth="1"/>
    <col min="12" max="12" width="9" customWidth="1"/>
    <col min="13" max="13" width="12.28515625" customWidth="1"/>
    <col min="14" max="14" width="19.85546875" customWidth="1"/>
    <col min="15" max="15" width="9" customWidth="1"/>
    <col min="16" max="16" width="10.28515625" customWidth="1"/>
    <col min="17" max="17" width="14.42578125" customWidth="1"/>
  </cols>
  <sheetData>
    <row r="2" spans="3:14" x14ac:dyDescent="0.25">
      <c r="D2" s="8" t="s">
        <v>258</v>
      </c>
    </row>
    <row r="3" spans="3:14" ht="15.75" thickBot="1" x14ac:dyDescent="0.3"/>
    <row r="4" spans="3:14" x14ac:dyDescent="0.25">
      <c r="C4" s="8" t="s">
        <v>252</v>
      </c>
      <c r="D4" s="8" t="s">
        <v>251</v>
      </c>
      <c r="G4" s="5" t="s">
        <v>63</v>
      </c>
      <c r="H4" s="5"/>
      <c r="J4" s="5" t="s">
        <v>250</v>
      </c>
      <c r="K4" s="5"/>
    </row>
    <row r="5" spans="3:14" x14ac:dyDescent="0.25">
      <c r="C5" s="3">
        <v>3500000</v>
      </c>
      <c r="D5" s="3">
        <v>8300000</v>
      </c>
    </row>
    <row r="6" spans="3:14" x14ac:dyDescent="0.25">
      <c r="C6" s="3">
        <v>1600000</v>
      </c>
      <c r="D6" s="3">
        <v>6200000</v>
      </c>
      <c r="G6" t="s">
        <v>236</v>
      </c>
      <c r="H6">
        <v>1550552</v>
      </c>
      <c r="J6" t="s">
        <v>236</v>
      </c>
      <c r="K6">
        <v>1927862.6506024101</v>
      </c>
    </row>
    <row r="7" spans="3:14" x14ac:dyDescent="0.25">
      <c r="C7" s="3">
        <v>1500000</v>
      </c>
      <c r="D7" s="3">
        <v>1900000</v>
      </c>
      <c r="G7" t="s">
        <v>237</v>
      </c>
      <c r="H7">
        <v>188174.03771686109</v>
      </c>
      <c r="J7" t="s">
        <v>237</v>
      </c>
      <c r="K7">
        <v>198615.93386524313</v>
      </c>
    </row>
    <row r="8" spans="3:14" x14ac:dyDescent="0.25">
      <c r="C8" s="3">
        <v>2900000</v>
      </c>
      <c r="D8" s="3">
        <v>3500000</v>
      </c>
      <c r="G8" t="s">
        <v>238</v>
      </c>
      <c r="H8">
        <v>1400000</v>
      </c>
      <c r="J8" t="s">
        <v>238</v>
      </c>
      <c r="K8">
        <v>1400000</v>
      </c>
    </row>
    <row r="9" spans="3:14" x14ac:dyDescent="0.25">
      <c r="C9" s="3">
        <v>1800000</v>
      </c>
      <c r="D9" s="3">
        <v>3700000</v>
      </c>
      <c r="G9" t="s">
        <v>239</v>
      </c>
      <c r="H9">
        <v>1600000</v>
      </c>
      <c r="J9" t="s">
        <v>239</v>
      </c>
      <c r="K9">
        <v>1100000</v>
      </c>
      <c r="M9">
        <f>(82*K11+24*H11)/(83+25-2)</f>
        <v>2733308842232.2358</v>
      </c>
      <c r="N9" t="s">
        <v>262</v>
      </c>
    </row>
    <row r="10" spans="3:14" x14ac:dyDescent="0.25">
      <c r="C10" s="3">
        <v>1600000</v>
      </c>
      <c r="D10" s="3">
        <v>3600000</v>
      </c>
      <c r="G10" t="s">
        <v>240</v>
      </c>
      <c r="H10">
        <v>940870.188584305</v>
      </c>
      <c r="J10" t="s">
        <v>240</v>
      </c>
      <c r="K10">
        <v>1809477.27323901</v>
      </c>
      <c r="M10">
        <f>SQRT(M9)</f>
        <v>1653272.1621778538</v>
      </c>
      <c r="N10" t="s">
        <v>263</v>
      </c>
    </row>
    <row r="11" spans="3:14" x14ac:dyDescent="0.25">
      <c r="C11" s="3">
        <v>1700000</v>
      </c>
      <c r="D11" s="3">
        <v>2400000</v>
      </c>
      <c r="G11" t="s">
        <v>241</v>
      </c>
      <c r="H11">
        <v>885236711766.66699</v>
      </c>
      <c r="J11" t="s">
        <v>241</v>
      </c>
      <c r="K11">
        <v>3274208002368.5</v>
      </c>
      <c r="M11">
        <f>M10*SQRT(1/83+1/25)</f>
        <v>377178.71828009165</v>
      </c>
      <c r="N11" t="s">
        <v>265</v>
      </c>
    </row>
    <row r="12" spans="3:14" x14ac:dyDescent="0.25">
      <c r="C12" s="3">
        <v>1500000</v>
      </c>
      <c r="D12" s="3">
        <v>5500000</v>
      </c>
      <c r="G12" t="s">
        <v>242</v>
      </c>
      <c r="H12">
        <v>1.4823037838354072</v>
      </c>
      <c r="J12" t="s">
        <v>242</v>
      </c>
      <c r="K12">
        <v>2.6748379150233683</v>
      </c>
      <c r="M12">
        <f>(K6-H6)/M11</f>
        <v>1.0003497872916056</v>
      </c>
      <c r="N12" t="s">
        <v>264</v>
      </c>
    </row>
    <row r="13" spans="3:14" x14ac:dyDescent="0.25">
      <c r="C13" s="3">
        <v>1100000</v>
      </c>
      <c r="D13" s="3">
        <v>302200</v>
      </c>
      <c r="G13" t="s">
        <v>243</v>
      </c>
      <c r="H13">
        <v>1.3207767987595105</v>
      </c>
      <c r="J13" t="s">
        <v>243</v>
      </c>
      <c r="K13">
        <v>1.5816877010621266</v>
      </c>
      <c r="M13">
        <f>1-_xlfn.T.DIST(M12,106,1)</f>
        <v>0.15970970325874601</v>
      </c>
      <c r="N13" t="s">
        <v>266</v>
      </c>
    </row>
    <row r="14" spans="3:14" x14ac:dyDescent="0.25">
      <c r="C14" s="3">
        <v>1900000</v>
      </c>
      <c r="D14" s="3">
        <v>329000</v>
      </c>
      <c r="G14" t="s">
        <v>244</v>
      </c>
      <c r="H14">
        <v>3835300</v>
      </c>
      <c r="J14" t="s">
        <v>244</v>
      </c>
      <c r="K14">
        <v>8363800</v>
      </c>
    </row>
    <row r="15" spans="3:14" x14ac:dyDescent="0.25">
      <c r="C15" s="3">
        <v>3100000</v>
      </c>
      <c r="D15" s="3">
        <v>2400000</v>
      </c>
      <c r="G15" t="s">
        <v>245</v>
      </c>
      <c r="H15">
        <v>264700</v>
      </c>
      <c r="J15" t="s">
        <v>245</v>
      </c>
      <c r="K15">
        <v>136200</v>
      </c>
    </row>
    <row r="16" spans="3:14" x14ac:dyDescent="0.25">
      <c r="C16" s="3">
        <v>1400000</v>
      </c>
      <c r="D16" s="3">
        <v>1700000</v>
      </c>
      <c r="G16" t="s">
        <v>246</v>
      </c>
      <c r="H16">
        <v>4100000</v>
      </c>
      <c r="J16" t="s">
        <v>246</v>
      </c>
      <c r="K16">
        <v>8500000</v>
      </c>
    </row>
    <row r="17" spans="3:11" x14ac:dyDescent="0.25">
      <c r="C17" s="3">
        <v>764000</v>
      </c>
      <c r="D17" s="3">
        <v>2100000</v>
      </c>
      <c r="G17" t="s">
        <v>247</v>
      </c>
      <c r="H17">
        <v>38763800</v>
      </c>
      <c r="J17" t="s">
        <v>247</v>
      </c>
      <c r="K17">
        <v>160012600</v>
      </c>
    </row>
    <row r="18" spans="3:11" ht="15.75" thickBot="1" x14ac:dyDescent="0.3">
      <c r="C18" s="3">
        <v>897200</v>
      </c>
      <c r="D18" s="3">
        <v>1800000</v>
      </c>
      <c r="G18" s="4" t="s">
        <v>248</v>
      </c>
      <c r="H18" s="4">
        <v>25</v>
      </c>
      <c r="J18" s="4" t="s">
        <v>248</v>
      </c>
      <c r="K18" s="4">
        <v>83</v>
      </c>
    </row>
    <row r="19" spans="3:11" x14ac:dyDescent="0.25">
      <c r="C19" s="3">
        <v>1300000</v>
      </c>
      <c r="D19" s="3">
        <v>1300000</v>
      </c>
    </row>
    <row r="20" spans="3:11" x14ac:dyDescent="0.25">
      <c r="C20" s="3">
        <v>1100000</v>
      </c>
      <c r="D20" s="3">
        <v>715000</v>
      </c>
    </row>
    <row r="21" spans="3:11" x14ac:dyDescent="0.25">
      <c r="C21" s="3">
        <v>1600000</v>
      </c>
      <c r="D21" s="3">
        <v>522000</v>
      </c>
    </row>
    <row r="22" spans="3:11" x14ac:dyDescent="0.25">
      <c r="C22" s="3">
        <v>736400</v>
      </c>
      <c r="D22" s="3">
        <v>5800000</v>
      </c>
    </row>
    <row r="23" spans="3:11" x14ac:dyDescent="0.25">
      <c r="C23" s="3">
        <v>4100000</v>
      </c>
      <c r="D23" s="3">
        <v>3100000</v>
      </c>
    </row>
    <row r="24" spans="3:11" x14ac:dyDescent="0.25">
      <c r="C24" s="3">
        <v>695400</v>
      </c>
      <c r="D24" s="3">
        <v>1100000</v>
      </c>
    </row>
    <row r="25" spans="3:11" x14ac:dyDescent="0.25">
      <c r="C25" s="3">
        <v>505700</v>
      </c>
      <c r="D25" s="3">
        <v>3700000</v>
      </c>
    </row>
    <row r="26" spans="3:11" x14ac:dyDescent="0.25">
      <c r="C26" s="3">
        <v>1300000</v>
      </c>
      <c r="D26" s="3">
        <v>2100000</v>
      </c>
    </row>
    <row r="27" spans="3:11" x14ac:dyDescent="0.25">
      <c r="C27" s="3">
        <v>1100000</v>
      </c>
      <c r="D27" s="3">
        <v>420500</v>
      </c>
    </row>
    <row r="28" spans="3:11" x14ac:dyDescent="0.25">
      <c r="C28" s="3">
        <v>800400</v>
      </c>
      <c r="D28" s="3">
        <v>463200</v>
      </c>
    </row>
    <row r="29" spans="3:11" x14ac:dyDescent="0.25">
      <c r="C29" s="3">
        <v>264700</v>
      </c>
      <c r="D29" s="3">
        <v>8500000</v>
      </c>
    </row>
    <row r="30" spans="3:11" x14ac:dyDescent="0.25">
      <c r="D30" s="3">
        <v>1400000</v>
      </c>
    </row>
    <row r="31" spans="3:11" x14ac:dyDescent="0.25">
      <c r="D31" s="3">
        <v>1400000</v>
      </c>
    </row>
    <row r="32" spans="3:11" x14ac:dyDescent="0.25">
      <c r="D32" s="3">
        <v>1200000</v>
      </c>
    </row>
    <row r="33" spans="4:4" x14ac:dyDescent="0.25">
      <c r="D33" s="3">
        <v>1600000</v>
      </c>
    </row>
    <row r="34" spans="4:4" x14ac:dyDescent="0.25">
      <c r="D34" s="3">
        <v>203700</v>
      </c>
    </row>
    <row r="35" spans="4:4" x14ac:dyDescent="0.25">
      <c r="D35" s="3">
        <v>2500000</v>
      </c>
    </row>
    <row r="36" spans="4:4" x14ac:dyDescent="0.25">
      <c r="D36" s="3">
        <v>1200000</v>
      </c>
    </row>
    <row r="37" spans="4:4" x14ac:dyDescent="0.25">
      <c r="D37" s="3">
        <v>147000</v>
      </c>
    </row>
    <row r="38" spans="4:4" x14ac:dyDescent="0.25">
      <c r="D38" s="3">
        <v>370800</v>
      </c>
    </row>
    <row r="39" spans="4:4" x14ac:dyDescent="0.25">
      <c r="D39" s="3">
        <v>1900000</v>
      </c>
    </row>
    <row r="40" spans="4:4" x14ac:dyDescent="0.25">
      <c r="D40" s="3">
        <v>600400</v>
      </c>
    </row>
    <row r="41" spans="4:4" x14ac:dyDescent="0.25">
      <c r="D41" s="3">
        <v>1900000</v>
      </c>
    </row>
    <row r="42" spans="4:4" x14ac:dyDescent="0.25">
      <c r="D42" s="3">
        <v>1400000</v>
      </c>
    </row>
    <row r="43" spans="4:4" x14ac:dyDescent="0.25">
      <c r="D43" s="3">
        <v>855500</v>
      </c>
    </row>
    <row r="44" spans="4:4" x14ac:dyDescent="0.25">
      <c r="D44" s="3">
        <v>672600</v>
      </c>
    </row>
    <row r="45" spans="4:4" x14ac:dyDescent="0.25">
      <c r="D45" s="3">
        <v>4000000</v>
      </c>
    </row>
    <row r="46" spans="4:4" x14ac:dyDescent="0.25">
      <c r="D46" s="3">
        <v>395500</v>
      </c>
    </row>
    <row r="47" spans="4:4" x14ac:dyDescent="0.25">
      <c r="D47" s="3">
        <v>2300000</v>
      </c>
    </row>
    <row r="48" spans="4:4" x14ac:dyDescent="0.25">
      <c r="D48" s="3">
        <v>3000000</v>
      </c>
    </row>
    <row r="49" spans="4:4" x14ac:dyDescent="0.25">
      <c r="D49" s="3">
        <v>1400000</v>
      </c>
    </row>
    <row r="50" spans="4:4" x14ac:dyDescent="0.25">
      <c r="D50" s="3">
        <v>1600000</v>
      </c>
    </row>
    <row r="51" spans="4:4" x14ac:dyDescent="0.25">
      <c r="D51" s="3">
        <v>186400</v>
      </c>
    </row>
    <row r="52" spans="4:4" x14ac:dyDescent="0.25">
      <c r="D52" s="3">
        <v>4700000</v>
      </c>
    </row>
    <row r="53" spans="4:4" x14ac:dyDescent="0.25">
      <c r="D53" s="3">
        <v>700500</v>
      </c>
    </row>
    <row r="54" spans="4:4" x14ac:dyDescent="0.25">
      <c r="D54" s="3">
        <v>356800</v>
      </c>
    </row>
    <row r="55" spans="4:4" x14ac:dyDescent="0.25">
      <c r="D55" s="3">
        <v>2400000</v>
      </c>
    </row>
    <row r="56" spans="4:4" x14ac:dyDescent="0.25">
      <c r="D56" s="3">
        <v>4200000</v>
      </c>
    </row>
    <row r="57" spans="4:4" x14ac:dyDescent="0.25">
      <c r="D57" s="3">
        <v>1600000</v>
      </c>
    </row>
    <row r="58" spans="4:4" x14ac:dyDescent="0.25">
      <c r="D58" s="3">
        <v>4700000</v>
      </c>
    </row>
    <row r="59" spans="4:4" x14ac:dyDescent="0.25">
      <c r="D59" s="3">
        <v>2000000</v>
      </c>
    </row>
    <row r="60" spans="4:4" x14ac:dyDescent="0.25">
      <c r="D60" s="3">
        <v>633900</v>
      </c>
    </row>
    <row r="61" spans="4:4" x14ac:dyDescent="0.25">
      <c r="D61" s="3">
        <v>157000</v>
      </c>
    </row>
    <row r="62" spans="4:4" x14ac:dyDescent="0.25">
      <c r="D62" s="3">
        <v>4700000</v>
      </c>
    </row>
    <row r="63" spans="4:4" x14ac:dyDescent="0.25">
      <c r="D63" s="3">
        <v>3000000</v>
      </c>
    </row>
    <row r="64" spans="4:4" x14ac:dyDescent="0.25">
      <c r="D64" s="3">
        <v>1100000</v>
      </c>
    </row>
    <row r="65" spans="4:4" x14ac:dyDescent="0.25">
      <c r="D65" s="3">
        <v>189900</v>
      </c>
    </row>
    <row r="66" spans="4:4" x14ac:dyDescent="0.25">
      <c r="D66" s="3">
        <v>431200</v>
      </c>
    </row>
    <row r="67" spans="4:4" x14ac:dyDescent="0.25">
      <c r="D67" s="3">
        <v>1100000</v>
      </c>
    </row>
    <row r="68" spans="4:4" x14ac:dyDescent="0.25">
      <c r="D68" s="3">
        <v>969700</v>
      </c>
    </row>
    <row r="69" spans="4:4" x14ac:dyDescent="0.25">
      <c r="D69" s="3">
        <v>790200</v>
      </c>
    </row>
    <row r="70" spans="4:4" x14ac:dyDescent="0.25">
      <c r="D70" s="3">
        <v>3700000</v>
      </c>
    </row>
    <row r="71" spans="4:4" x14ac:dyDescent="0.25">
      <c r="D71" s="3">
        <v>4600000</v>
      </c>
    </row>
    <row r="72" spans="4:4" x14ac:dyDescent="0.25">
      <c r="D72" s="3">
        <v>3100000</v>
      </c>
    </row>
    <row r="73" spans="4:4" x14ac:dyDescent="0.25">
      <c r="D73" s="3">
        <v>715500</v>
      </c>
    </row>
    <row r="74" spans="4:4" x14ac:dyDescent="0.25">
      <c r="D74" s="3">
        <v>157400</v>
      </c>
    </row>
    <row r="75" spans="4:4" x14ac:dyDescent="0.25">
      <c r="D75" s="3">
        <v>623100</v>
      </c>
    </row>
    <row r="76" spans="4:4" x14ac:dyDescent="0.25">
      <c r="D76" s="3">
        <v>398700</v>
      </c>
    </row>
    <row r="77" spans="4:4" x14ac:dyDescent="0.25">
      <c r="D77" s="3">
        <v>813500</v>
      </c>
    </row>
    <row r="78" spans="4:4" x14ac:dyDescent="0.25">
      <c r="D78" s="3">
        <v>594200</v>
      </c>
    </row>
    <row r="79" spans="4:4" x14ac:dyDescent="0.25">
      <c r="D79" s="3">
        <v>1100000</v>
      </c>
    </row>
    <row r="80" spans="4:4" x14ac:dyDescent="0.25">
      <c r="D80" s="3">
        <v>2200000</v>
      </c>
    </row>
    <row r="81" spans="4:4" x14ac:dyDescent="0.25">
      <c r="D81" s="3">
        <v>1100000</v>
      </c>
    </row>
    <row r="82" spans="4:4" x14ac:dyDescent="0.25">
      <c r="D82" s="3">
        <v>3100000</v>
      </c>
    </row>
    <row r="83" spans="4:4" x14ac:dyDescent="0.25">
      <c r="D83" s="3">
        <v>136200</v>
      </c>
    </row>
    <row r="84" spans="4:4" x14ac:dyDescent="0.25">
      <c r="D84" s="3">
        <v>185200</v>
      </c>
    </row>
    <row r="85" spans="4:4" x14ac:dyDescent="0.25">
      <c r="D85" s="3">
        <v>732400</v>
      </c>
    </row>
    <row r="86" spans="4:4" x14ac:dyDescent="0.25">
      <c r="D86" s="3">
        <v>623800</v>
      </c>
    </row>
    <row r="87" spans="4:4" x14ac:dyDescent="0.25">
      <c r="D87" s="3">
        <v>719600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C303-38BE-4790-8669-3FBD62FC6323}">
  <dimension ref="B3:Q20"/>
  <sheetViews>
    <sheetView rightToLeft="1" workbookViewId="0">
      <selection activeCell="E25" sqref="E25"/>
    </sheetView>
  </sheetViews>
  <sheetFormatPr defaultRowHeight="15" x14ac:dyDescent="0.25"/>
  <cols>
    <col min="2" max="2" width="11.28515625" customWidth="1"/>
    <col min="5" max="5" width="13.140625" customWidth="1"/>
    <col min="6" max="6" width="9.140625" customWidth="1"/>
    <col min="10" max="10" width="9.85546875" bestFit="1" customWidth="1"/>
    <col min="11" max="12" width="9" customWidth="1"/>
    <col min="13" max="13" width="7" customWidth="1"/>
    <col min="14" max="14" width="13.42578125" customWidth="1"/>
    <col min="15" max="15" width="9.42578125" customWidth="1"/>
  </cols>
  <sheetData>
    <row r="3" spans="2:17" x14ac:dyDescent="0.25">
      <c r="D3" s="19" t="s">
        <v>302</v>
      </c>
      <c r="N3">
        <f>J12/SQRT(8)</f>
        <v>1711411.2806185922</v>
      </c>
      <c r="O3" t="s">
        <v>267</v>
      </c>
    </row>
    <row r="4" spans="2:17" x14ac:dyDescent="0.25">
      <c r="D4" s="8" t="s">
        <v>4</v>
      </c>
      <c r="N4">
        <f>(J8-0)/N3</f>
        <v>2.2496053658173922</v>
      </c>
      <c r="O4" t="s">
        <v>268</v>
      </c>
    </row>
    <row r="5" spans="2:17" ht="15.75" thickBot="1" x14ac:dyDescent="0.3">
      <c r="N5" s="15">
        <f>1-_xlfn.T.DIST(N4,7,1)</f>
        <v>2.9616293941575278E-2</v>
      </c>
      <c r="O5" t="s">
        <v>266</v>
      </c>
    </row>
    <row r="6" spans="2:17" x14ac:dyDescent="0.25">
      <c r="B6" t="s">
        <v>255</v>
      </c>
      <c r="C6" s="8" t="s">
        <v>257</v>
      </c>
      <c r="D6" s="8" t="s">
        <v>256</v>
      </c>
      <c r="E6" s="8" t="s">
        <v>254</v>
      </c>
      <c r="I6" s="5" t="s">
        <v>255</v>
      </c>
      <c r="J6" s="5"/>
    </row>
    <row r="7" spans="2:17" x14ac:dyDescent="0.25">
      <c r="B7" s="3">
        <f t="shared" ref="B7:B13" si="0" xml:space="preserve"> C7-D7</f>
        <v>14900000</v>
      </c>
      <c r="C7" s="3">
        <v>87600000</v>
      </c>
      <c r="D7" s="3">
        <v>72700000</v>
      </c>
      <c r="E7" t="s">
        <v>61</v>
      </c>
      <c r="Q7" t="s">
        <v>293</v>
      </c>
    </row>
    <row r="8" spans="2:17" ht="15.75" thickBot="1" x14ac:dyDescent="0.3">
      <c r="B8" s="3">
        <f t="shared" si="0"/>
        <v>3200000</v>
      </c>
      <c r="C8" s="3">
        <v>65100000</v>
      </c>
      <c r="D8" s="3">
        <v>61900000</v>
      </c>
      <c r="E8" t="s">
        <v>89</v>
      </c>
      <c r="I8" t="s">
        <v>236</v>
      </c>
      <c r="J8">
        <v>3850000</v>
      </c>
    </row>
    <row r="9" spans="2:17" x14ac:dyDescent="0.25">
      <c r="B9" s="3">
        <f t="shared" si="0"/>
        <v>1000000</v>
      </c>
      <c r="C9" s="3">
        <v>56200000</v>
      </c>
      <c r="D9" s="3">
        <v>55200000</v>
      </c>
      <c r="E9" t="s">
        <v>102</v>
      </c>
      <c r="I9" t="s">
        <v>237</v>
      </c>
      <c r="J9">
        <v>1711411.2806185924</v>
      </c>
      <c r="O9" s="14"/>
      <c r="P9" s="14" t="s">
        <v>256</v>
      </c>
      <c r="Q9" s="14" t="s">
        <v>257</v>
      </c>
    </row>
    <row r="10" spans="2:17" x14ac:dyDescent="0.25">
      <c r="B10" s="3">
        <f t="shared" si="0"/>
        <v>1500000</v>
      </c>
      <c r="C10" s="3">
        <v>50200000</v>
      </c>
      <c r="D10" s="3">
        <v>48700000</v>
      </c>
      <c r="E10" t="s">
        <v>130</v>
      </c>
      <c r="I10" t="s">
        <v>238</v>
      </c>
      <c r="J10">
        <v>1500000</v>
      </c>
      <c r="O10" t="s">
        <v>236</v>
      </c>
      <c r="P10">
        <v>50862500</v>
      </c>
      <c r="Q10">
        <v>54712500</v>
      </c>
    </row>
    <row r="11" spans="2:17" x14ac:dyDescent="0.25">
      <c r="B11" s="3">
        <f t="shared" si="0"/>
        <v>800000</v>
      </c>
      <c r="C11" s="3">
        <v>42300000</v>
      </c>
      <c r="D11" s="3">
        <v>41500000</v>
      </c>
      <c r="E11" t="s">
        <v>170</v>
      </c>
      <c r="I11" t="s">
        <v>239</v>
      </c>
      <c r="J11">
        <v>1500000</v>
      </c>
      <c r="O11" t="s">
        <v>273</v>
      </c>
      <c r="P11">
        <v>179148392857142.84</v>
      </c>
      <c r="Q11">
        <v>301835535714285.69</v>
      </c>
    </row>
    <row r="12" spans="2:17" x14ac:dyDescent="0.25">
      <c r="B12" s="3">
        <f t="shared" si="0"/>
        <v>1400000</v>
      </c>
      <c r="C12" s="3">
        <v>37900000</v>
      </c>
      <c r="D12" s="3">
        <v>36500000</v>
      </c>
      <c r="E12" t="s">
        <v>197</v>
      </c>
      <c r="I12" t="s">
        <v>240</v>
      </c>
      <c r="J12">
        <v>4840602.0876982398</v>
      </c>
      <c r="O12" t="s">
        <v>294</v>
      </c>
      <c r="P12">
        <v>8</v>
      </c>
      <c r="Q12">
        <v>8</v>
      </c>
    </row>
    <row r="13" spans="2:17" x14ac:dyDescent="0.25">
      <c r="B13" s="3">
        <f t="shared" si="0"/>
        <v>1500000</v>
      </c>
      <c r="C13" s="3">
        <v>35000000</v>
      </c>
      <c r="D13" s="3">
        <v>33500000</v>
      </c>
      <c r="E13" t="s">
        <v>224</v>
      </c>
      <c r="I13" t="s">
        <v>241</v>
      </c>
      <c r="J13">
        <v>23431428571428.57</v>
      </c>
      <c r="O13" t="s">
        <v>295</v>
      </c>
      <c r="P13">
        <v>0.98382826227349784</v>
      </c>
    </row>
    <row r="14" spans="2:17" x14ac:dyDescent="0.25">
      <c r="B14" s="3">
        <f xml:space="preserve"> C14-D14</f>
        <v>6500000</v>
      </c>
      <c r="C14" s="3">
        <v>63400000</v>
      </c>
      <c r="D14" s="3">
        <v>56900000</v>
      </c>
      <c r="E14" t="s">
        <v>98</v>
      </c>
      <c r="I14" t="s">
        <v>242</v>
      </c>
      <c r="J14">
        <v>4.5970616417610604</v>
      </c>
      <c r="O14" t="s">
        <v>296</v>
      </c>
      <c r="P14">
        <v>0</v>
      </c>
    </row>
    <row r="15" spans="2:17" x14ac:dyDescent="0.25">
      <c r="I15" t="s">
        <v>243</v>
      </c>
      <c r="J15">
        <v>2.1418226631503594</v>
      </c>
      <c r="O15" t="s">
        <v>277</v>
      </c>
      <c r="P15">
        <v>7</v>
      </c>
    </row>
    <row r="16" spans="2:17" x14ac:dyDescent="0.25">
      <c r="I16" t="s">
        <v>244</v>
      </c>
      <c r="J16">
        <v>14100000</v>
      </c>
      <c r="O16" t="s">
        <v>297</v>
      </c>
      <c r="P16">
        <v>-2.2496053658173922</v>
      </c>
    </row>
    <row r="17" spans="9:17" x14ac:dyDescent="0.25">
      <c r="I17" t="s">
        <v>245</v>
      </c>
      <c r="J17">
        <v>800000</v>
      </c>
      <c r="O17" t="s">
        <v>298</v>
      </c>
      <c r="P17" s="15">
        <v>2.9616293941575274E-2</v>
      </c>
    </row>
    <row r="18" spans="9:17" x14ac:dyDescent="0.25">
      <c r="I18" t="s">
        <v>246</v>
      </c>
      <c r="J18">
        <v>14900000</v>
      </c>
      <c r="O18" t="s">
        <v>299</v>
      </c>
      <c r="P18">
        <v>1.8945786050900073</v>
      </c>
    </row>
    <row r="19" spans="9:17" x14ac:dyDescent="0.25">
      <c r="I19" t="s">
        <v>247</v>
      </c>
      <c r="J19">
        <v>30800000</v>
      </c>
      <c r="O19" t="s">
        <v>300</v>
      </c>
      <c r="P19">
        <v>5.9232587883150549E-2</v>
      </c>
    </row>
    <row r="20" spans="9:17" ht="15.75" thickBot="1" x14ac:dyDescent="0.3">
      <c r="I20" s="4" t="s">
        <v>248</v>
      </c>
      <c r="J20" s="4">
        <v>8</v>
      </c>
      <c r="O20" s="4" t="s">
        <v>301</v>
      </c>
      <c r="P20" s="4">
        <v>2.3646242515927849</v>
      </c>
      <c r="Q20" s="4"/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EEE4-E9ED-4EFF-A038-0932DC5C58F2}">
  <dimension ref="G6:R22"/>
  <sheetViews>
    <sheetView rightToLeft="1" topLeftCell="F1" workbookViewId="0">
      <selection activeCell="I21" sqref="I21"/>
    </sheetView>
  </sheetViews>
  <sheetFormatPr defaultRowHeight="15" x14ac:dyDescent="0.25"/>
  <cols>
    <col min="4" max="5" width="11.42578125" customWidth="1"/>
    <col min="6" max="6" width="13.42578125" customWidth="1"/>
    <col min="7" max="7" width="21.85546875" customWidth="1"/>
    <col min="8" max="8" width="15.42578125" customWidth="1"/>
    <col min="9" max="9" width="10.42578125" customWidth="1"/>
    <col min="10" max="11" width="9" customWidth="1"/>
    <col min="12" max="12" width="37.28515625" customWidth="1"/>
    <col min="15" max="15" width="10.85546875" bestFit="1" customWidth="1"/>
  </cols>
  <sheetData>
    <row r="6" spans="7:18" x14ac:dyDescent="0.25">
      <c r="H6" t="s">
        <v>3</v>
      </c>
      <c r="J6" s="9"/>
      <c r="M6" s="9"/>
      <c r="N6" s="9"/>
      <c r="O6" s="9"/>
      <c r="Q6" s="17">
        <f>O19/O20</f>
        <v>1.5861987408624789</v>
      </c>
      <c r="R6" t="s">
        <v>286</v>
      </c>
    </row>
    <row r="7" spans="7:18" x14ac:dyDescent="0.25">
      <c r="K7" s="9"/>
      <c r="L7" s="9"/>
      <c r="M7" s="9"/>
      <c r="N7" s="9"/>
      <c r="O7" s="9"/>
      <c r="P7" s="9"/>
      <c r="Q7" s="15">
        <f>1-_xlfn.F.DIST(Q6,2,12,TRUE)</f>
        <v>0.24477226473475833</v>
      </c>
      <c r="R7" t="s">
        <v>287</v>
      </c>
    </row>
    <row r="8" spans="7:18" x14ac:dyDescent="0.25">
      <c r="G8" t="s">
        <v>22</v>
      </c>
      <c r="H8" t="s">
        <v>86</v>
      </c>
      <c r="I8" t="s">
        <v>11</v>
      </c>
      <c r="K8" s="9"/>
      <c r="L8" s="9"/>
      <c r="M8" s="9"/>
      <c r="N8" s="9" t="s">
        <v>269</v>
      </c>
      <c r="O8" s="9"/>
      <c r="P8" s="9"/>
      <c r="Q8" s="9"/>
      <c r="R8" s="9"/>
    </row>
    <row r="9" spans="7:18" x14ac:dyDescent="0.25">
      <c r="G9">
        <v>7400</v>
      </c>
      <c r="H9">
        <v>2000</v>
      </c>
      <c r="I9">
        <v>6900</v>
      </c>
      <c r="K9" s="9"/>
      <c r="L9" s="9"/>
      <c r="M9" s="9"/>
      <c r="N9" s="9"/>
      <c r="O9" s="9"/>
      <c r="P9" s="9"/>
      <c r="Q9" s="9"/>
      <c r="R9" s="9"/>
    </row>
    <row r="10" spans="7:18" ht="15.75" thickBot="1" x14ac:dyDescent="0.3">
      <c r="G10">
        <v>2500</v>
      </c>
      <c r="H10">
        <v>8200</v>
      </c>
      <c r="I10">
        <v>10000</v>
      </c>
      <c r="K10" s="9"/>
      <c r="L10" s="9" t="s">
        <v>270</v>
      </c>
      <c r="M10" s="9"/>
      <c r="N10" s="9"/>
      <c r="O10" s="9"/>
      <c r="P10" s="9"/>
      <c r="Q10" s="9"/>
      <c r="R10" s="9"/>
    </row>
    <row r="11" spans="7:18" x14ac:dyDescent="0.25">
      <c r="G11">
        <v>680</v>
      </c>
      <c r="H11">
        <v>10000</v>
      </c>
      <c r="I11">
        <v>2200</v>
      </c>
      <c r="J11" s="9"/>
      <c r="K11" s="9"/>
      <c r="L11" s="10" t="s">
        <v>271</v>
      </c>
      <c r="M11" s="10" t="s">
        <v>248</v>
      </c>
      <c r="N11" s="10" t="s">
        <v>247</v>
      </c>
      <c r="O11" s="10" t="s">
        <v>272</v>
      </c>
      <c r="P11" s="10" t="s">
        <v>273</v>
      </c>
      <c r="Q11" s="9"/>
      <c r="R11" s="9"/>
    </row>
    <row r="12" spans="7:18" x14ac:dyDescent="0.25">
      <c r="G12">
        <v>670</v>
      </c>
      <c r="H12">
        <v>1100</v>
      </c>
      <c r="I12">
        <v>8900</v>
      </c>
      <c r="J12" s="9"/>
      <c r="K12" s="9"/>
      <c r="L12" s="9" t="s">
        <v>22</v>
      </c>
      <c r="M12" s="9">
        <v>5</v>
      </c>
      <c r="N12" s="9">
        <v>12650</v>
      </c>
      <c r="O12" s="9">
        <v>2530</v>
      </c>
      <c r="P12" s="9">
        <v>7969200</v>
      </c>
      <c r="Q12" s="9"/>
      <c r="R12" s="9"/>
    </row>
    <row r="13" spans="7:18" x14ac:dyDescent="0.25">
      <c r="G13">
        <v>1400</v>
      </c>
      <c r="H13">
        <v>10000</v>
      </c>
      <c r="I13">
        <v>2000</v>
      </c>
      <c r="K13" s="9"/>
      <c r="L13" s="9" t="s">
        <v>86</v>
      </c>
      <c r="M13" s="9">
        <v>5</v>
      </c>
      <c r="N13" s="9">
        <v>31300</v>
      </c>
      <c r="O13" s="9">
        <v>6260</v>
      </c>
      <c r="P13" s="9">
        <v>19128000</v>
      </c>
      <c r="Q13" s="9"/>
      <c r="R13" s="9"/>
    </row>
    <row r="14" spans="7:18" ht="15.75" thickBot="1" x14ac:dyDescent="0.3">
      <c r="K14" s="9"/>
      <c r="L14" s="11" t="s">
        <v>11</v>
      </c>
      <c r="M14" s="11">
        <v>5</v>
      </c>
      <c r="N14" s="11">
        <v>30000</v>
      </c>
      <c r="O14" s="11">
        <v>6000</v>
      </c>
      <c r="P14" s="11">
        <v>13915000</v>
      </c>
      <c r="Q14" s="9"/>
      <c r="R14" s="9"/>
    </row>
    <row r="15" spans="7:18" x14ac:dyDescent="0.25">
      <c r="J15" s="9"/>
      <c r="K15" s="9"/>
      <c r="L15" s="9"/>
      <c r="M15" s="9"/>
      <c r="N15" s="9"/>
      <c r="O15" s="9"/>
      <c r="P15" s="9"/>
      <c r="Q15" s="9"/>
    </row>
    <row r="16" spans="7:18" x14ac:dyDescent="0.25">
      <c r="K16" s="9"/>
      <c r="L16" s="9"/>
      <c r="M16" s="9"/>
      <c r="N16" s="9"/>
      <c r="O16" s="9"/>
      <c r="P16" s="9"/>
      <c r="Q16" s="9"/>
    </row>
    <row r="17" spans="11:18" ht="15.75" thickBot="1" x14ac:dyDescent="0.3">
      <c r="K17" s="9"/>
      <c r="M17" s="9"/>
      <c r="N17" s="9" t="s">
        <v>274</v>
      </c>
      <c r="O17" s="9"/>
      <c r="P17" s="9"/>
      <c r="Q17" s="9"/>
      <c r="R17" s="9"/>
    </row>
    <row r="18" spans="11:18" x14ac:dyDescent="0.25">
      <c r="K18" s="9"/>
      <c r="L18" s="10" t="s">
        <v>275</v>
      </c>
      <c r="M18" s="10" t="s">
        <v>276</v>
      </c>
      <c r="N18" s="10" t="s">
        <v>277</v>
      </c>
      <c r="O18" s="10" t="s">
        <v>278</v>
      </c>
      <c r="P18" s="10" t="s">
        <v>279</v>
      </c>
      <c r="Q18" s="10" t="s">
        <v>280</v>
      </c>
      <c r="R18" s="10" t="s">
        <v>281</v>
      </c>
    </row>
    <row r="19" spans="11:18" x14ac:dyDescent="0.25">
      <c r="K19" s="9"/>
      <c r="L19" s="9" t="s">
        <v>282</v>
      </c>
      <c r="M19" s="9">
        <v>43369000</v>
      </c>
      <c r="N19" s="9">
        <v>2</v>
      </c>
      <c r="O19" s="9">
        <v>21684500</v>
      </c>
      <c r="P19" s="18">
        <v>1.5861987408624749</v>
      </c>
      <c r="Q19" s="16">
        <v>0.24477226473475913</v>
      </c>
      <c r="R19" s="9">
        <v>3.8852938346523942</v>
      </c>
    </row>
    <row r="20" spans="11:18" x14ac:dyDescent="0.25">
      <c r="K20" s="9"/>
      <c r="L20" s="9" t="s">
        <v>283</v>
      </c>
      <c r="M20" s="9">
        <v>164048800</v>
      </c>
      <c r="N20" s="9">
        <v>12</v>
      </c>
      <c r="O20" s="9">
        <v>13670733.3333333</v>
      </c>
      <c r="P20" s="9"/>
      <c r="Q20" s="9"/>
      <c r="R20" s="9"/>
    </row>
    <row r="21" spans="11:18" x14ac:dyDescent="0.25">
      <c r="K21" s="9"/>
      <c r="L21" s="9"/>
      <c r="M21" s="9"/>
      <c r="N21" s="9"/>
      <c r="O21" s="9"/>
      <c r="P21" s="9"/>
      <c r="Q21" s="9"/>
      <c r="R21" s="9"/>
    </row>
    <row r="22" spans="11:18" ht="15.75" thickBot="1" x14ac:dyDescent="0.3">
      <c r="K22" s="9"/>
      <c r="L22" s="11" t="s">
        <v>284</v>
      </c>
      <c r="M22" s="11">
        <v>207417800</v>
      </c>
      <c r="N22" s="11">
        <v>14</v>
      </c>
      <c r="O22" s="11"/>
      <c r="P22" s="11"/>
      <c r="Q22" s="11"/>
      <c r="R22" s="1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8988-D129-43E5-B2FF-F230289A9A08}">
  <dimension ref="D2:P37"/>
  <sheetViews>
    <sheetView rightToLeft="1" topLeftCell="B1" workbookViewId="0">
      <selection activeCell="O34" sqref="O34"/>
    </sheetView>
  </sheetViews>
  <sheetFormatPr defaultRowHeight="15" x14ac:dyDescent="0.25"/>
  <cols>
    <col min="3" max="3" width="10.42578125" customWidth="1"/>
    <col min="4" max="4" width="10.28515625" customWidth="1"/>
    <col min="5" max="5" width="11.28515625" customWidth="1"/>
    <col min="6" max="6" width="10.28515625" customWidth="1"/>
    <col min="7" max="7" width="14.28515625" customWidth="1"/>
    <col min="8" max="8" width="10.42578125" customWidth="1"/>
    <col min="9" max="9" width="9" customWidth="1"/>
    <col min="10" max="10" width="16.42578125" customWidth="1"/>
    <col min="13" max="13" width="11.7109375" customWidth="1"/>
  </cols>
  <sheetData>
    <row r="2" spans="4:14" x14ac:dyDescent="0.25">
      <c r="M2" s="19" t="s">
        <v>288</v>
      </c>
    </row>
    <row r="4" spans="4:14" x14ac:dyDescent="0.25">
      <c r="D4" t="s">
        <v>303</v>
      </c>
      <c r="E4" t="s">
        <v>33</v>
      </c>
      <c r="F4" t="s">
        <v>63</v>
      </c>
      <c r="G4" t="s">
        <v>13</v>
      </c>
      <c r="J4" t="s">
        <v>270</v>
      </c>
      <c r="K4" t="s">
        <v>33</v>
      </c>
      <c r="L4" t="s">
        <v>63</v>
      </c>
      <c r="M4" t="s">
        <v>13</v>
      </c>
      <c r="N4" t="s">
        <v>284</v>
      </c>
    </row>
    <row r="5" spans="4:14" ht="15.75" thickBot="1" x14ac:dyDescent="0.3">
      <c r="D5" s="12">
        <v>0</v>
      </c>
      <c r="E5" s="3">
        <v>1200000000</v>
      </c>
      <c r="F5" s="3">
        <v>439400000</v>
      </c>
      <c r="G5" s="3">
        <v>1400000000</v>
      </c>
      <c r="J5" s="13">
        <v>0</v>
      </c>
      <c r="K5" s="13"/>
      <c r="L5" s="13"/>
      <c r="M5" s="13"/>
      <c r="N5" s="13"/>
    </row>
    <row r="6" spans="4:14" x14ac:dyDescent="0.25">
      <c r="D6" s="12">
        <v>0</v>
      </c>
      <c r="E6" s="3">
        <v>2300000000</v>
      </c>
      <c r="F6" s="3">
        <v>3500000000</v>
      </c>
      <c r="G6" s="3">
        <v>784000000</v>
      </c>
      <c r="J6" t="s">
        <v>248</v>
      </c>
      <c r="K6">
        <v>5</v>
      </c>
      <c r="L6">
        <v>5</v>
      </c>
      <c r="M6">
        <v>5</v>
      </c>
      <c r="N6">
        <v>15</v>
      </c>
    </row>
    <row r="7" spans="4:14" x14ac:dyDescent="0.25">
      <c r="D7" s="12">
        <v>0</v>
      </c>
      <c r="E7" s="3">
        <v>149200000</v>
      </c>
      <c r="F7" s="3">
        <v>3500000000</v>
      </c>
      <c r="G7" s="3">
        <v>6700000000</v>
      </c>
      <c r="J7" t="s">
        <v>247</v>
      </c>
      <c r="K7">
        <v>7949200000</v>
      </c>
      <c r="L7">
        <v>9411500000</v>
      </c>
      <c r="M7">
        <v>12484000000</v>
      </c>
      <c r="N7">
        <v>29844700000</v>
      </c>
    </row>
    <row r="8" spans="4:14" x14ac:dyDescent="0.25">
      <c r="D8" s="12">
        <v>0</v>
      </c>
      <c r="E8" s="3">
        <v>1700000000</v>
      </c>
      <c r="F8" s="3">
        <v>1300000000</v>
      </c>
      <c r="G8" s="3">
        <v>1700000000</v>
      </c>
      <c r="J8" t="s">
        <v>272</v>
      </c>
      <c r="K8">
        <v>1589840000</v>
      </c>
      <c r="L8">
        <v>1882300000</v>
      </c>
      <c r="M8">
        <v>2496800000</v>
      </c>
      <c r="N8">
        <v>1989646666.6666667</v>
      </c>
    </row>
    <row r="9" spans="4:14" x14ac:dyDescent="0.25">
      <c r="D9" s="12">
        <v>0</v>
      </c>
      <c r="E9" s="3">
        <v>2600000000</v>
      </c>
      <c r="F9" s="3">
        <v>672100000</v>
      </c>
      <c r="G9" s="3">
        <v>1900000000</v>
      </c>
      <c r="J9" t="s">
        <v>273</v>
      </c>
      <c r="K9">
        <v>9.41076128E+17</v>
      </c>
      <c r="L9">
        <v>2.27988108E+18</v>
      </c>
      <c r="M9">
        <v>5.6986512E+18</v>
      </c>
      <c r="N9">
        <v>2.7015213955238093E+18</v>
      </c>
    </row>
    <row r="10" spans="4:14" x14ac:dyDescent="0.25">
      <c r="D10" s="12">
        <v>0.01</v>
      </c>
      <c r="E10" s="3">
        <v>5400000000</v>
      </c>
      <c r="F10" s="3">
        <v>4900000000</v>
      </c>
      <c r="G10" s="3">
        <v>1600000000</v>
      </c>
    </row>
    <row r="11" spans="4:14" ht="15.75" thickBot="1" x14ac:dyDescent="0.3">
      <c r="D11" s="12">
        <v>0.01</v>
      </c>
      <c r="E11" s="3">
        <v>1700000000</v>
      </c>
      <c r="F11" s="3">
        <v>2900000000</v>
      </c>
      <c r="G11" s="3">
        <v>13500000000</v>
      </c>
      <c r="J11" s="13">
        <v>0.01</v>
      </c>
      <c r="K11" s="13"/>
      <c r="L11" s="13"/>
      <c r="M11" s="13"/>
      <c r="N11" s="13"/>
    </row>
    <row r="12" spans="4:14" x14ac:dyDescent="0.25">
      <c r="D12" s="12">
        <v>0.01</v>
      </c>
      <c r="E12" s="3">
        <v>3000000000</v>
      </c>
      <c r="F12" s="3">
        <v>2800000000</v>
      </c>
      <c r="G12" s="3">
        <v>2500000000</v>
      </c>
      <c r="J12" t="s">
        <v>248</v>
      </c>
      <c r="K12">
        <v>5</v>
      </c>
      <c r="L12">
        <v>5</v>
      </c>
      <c r="M12">
        <v>5</v>
      </c>
      <c r="N12">
        <v>15</v>
      </c>
    </row>
    <row r="13" spans="4:14" x14ac:dyDescent="0.25">
      <c r="D13" s="12">
        <v>0.01</v>
      </c>
      <c r="E13" s="3">
        <v>4400000000</v>
      </c>
      <c r="F13" s="3">
        <v>3000000000</v>
      </c>
      <c r="G13" s="3">
        <v>5300000000</v>
      </c>
      <c r="J13" t="s">
        <v>247</v>
      </c>
      <c r="K13">
        <v>16400000000</v>
      </c>
      <c r="L13">
        <v>15800000000</v>
      </c>
      <c r="M13">
        <v>25600000000</v>
      </c>
      <c r="N13">
        <v>57800000000</v>
      </c>
    </row>
    <row r="14" spans="4:14" x14ac:dyDescent="0.25">
      <c r="D14" s="12">
        <v>0.01</v>
      </c>
      <c r="E14" s="3">
        <v>1900000000</v>
      </c>
      <c r="F14" s="3">
        <v>2200000000</v>
      </c>
      <c r="G14" s="3">
        <v>2700000000</v>
      </c>
      <c r="J14" t="s">
        <v>272</v>
      </c>
      <c r="K14">
        <v>3280000000</v>
      </c>
      <c r="L14">
        <v>3160000000</v>
      </c>
      <c r="M14">
        <v>5120000000</v>
      </c>
      <c r="N14">
        <v>3853333333.3333335</v>
      </c>
    </row>
    <row r="15" spans="4:14" x14ac:dyDescent="0.25">
      <c r="D15" s="12">
        <v>0.02</v>
      </c>
      <c r="E15" s="3">
        <v>820100000</v>
      </c>
      <c r="F15" s="3">
        <v>3700000000</v>
      </c>
      <c r="G15" s="3">
        <v>4200000000</v>
      </c>
      <c r="J15" t="s">
        <v>273</v>
      </c>
      <c r="K15">
        <v>2.557E+18</v>
      </c>
      <c r="L15">
        <v>1.043E+18</v>
      </c>
      <c r="M15">
        <v>2.3842E+19</v>
      </c>
      <c r="N15">
        <v>8.702666666666667E+18</v>
      </c>
    </row>
    <row r="16" spans="4:14" x14ac:dyDescent="0.25">
      <c r="D16" s="12">
        <v>0.02</v>
      </c>
      <c r="E16" s="3">
        <v>2300000000</v>
      </c>
      <c r="F16" s="3">
        <v>810000000</v>
      </c>
      <c r="G16" s="3">
        <v>1600000000</v>
      </c>
    </row>
    <row r="17" spans="4:16" ht="15.75" thickBot="1" x14ac:dyDescent="0.3">
      <c r="D17" s="12">
        <v>0.02</v>
      </c>
      <c r="E17" s="3">
        <v>1900000000</v>
      </c>
      <c r="F17" s="3">
        <v>2200000000</v>
      </c>
      <c r="G17" s="3">
        <v>57400000000</v>
      </c>
      <c r="J17" s="13">
        <v>0.02</v>
      </c>
      <c r="K17" s="13"/>
      <c r="L17" s="13"/>
      <c r="M17" s="13"/>
      <c r="N17" s="13"/>
    </row>
    <row r="18" spans="4:16" x14ac:dyDescent="0.25">
      <c r="D18" s="12">
        <v>0.02</v>
      </c>
      <c r="E18" s="3">
        <v>14100000000</v>
      </c>
      <c r="F18" s="3">
        <v>419000000</v>
      </c>
      <c r="G18" s="3">
        <v>283000000</v>
      </c>
      <c r="J18" t="s">
        <v>248</v>
      </c>
      <c r="K18">
        <v>5</v>
      </c>
      <c r="L18">
        <v>5</v>
      </c>
      <c r="M18">
        <v>5</v>
      </c>
      <c r="N18">
        <v>15</v>
      </c>
    </row>
    <row r="19" spans="4:16" x14ac:dyDescent="0.25">
      <c r="D19" s="12">
        <v>0.02</v>
      </c>
      <c r="E19" s="3">
        <v>1500000000</v>
      </c>
      <c r="F19" s="3">
        <v>1700000000</v>
      </c>
      <c r="G19" s="3">
        <v>3400000000</v>
      </c>
      <c r="J19" t="s">
        <v>247</v>
      </c>
      <c r="K19">
        <v>20620100000</v>
      </c>
      <c r="L19">
        <v>8829000000</v>
      </c>
      <c r="M19">
        <v>66883000000</v>
      </c>
      <c r="N19">
        <v>96332100000</v>
      </c>
    </row>
    <row r="20" spans="4:16" x14ac:dyDescent="0.25">
      <c r="J20" t="s">
        <v>272</v>
      </c>
      <c r="K20">
        <v>4124020000</v>
      </c>
      <c r="L20">
        <v>1765800000</v>
      </c>
      <c r="M20">
        <v>13376600000</v>
      </c>
      <c r="N20">
        <v>6422140000</v>
      </c>
    </row>
    <row r="21" spans="4:16" x14ac:dyDescent="0.25">
      <c r="J21" t="s">
        <v>273</v>
      </c>
      <c r="K21">
        <v>3.1398714801999995E+19</v>
      </c>
      <c r="L21">
        <v>1.6653532E+18</v>
      </c>
      <c r="M21">
        <v>6.0798323779999996E+20</v>
      </c>
      <c r="N21">
        <v>2.1005900580828568E+20</v>
      </c>
    </row>
    <row r="23" spans="4:16" ht="15.75" thickBot="1" x14ac:dyDescent="0.3">
      <c r="J23" s="13" t="s">
        <v>284</v>
      </c>
      <c r="K23" s="13"/>
      <c r="L23" s="13"/>
      <c r="M23" s="13"/>
      <c r="N23" s="13"/>
    </row>
    <row r="24" spans="4:16" x14ac:dyDescent="0.25">
      <c r="J24" t="s">
        <v>248</v>
      </c>
      <c r="K24">
        <v>15</v>
      </c>
      <c r="L24">
        <v>15</v>
      </c>
      <c r="M24">
        <v>15</v>
      </c>
    </row>
    <row r="25" spans="4:16" x14ac:dyDescent="0.25">
      <c r="J25" t="s">
        <v>247</v>
      </c>
      <c r="K25">
        <v>44969300000</v>
      </c>
      <c r="L25">
        <v>34040500000</v>
      </c>
      <c r="M25">
        <v>104967000000</v>
      </c>
    </row>
    <row r="26" spans="4:16" x14ac:dyDescent="0.25">
      <c r="J26" t="s">
        <v>272</v>
      </c>
      <c r="K26">
        <v>2997953333.3333335</v>
      </c>
      <c r="L26">
        <v>2269366666.6666665</v>
      </c>
      <c r="M26">
        <v>6997800000</v>
      </c>
    </row>
    <row r="27" spans="4:16" x14ac:dyDescent="0.25">
      <c r="J27" t="s">
        <v>273</v>
      </c>
      <c r="K27">
        <v>1.1159925844095238E+19</v>
      </c>
      <c r="L27">
        <v>1.85257683952381E+18</v>
      </c>
      <c r="M27">
        <v>2.0517619088571426E+20</v>
      </c>
    </row>
    <row r="30" spans="4:16" ht="15.75" thickBot="1" x14ac:dyDescent="0.3">
      <c r="J30" t="s">
        <v>274</v>
      </c>
    </row>
    <row r="31" spans="4:16" x14ac:dyDescent="0.25">
      <c r="J31" s="14" t="s">
        <v>275</v>
      </c>
      <c r="K31" s="14" t="s">
        <v>276</v>
      </c>
      <c r="L31" s="14" t="s">
        <v>277</v>
      </c>
      <c r="M31" s="14" t="s">
        <v>278</v>
      </c>
      <c r="N31" s="14" t="s">
        <v>279</v>
      </c>
      <c r="O31" s="14" t="s">
        <v>280</v>
      </c>
      <c r="P31" s="14" t="s">
        <v>281</v>
      </c>
    </row>
    <row r="32" spans="4:16" x14ac:dyDescent="0.25">
      <c r="J32" t="s">
        <v>289</v>
      </c>
      <c r="K32">
        <v>1.4859546416133335E+20</v>
      </c>
      <c r="L32">
        <v>2</v>
      </c>
      <c r="M32">
        <v>7.4297732080666673E+19</v>
      </c>
      <c r="N32">
        <v>0.98711365424799558</v>
      </c>
      <c r="O32" s="20">
        <v>0.38251105505979532</v>
      </c>
      <c r="P32">
        <v>3.2594463061441079</v>
      </c>
    </row>
    <row r="33" spans="10:16" x14ac:dyDescent="0.25">
      <c r="J33" t="s">
        <v>290</v>
      </c>
      <c r="K33">
        <v>1.944384683773332E+20</v>
      </c>
      <c r="L33">
        <v>2</v>
      </c>
      <c r="M33">
        <v>9.7219234188666601E+19</v>
      </c>
      <c r="N33">
        <v>1.2916468758289081</v>
      </c>
      <c r="O33" s="17">
        <v>0.28724840371418525</v>
      </c>
      <c r="P33">
        <v>3.2594463061441079</v>
      </c>
    </row>
    <row r="34" spans="10:16" x14ac:dyDescent="0.25">
      <c r="J34" t="s">
        <v>291</v>
      </c>
      <c r="K34">
        <v>1.9641058896933395E+20</v>
      </c>
      <c r="L34">
        <v>4</v>
      </c>
      <c r="M34">
        <v>4.9102647242333487E+19</v>
      </c>
      <c r="N34">
        <v>0.65237379655149164</v>
      </c>
      <c r="O34" s="15">
        <v>0.62897158538895204</v>
      </c>
      <c r="P34">
        <v>2.6335320942137543</v>
      </c>
    </row>
    <row r="35" spans="10:16" x14ac:dyDescent="0.25">
      <c r="J35" t="s">
        <v>292</v>
      </c>
      <c r="K35">
        <v>2.7096356568399998E+21</v>
      </c>
      <c r="L35">
        <v>36</v>
      </c>
      <c r="M35">
        <v>7.5267657134444446E+19</v>
      </c>
    </row>
    <row r="37" spans="10:16" ht="15.75" thickBot="1" x14ac:dyDescent="0.3">
      <c r="J37" s="4" t="s">
        <v>284</v>
      </c>
      <c r="K37" s="4">
        <v>3.2490801783480003E+21</v>
      </c>
      <c r="L37" s="4">
        <v>44</v>
      </c>
      <c r="M37" s="4"/>
      <c r="N37" s="4"/>
      <c r="O37" s="4"/>
      <c r="P37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B30F-E88E-49B3-B495-B44929B68A24}">
  <dimension ref="D4:V204"/>
  <sheetViews>
    <sheetView rightToLeft="1" topLeftCell="F23" workbookViewId="0">
      <selection activeCell="O46" sqref="O46"/>
    </sheetView>
  </sheetViews>
  <sheetFormatPr defaultRowHeight="15" x14ac:dyDescent="0.25"/>
  <cols>
    <col min="4" max="4" width="10" customWidth="1"/>
    <col min="5" max="5" width="15.42578125" customWidth="1"/>
    <col min="6" max="12" width="9" customWidth="1"/>
    <col min="13" max="13" width="26.42578125" customWidth="1"/>
    <col min="14" max="14" width="32.85546875" customWidth="1"/>
    <col min="15" max="15" width="13.140625" customWidth="1"/>
    <col min="16" max="16" width="15.5703125" customWidth="1"/>
    <col min="18" max="18" width="9" customWidth="1"/>
    <col min="19" max="22" width="13.140625" customWidth="1"/>
  </cols>
  <sheetData>
    <row r="4" spans="4:5" x14ac:dyDescent="0.25">
      <c r="D4" t="s">
        <v>4</v>
      </c>
      <c r="E4" t="s">
        <v>8</v>
      </c>
    </row>
    <row r="5" spans="4:5" x14ac:dyDescent="0.25">
      <c r="D5" s="3">
        <v>475800000</v>
      </c>
      <c r="E5" s="3">
        <v>29000000000</v>
      </c>
    </row>
    <row r="6" spans="4:5" x14ac:dyDescent="0.25">
      <c r="D6" s="3">
        <v>366200000</v>
      </c>
      <c r="E6" s="3">
        <v>57400000000</v>
      </c>
    </row>
    <row r="7" spans="4:5" x14ac:dyDescent="0.25">
      <c r="D7" s="3">
        <v>357300000</v>
      </c>
      <c r="E7" s="3">
        <v>6000000000</v>
      </c>
    </row>
    <row r="8" spans="4:5" x14ac:dyDescent="0.25">
      <c r="D8" s="3">
        <v>342700000</v>
      </c>
      <c r="E8" s="3">
        <v>11500000000</v>
      </c>
    </row>
    <row r="9" spans="4:5" x14ac:dyDescent="0.25">
      <c r="D9" s="3">
        <v>334100000</v>
      </c>
      <c r="E9" s="3">
        <v>12500000000</v>
      </c>
    </row>
    <row r="10" spans="4:5" x14ac:dyDescent="0.25">
      <c r="D10" s="3">
        <v>329200000</v>
      </c>
      <c r="E10" s="3">
        <v>19900000000</v>
      </c>
    </row>
    <row r="11" spans="4:5" x14ac:dyDescent="0.25">
      <c r="D11" s="3">
        <v>327700000</v>
      </c>
      <c r="E11" s="3">
        <v>18400000000</v>
      </c>
    </row>
    <row r="12" spans="4:5" x14ac:dyDescent="0.25">
      <c r="D12" s="3">
        <v>272800000</v>
      </c>
      <c r="E12" s="3">
        <v>7400000000</v>
      </c>
    </row>
    <row r="13" spans="4:5" x14ac:dyDescent="0.25">
      <c r="D13" s="3">
        <v>268300000</v>
      </c>
      <c r="E13" s="3">
        <v>9800000000</v>
      </c>
    </row>
    <row r="14" spans="4:5" x14ac:dyDescent="0.25">
      <c r="D14" s="3">
        <v>254500000</v>
      </c>
      <c r="E14" s="3">
        <v>13900000000</v>
      </c>
    </row>
    <row r="15" spans="4:5" x14ac:dyDescent="0.25">
      <c r="D15" s="3">
        <v>254000000</v>
      </c>
      <c r="E15" s="3">
        <v>3700000000</v>
      </c>
    </row>
    <row r="16" spans="4:5" x14ac:dyDescent="0.25">
      <c r="D16" s="3">
        <v>237000000</v>
      </c>
      <c r="E16" s="3">
        <v>3000000000</v>
      </c>
    </row>
    <row r="17" spans="4:15" x14ac:dyDescent="0.25">
      <c r="D17" s="3">
        <v>234100000</v>
      </c>
      <c r="E17" s="3">
        <v>313600000</v>
      </c>
    </row>
    <row r="18" spans="4:15" x14ac:dyDescent="0.25">
      <c r="D18" s="3">
        <v>222200000</v>
      </c>
      <c r="E18" s="3">
        <v>1300000000</v>
      </c>
    </row>
    <row r="19" spans="4:15" x14ac:dyDescent="0.25">
      <c r="D19" s="3">
        <v>220400000</v>
      </c>
      <c r="E19" s="3">
        <v>5300000000</v>
      </c>
    </row>
    <row r="20" spans="4:15" x14ac:dyDescent="0.25">
      <c r="D20" s="3">
        <v>211800000</v>
      </c>
      <c r="E20" s="3">
        <v>4900000000</v>
      </c>
    </row>
    <row r="21" spans="4:15" x14ac:dyDescent="0.25">
      <c r="D21" s="3">
        <v>201600000</v>
      </c>
      <c r="E21" s="3">
        <v>13500000000</v>
      </c>
    </row>
    <row r="22" spans="4:15" x14ac:dyDescent="0.25">
      <c r="D22" s="3">
        <v>195200000</v>
      </c>
      <c r="E22" s="3">
        <v>7700000000</v>
      </c>
    </row>
    <row r="23" spans="4:15" x14ac:dyDescent="0.25">
      <c r="D23" s="3">
        <v>181500000</v>
      </c>
      <c r="E23" s="3">
        <v>1600000000</v>
      </c>
    </row>
    <row r="24" spans="4:15" x14ac:dyDescent="0.25">
      <c r="D24" s="3">
        <v>177100000</v>
      </c>
      <c r="E24" s="3">
        <v>14100000000</v>
      </c>
    </row>
    <row r="25" spans="4:15" x14ac:dyDescent="0.25">
      <c r="D25" s="3">
        <v>170300000</v>
      </c>
      <c r="E25" s="3">
        <v>1500000000</v>
      </c>
    </row>
    <row r="26" spans="4:15" x14ac:dyDescent="0.25">
      <c r="D26" s="3">
        <v>152000000</v>
      </c>
      <c r="E26" s="3">
        <v>4300000000</v>
      </c>
    </row>
    <row r="27" spans="4:15" x14ac:dyDescent="0.25">
      <c r="D27" s="3">
        <v>150700000</v>
      </c>
      <c r="E27" s="3">
        <v>20600000000</v>
      </c>
    </row>
    <row r="28" spans="4:15" x14ac:dyDescent="0.25">
      <c r="D28" s="3">
        <v>140500000</v>
      </c>
      <c r="E28" s="3">
        <v>5000000000</v>
      </c>
    </row>
    <row r="29" spans="4:15" x14ac:dyDescent="0.25">
      <c r="D29" s="3">
        <v>139100000</v>
      </c>
      <c r="E29" s="3">
        <v>91300000</v>
      </c>
    </row>
    <row r="30" spans="4:15" x14ac:dyDescent="0.25">
      <c r="D30" s="3">
        <v>135300000</v>
      </c>
      <c r="E30" s="3">
        <v>17900000000</v>
      </c>
      <c r="N30" t="s">
        <v>304</v>
      </c>
    </row>
    <row r="31" spans="4:15" ht="15.75" thickBot="1" x14ac:dyDescent="0.3">
      <c r="D31" s="3">
        <v>130900000</v>
      </c>
      <c r="E31" s="3">
        <v>4900000000</v>
      </c>
    </row>
    <row r="32" spans="4:15" x14ac:dyDescent="0.25">
      <c r="D32" s="3">
        <v>125100000</v>
      </c>
      <c r="E32" s="3">
        <v>4200000000</v>
      </c>
      <c r="N32" s="5" t="s">
        <v>305</v>
      </c>
      <c r="O32" s="5"/>
    </row>
    <row r="33" spans="4:22" x14ac:dyDescent="0.25">
      <c r="D33" s="3">
        <v>123400000</v>
      </c>
      <c r="E33" s="3">
        <v>6800000000</v>
      </c>
      <c r="N33" t="s">
        <v>306</v>
      </c>
      <c r="O33" s="15">
        <v>0.50003941940597096</v>
      </c>
    </row>
    <row r="34" spans="4:22" x14ac:dyDescent="0.25">
      <c r="D34" s="3">
        <v>119600000</v>
      </c>
      <c r="E34" s="3">
        <v>9000000000</v>
      </c>
      <c r="N34" t="s">
        <v>307</v>
      </c>
      <c r="O34" s="22">
        <v>0.25003942095986048</v>
      </c>
    </row>
    <row r="35" spans="4:22" x14ac:dyDescent="0.25">
      <c r="D35" s="3">
        <v>118500000</v>
      </c>
      <c r="E35" s="3">
        <v>3400000000</v>
      </c>
      <c r="N35" t="s">
        <v>308</v>
      </c>
      <c r="O35">
        <v>0.24625174126773858</v>
      </c>
    </row>
    <row r="36" spans="4:22" x14ac:dyDescent="0.25">
      <c r="D36" s="3">
        <v>111400000</v>
      </c>
      <c r="E36" s="3">
        <v>11600000000</v>
      </c>
      <c r="N36" t="s">
        <v>237</v>
      </c>
      <c r="O36">
        <v>85379083.837149918</v>
      </c>
    </row>
    <row r="37" spans="4:22" ht="15.75" thickBot="1" x14ac:dyDescent="0.3">
      <c r="D37" s="3">
        <v>105200000</v>
      </c>
      <c r="E37" s="3">
        <v>5900000000</v>
      </c>
      <c r="N37" s="4" t="s">
        <v>294</v>
      </c>
      <c r="O37" s="4">
        <v>200</v>
      </c>
    </row>
    <row r="38" spans="4:22" x14ac:dyDescent="0.25">
      <c r="D38" s="3">
        <v>85900000</v>
      </c>
      <c r="E38" s="3">
        <v>2600000000</v>
      </c>
    </row>
    <row r="39" spans="4:22" ht="15.75" thickBot="1" x14ac:dyDescent="0.3">
      <c r="D39" s="3">
        <v>85600000</v>
      </c>
      <c r="E39" s="3">
        <v>2300000000</v>
      </c>
      <c r="N39" t="s">
        <v>274</v>
      </c>
    </row>
    <row r="40" spans="4:22" x14ac:dyDescent="0.25">
      <c r="D40" s="3">
        <v>82300000</v>
      </c>
      <c r="E40" s="3">
        <v>2500000000</v>
      </c>
      <c r="N40" s="14"/>
      <c r="O40" s="14" t="s">
        <v>277</v>
      </c>
      <c r="P40" s="14" t="s">
        <v>276</v>
      </c>
      <c r="Q40" s="14" t="s">
        <v>278</v>
      </c>
      <c r="R40" s="14" t="s">
        <v>279</v>
      </c>
      <c r="S40" s="14" t="s">
        <v>312</v>
      </c>
    </row>
    <row r="41" spans="4:22" x14ac:dyDescent="0.25">
      <c r="D41" s="3">
        <v>81300000</v>
      </c>
      <c r="E41" s="3">
        <v>4200000000</v>
      </c>
      <c r="N41" t="s">
        <v>309</v>
      </c>
      <c r="O41">
        <v>1</v>
      </c>
      <c r="P41">
        <v>4.8121396208952397E+17</v>
      </c>
      <c r="Q41">
        <v>4.8121396208952397E+17</v>
      </c>
      <c r="R41">
        <v>66.01387690725889</v>
      </c>
      <c r="S41">
        <v>4.7486743929495235E-14</v>
      </c>
    </row>
    <row r="42" spans="4:22" x14ac:dyDescent="0.25">
      <c r="D42" s="3">
        <v>81100000</v>
      </c>
      <c r="E42" s="3">
        <v>5600000000</v>
      </c>
      <c r="N42" t="s">
        <v>310</v>
      </c>
      <c r="O42">
        <v>198</v>
      </c>
      <c r="P42">
        <v>1.4433384154604728E+18</v>
      </c>
      <c r="Q42">
        <v>7289587956871075</v>
      </c>
    </row>
    <row r="43" spans="4:22" ht="15.75" thickBot="1" x14ac:dyDescent="0.3">
      <c r="D43" s="3">
        <v>80900000</v>
      </c>
      <c r="E43" s="3">
        <v>5100000000</v>
      </c>
      <c r="N43" s="4" t="s">
        <v>284</v>
      </c>
      <c r="O43" s="4">
        <v>199</v>
      </c>
      <c r="P43" s="4">
        <v>1.9245523775499968E+18</v>
      </c>
      <c r="Q43" s="4"/>
      <c r="R43" s="4"/>
      <c r="S43" s="4"/>
    </row>
    <row r="44" spans="4:22" ht="15.75" thickBot="1" x14ac:dyDescent="0.3">
      <c r="D44" s="3">
        <v>76100000</v>
      </c>
      <c r="E44" s="3">
        <v>1900000000</v>
      </c>
    </row>
    <row r="45" spans="4:22" x14ac:dyDescent="0.25">
      <c r="D45" s="3">
        <v>75300000</v>
      </c>
      <c r="E45" s="3">
        <v>2000000000</v>
      </c>
      <c r="N45" s="14"/>
      <c r="O45" s="14" t="s">
        <v>313</v>
      </c>
      <c r="P45" s="14" t="s">
        <v>237</v>
      </c>
      <c r="Q45" s="14" t="s">
        <v>297</v>
      </c>
      <c r="R45" s="14" t="s">
        <v>280</v>
      </c>
      <c r="S45" s="14" t="s">
        <v>314</v>
      </c>
      <c r="T45" s="14" t="s">
        <v>315</v>
      </c>
      <c r="U45" s="14" t="s">
        <v>316</v>
      </c>
      <c r="V45" s="14" t="s">
        <v>317</v>
      </c>
    </row>
    <row r="46" spans="4:22" x14ac:dyDescent="0.25">
      <c r="D46" s="3">
        <v>75300000</v>
      </c>
      <c r="E46" s="3">
        <v>8200000000</v>
      </c>
      <c r="N46" t="s">
        <v>311</v>
      </c>
      <c r="O46" s="22">
        <v>54811011.191971712</v>
      </c>
      <c r="P46">
        <v>7231434.6607226869</v>
      </c>
      <c r="Q46">
        <v>7.579548701404442</v>
      </c>
      <c r="R46">
        <v>1.3077434648345291E-12</v>
      </c>
      <c r="S46">
        <v>40550495.651195303</v>
      </c>
      <c r="T46">
        <v>69071526.732748121</v>
      </c>
      <c r="U46">
        <v>40550495.651195303</v>
      </c>
      <c r="V46">
        <v>69071526.732748121</v>
      </c>
    </row>
    <row r="47" spans="4:22" ht="15.75" thickBot="1" x14ac:dyDescent="0.3">
      <c r="D47" s="3">
        <v>74900000</v>
      </c>
      <c r="E47" s="3">
        <v>1900000000</v>
      </c>
      <c r="N47" s="4" t="s">
        <v>318</v>
      </c>
      <c r="O47" s="24">
        <v>8.8413051288139134E-3</v>
      </c>
      <c r="P47" s="4">
        <v>1.0881750387632067E-3</v>
      </c>
      <c r="Q47" s="4">
        <v>8.1248924243499712</v>
      </c>
      <c r="R47" s="23">
        <v>4.7486743929483194E-14</v>
      </c>
      <c r="S47" s="4">
        <v>6.6954049334276688E-3</v>
      </c>
      <c r="T47" s="4">
        <v>1.0987205324200158E-2</v>
      </c>
      <c r="U47" s="4">
        <v>6.6954049334276688E-3</v>
      </c>
      <c r="V47" s="4">
        <v>1.0987205324200158E-2</v>
      </c>
    </row>
    <row r="48" spans="4:22" x14ac:dyDescent="0.25">
      <c r="D48" s="3">
        <v>73900000</v>
      </c>
      <c r="E48" s="3">
        <v>3000000000</v>
      </c>
    </row>
    <row r="49" spans="4:15" x14ac:dyDescent="0.25">
      <c r="D49" s="3">
        <v>73200000</v>
      </c>
      <c r="E49" s="3">
        <v>423500000</v>
      </c>
    </row>
    <row r="50" spans="4:15" x14ac:dyDescent="0.25">
      <c r="D50" s="3">
        <v>72700000</v>
      </c>
      <c r="E50" s="3">
        <v>2800000000</v>
      </c>
    </row>
    <row r="51" spans="4:15" x14ac:dyDescent="0.25">
      <c r="D51" s="3">
        <v>70400000</v>
      </c>
      <c r="E51" s="3">
        <v>3500000000</v>
      </c>
    </row>
    <row r="52" spans="4:15" x14ac:dyDescent="0.25">
      <c r="D52" s="3">
        <v>70100000</v>
      </c>
      <c r="E52" s="3">
        <v>4800000000</v>
      </c>
    </row>
    <row r="53" spans="4:15" x14ac:dyDescent="0.25">
      <c r="D53" s="3">
        <v>69900000</v>
      </c>
      <c r="E53" s="3">
        <v>8800000000</v>
      </c>
    </row>
    <row r="54" spans="4:15" x14ac:dyDescent="0.25">
      <c r="D54" s="3">
        <v>68900000</v>
      </c>
      <c r="E54" s="3">
        <v>4400000000</v>
      </c>
    </row>
    <row r="55" spans="4:15" x14ac:dyDescent="0.25">
      <c r="D55" s="3">
        <v>68900000</v>
      </c>
      <c r="E55" s="3">
        <v>1600000000</v>
      </c>
    </row>
    <row r="56" spans="4:15" x14ac:dyDescent="0.25">
      <c r="D56" s="3">
        <v>68700000</v>
      </c>
      <c r="E56" s="3">
        <v>3300000000</v>
      </c>
    </row>
    <row r="57" spans="4:15" x14ac:dyDescent="0.25">
      <c r="D57" s="3">
        <v>68400000</v>
      </c>
      <c r="E57" s="3">
        <v>419000000</v>
      </c>
    </row>
    <row r="58" spans="4:15" x14ac:dyDescent="0.25">
      <c r="D58" s="3">
        <v>67700000</v>
      </c>
      <c r="E58" s="3">
        <v>6600000000</v>
      </c>
    </row>
    <row r="59" spans="4:15" x14ac:dyDescent="0.25">
      <c r="D59" s="3">
        <v>67700000</v>
      </c>
      <c r="E59" s="3">
        <v>2600000000</v>
      </c>
      <c r="N59" t="s">
        <v>304</v>
      </c>
    </row>
    <row r="60" spans="4:15" ht="15.75" thickBot="1" x14ac:dyDescent="0.3">
      <c r="D60" s="3">
        <v>67300000</v>
      </c>
      <c r="E60" s="3">
        <v>639000000</v>
      </c>
    </row>
    <row r="61" spans="4:15" x14ac:dyDescent="0.25">
      <c r="D61" s="3">
        <v>66900000</v>
      </c>
      <c r="E61" s="3">
        <v>4900000000</v>
      </c>
      <c r="N61" s="5" t="s">
        <v>305</v>
      </c>
      <c r="O61" s="5"/>
    </row>
    <row r="62" spans="4:15" x14ac:dyDescent="0.25">
      <c r="D62" s="3">
        <v>66300000</v>
      </c>
      <c r="E62" s="3">
        <v>1700000000</v>
      </c>
      <c r="N62" t="s">
        <v>306</v>
      </c>
      <c r="O62">
        <v>0.5260602178409669</v>
      </c>
    </row>
    <row r="63" spans="4:15" x14ac:dyDescent="0.25">
      <c r="D63" s="3">
        <v>66200000</v>
      </c>
      <c r="E63" s="3">
        <v>2300000000</v>
      </c>
      <c r="N63" t="s">
        <v>307</v>
      </c>
      <c r="O63">
        <v>0.27673935279488554</v>
      </c>
    </row>
    <row r="64" spans="4:15" x14ac:dyDescent="0.25">
      <c r="D64" s="3">
        <v>65900000</v>
      </c>
      <c r="E64" s="3">
        <v>470700000</v>
      </c>
      <c r="N64" t="s">
        <v>308</v>
      </c>
      <c r="O64">
        <v>0.25179933047746778</v>
      </c>
    </row>
    <row r="65" spans="4:22" x14ac:dyDescent="0.25">
      <c r="D65" s="3">
        <v>65000000</v>
      </c>
      <c r="E65" s="3">
        <v>5400000000</v>
      </c>
      <c r="N65" t="s">
        <v>237</v>
      </c>
      <c r="O65">
        <v>9669083867.8541679</v>
      </c>
    </row>
    <row r="66" spans="4:22" ht="15.75" thickBot="1" x14ac:dyDescent="0.3">
      <c r="D66" s="3">
        <v>63900000</v>
      </c>
      <c r="E66" s="3">
        <v>1900000000</v>
      </c>
      <c r="N66" s="4" t="s">
        <v>294</v>
      </c>
      <c r="O66" s="4">
        <v>31</v>
      </c>
    </row>
    <row r="67" spans="4:22" x14ac:dyDescent="0.25">
      <c r="D67" s="3">
        <v>63500000</v>
      </c>
      <c r="E67" s="3">
        <v>6800000000</v>
      </c>
    </row>
    <row r="68" spans="4:22" ht="15.75" thickBot="1" x14ac:dyDescent="0.3">
      <c r="D68" s="3">
        <v>63100000</v>
      </c>
      <c r="E68" s="3">
        <v>4400000000</v>
      </c>
      <c r="N68" t="s">
        <v>274</v>
      </c>
    </row>
    <row r="69" spans="4:22" x14ac:dyDescent="0.25">
      <c r="D69" s="3">
        <v>62900000</v>
      </c>
      <c r="E69" s="3">
        <v>3800000000</v>
      </c>
      <c r="N69" s="14"/>
      <c r="O69" s="14" t="s">
        <v>277</v>
      </c>
      <c r="P69" s="14" t="s">
        <v>276</v>
      </c>
      <c r="Q69" s="14" t="s">
        <v>278</v>
      </c>
      <c r="R69" s="14" t="s">
        <v>279</v>
      </c>
      <c r="S69" s="14" t="s">
        <v>312</v>
      </c>
    </row>
    <row r="70" spans="4:22" x14ac:dyDescent="0.25">
      <c r="D70" s="3">
        <v>62800000</v>
      </c>
      <c r="E70" s="3">
        <v>9800000000</v>
      </c>
      <c r="N70" t="s">
        <v>309</v>
      </c>
      <c r="O70">
        <v>1</v>
      </c>
      <c r="P70">
        <v>1.0373964025724404E+21</v>
      </c>
      <c r="Q70">
        <v>1.0373964025724404E+21</v>
      </c>
      <c r="R70">
        <v>11.09619507443724</v>
      </c>
      <c r="S70">
        <v>2.3686584155888672E-3</v>
      </c>
    </row>
    <row r="71" spans="4:22" x14ac:dyDescent="0.25">
      <c r="D71" s="3">
        <v>62800000</v>
      </c>
      <c r="E71" s="3">
        <v>2900000000</v>
      </c>
      <c r="N71" t="s">
        <v>310</v>
      </c>
      <c r="O71">
        <v>29</v>
      </c>
      <c r="P71">
        <v>2.7112443024643336E+21</v>
      </c>
      <c r="Q71">
        <v>9.3491182843597718E+19</v>
      </c>
    </row>
    <row r="72" spans="4:22" ht="15.75" thickBot="1" x14ac:dyDescent="0.3">
      <c r="D72" s="3">
        <v>62700000</v>
      </c>
      <c r="E72" s="3">
        <v>2800000000</v>
      </c>
      <c r="N72" s="4" t="s">
        <v>284</v>
      </c>
      <c r="O72" s="4">
        <v>30</v>
      </c>
      <c r="P72" s="4">
        <v>3.748640705036774E+21</v>
      </c>
      <c r="Q72" s="4"/>
      <c r="R72" s="4"/>
      <c r="S72" s="4"/>
    </row>
    <row r="73" spans="4:22" ht="15.75" thickBot="1" x14ac:dyDescent="0.3">
      <c r="D73" s="3">
        <v>61900000</v>
      </c>
      <c r="E73" s="3">
        <v>5000000000</v>
      </c>
    </row>
    <row r="74" spans="4:22" x14ac:dyDescent="0.25">
      <c r="D74" s="3">
        <v>61800000</v>
      </c>
      <c r="E74" s="3">
        <v>3800000000</v>
      </c>
      <c r="N74" s="14"/>
      <c r="O74" s="14" t="s">
        <v>313</v>
      </c>
      <c r="P74" s="14" t="s">
        <v>237</v>
      </c>
      <c r="Q74" s="14" t="s">
        <v>297</v>
      </c>
      <c r="R74" s="14" t="s">
        <v>280</v>
      </c>
      <c r="S74" s="14" t="s">
        <v>314</v>
      </c>
      <c r="T74" s="14" t="s">
        <v>315</v>
      </c>
      <c r="U74" s="14" t="s">
        <v>316</v>
      </c>
      <c r="V74" s="14" t="s">
        <v>317</v>
      </c>
    </row>
    <row r="75" spans="4:22" x14ac:dyDescent="0.25">
      <c r="D75" s="3">
        <v>59600000</v>
      </c>
      <c r="E75" s="3">
        <v>3800000000</v>
      </c>
      <c r="N75" t="s">
        <v>311</v>
      </c>
      <c r="O75">
        <v>-4268674735.0702896</v>
      </c>
      <c r="P75">
        <v>4702152216.066309</v>
      </c>
      <c r="Q75">
        <v>-0.90781296285668633</v>
      </c>
      <c r="R75">
        <v>0.37145951404941335</v>
      </c>
      <c r="S75">
        <v>-13885655829.189091</v>
      </c>
      <c r="T75">
        <v>5348306359.0485115</v>
      </c>
      <c r="U75">
        <v>-13885655829.189091</v>
      </c>
      <c r="V75">
        <v>5348306359.0485115</v>
      </c>
    </row>
    <row r="76" spans="4:22" ht="15.75" thickBot="1" x14ac:dyDescent="0.3">
      <c r="D76" s="3">
        <v>59500000</v>
      </c>
      <c r="E76" s="3">
        <v>2200000000</v>
      </c>
      <c r="N76" s="4" t="s">
        <v>318</v>
      </c>
      <c r="O76" s="4">
        <v>64.749647259564483</v>
      </c>
      <c r="P76" s="4">
        <v>19.437945729593967</v>
      </c>
      <c r="Q76" s="4">
        <v>3.3310951764303036</v>
      </c>
      <c r="R76" s="4">
        <v>2.368658415588875E-3</v>
      </c>
      <c r="S76" s="4">
        <v>24.994584471232081</v>
      </c>
      <c r="T76" s="4">
        <v>104.50471004789688</v>
      </c>
      <c r="U76" s="4">
        <v>24.994584471232081</v>
      </c>
      <c r="V76" s="4">
        <v>104.50471004789688</v>
      </c>
    </row>
    <row r="77" spans="4:22" x14ac:dyDescent="0.25">
      <c r="D77" s="3">
        <v>587000000</v>
      </c>
      <c r="E77" s="3">
        <v>4400000000</v>
      </c>
    </row>
    <row r="78" spans="4:22" x14ac:dyDescent="0.25">
      <c r="D78" s="3">
        <v>58100000</v>
      </c>
      <c r="E78" s="3">
        <v>6700000000</v>
      </c>
    </row>
    <row r="79" spans="4:22" x14ac:dyDescent="0.25">
      <c r="D79" s="3">
        <v>581000000</v>
      </c>
      <c r="E79" s="3">
        <v>1900000000</v>
      </c>
    </row>
    <row r="80" spans="4:22" x14ac:dyDescent="0.25">
      <c r="D80" s="3">
        <v>57600000</v>
      </c>
      <c r="E80" s="3">
        <v>1100000000</v>
      </c>
    </row>
    <row r="81" spans="4:5" x14ac:dyDescent="0.25">
      <c r="D81" s="3">
        <v>56900000</v>
      </c>
      <c r="E81" s="3">
        <v>1800000000</v>
      </c>
    </row>
    <row r="82" spans="4:5" x14ac:dyDescent="0.25">
      <c r="D82" s="3">
        <v>55900000</v>
      </c>
      <c r="E82" s="3">
        <v>2500000000</v>
      </c>
    </row>
    <row r="83" spans="4:5" x14ac:dyDescent="0.25">
      <c r="D83" s="3">
        <v>55600000</v>
      </c>
      <c r="E83" s="3">
        <v>10100000000</v>
      </c>
    </row>
    <row r="84" spans="4:5" x14ac:dyDescent="0.25">
      <c r="D84" s="3">
        <v>55200000</v>
      </c>
      <c r="E84" s="3">
        <v>1800000000</v>
      </c>
    </row>
    <row r="85" spans="4:5" x14ac:dyDescent="0.25">
      <c r="D85" s="3">
        <v>55100000</v>
      </c>
      <c r="E85" s="3">
        <v>1300000000</v>
      </c>
    </row>
    <row r="86" spans="4:5" x14ac:dyDescent="0.25">
      <c r="D86" s="3">
        <v>54600000</v>
      </c>
      <c r="E86" s="3">
        <v>669300000</v>
      </c>
    </row>
    <row r="87" spans="4:5" x14ac:dyDescent="0.25">
      <c r="D87" s="3">
        <v>54500000</v>
      </c>
      <c r="E87" s="3">
        <v>1900000000</v>
      </c>
    </row>
    <row r="88" spans="4:5" x14ac:dyDescent="0.25">
      <c r="D88" s="3">
        <v>54500000</v>
      </c>
      <c r="E88" s="3">
        <v>1500000000</v>
      </c>
    </row>
    <row r="89" spans="4:5" x14ac:dyDescent="0.25">
      <c r="D89" s="3">
        <v>54100000</v>
      </c>
      <c r="E89" s="3">
        <v>3600000000</v>
      </c>
    </row>
    <row r="90" spans="4:5" x14ac:dyDescent="0.25">
      <c r="D90" s="3">
        <v>53900000</v>
      </c>
      <c r="E90" s="3">
        <v>5400000000</v>
      </c>
    </row>
    <row r="91" spans="4:5" x14ac:dyDescent="0.25">
      <c r="D91" s="3">
        <v>53500000</v>
      </c>
      <c r="E91" s="3">
        <v>1600000000</v>
      </c>
    </row>
    <row r="92" spans="4:5" x14ac:dyDescent="0.25">
      <c r="D92" s="3">
        <v>53400000</v>
      </c>
      <c r="E92" s="3">
        <v>1300000000</v>
      </c>
    </row>
    <row r="93" spans="4:5" x14ac:dyDescent="0.25">
      <c r="D93" s="3">
        <v>53400000</v>
      </c>
      <c r="E93" s="3">
        <v>3500000000</v>
      </c>
    </row>
    <row r="94" spans="4:5" x14ac:dyDescent="0.25">
      <c r="D94" s="3">
        <v>53200000</v>
      </c>
      <c r="E94" s="3">
        <v>5100000000</v>
      </c>
    </row>
    <row r="95" spans="4:5" x14ac:dyDescent="0.25">
      <c r="D95" s="3">
        <v>53000000</v>
      </c>
      <c r="E95" s="3">
        <v>3400000000</v>
      </c>
    </row>
    <row r="96" spans="4:5" x14ac:dyDescent="0.25">
      <c r="D96" s="3">
        <v>52800000</v>
      </c>
      <c r="E96" s="3">
        <v>2500000000</v>
      </c>
    </row>
    <row r="97" spans="4:5" x14ac:dyDescent="0.25">
      <c r="D97" s="3">
        <v>52800000</v>
      </c>
      <c r="E97" s="3">
        <v>8800000000</v>
      </c>
    </row>
    <row r="98" spans="4:5" x14ac:dyDescent="0.25">
      <c r="D98" s="3">
        <v>52500000</v>
      </c>
      <c r="E98" s="3">
        <v>1500000000</v>
      </c>
    </row>
    <row r="99" spans="4:5" x14ac:dyDescent="0.25">
      <c r="D99" s="3">
        <v>52400000</v>
      </c>
      <c r="E99" s="3">
        <v>1500000000</v>
      </c>
    </row>
    <row r="100" spans="4:5" x14ac:dyDescent="0.25">
      <c r="D100" s="3">
        <v>51200000</v>
      </c>
      <c r="E100" s="3">
        <v>8900000000</v>
      </c>
    </row>
    <row r="101" spans="4:5" x14ac:dyDescent="0.25">
      <c r="D101" s="3">
        <v>50800000</v>
      </c>
      <c r="E101" s="3">
        <v>453600000</v>
      </c>
    </row>
    <row r="102" spans="4:5" x14ac:dyDescent="0.25">
      <c r="D102" s="3">
        <v>50700000</v>
      </c>
      <c r="E102" s="3">
        <v>2000000000</v>
      </c>
    </row>
    <row r="103" spans="4:5" x14ac:dyDescent="0.25">
      <c r="D103" s="3">
        <v>50700000</v>
      </c>
      <c r="E103" s="3">
        <v>421700000</v>
      </c>
    </row>
    <row r="104" spans="4:5" x14ac:dyDescent="0.25">
      <c r="D104" s="3">
        <v>502000000</v>
      </c>
      <c r="E104" s="3">
        <v>2400000000</v>
      </c>
    </row>
    <row r="105" spans="4:5" x14ac:dyDescent="0.25">
      <c r="D105" s="3">
        <v>49900000</v>
      </c>
      <c r="E105" s="3">
        <v>1500000000</v>
      </c>
    </row>
    <row r="106" spans="4:5" x14ac:dyDescent="0.25">
      <c r="D106" s="3">
        <v>49700000</v>
      </c>
      <c r="E106" s="3">
        <v>2300000000</v>
      </c>
    </row>
    <row r="107" spans="4:5" x14ac:dyDescent="0.25">
      <c r="D107" s="3">
        <v>49300000</v>
      </c>
      <c r="E107" s="3">
        <v>987400000</v>
      </c>
    </row>
    <row r="108" spans="4:5" x14ac:dyDescent="0.25">
      <c r="D108" s="3">
        <v>492000000</v>
      </c>
      <c r="E108" s="3">
        <v>6100000000</v>
      </c>
    </row>
    <row r="109" spans="4:5" x14ac:dyDescent="0.25">
      <c r="D109" s="3">
        <v>49100000</v>
      </c>
      <c r="E109" s="3">
        <v>654400000</v>
      </c>
    </row>
    <row r="110" spans="4:5" x14ac:dyDescent="0.25">
      <c r="D110" s="3">
        <v>49000000</v>
      </c>
      <c r="E110" s="3">
        <v>1000000000</v>
      </c>
    </row>
    <row r="111" spans="4:5" x14ac:dyDescent="0.25">
      <c r="D111" s="3">
        <v>48900000</v>
      </c>
      <c r="E111" s="3">
        <v>2400000000</v>
      </c>
    </row>
    <row r="112" spans="4:5" x14ac:dyDescent="0.25">
      <c r="D112" s="3">
        <v>48700000</v>
      </c>
      <c r="E112" s="3">
        <v>824000000</v>
      </c>
    </row>
    <row r="113" spans="4:5" x14ac:dyDescent="0.25">
      <c r="D113" s="3">
        <v>48300000</v>
      </c>
      <c r="E113" s="3">
        <v>2300000000</v>
      </c>
    </row>
    <row r="114" spans="4:5" x14ac:dyDescent="0.25">
      <c r="D114" s="3">
        <v>48200000</v>
      </c>
      <c r="E114" s="3">
        <v>3000000000</v>
      </c>
    </row>
    <row r="115" spans="4:5" x14ac:dyDescent="0.25">
      <c r="D115" s="3">
        <v>48200000</v>
      </c>
      <c r="E115" s="3">
        <v>283000000</v>
      </c>
    </row>
    <row r="116" spans="4:5" x14ac:dyDescent="0.25">
      <c r="D116" s="3">
        <v>48100000</v>
      </c>
      <c r="E116" s="3">
        <v>753100000</v>
      </c>
    </row>
    <row r="117" spans="4:5" x14ac:dyDescent="0.25">
      <c r="D117" s="3">
        <v>47700000</v>
      </c>
      <c r="E117" s="3">
        <v>1600000000</v>
      </c>
    </row>
    <row r="118" spans="4:5" x14ac:dyDescent="0.25">
      <c r="D118" s="3">
        <v>47300000</v>
      </c>
      <c r="E118" s="3">
        <v>1700000000</v>
      </c>
    </row>
    <row r="119" spans="4:5" x14ac:dyDescent="0.25">
      <c r="D119" s="3">
        <v>46900000</v>
      </c>
      <c r="E119" s="3">
        <v>2800000000</v>
      </c>
    </row>
    <row r="120" spans="4:5" x14ac:dyDescent="0.25">
      <c r="D120" s="3">
        <v>46900000</v>
      </c>
      <c r="E120" s="3">
        <v>4200000000</v>
      </c>
    </row>
    <row r="121" spans="4:5" x14ac:dyDescent="0.25">
      <c r="D121" s="3">
        <v>46800000</v>
      </c>
      <c r="E121" s="3">
        <v>2700000000</v>
      </c>
    </row>
    <row r="122" spans="4:5" x14ac:dyDescent="0.25">
      <c r="D122" s="3">
        <v>46500000</v>
      </c>
      <c r="E122" s="3">
        <v>1600000000</v>
      </c>
    </row>
    <row r="123" spans="4:5" x14ac:dyDescent="0.25">
      <c r="D123" s="3">
        <v>46500000</v>
      </c>
      <c r="E123" s="3">
        <v>773500000</v>
      </c>
    </row>
    <row r="124" spans="4:5" x14ac:dyDescent="0.25">
      <c r="D124" s="3">
        <v>46500000</v>
      </c>
      <c r="E124" s="3">
        <v>3000000000</v>
      </c>
    </row>
    <row r="125" spans="4:5" x14ac:dyDescent="0.25">
      <c r="D125" s="3">
        <v>46200000</v>
      </c>
      <c r="E125" s="3">
        <v>9600000000</v>
      </c>
    </row>
    <row r="126" spans="4:5" x14ac:dyDescent="0.25">
      <c r="D126" s="3">
        <v>45900000</v>
      </c>
      <c r="E126" s="3">
        <v>3500000000</v>
      </c>
    </row>
    <row r="127" spans="4:5" x14ac:dyDescent="0.25">
      <c r="D127" s="3">
        <v>45900000</v>
      </c>
      <c r="E127" s="3">
        <v>18300000</v>
      </c>
    </row>
    <row r="128" spans="4:5" x14ac:dyDescent="0.25">
      <c r="D128" s="3">
        <v>48800000</v>
      </c>
      <c r="E128" s="3">
        <v>3200000000</v>
      </c>
    </row>
    <row r="129" spans="4:5" x14ac:dyDescent="0.25">
      <c r="D129" s="3">
        <v>45400000</v>
      </c>
      <c r="E129" s="3">
        <v>784000000</v>
      </c>
    </row>
    <row r="130" spans="4:5" x14ac:dyDescent="0.25">
      <c r="D130" s="3">
        <v>45400000</v>
      </c>
      <c r="E130" s="3">
        <v>1200000000</v>
      </c>
    </row>
    <row r="131" spans="4:5" x14ac:dyDescent="0.25">
      <c r="D131" s="3">
        <v>44800000</v>
      </c>
      <c r="E131" s="3">
        <v>925700000</v>
      </c>
    </row>
    <row r="132" spans="4:5" x14ac:dyDescent="0.25">
      <c r="D132" s="3">
        <v>44500000</v>
      </c>
      <c r="E132" s="3">
        <v>820100000</v>
      </c>
    </row>
    <row r="133" spans="4:5" x14ac:dyDescent="0.25">
      <c r="D133" s="3">
        <v>44200000</v>
      </c>
      <c r="E133" s="3">
        <v>782500000</v>
      </c>
    </row>
    <row r="134" spans="4:5" x14ac:dyDescent="0.25">
      <c r="D134" s="3">
        <v>43900000</v>
      </c>
      <c r="E134" s="3">
        <v>2300000000</v>
      </c>
    </row>
    <row r="135" spans="4:5" x14ac:dyDescent="0.25">
      <c r="D135" s="3">
        <v>43800000</v>
      </c>
      <c r="E135" s="3">
        <v>2200000000</v>
      </c>
    </row>
    <row r="136" spans="4:5" x14ac:dyDescent="0.25">
      <c r="D136" s="3">
        <v>43800000</v>
      </c>
      <c r="E136" s="3">
        <v>2000000000</v>
      </c>
    </row>
    <row r="137" spans="4:5" x14ac:dyDescent="0.25">
      <c r="D137" s="3">
        <v>43700000</v>
      </c>
      <c r="E137" s="3">
        <v>949900000</v>
      </c>
    </row>
    <row r="138" spans="4:5" x14ac:dyDescent="0.25">
      <c r="D138" s="3">
        <v>43400000</v>
      </c>
      <c r="E138" s="3">
        <v>3800000000</v>
      </c>
    </row>
    <row r="139" spans="4:5" x14ac:dyDescent="0.25">
      <c r="D139" s="3">
        <v>43200000</v>
      </c>
      <c r="E139" s="3">
        <v>580700000</v>
      </c>
    </row>
    <row r="140" spans="4:5" x14ac:dyDescent="0.25">
      <c r="D140" s="3">
        <v>43100000</v>
      </c>
      <c r="E140" s="3">
        <v>2900000000</v>
      </c>
    </row>
    <row r="141" spans="4:5" x14ac:dyDescent="0.25">
      <c r="D141" s="3">
        <v>42900000</v>
      </c>
      <c r="E141" s="3">
        <v>3500000000</v>
      </c>
    </row>
    <row r="142" spans="4:5" x14ac:dyDescent="0.25">
      <c r="D142" s="3">
        <v>42200000</v>
      </c>
      <c r="E142" s="3">
        <v>710700000</v>
      </c>
    </row>
    <row r="143" spans="4:5" x14ac:dyDescent="0.25">
      <c r="D143" s="3">
        <v>42100000</v>
      </c>
      <c r="E143" s="3">
        <v>67500000</v>
      </c>
    </row>
    <row r="144" spans="4:5" x14ac:dyDescent="0.25">
      <c r="D144" s="3">
        <v>42100000</v>
      </c>
      <c r="E144" s="3">
        <v>1600000000</v>
      </c>
    </row>
    <row r="145" spans="4:5" x14ac:dyDescent="0.25">
      <c r="D145" s="3">
        <v>41900000</v>
      </c>
      <c r="E145" s="3">
        <v>368100000</v>
      </c>
    </row>
    <row r="146" spans="4:5" x14ac:dyDescent="0.25">
      <c r="D146" s="3">
        <v>41800000</v>
      </c>
      <c r="E146" s="3">
        <v>1500000000</v>
      </c>
    </row>
    <row r="147" spans="4:5" x14ac:dyDescent="0.25">
      <c r="D147" s="3">
        <v>41600000</v>
      </c>
      <c r="E147" s="3">
        <v>2300000000</v>
      </c>
    </row>
    <row r="148" spans="4:5" x14ac:dyDescent="0.25">
      <c r="D148" s="3">
        <v>41500000</v>
      </c>
      <c r="E148" s="3">
        <v>767000000</v>
      </c>
    </row>
    <row r="149" spans="4:5" x14ac:dyDescent="0.25">
      <c r="D149" s="3">
        <v>41500000</v>
      </c>
      <c r="E149" s="3">
        <v>863000000</v>
      </c>
    </row>
    <row r="150" spans="4:5" x14ac:dyDescent="0.25">
      <c r="D150" s="3">
        <v>40800000</v>
      </c>
      <c r="E150" s="3">
        <v>1800000000</v>
      </c>
    </row>
    <row r="151" spans="4:5" x14ac:dyDescent="0.25">
      <c r="D151" s="3">
        <v>40700000</v>
      </c>
      <c r="E151" s="3">
        <v>1200000000</v>
      </c>
    </row>
    <row r="152" spans="4:5" x14ac:dyDescent="0.25">
      <c r="D152" s="3">
        <v>40700000</v>
      </c>
      <c r="E152" s="3">
        <v>452000000</v>
      </c>
    </row>
    <row r="153" spans="4:5" x14ac:dyDescent="0.25">
      <c r="D153" s="3">
        <v>40100000</v>
      </c>
      <c r="E153" s="3">
        <v>957900000</v>
      </c>
    </row>
    <row r="154" spans="4:5" x14ac:dyDescent="0.25">
      <c r="D154" s="3">
        <v>40000000</v>
      </c>
      <c r="E154" s="3">
        <v>500500000</v>
      </c>
    </row>
    <row r="155" spans="4:5" x14ac:dyDescent="0.25">
      <c r="D155" s="3">
        <v>40000000</v>
      </c>
      <c r="E155" s="3">
        <v>529900000</v>
      </c>
    </row>
    <row r="156" spans="4:5" x14ac:dyDescent="0.25">
      <c r="D156" s="3">
        <v>39900000</v>
      </c>
      <c r="E156" s="3">
        <v>3500000000</v>
      </c>
    </row>
    <row r="157" spans="4:5" x14ac:dyDescent="0.25">
      <c r="D157" s="3">
        <v>39900000</v>
      </c>
      <c r="E157" s="3">
        <v>1700000000</v>
      </c>
    </row>
    <row r="158" spans="4:5" x14ac:dyDescent="0.25">
      <c r="D158" s="3">
        <v>39200000</v>
      </c>
      <c r="E158" s="3">
        <v>1800000000</v>
      </c>
    </row>
    <row r="159" spans="4:5" x14ac:dyDescent="0.25">
      <c r="D159" s="3">
        <v>39200000</v>
      </c>
      <c r="E159" s="3">
        <v>563900000</v>
      </c>
    </row>
    <row r="160" spans="4:5" x14ac:dyDescent="0.25">
      <c r="D160" s="3">
        <v>39100000</v>
      </c>
      <c r="E160" s="3">
        <v>439400000</v>
      </c>
    </row>
    <row r="161" spans="4:5" x14ac:dyDescent="0.25">
      <c r="D161" s="3">
        <v>39100000</v>
      </c>
      <c r="E161" s="3">
        <v>1600000000</v>
      </c>
    </row>
    <row r="162" spans="4:5" x14ac:dyDescent="0.25">
      <c r="D162" s="3">
        <v>39000000</v>
      </c>
      <c r="E162" s="3">
        <v>1400000000</v>
      </c>
    </row>
    <row r="163" spans="4:5" x14ac:dyDescent="0.25">
      <c r="D163" s="3">
        <v>38900000</v>
      </c>
      <c r="E163" s="3">
        <v>3200000000</v>
      </c>
    </row>
    <row r="164" spans="4:5" x14ac:dyDescent="0.25">
      <c r="D164" s="3">
        <v>38800000</v>
      </c>
      <c r="E164" s="3">
        <v>1900000000</v>
      </c>
    </row>
    <row r="165" spans="4:5" x14ac:dyDescent="0.25">
      <c r="D165" s="3">
        <v>38700000</v>
      </c>
      <c r="E165" s="3">
        <v>199800000</v>
      </c>
    </row>
    <row r="166" spans="4:5" x14ac:dyDescent="0.25">
      <c r="D166" s="3">
        <v>38500000</v>
      </c>
      <c r="E166" s="3">
        <v>644100000</v>
      </c>
    </row>
    <row r="167" spans="4:5" x14ac:dyDescent="0.25">
      <c r="D167" s="3">
        <v>38300000</v>
      </c>
      <c r="E167" s="3">
        <v>3700000000</v>
      </c>
    </row>
    <row r="168" spans="4:5" x14ac:dyDescent="0.25">
      <c r="D168" s="3">
        <v>38300000</v>
      </c>
      <c r="E168" s="3">
        <v>594700000</v>
      </c>
    </row>
    <row r="169" spans="4:5" x14ac:dyDescent="0.25">
      <c r="D169" s="3">
        <v>38100000</v>
      </c>
      <c r="E169" s="3">
        <v>1600000000</v>
      </c>
    </row>
    <row r="170" spans="4:5" x14ac:dyDescent="0.25">
      <c r="D170" s="3">
        <v>37400000</v>
      </c>
      <c r="E170" s="3">
        <v>2300000000</v>
      </c>
    </row>
    <row r="171" spans="4:5" x14ac:dyDescent="0.25">
      <c r="D171" s="3">
        <v>37400000</v>
      </c>
      <c r="E171" s="3">
        <v>672100000</v>
      </c>
    </row>
    <row r="172" spans="4:5" x14ac:dyDescent="0.25">
      <c r="D172" s="3">
        <v>37000000</v>
      </c>
      <c r="E172" s="3">
        <v>1200000000</v>
      </c>
    </row>
    <row r="173" spans="4:5" x14ac:dyDescent="0.25">
      <c r="D173" s="3">
        <v>36900000</v>
      </c>
      <c r="E173" s="3">
        <v>66700000</v>
      </c>
    </row>
    <row r="174" spans="4:5" x14ac:dyDescent="0.25">
      <c r="D174" s="3">
        <v>36500000</v>
      </c>
      <c r="E174" s="3">
        <v>955400000</v>
      </c>
    </row>
    <row r="175" spans="4:5" x14ac:dyDescent="0.25">
      <c r="D175" s="3">
        <v>36500000</v>
      </c>
      <c r="E175" s="3">
        <v>1500000000</v>
      </c>
    </row>
    <row r="176" spans="4:5" x14ac:dyDescent="0.25">
      <c r="D176" s="3">
        <v>36400000</v>
      </c>
      <c r="E176" s="3">
        <v>730100000</v>
      </c>
    </row>
    <row r="177" spans="4:5" x14ac:dyDescent="0.25">
      <c r="D177" s="3">
        <v>36000000</v>
      </c>
      <c r="E177" s="3">
        <v>2000000000</v>
      </c>
    </row>
    <row r="178" spans="4:5" x14ac:dyDescent="0.25">
      <c r="D178" s="3">
        <v>35900000</v>
      </c>
      <c r="E178" s="3">
        <v>2600000000</v>
      </c>
    </row>
    <row r="179" spans="4:5" x14ac:dyDescent="0.25">
      <c r="D179" s="3">
        <v>35900000</v>
      </c>
      <c r="E179" s="3">
        <v>18700000</v>
      </c>
    </row>
    <row r="180" spans="4:5" x14ac:dyDescent="0.25">
      <c r="D180" s="3">
        <v>35600000</v>
      </c>
      <c r="E180" s="3">
        <v>1500000000</v>
      </c>
    </row>
    <row r="181" spans="4:5" x14ac:dyDescent="0.25">
      <c r="D181" s="3">
        <v>35600000</v>
      </c>
      <c r="E181" s="3">
        <v>2200000000</v>
      </c>
    </row>
    <row r="182" spans="4:5" x14ac:dyDescent="0.25">
      <c r="D182" s="3">
        <v>35500000</v>
      </c>
      <c r="E182" s="3">
        <v>1600000000</v>
      </c>
    </row>
    <row r="183" spans="4:5" x14ac:dyDescent="0.25">
      <c r="D183" s="3">
        <v>35400000</v>
      </c>
      <c r="E183" s="3">
        <v>739500000</v>
      </c>
    </row>
    <row r="184" spans="4:5" x14ac:dyDescent="0.25">
      <c r="D184" s="3">
        <v>35300000</v>
      </c>
      <c r="E184" s="3">
        <v>810000000</v>
      </c>
    </row>
    <row r="185" spans="4:5" x14ac:dyDescent="0.25">
      <c r="D185" s="3">
        <v>35000000</v>
      </c>
      <c r="E185" s="3">
        <v>1900000000</v>
      </c>
    </row>
    <row r="186" spans="4:5" x14ac:dyDescent="0.25">
      <c r="D186" s="3">
        <v>34800000</v>
      </c>
      <c r="E186" s="3">
        <v>1700000000</v>
      </c>
    </row>
    <row r="187" spans="4:5" x14ac:dyDescent="0.25">
      <c r="D187" s="3">
        <v>34800000</v>
      </c>
      <c r="E187" s="3">
        <v>589600000</v>
      </c>
    </row>
    <row r="188" spans="4:5" x14ac:dyDescent="0.25">
      <c r="D188" s="3">
        <v>34700000</v>
      </c>
      <c r="E188" s="3">
        <v>561300000</v>
      </c>
    </row>
    <row r="189" spans="4:5" x14ac:dyDescent="0.25">
      <c r="D189" s="3">
        <v>34700000</v>
      </c>
      <c r="E189" s="3">
        <v>2800000000</v>
      </c>
    </row>
    <row r="190" spans="4:5" x14ac:dyDescent="0.25">
      <c r="D190" s="3">
        <v>34700000</v>
      </c>
      <c r="E190" s="3">
        <v>1700000000</v>
      </c>
    </row>
    <row r="191" spans="4:5" x14ac:dyDescent="0.25">
      <c r="D191" s="3">
        <v>34600000</v>
      </c>
      <c r="E191" s="3">
        <v>350900000</v>
      </c>
    </row>
    <row r="192" spans="4:5" x14ac:dyDescent="0.25">
      <c r="D192" s="3">
        <v>34200000</v>
      </c>
      <c r="E192" s="3">
        <v>21200000</v>
      </c>
    </row>
    <row r="193" spans="4:5" x14ac:dyDescent="0.25">
      <c r="D193" s="3">
        <v>34200000</v>
      </c>
      <c r="E193" s="3">
        <v>1400000000</v>
      </c>
    </row>
    <row r="194" spans="4:5" x14ac:dyDescent="0.25">
      <c r="D194" s="3">
        <v>34100000</v>
      </c>
      <c r="E194" s="3">
        <v>4600000000</v>
      </c>
    </row>
    <row r="195" spans="4:5" x14ac:dyDescent="0.25">
      <c r="D195" s="3">
        <v>33700000</v>
      </c>
      <c r="E195" s="3">
        <v>2200000000</v>
      </c>
    </row>
    <row r="196" spans="4:5" x14ac:dyDescent="0.25">
      <c r="D196" s="3">
        <v>33600000</v>
      </c>
      <c r="E196" s="3">
        <v>2800000000</v>
      </c>
    </row>
    <row r="197" spans="4:5" x14ac:dyDescent="0.25">
      <c r="D197" s="3">
        <v>33500000</v>
      </c>
      <c r="E197" s="3">
        <v>3100000000</v>
      </c>
    </row>
    <row r="198" spans="4:5" x14ac:dyDescent="0.25">
      <c r="D198" s="3">
        <v>33500000</v>
      </c>
      <c r="E198" s="3">
        <v>391900000</v>
      </c>
    </row>
    <row r="199" spans="4:5" x14ac:dyDescent="0.25">
      <c r="D199" s="3">
        <v>33300000</v>
      </c>
      <c r="E199" s="3">
        <v>1300000000</v>
      </c>
    </row>
    <row r="200" spans="4:5" x14ac:dyDescent="0.25">
      <c r="D200" s="3">
        <v>33200000</v>
      </c>
      <c r="E200" s="3">
        <v>1400000000</v>
      </c>
    </row>
    <row r="201" spans="4:5" x14ac:dyDescent="0.25">
      <c r="D201" s="3">
        <v>33200000</v>
      </c>
      <c r="E201" s="3">
        <v>1500000000</v>
      </c>
    </row>
    <row r="202" spans="4:5" x14ac:dyDescent="0.25">
      <c r="D202" s="3">
        <v>33200000</v>
      </c>
      <c r="E202" s="3">
        <v>149200000</v>
      </c>
    </row>
    <row r="203" spans="4:5" x14ac:dyDescent="0.25">
      <c r="D203" s="3">
        <v>33000000</v>
      </c>
      <c r="E203" s="3">
        <v>1700000000</v>
      </c>
    </row>
    <row r="204" spans="4:5" x14ac:dyDescent="0.25">
      <c r="D204" s="3">
        <v>32800000</v>
      </c>
      <c r="E204" s="3">
        <v>969100000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מקורי</vt:lpstr>
      <vt:lpstr>רווח סמך</vt:lpstr>
      <vt:lpstr>מבחני השערה - ב"ת </vt:lpstr>
      <vt:lpstr>מבחני השערה - תלויים</vt:lpstr>
      <vt:lpstr>ANOVA - חד כיוונית</vt:lpstr>
      <vt:lpstr>ANOVA - דו כיוונית</vt:lpstr>
      <vt:lpstr>רגרסיה לינארית פשוטה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Shorok</dc:creator>
  <cp:lastModifiedBy>מריסול קרואני</cp:lastModifiedBy>
  <dcterms:created xsi:type="dcterms:W3CDTF">2022-12-21T11:44:12Z</dcterms:created>
  <dcterms:modified xsi:type="dcterms:W3CDTF">2025-02-28T15:17:10Z</dcterms:modified>
</cp:coreProperties>
</file>