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yoceragp-my.sharepoint.com/personal/masakazu_nishi_zs_kyocera_jp/Documents/PowerBI/Enviromnent/"/>
    </mc:Choice>
  </mc:AlternateContent>
  <xr:revisionPtr revIDLastSave="0" documentId="11_A74DE92B83EFA779777744915C6745748FD0AD1B" xr6:coauthVersionLast="47" xr6:coauthVersionMax="47" xr10:uidLastSave="{00000000-0000-0000-0000-000000000000}"/>
  <bookViews>
    <workbookView xWindow="-18420" yWindow="780" windowWidth="14400" windowHeight="10665" activeTab="1" xr2:uid="{00000000-000D-0000-FFFF-FFFF00000000}"/>
  </bookViews>
  <sheets>
    <sheet name="入力" sheetId="1" r:id="rId1"/>
    <sheet name="集計" sheetId="2" r:id="rId2"/>
    <sheet name="Sheet3" sheetId="3" r:id="rId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5" i="2" l="1"/>
  <c r="F207" i="2"/>
  <c r="F209" i="2"/>
  <c r="F182" i="2"/>
  <c r="F183" i="2"/>
  <c r="F184" i="2"/>
  <c r="F185" i="2"/>
  <c r="F186" i="2"/>
  <c r="F187" i="2"/>
  <c r="F189" i="2" s="1"/>
  <c r="F191" i="2" s="1"/>
  <c r="F188" i="2"/>
  <c r="F193" i="2"/>
  <c r="G311" i="1"/>
  <c r="E205" i="2" l="1"/>
  <c r="E207" i="2"/>
  <c r="E209" i="2"/>
  <c r="E193" i="2" l="1"/>
  <c r="E182" i="2"/>
  <c r="E183" i="2"/>
  <c r="E184" i="2"/>
  <c r="E185" i="2"/>
  <c r="E186" i="2"/>
  <c r="E187" i="2"/>
  <c r="E188" i="2"/>
  <c r="F311" i="1"/>
  <c r="E189" i="2" l="1"/>
  <c r="D207" i="2"/>
  <c r="D193" i="2"/>
  <c r="E191" i="2" l="1"/>
  <c r="D209" i="2"/>
  <c r="D205" i="2"/>
  <c r="D182" i="2"/>
  <c r="D183" i="2"/>
  <c r="D184" i="2"/>
  <c r="D185" i="2"/>
  <c r="D186" i="2"/>
  <c r="D187" i="2"/>
  <c r="D188" i="2"/>
  <c r="E311" i="1"/>
  <c r="D189" i="2" l="1"/>
  <c r="C205" i="2"/>
  <c r="C207" i="2"/>
  <c r="C209" i="2"/>
  <c r="C182" i="2"/>
  <c r="C183" i="2"/>
  <c r="C184" i="2"/>
  <c r="C185" i="2"/>
  <c r="C186" i="2"/>
  <c r="C187" i="2"/>
  <c r="C188" i="2"/>
  <c r="C193" i="2"/>
  <c r="D311" i="1"/>
  <c r="C189" i="2" l="1"/>
  <c r="D191" i="2"/>
  <c r="B205" i="2"/>
  <c r="B207" i="2"/>
  <c r="B209" i="2"/>
  <c r="B193" i="2"/>
  <c r="C191" i="2" l="1"/>
  <c r="B184" i="2"/>
  <c r="B188" i="2"/>
  <c r="B187" i="2"/>
  <c r="B186" i="2"/>
  <c r="B185" i="2"/>
  <c r="B183" i="2"/>
  <c r="B182" i="2"/>
  <c r="C311" i="1"/>
  <c r="O194" i="2" l="1"/>
  <c r="N194" i="2"/>
  <c r="O192" i="2"/>
  <c r="N192" i="2"/>
  <c r="O190" i="2"/>
  <c r="N190" i="2"/>
  <c r="N188" i="2"/>
  <c r="O188" i="2"/>
  <c r="N186" i="2"/>
  <c r="O185" i="2"/>
  <c r="N184" i="2"/>
  <c r="O184" i="2"/>
  <c r="O183" i="2"/>
  <c r="N183" i="2"/>
  <c r="N182" i="2"/>
  <c r="N193" i="2" l="1"/>
  <c r="O193" i="2"/>
  <c r="O187" i="2"/>
  <c r="N187" i="2"/>
  <c r="B189" i="2"/>
  <c r="O182" i="2"/>
  <c r="O186" i="2"/>
  <c r="N185" i="2"/>
  <c r="M167" i="2"/>
  <c r="M168" i="2"/>
  <c r="M169" i="2"/>
  <c r="M170" i="2"/>
  <c r="M171" i="2"/>
  <c r="M172" i="2"/>
  <c r="M173" i="2"/>
  <c r="M178" i="2"/>
  <c r="N288" i="1"/>
  <c r="M174" i="2" l="1"/>
  <c r="O189" i="2"/>
  <c r="O191" i="2" s="1"/>
  <c r="N189" i="2"/>
  <c r="N191" i="2" s="1"/>
  <c r="B191" i="2"/>
  <c r="L178" i="2"/>
  <c r="M176" i="2" l="1"/>
  <c r="L167" i="2"/>
  <c r="L168" i="2"/>
  <c r="L169" i="2"/>
  <c r="L170" i="2"/>
  <c r="L171" i="2"/>
  <c r="L172" i="2"/>
  <c r="L173" i="2"/>
  <c r="M288" i="1"/>
  <c r="L174" i="2" l="1"/>
  <c r="K167" i="2"/>
  <c r="K168" i="2"/>
  <c r="K169" i="2"/>
  <c r="K170" i="2"/>
  <c r="K171" i="2"/>
  <c r="K172" i="2"/>
  <c r="K173" i="2"/>
  <c r="K178" i="2"/>
  <c r="L288" i="1"/>
  <c r="K174" i="2" l="1"/>
  <c r="L176" i="2"/>
  <c r="J167" i="2"/>
  <c r="J168" i="2"/>
  <c r="J169" i="2"/>
  <c r="J170" i="2"/>
  <c r="J171" i="2"/>
  <c r="J172" i="2"/>
  <c r="J173" i="2"/>
  <c r="J178" i="2"/>
  <c r="K288" i="1"/>
  <c r="J174" i="2" l="1"/>
  <c r="K176" i="2"/>
  <c r="I178" i="2"/>
  <c r="J176" i="2" l="1"/>
  <c r="I167" i="2"/>
  <c r="I168" i="2"/>
  <c r="I169" i="2"/>
  <c r="I170" i="2"/>
  <c r="I171" i="2"/>
  <c r="I172" i="2"/>
  <c r="I173" i="2"/>
  <c r="J288" i="1"/>
  <c r="I174" i="2" l="1"/>
  <c r="G178" i="2"/>
  <c r="H178" i="2"/>
  <c r="I176" i="2" l="1"/>
  <c r="H167" i="2"/>
  <c r="H168" i="2"/>
  <c r="H169" i="2"/>
  <c r="H170" i="2"/>
  <c r="H171" i="2"/>
  <c r="H172" i="2"/>
  <c r="H173" i="2"/>
  <c r="I288" i="1"/>
  <c r="H174" i="2" l="1"/>
  <c r="G167" i="2"/>
  <c r="G168" i="2"/>
  <c r="G169" i="2"/>
  <c r="G170" i="2"/>
  <c r="G171" i="2"/>
  <c r="G172" i="2"/>
  <c r="G173" i="2"/>
  <c r="H176" i="2" l="1"/>
  <c r="G174" i="2"/>
  <c r="H288" i="1"/>
  <c r="G176" i="2" l="1"/>
  <c r="F167" i="2" l="1"/>
  <c r="F197" i="2" s="1"/>
  <c r="F168" i="2"/>
  <c r="F198" i="2" s="1"/>
  <c r="F169" i="2"/>
  <c r="F199" i="2" s="1"/>
  <c r="F170" i="2"/>
  <c r="F200" i="2" s="1"/>
  <c r="F171" i="2"/>
  <c r="F201" i="2" s="1"/>
  <c r="F172" i="2"/>
  <c r="F202" i="2" s="1"/>
  <c r="F173" i="2"/>
  <c r="F203" i="2" s="1"/>
  <c r="F178" i="2"/>
  <c r="F208" i="2" s="1"/>
  <c r="G288" i="1"/>
  <c r="F174" i="2" l="1"/>
  <c r="F204" i="2" s="1"/>
  <c r="E178" i="2"/>
  <c r="E208" i="2" s="1"/>
  <c r="F176" i="2" l="1"/>
  <c r="F206" i="2" s="1"/>
  <c r="E167" i="2"/>
  <c r="E197" i="2" s="1"/>
  <c r="E168" i="2"/>
  <c r="E198" i="2" s="1"/>
  <c r="E169" i="2"/>
  <c r="E199" i="2" s="1"/>
  <c r="E170" i="2"/>
  <c r="E200" i="2" s="1"/>
  <c r="E171" i="2"/>
  <c r="E201" i="2" s="1"/>
  <c r="E172" i="2"/>
  <c r="E202" i="2" s="1"/>
  <c r="E173" i="2"/>
  <c r="E203" i="2" s="1"/>
  <c r="F288" i="1"/>
  <c r="E174" i="2" l="1"/>
  <c r="E204" i="2" s="1"/>
  <c r="D167" i="2"/>
  <c r="D197" i="2" s="1"/>
  <c r="D168" i="2"/>
  <c r="D198" i="2" s="1"/>
  <c r="D169" i="2"/>
  <c r="D199" i="2" s="1"/>
  <c r="D170" i="2"/>
  <c r="D200" i="2" s="1"/>
  <c r="D171" i="2"/>
  <c r="D201" i="2" s="1"/>
  <c r="D172" i="2"/>
  <c r="D202" i="2" s="1"/>
  <c r="D173" i="2"/>
  <c r="D203" i="2" s="1"/>
  <c r="D178" i="2"/>
  <c r="D208" i="2" s="1"/>
  <c r="E288" i="1"/>
  <c r="E176" i="2" l="1"/>
  <c r="E206" i="2" s="1"/>
  <c r="D174" i="2"/>
  <c r="D204" i="2" s="1"/>
  <c r="M163" i="2"/>
  <c r="D176" i="2" l="1"/>
  <c r="D206" i="2" s="1"/>
  <c r="C167" i="2" l="1"/>
  <c r="C197" i="2" s="1"/>
  <c r="C168" i="2"/>
  <c r="C198" i="2" s="1"/>
  <c r="C169" i="2"/>
  <c r="C199" i="2" s="1"/>
  <c r="C170" i="2"/>
  <c r="C200" i="2" s="1"/>
  <c r="C171" i="2"/>
  <c r="C201" i="2" s="1"/>
  <c r="C172" i="2"/>
  <c r="C202" i="2" s="1"/>
  <c r="C173" i="2"/>
  <c r="C203" i="2" s="1"/>
  <c r="B173" i="2"/>
  <c r="B203" i="2" s="1"/>
  <c r="B172" i="2"/>
  <c r="B202" i="2" s="1"/>
  <c r="B171" i="2"/>
  <c r="B201" i="2" s="1"/>
  <c r="B170" i="2"/>
  <c r="B200" i="2" s="1"/>
  <c r="B169" i="2"/>
  <c r="B199" i="2" s="1"/>
  <c r="B168" i="2"/>
  <c r="B198" i="2" s="1"/>
  <c r="B167" i="2"/>
  <c r="B197" i="2" s="1"/>
  <c r="O179" i="2"/>
  <c r="N179" i="2"/>
  <c r="C178" i="2"/>
  <c r="C208" i="2" s="1"/>
  <c r="B178" i="2"/>
  <c r="B208" i="2" s="1"/>
  <c r="O177" i="2"/>
  <c r="N177" i="2"/>
  <c r="O175" i="2"/>
  <c r="N175" i="2"/>
  <c r="O178" i="2" l="1"/>
  <c r="N178" i="2"/>
  <c r="B174" i="2"/>
  <c r="B204" i="2" s="1"/>
  <c r="O169" i="2"/>
  <c r="O170" i="2"/>
  <c r="N169" i="2"/>
  <c r="O171" i="2"/>
  <c r="N173" i="2"/>
  <c r="O167" i="2"/>
  <c r="N171" i="2"/>
  <c r="O168" i="2"/>
  <c r="N170" i="2"/>
  <c r="O172" i="2"/>
  <c r="N168" i="2"/>
  <c r="N172" i="2"/>
  <c r="O173" i="2"/>
  <c r="C174" i="2"/>
  <c r="C204" i="2" s="1"/>
  <c r="N167" i="2"/>
  <c r="D288" i="1"/>
  <c r="C176" i="2" l="1"/>
  <c r="C206" i="2" s="1"/>
  <c r="B176" i="2"/>
  <c r="B206" i="2" s="1"/>
  <c r="O174" i="2"/>
  <c r="O176" i="2" s="1"/>
  <c r="N174" i="2"/>
  <c r="N176" i="2" s="1"/>
  <c r="C288" i="1"/>
  <c r="M152" i="2" l="1"/>
  <c r="M153" i="2"/>
  <c r="M154" i="2"/>
  <c r="M155" i="2"/>
  <c r="M156" i="2"/>
  <c r="M157" i="2"/>
  <c r="M158" i="2"/>
  <c r="N265" i="1"/>
  <c r="M159" i="2" l="1"/>
  <c r="K163" i="2"/>
  <c r="L163" i="2"/>
  <c r="M161" i="2" l="1"/>
  <c r="L152" i="2"/>
  <c r="L153" i="2"/>
  <c r="L154" i="2"/>
  <c r="L155" i="2"/>
  <c r="L156" i="2"/>
  <c r="L157" i="2"/>
  <c r="L158" i="2"/>
  <c r="L159" i="2" l="1"/>
  <c r="M265" i="1"/>
  <c r="L161" i="2" l="1"/>
  <c r="K152" i="2"/>
  <c r="K153" i="2"/>
  <c r="K154" i="2"/>
  <c r="K155" i="2"/>
  <c r="K156" i="2"/>
  <c r="K157" i="2"/>
  <c r="K158" i="2"/>
  <c r="L265" i="1"/>
  <c r="K159" i="2" l="1"/>
  <c r="H163" i="2"/>
  <c r="I163" i="2"/>
  <c r="J163" i="2"/>
  <c r="K161" i="2" l="1"/>
  <c r="J152" i="2"/>
  <c r="J153" i="2"/>
  <c r="J154" i="2"/>
  <c r="J155" i="2"/>
  <c r="J156" i="2"/>
  <c r="J157" i="2"/>
  <c r="J158" i="2"/>
  <c r="K265" i="1"/>
  <c r="J159" i="2" l="1"/>
  <c r="J161" i="2" l="1"/>
  <c r="I152" i="2"/>
  <c r="I153" i="2"/>
  <c r="I154" i="2"/>
  <c r="I155" i="2"/>
  <c r="I156" i="2"/>
  <c r="I157" i="2"/>
  <c r="I158" i="2"/>
  <c r="J265" i="1"/>
  <c r="I159" i="2" l="1"/>
  <c r="H152" i="2"/>
  <c r="H153" i="2"/>
  <c r="H154" i="2"/>
  <c r="H155" i="2"/>
  <c r="H156" i="2"/>
  <c r="H157" i="2"/>
  <c r="H158" i="2"/>
  <c r="I265" i="1"/>
  <c r="H159" i="2" l="1"/>
  <c r="I161" i="2"/>
  <c r="G152" i="2"/>
  <c r="G153" i="2"/>
  <c r="G154" i="2"/>
  <c r="G155" i="2"/>
  <c r="G156" i="2"/>
  <c r="G157" i="2"/>
  <c r="G158" i="2"/>
  <c r="G163" i="2"/>
  <c r="H265" i="1"/>
  <c r="H161" i="2" l="1"/>
  <c r="G159" i="2"/>
  <c r="F152" i="2"/>
  <c r="F153" i="2"/>
  <c r="F154" i="2"/>
  <c r="F155" i="2"/>
  <c r="F156" i="2"/>
  <c r="F157" i="2"/>
  <c r="F158" i="2"/>
  <c r="F163" i="2"/>
  <c r="G265" i="1"/>
  <c r="F159" i="2" l="1"/>
  <c r="G161" i="2"/>
  <c r="E152" i="2"/>
  <c r="E153" i="2"/>
  <c r="E154" i="2"/>
  <c r="E155" i="2"/>
  <c r="E156" i="2"/>
  <c r="E157" i="2"/>
  <c r="E158" i="2"/>
  <c r="E163" i="2"/>
  <c r="F265" i="1"/>
  <c r="E159" i="2" l="1"/>
  <c r="F161" i="2"/>
  <c r="D163" i="2"/>
  <c r="E161" i="2" l="1"/>
  <c r="D152" i="2"/>
  <c r="D153" i="2"/>
  <c r="D154" i="2"/>
  <c r="D155" i="2"/>
  <c r="D156" i="2"/>
  <c r="D157" i="2"/>
  <c r="D158" i="2"/>
  <c r="E265" i="1"/>
  <c r="D159" i="2" l="1"/>
  <c r="C152" i="2"/>
  <c r="C153" i="2"/>
  <c r="C154" i="2"/>
  <c r="C155" i="2"/>
  <c r="C156" i="2"/>
  <c r="C157" i="2"/>
  <c r="C158" i="2"/>
  <c r="C163" i="2"/>
  <c r="D265" i="1"/>
  <c r="D161" i="2" l="1"/>
  <c r="C159" i="2"/>
  <c r="B158" i="2"/>
  <c r="B157" i="2"/>
  <c r="B156" i="2"/>
  <c r="B155" i="2"/>
  <c r="B154" i="2"/>
  <c r="B153" i="2"/>
  <c r="B152" i="2"/>
  <c r="N209" i="2" l="1"/>
  <c r="O209" i="2"/>
  <c r="C161" i="2"/>
  <c r="C265" i="1"/>
  <c r="O164" i="2"/>
  <c r="N164" i="2"/>
  <c r="B163" i="2"/>
  <c r="O162" i="2"/>
  <c r="N162" i="2"/>
  <c r="O160" i="2"/>
  <c r="N160" i="2"/>
  <c r="O158" i="2"/>
  <c r="O157" i="2"/>
  <c r="N156" i="2"/>
  <c r="O156" i="2"/>
  <c r="O155" i="2"/>
  <c r="O154" i="2"/>
  <c r="O153" i="2"/>
  <c r="N153" i="2"/>
  <c r="O152" i="2"/>
  <c r="N157" i="2" l="1"/>
  <c r="N163" i="2"/>
  <c r="O163" i="2"/>
  <c r="O159" i="2"/>
  <c r="O161" i="2" s="1"/>
  <c r="B159" i="2"/>
  <c r="N152" i="2"/>
  <c r="N155" i="2"/>
  <c r="N154" i="2"/>
  <c r="N158" i="2"/>
  <c r="M137" i="2"/>
  <c r="M138" i="2"/>
  <c r="M139" i="2"/>
  <c r="M140" i="2"/>
  <c r="M141" i="2"/>
  <c r="M142" i="2"/>
  <c r="M143" i="2"/>
  <c r="M148" i="2"/>
  <c r="N242" i="1"/>
  <c r="N159" i="2" l="1"/>
  <c r="N161" i="2" s="1"/>
  <c r="B161" i="2"/>
  <c r="M144" i="2"/>
  <c r="I148" i="2"/>
  <c r="J148" i="2"/>
  <c r="K148" i="2"/>
  <c r="L148" i="2"/>
  <c r="M146" i="2" l="1"/>
  <c r="L137" i="2"/>
  <c r="L138" i="2"/>
  <c r="L139" i="2"/>
  <c r="L140" i="2"/>
  <c r="L141" i="2"/>
  <c r="L142" i="2"/>
  <c r="L143" i="2"/>
  <c r="M242" i="1"/>
  <c r="L144" i="2" l="1"/>
  <c r="K137" i="2"/>
  <c r="K138" i="2"/>
  <c r="K139" i="2"/>
  <c r="K140" i="2"/>
  <c r="K141" i="2"/>
  <c r="K142" i="2"/>
  <c r="K143" i="2"/>
  <c r="L242" i="1"/>
  <c r="K144" i="2" l="1"/>
  <c r="L146" i="2"/>
  <c r="J137" i="2"/>
  <c r="J138" i="2"/>
  <c r="J139" i="2"/>
  <c r="J140" i="2"/>
  <c r="J141" i="2"/>
  <c r="J142" i="2"/>
  <c r="J143" i="2"/>
  <c r="K242" i="1"/>
  <c r="K146" i="2" l="1"/>
  <c r="J144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8" i="2"/>
  <c r="I242" i="1"/>
  <c r="J242" i="1"/>
  <c r="I144" i="2" l="1"/>
  <c r="I146" i="2" s="1"/>
  <c r="J146" i="2"/>
  <c r="H144" i="2"/>
  <c r="C148" i="2"/>
  <c r="D148" i="2"/>
  <c r="E148" i="2"/>
  <c r="F148" i="2"/>
  <c r="G148" i="2"/>
  <c r="H146" i="2" l="1"/>
  <c r="G137" i="2" l="1"/>
  <c r="G138" i="2"/>
  <c r="G139" i="2"/>
  <c r="G140" i="2"/>
  <c r="G141" i="2"/>
  <c r="G142" i="2"/>
  <c r="G143" i="2"/>
  <c r="H242" i="1"/>
  <c r="G144" i="2" l="1"/>
  <c r="F137" i="2"/>
  <c r="F138" i="2"/>
  <c r="F139" i="2"/>
  <c r="F140" i="2"/>
  <c r="F141" i="2"/>
  <c r="F142" i="2"/>
  <c r="F143" i="2"/>
  <c r="G242" i="1"/>
  <c r="G146" i="2" l="1"/>
  <c r="F144" i="2"/>
  <c r="F146" i="2" l="1"/>
  <c r="E137" i="2"/>
  <c r="E138" i="2"/>
  <c r="E139" i="2"/>
  <c r="E140" i="2"/>
  <c r="E141" i="2"/>
  <c r="E142" i="2"/>
  <c r="E143" i="2"/>
  <c r="F242" i="1"/>
  <c r="E144" i="2" l="1"/>
  <c r="D137" i="2"/>
  <c r="D138" i="2"/>
  <c r="D139" i="2"/>
  <c r="D140" i="2"/>
  <c r="D141" i="2"/>
  <c r="D142" i="2"/>
  <c r="D143" i="2"/>
  <c r="E242" i="1"/>
  <c r="E146" i="2" l="1"/>
  <c r="D144" i="2"/>
  <c r="D146" i="2" l="1"/>
  <c r="D242" i="1"/>
  <c r="C137" i="2" l="1"/>
  <c r="C138" i="2"/>
  <c r="C139" i="2"/>
  <c r="C140" i="2"/>
  <c r="C141" i="2"/>
  <c r="C142" i="2"/>
  <c r="C143" i="2"/>
  <c r="B143" i="2"/>
  <c r="B142" i="2"/>
  <c r="B141" i="2"/>
  <c r="B140" i="2"/>
  <c r="B139" i="2"/>
  <c r="B138" i="2"/>
  <c r="B137" i="2"/>
  <c r="C242" i="1" l="1"/>
  <c r="O149" i="2"/>
  <c r="N149" i="2"/>
  <c r="B148" i="2"/>
  <c r="O147" i="2"/>
  <c r="N147" i="2"/>
  <c r="O145" i="2"/>
  <c r="N145" i="2"/>
  <c r="O143" i="2"/>
  <c r="O141" i="2"/>
  <c r="N141" i="2"/>
  <c r="N140" i="2"/>
  <c r="O138" i="2"/>
  <c r="O137" i="2"/>
  <c r="N208" i="2" l="1"/>
  <c r="O208" i="2"/>
  <c r="C144" i="2"/>
  <c r="O139" i="2"/>
  <c r="B144" i="2"/>
  <c r="O140" i="2"/>
  <c r="O142" i="2"/>
  <c r="N148" i="2"/>
  <c r="O148" i="2"/>
  <c r="N139" i="2"/>
  <c r="N138" i="2"/>
  <c r="N137" i="2"/>
  <c r="N143" i="2"/>
  <c r="N142" i="2"/>
  <c r="M122" i="2"/>
  <c r="M123" i="2"/>
  <c r="M124" i="2"/>
  <c r="M125" i="2"/>
  <c r="M126" i="2"/>
  <c r="M127" i="2"/>
  <c r="M128" i="2"/>
  <c r="M133" i="2"/>
  <c r="N219" i="1"/>
  <c r="C146" i="2" l="1"/>
  <c r="B146" i="2"/>
  <c r="O144" i="2"/>
  <c r="O146" i="2" s="1"/>
  <c r="N144" i="2"/>
  <c r="N146" i="2" s="1"/>
  <c r="M129" i="2"/>
  <c r="M131" i="2" l="1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33" i="2"/>
  <c r="L133" i="2"/>
  <c r="L219" i="1"/>
  <c r="M219" i="1"/>
  <c r="L129" i="2" l="1"/>
  <c r="K129" i="2"/>
  <c r="J133" i="2"/>
  <c r="L131" i="2" l="1"/>
  <c r="K131" i="2"/>
  <c r="J122" i="2"/>
  <c r="J123" i="2"/>
  <c r="J124" i="2"/>
  <c r="J125" i="2"/>
  <c r="J126" i="2"/>
  <c r="J127" i="2"/>
  <c r="J128" i="2"/>
  <c r="K219" i="1"/>
  <c r="J129" i="2" l="1"/>
  <c r="J131" i="2" l="1"/>
  <c r="I122" i="2" l="1"/>
  <c r="I123" i="2"/>
  <c r="I124" i="2"/>
  <c r="I125" i="2"/>
  <c r="I126" i="2"/>
  <c r="I127" i="2"/>
  <c r="I128" i="2"/>
  <c r="I133" i="2"/>
  <c r="J219" i="1"/>
  <c r="I129" i="2" l="1"/>
  <c r="I131" i="2" l="1"/>
  <c r="H122" i="2"/>
  <c r="H123" i="2"/>
  <c r="H124" i="2"/>
  <c r="H125" i="2"/>
  <c r="H126" i="2"/>
  <c r="H127" i="2"/>
  <c r="H128" i="2"/>
  <c r="H133" i="2"/>
  <c r="I219" i="1"/>
  <c r="H129" i="2" l="1"/>
  <c r="G133" i="2"/>
  <c r="H131" i="2" l="1"/>
  <c r="G122" i="2"/>
  <c r="G123" i="2"/>
  <c r="G124" i="2"/>
  <c r="G125" i="2"/>
  <c r="G126" i="2"/>
  <c r="G127" i="2"/>
  <c r="G128" i="2"/>
  <c r="H219" i="1"/>
  <c r="G129" i="2" l="1"/>
  <c r="F133" i="2"/>
  <c r="G131" i="2" l="1"/>
  <c r="E133" i="2"/>
  <c r="F122" i="2" l="1"/>
  <c r="F123" i="2"/>
  <c r="F124" i="2"/>
  <c r="F125" i="2"/>
  <c r="F126" i="2"/>
  <c r="F127" i="2"/>
  <c r="F128" i="2"/>
  <c r="G219" i="1"/>
  <c r="F129" i="2" l="1"/>
  <c r="E122" i="2"/>
  <c r="E123" i="2"/>
  <c r="E124" i="2"/>
  <c r="E125" i="2"/>
  <c r="E126" i="2"/>
  <c r="E127" i="2"/>
  <c r="E128" i="2"/>
  <c r="F219" i="1"/>
  <c r="E129" i="2" l="1"/>
  <c r="F131" i="2"/>
  <c r="E131" i="2" l="1"/>
  <c r="C133" i="2"/>
  <c r="D133" i="2"/>
  <c r="D122" i="2" l="1"/>
  <c r="D123" i="2"/>
  <c r="D124" i="2"/>
  <c r="D125" i="2"/>
  <c r="D126" i="2"/>
  <c r="D127" i="2"/>
  <c r="D128" i="2"/>
  <c r="E219" i="1"/>
  <c r="D129" i="2" l="1"/>
  <c r="D131" i="2" l="1"/>
  <c r="C122" i="2"/>
  <c r="C123" i="2"/>
  <c r="C124" i="2"/>
  <c r="C125" i="2"/>
  <c r="C126" i="2"/>
  <c r="C127" i="2"/>
  <c r="C128" i="2"/>
  <c r="D219" i="1"/>
  <c r="C129" i="2" l="1"/>
  <c r="C131" i="2" l="1"/>
  <c r="B124" i="2"/>
  <c r="B128" i="2"/>
  <c r="O128" i="2" s="1"/>
  <c r="B127" i="2"/>
  <c r="B126" i="2"/>
  <c r="B125" i="2"/>
  <c r="B123" i="2"/>
  <c r="B122" i="2"/>
  <c r="O134" i="2"/>
  <c r="N134" i="2"/>
  <c r="B133" i="2"/>
  <c r="O132" i="2"/>
  <c r="N132" i="2"/>
  <c r="O130" i="2"/>
  <c r="N130" i="2"/>
  <c r="C219" i="1"/>
  <c r="O126" i="2" l="1"/>
  <c r="O127" i="2"/>
  <c r="O124" i="2"/>
  <c r="O122" i="2"/>
  <c r="O125" i="2"/>
  <c r="O133" i="2"/>
  <c r="N133" i="2"/>
  <c r="B129" i="2"/>
  <c r="N123" i="2"/>
  <c r="N125" i="2"/>
  <c r="O123" i="2"/>
  <c r="N124" i="2"/>
  <c r="N126" i="2"/>
  <c r="N128" i="2"/>
  <c r="N127" i="2"/>
  <c r="N122" i="2"/>
  <c r="O129" i="2" l="1"/>
  <c r="O131" i="2" s="1"/>
  <c r="B131" i="2"/>
  <c r="N129" i="2"/>
  <c r="N131" i="2" s="1"/>
  <c r="M107" i="2"/>
  <c r="M108" i="2"/>
  <c r="M109" i="2"/>
  <c r="M110" i="2"/>
  <c r="M111" i="2"/>
  <c r="M112" i="2"/>
  <c r="M113" i="2"/>
  <c r="M118" i="2"/>
  <c r="N196" i="1"/>
  <c r="M114" i="2" l="1"/>
  <c r="K118" i="2"/>
  <c r="L118" i="2"/>
  <c r="M116" i="2" l="1"/>
  <c r="L107" i="2" l="1"/>
  <c r="L108" i="2"/>
  <c r="L109" i="2"/>
  <c r="L110" i="2"/>
  <c r="L111" i="2"/>
  <c r="L112" i="2"/>
  <c r="L113" i="2"/>
  <c r="M196" i="1"/>
  <c r="L114" i="2" l="1"/>
  <c r="K107" i="2"/>
  <c r="K108" i="2"/>
  <c r="K109" i="2"/>
  <c r="K110" i="2"/>
  <c r="K111" i="2"/>
  <c r="K112" i="2"/>
  <c r="K113" i="2"/>
  <c r="L196" i="1"/>
  <c r="L116" i="2" l="1"/>
  <c r="K114" i="2"/>
  <c r="J118" i="2"/>
  <c r="K116" i="2" l="1"/>
  <c r="J107" i="2" l="1"/>
  <c r="J108" i="2"/>
  <c r="J109" i="2"/>
  <c r="J110" i="2"/>
  <c r="J111" i="2"/>
  <c r="J112" i="2"/>
  <c r="J113" i="2"/>
  <c r="K196" i="1"/>
  <c r="J114" i="2" l="1"/>
  <c r="I118" i="2"/>
  <c r="J116" i="2" l="1"/>
  <c r="I107" i="2"/>
  <c r="I108" i="2"/>
  <c r="I109" i="2"/>
  <c r="I110" i="2"/>
  <c r="I111" i="2"/>
  <c r="I112" i="2"/>
  <c r="I113" i="2"/>
  <c r="J196" i="1"/>
  <c r="I114" i="2" l="1"/>
  <c r="H118" i="2"/>
  <c r="I116" i="2" l="1"/>
  <c r="H107" i="2"/>
  <c r="H108" i="2"/>
  <c r="H109" i="2"/>
  <c r="H110" i="2"/>
  <c r="H111" i="2"/>
  <c r="H112" i="2"/>
  <c r="H113" i="2"/>
  <c r="I196" i="1"/>
  <c r="H114" i="2" l="1"/>
  <c r="H116" i="2" s="1"/>
  <c r="G118" i="2"/>
  <c r="G107" i="2" l="1"/>
  <c r="G108" i="2"/>
  <c r="G109" i="2"/>
  <c r="G110" i="2"/>
  <c r="G111" i="2"/>
  <c r="G112" i="2"/>
  <c r="G113" i="2"/>
  <c r="H196" i="1"/>
  <c r="G114" i="2" l="1"/>
  <c r="F118" i="2"/>
  <c r="G116" i="2" l="1"/>
  <c r="F107" i="2"/>
  <c r="F108" i="2"/>
  <c r="F109" i="2"/>
  <c r="F110" i="2"/>
  <c r="F111" i="2"/>
  <c r="F112" i="2"/>
  <c r="F113" i="2"/>
  <c r="G196" i="1"/>
  <c r="F114" i="2" l="1"/>
  <c r="E118" i="2"/>
  <c r="F116" i="2" l="1"/>
  <c r="E107" i="2"/>
  <c r="E108" i="2"/>
  <c r="E109" i="2"/>
  <c r="E110" i="2"/>
  <c r="E111" i="2"/>
  <c r="E112" i="2"/>
  <c r="E113" i="2"/>
  <c r="F196" i="1"/>
  <c r="E114" i="2" l="1"/>
  <c r="D118" i="2"/>
  <c r="E116" i="2" l="1"/>
  <c r="D107" i="2"/>
  <c r="D108" i="2"/>
  <c r="D109" i="2"/>
  <c r="D110" i="2"/>
  <c r="D111" i="2"/>
  <c r="D112" i="2"/>
  <c r="D113" i="2"/>
  <c r="E196" i="1"/>
  <c r="D114" i="2" l="1"/>
  <c r="C118" i="2"/>
  <c r="D116" i="2" l="1"/>
  <c r="C107" i="2" l="1"/>
  <c r="C108" i="2"/>
  <c r="C109" i="2"/>
  <c r="C110" i="2"/>
  <c r="C111" i="2"/>
  <c r="C112" i="2"/>
  <c r="C113" i="2"/>
  <c r="D196" i="1"/>
  <c r="C114" i="2" l="1"/>
  <c r="B118" i="2"/>
  <c r="C116" i="2" l="1"/>
  <c r="B113" i="2"/>
  <c r="B112" i="2"/>
  <c r="B111" i="2"/>
  <c r="B110" i="2"/>
  <c r="B109" i="2"/>
  <c r="B108" i="2"/>
  <c r="B107" i="2"/>
  <c r="O119" i="2"/>
  <c r="N119" i="2"/>
  <c r="O117" i="2"/>
  <c r="N117" i="2"/>
  <c r="O115" i="2"/>
  <c r="N115" i="2"/>
  <c r="O113" i="2"/>
  <c r="C196" i="1"/>
  <c r="O109" i="2" l="1"/>
  <c r="O111" i="2"/>
  <c r="N112" i="2"/>
  <c r="O107" i="2"/>
  <c r="O118" i="2"/>
  <c r="O110" i="2"/>
  <c r="B114" i="2"/>
  <c r="N118" i="2"/>
  <c r="N110" i="2"/>
  <c r="O108" i="2"/>
  <c r="O112" i="2"/>
  <c r="N108" i="2"/>
  <c r="N107" i="2"/>
  <c r="N109" i="2"/>
  <c r="N111" i="2"/>
  <c r="N113" i="2"/>
  <c r="M103" i="2"/>
  <c r="N114" i="2" l="1"/>
  <c r="N116" i="2" s="1"/>
  <c r="B116" i="2"/>
  <c r="O114" i="2"/>
  <c r="O116" i="2" s="1"/>
  <c r="M92" i="2" l="1"/>
  <c r="M93" i="2"/>
  <c r="M94" i="2"/>
  <c r="M95" i="2"/>
  <c r="M96" i="2"/>
  <c r="M97" i="2"/>
  <c r="M98" i="2"/>
  <c r="N173" i="1"/>
  <c r="M99" i="2" l="1"/>
  <c r="M101" i="2" s="1"/>
  <c r="L103" i="2"/>
  <c r="K103" i="2" l="1"/>
  <c r="L92" i="2" l="1"/>
  <c r="L93" i="2"/>
  <c r="L94" i="2"/>
  <c r="L95" i="2"/>
  <c r="L96" i="2"/>
  <c r="L97" i="2"/>
  <c r="L98" i="2"/>
  <c r="M173" i="1"/>
  <c r="L99" i="2" l="1"/>
  <c r="K92" i="2"/>
  <c r="K93" i="2"/>
  <c r="K94" i="2"/>
  <c r="K95" i="2"/>
  <c r="K96" i="2"/>
  <c r="K97" i="2"/>
  <c r="K98" i="2"/>
  <c r="L173" i="1"/>
  <c r="L101" i="2" l="1"/>
  <c r="K99" i="2"/>
  <c r="J92" i="2"/>
  <c r="J93" i="2"/>
  <c r="J94" i="2"/>
  <c r="J95" i="2"/>
  <c r="J96" i="2"/>
  <c r="J97" i="2"/>
  <c r="J98" i="2"/>
  <c r="J103" i="2"/>
  <c r="K173" i="1"/>
  <c r="K101" i="2" l="1"/>
  <c r="J99" i="2"/>
  <c r="I92" i="2"/>
  <c r="I93" i="2"/>
  <c r="I94" i="2"/>
  <c r="I95" i="2"/>
  <c r="I96" i="2"/>
  <c r="I97" i="2"/>
  <c r="I98" i="2"/>
  <c r="I103" i="2"/>
  <c r="J173" i="1"/>
  <c r="I99" i="2" l="1"/>
  <c r="J101" i="2"/>
  <c r="H92" i="2"/>
  <c r="H93" i="2"/>
  <c r="H94" i="2"/>
  <c r="H95" i="2"/>
  <c r="H96" i="2"/>
  <c r="H97" i="2"/>
  <c r="H98" i="2"/>
  <c r="H103" i="2"/>
  <c r="I173" i="1"/>
  <c r="I101" i="2" l="1"/>
  <c r="H99" i="2"/>
  <c r="G92" i="2"/>
  <c r="G93" i="2"/>
  <c r="G94" i="2"/>
  <c r="G95" i="2"/>
  <c r="G96" i="2"/>
  <c r="G97" i="2"/>
  <c r="G98" i="2"/>
  <c r="G103" i="2"/>
  <c r="H173" i="1"/>
  <c r="H101" i="2" l="1"/>
  <c r="G99" i="2"/>
  <c r="F92" i="2"/>
  <c r="F93" i="2"/>
  <c r="F94" i="2"/>
  <c r="F95" i="2"/>
  <c r="F96" i="2"/>
  <c r="F97" i="2"/>
  <c r="F98" i="2"/>
  <c r="F103" i="2"/>
  <c r="F99" i="2" l="1"/>
  <c r="G101" i="2"/>
  <c r="G173" i="1"/>
  <c r="F101" i="2" l="1"/>
  <c r="E92" i="2"/>
  <c r="E93" i="2"/>
  <c r="E94" i="2"/>
  <c r="E95" i="2"/>
  <c r="E96" i="2"/>
  <c r="E97" i="2"/>
  <c r="E98" i="2"/>
  <c r="E103" i="2"/>
  <c r="F173" i="1"/>
  <c r="E99" i="2" l="1"/>
  <c r="D92" i="2"/>
  <c r="D93" i="2"/>
  <c r="D94" i="2"/>
  <c r="D95" i="2"/>
  <c r="D96" i="2"/>
  <c r="D97" i="2"/>
  <c r="D98" i="2"/>
  <c r="D103" i="2"/>
  <c r="E173" i="1"/>
  <c r="E101" i="2" l="1"/>
  <c r="D99" i="2"/>
  <c r="C103" i="2"/>
  <c r="D101" i="2" l="1"/>
  <c r="C92" i="2"/>
  <c r="C93" i="2"/>
  <c r="C94" i="2"/>
  <c r="C95" i="2"/>
  <c r="C96" i="2"/>
  <c r="C97" i="2"/>
  <c r="C98" i="2"/>
  <c r="D173" i="1"/>
  <c r="C99" i="2" l="1"/>
  <c r="B98" i="2"/>
  <c r="B97" i="2"/>
  <c r="B96" i="2"/>
  <c r="B95" i="2"/>
  <c r="B92" i="2"/>
  <c r="B94" i="2"/>
  <c r="B93" i="2"/>
  <c r="C173" i="1"/>
  <c r="C101" i="2" l="1"/>
  <c r="O104" i="2"/>
  <c r="N104" i="2"/>
  <c r="O100" i="2"/>
  <c r="N100" i="2"/>
  <c r="O93" i="2"/>
  <c r="O92" i="2"/>
  <c r="O98" i="2" l="1"/>
  <c r="O96" i="2"/>
  <c r="O205" i="2"/>
  <c r="N94" i="2"/>
  <c r="O94" i="2"/>
  <c r="B99" i="2"/>
  <c r="N92" i="2"/>
  <c r="N95" i="2"/>
  <c r="O95" i="2"/>
  <c r="N205" i="2"/>
  <c r="N93" i="2"/>
  <c r="N97" i="2"/>
  <c r="O97" i="2"/>
  <c r="N96" i="2"/>
  <c r="N98" i="2"/>
  <c r="F77" i="2"/>
  <c r="G77" i="2"/>
  <c r="H77" i="2"/>
  <c r="I77" i="2"/>
  <c r="J77" i="2"/>
  <c r="K77" i="2"/>
  <c r="L77" i="2"/>
  <c r="M77" i="2"/>
  <c r="F78" i="2"/>
  <c r="G78" i="2"/>
  <c r="G84" i="2" s="1"/>
  <c r="H78" i="2"/>
  <c r="I78" i="2"/>
  <c r="J78" i="2"/>
  <c r="K78" i="2"/>
  <c r="L78" i="2"/>
  <c r="M78" i="2"/>
  <c r="F79" i="2"/>
  <c r="G79" i="2"/>
  <c r="H79" i="2"/>
  <c r="I79" i="2"/>
  <c r="J79" i="2"/>
  <c r="K79" i="2"/>
  <c r="L79" i="2"/>
  <c r="M79" i="2"/>
  <c r="F80" i="2"/>
  <c r="G80" i="2"/>
  <c r="H80" i="2"/>
  <c r="I80" i="2"/>
  <c r="J80" i="2"/>
  <c r="K80" i="2"/>
  <c r="L80" i="2"/>
  <c r="M80" i="2"/>
  <c r="F81" i="2"/>
  <c r="G81" i="2"/>
  <c r="H81" i="2"/>
  <c r="I81" i="2"/>
  <c r="J81" i="2"/>
  <c r="K81" i="2"/>
  <c r="L81" i="2"/>
  <c r="M81" i="2"/>
  <c r="F82" i="2"/>
  <c r="G82" i="2"/>
  <c r="H82" i="2"/>
  <c r="I82" i="2"/>
  <c r="J82" i="2"/>
  <c r="K82" i="2"/>
  <c r="L82" i="2"/>
  <c r="M82" i="2"/>
  <c r="F83" i="2"/>
  <c r="G83" i="2"/>
  <c r="H83" i="2"/>
  <c r="I83" i="2"/>
  <c r="J83" i="2"/>
  <c r="K83" i="2"/>
  <c r="L83" i="2"/>
  <c r="M83" i="2"/>
  <c r="G148" i="1"/>
  <c r="H148" i="1"/>
  <c r="I148" i="1"/>
  <c r="J148" i="1"/>
  <c r="K148" i="1"/>
  <c r="L148" i="1"/>
  <c r="M148" i="1"/>
  <c r="N148" i="1"/>
  <c r="F84" i="2" l="1"/>
  <c r="F86" i="2" s="1"/>
  <c r="H84" i="2"/>
  <c r="H86" i="2" s="1"/>
  <c r="J84" i="2"/>
  <c r="J86" i="2" s="1"/>
  <c r="I84" i="2"/>
  <c r="I86" i="2" s="1"/>
  <c r="K84" i="2"/>
  <c r="K86" i="2" s="1"/>
  <c r="M84" i="2"/>
  <c r="L84" i="2"/>
  <c r="L86" i="2" s="1"/>
  <c r="M86" i="2"/>
  <c r="G86" i="2"/>
  <c r="O99" i="2"/>
  <c r="O101" i="2" s="1"/>
  <c r="B101" i="2"/>
  <c r="N99" i="2"/>
  <c r="N101" i="2" s="1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B79" i="2"/>
  <c r="B78" i="2"/>
  <c r="B77" i="2"/>
  <c r="B83" i="2"/>
  <c r="B82" i="2"/>
  <c r="B81" i="2"/>
  <c r="B80" i="2"/>
  <c r="D148" i="1"/>
  <c r="E148" i="1"/>
  <c r="F148" i="1"/>
  <c r="C148" i="1"/>
  <c r="O89" i="2"/>
  <c r="N89" i="2"/>
  <c r="O85" i="2"/>
  <c r="N85" i="2"/>
  <c r="M62" i="2"/>
  <c r="M63" i="2"/>
  <c r="M64" i="2"/>
  <c r="M65" i="2"/>
  <c r="M66" i="2"/>
  <c r="M67" i="2"/>
  <c r="M68" i="2"/>
  <c r="E84" i="2" l="1"/>
  <c r="J88" i="2"/>
  <c r="G88" i="2"/>
  <c r="L88" i="2"/>
  <c r="I88" i="2"/>
  <c r="F88" i="2"/>
  <c r="K88" i="2"/>
  <c r="H88" i="2"/>
  <c r="M88" i="2"/>
  <c r="B103" i="2"/>
  <c r="N102" i="2"/>
  <c r="N103" i="2" s="1"/>
  <c r="O102" i="2"/>
  <c r="O103" i="2" s="1"/>
  <c r="C84" i="2"/>
  <c r="D84" i="2"/>
  <c r="B84" i="2"/>
  <c r="O78" i="2"/>
  <c r="N81" i="2"/>
  <c r="N83" i="2"/>
  <c r="N79" i="2"/>
  <c r="O80" i="2"/>
  <c r="O82" i="2"/>
  <c r="N77" i="2"/>
  <c r="C86" i="2"/>
  <c r="O77" i="2"/>
  <c r="O79" i="2"/>
  <c r="O81" i="2"/>
  <c r="O83" i="2"/>
  <c r="N78" i="2"/>
  <c r="N80" i="2"/>
  <c r="N82" i="2"/>
  <c r="M69" i="2"/>
  <c r="L62" i="2"/>
  <c r="L63" i="2"/>
  <c r="L64" i="2"/>
  <c r="L65" i="2"/>
  <c r="L66" i="2"/>
  <c r="L67" i="2"/>
  <c r="L68" i="2"/>
  <c r="K62" i="2"/>
  <c r="K63" i="2"/>
  <c r="K64" i="2"/>
  <c r="K65" i="2"/>
  <c r="K66" i="2"/>
  <c r="K67" i="2"/>
  <c r="K68" i="2"/>
  <c r="E86" i="2" l="1"/>
  <c r="D86" i="2"/>
  <c r="E88" i="2"/>
  <c r="D88" i="2"/>
  <c r="C88" i="2"/>
  <c r="B86" i="2"/>
  <c r="N84" i="2"/>
  <c r="N86" i="2" s="1"/>
  <c r="O84" i="2"/>
  <c r="O86" i="2" s="1"/>
  <c r="M71" i="2"/>
  <c r="L69" i="2"/>
  <c r="K69" i="2"/>
  <c r="J62" i="2"/>
  <c r="J63" i="2"/>
  <c r="J64" i="2"/>
  <c r="J65" i="2"/>
  <c r="J66" i="2"/>
  <c r="J67" i="2"/>
  <c r="J68" i="2"/>
  <c r="I62" i="2"/>
  <c r="I63" i="2"/>
  <c r="I64" i="2"/>
  <c r="I65" i="2"/>
  <c r="I66" i="2"/>
  <c r="I67" i="2"/>
  <c r="I68" i="2"/>
  <c r="N87" i="2" l="1"/>
  <c r="N88" i="2" s="1"/>
  <c r="O87" i="2"/>
  <c r="O88" i="2" s="1"/>
  <c r="B88" i="2"/>
  <c r="M73" i="2"/>
  <c r="L71" i="2"/>
  <c r="K71" i="2"/>
  <c r="J69" i="2"/>
  <c r="I69" i="2"/>
  <c r="J71" i="2" l="1"/>
  <c r="K73" i="2"/>
  <c r="L73" i="2"/>
  <c r="I71" i="2"/>
  <c r="J73" i="2" l="1"/>
  <c r="I73" i="2"/>
  <c r="H62" i="2"/>
  <c r="H63" i="2"/>
  <c r="H64" i="2"/>
  <c r="H65" i="2"/>
  <c r="H66" i="2"/>
  <c r="H67" i="2"/>
  <c r="H68" i="2"/>
  <c r="G62" i="2"/>
  <c r="G63" i="2"/>
  <c r="G64" i="2"/>
  <c r="G65" i="2"/>
  <c r="G66" i="2"/>
  <c r="G67" i="2"/>
  <c r="G68" i="2"/>
  <c r="F62" i="2"/>
  <c r="F63" i="2"/>
  <c r="F64" i="2"/>
  <c r="F65" i="2"/>
  <c r="F66" i="2"/>
  <c r="F67" i="2"/>
  <c r="F68" i="2"/>
  <c r="C62" i="2"/>
  <c r="C63" i="2"/>
  <c r="C64" i="2"/>
  <c r="C65" i="2"/>
  <c r="C66" i="2"/>
  <c r="C67" i="2"/>
  <c r="C68" i="2"/>
  <c r="O70" i="2"/>
  <c r="O55" i="2"/>
  <c r="O40" i="2"/>
  <c r="O25" i="2"/>
  <c r="O10" i="2"/>
  <c r="O74" i="2"/>
  <c r="O59" i="2"/>
  <c r="O44" i="2"/>
  <c r="O29" i="2"/>
  <c r="O5" i="2"/>
  <c r="O7" i="2"/>
  <c r="O14" i="2"/>
  <c r="F69" i="2" l="1"/>
  <c r="H69" i="2"/>
  <c r="G69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N74" i="2"/>
  <c r="N70" i="2"/>
  <c r="N59" i="2"/>
  <c r="N55" i="2"/>
  <c r="N44" i="2"/>
  <c r="N40" i="2"/>
  <c r="N29" i="2"/>
  <c r="N25" i="2"/>
  <c r="N14" i="2"/>
  <c r="N5" i="2"/>
  <c r="N7" i="2"/>
  <c r="N10" i="2"/>
  <c r="F71" i="2" l="1"/>
  <c r="H71" i="2"/>
  <c r="G71" i="2"/>
  <c r="D69" i="2"/>
  <c r="E69" i="2"/>
  <c r="C69" i="2"/>
  <c r="B68" i="2"/>
  <c r="B67" i="2"/>
  <c r="B66" i="2"/>
  <c r="B65" i="2"/>
  <c r="B64" i="2"/>
  <c r="B63" i="2"/>
  <c r="B62" i="2"/>
  <c r="N123" i="1"/>
  <c r="M123" i="1"/>
  <c r="L123" i="1"/>
  <c r="K123" i="1"/>
  <c r="J123" i="1"/>
  <c r="I123" i="1"/>
  <c r="H123" i="1"/>
  <c r="G123" i="1"/>
  <c r="F123" i="1"/>
  <c r="E123" i="1"/>
  <c r="D123" i="1"/>
  <c r="C123" i="1"/>
  <c r="M47" i="2"/>
  <c r="M48" i="2"/>
  <c r="M49" i="2"/>
  <c r="M50" i="2"/>
  <c r="M51" i="2"/>
  <c r="M52" i="2"/>
  <c r="M53" i="2"/>
  <c r="L47" i="2"/>
  <c r="L48" i="2"/>
  <c r="L49" i="2"/>
  <c r="L50" i="2"/>
  <c r="L51" i="2"/>
  <c r="L52" i="2"/>
  <c r="L53" i="2"/>
  <c r="K47" i="2"/>
  <c r="K48" i="2"/>
  <c r="K49" i="2"/>
  <c r="K50" i="2"/>
  <c r="K51" i="2"/>
  <c r="K52" i="2"/>
  <c r="K53" i="2"/>
  <c r="J47" i="2"/>
  <c r="J48" i="2"/>
  <c r="J49" i="2"/>
  <c r="J50" i="2"/>
  <c r="J51" i="2"/>
  <c r="J52" i="2"/>
  <c r="J53" i="2"/>
  <c r="F73" i="2" l="1"/>
  <c r="H73" i="2"/>
  <c r="O200" i="2"/>
  <c r="N200" i="2"/>
  <c r="O197" i="2"/>
  <c r="N197" i="2"/>
  <c r="N201" i="2"/>
  <c r="O201" i="2"/>
  <c r="N67" i="2"/>
  <c r="N64" i="2"/>
  <c r="N68" i="2"/>
  <c r="E71" i="2"/>
  <c r="N63" i="2"/>
  <c r="D71" i="2"/>
  <c r="C73" i="2"/>
  <c r="G73" i="2"/>
  <c r="O62" i="2"/>
  <c r="N62" i="2"/>
  <c r="O66" i="2"/>
  <c r="N66" i="2"/>
  <c r="O65" i="2"/>
  <c r="N65" i="2"/>
  <c r="O63" i="2"/>
  <c r="O67" i="2"/>
  <c r="O64" i="2"/>
  <c r="O68" i="2"/>
  <c r="C71" i="2"/>
  <c r="B69" i="2"/>
  <c r="N204" i="2" s="1"/>
  <c r="M54" i="2"/>
  <c r="J54" i="2"/>
  <c r="L54" i="2"/>
  <c r="K54" i="2"/>
  <c r="I47" i="2"/>
  <c r="I48" i="2"/>
  <c r="I49" i="2"/>
  <c r="I50" i="2"/>
  <c r="I51" i="2"/>
  <c r="I52" i="2"/>
  <c r="I53" i="2"/>
  <c r="H47" i="2"/>
  <c r="H48" i="2"/>
  <c r="H49" i="2"/>
  <c r="H50" i="2"/>
  <c r="H51" i="2"/>
  <c r="H52" i="2"/>
  <c r="H53" i="2"/>
  <c r="G53" i="2"/>
  <c r="G52" i="2"/>
  <c r="G51" i="2"/>
  <c r="G50" i="2"/>
  <c r="G49" i="2"/>
  <c r="G48" i="2"/>
  <c r="G47" i="2"/>
  <c r="F47" i="2"/>
  <c r="F48" i="2"/>
  <c r="F49" i="2"/>
  <c r="F50" i="2"/>
  <c r="F51" i="2"/>
  <c r="F52" i="2"/>
  <c r="F53" i="2"/>
  <c r="E53" i="2"/>
  <c r="E52" i="2"/>
  <c r="E51" i="2"/>
  <c r="E50" i="2"/>
  <c r="E49" i="2"/>
  <c r="E48" i="2"/>
  <c r="E47" i="2"/>
  <c r="N199" i="2" l="1"/>
  <c r="O199" i="2"/>
  <c r="O198" i="2"/>
  <c r="N198" i="2"/>
  <c r="O203" i="2"/>
  <c r="N203" i="2"/>
  <c r="O202" i="2"/>
  <c r="N202" i="2"/>
  <c r="E73" i="2"/>
  <c r="D73" i="2"/>
  <c r="M57" i="2"/>
  <c r="O69" i="2"/>
  <c r="O71" i="2" s="1"/>
  <c r="N69" i="2"/>
  <c r="N71" i="2" s="1"/>
  <c r="M56" i="2"/>
  <c r="B71" i="2"/>
  <c r="O206" i="2" s="1"/>
  <c r="L57" i="2"/>
  <c r="L56" i="2"/>
  <c r="K57" i="2"/>
  <c r="K56" i="2"/>
  <c r="I54" i="2"/>
  <c r="J57" i="2"/>
  <c r="J56" i="2"/>
  <c r="H54" i="2"/>
  <c r="G54" i="2"/>
  <c r="F54" i="2"/>
  <c r="E54" i="2"/>
  <c r="O204" i="2" l="1"/>
  <c r="N207" i="2"/>
  <c r="O207" i="2"/>
  <c r="M58" i="2"/>
  <c r="I57" i="2"/>
  <c r="B73" i="2"/>
  <c r="O72" i="2"/>
  <c r="O73" i="2" s="1"/>
  <c r="N72" i="2"/>
  <c r="N73" i="2" s="1"/>
  <c r="K58" i="2"/>
  <c r="I56" i="2"/>
  <c r="L58" i="2"/>
  <c r="H57" i="2"/>
  <c r="J58" i="2"/>
  <c r="G56" i="2"/>
  <c r="H56" i="2"/>
  <c r="G57" i="2"/>
  <c r="F57" i="2"/>
  <c r="F56" i="2"/>
  <c r="E57" i="2"/>
  <c r="E56" i="2"/>
  <c r="D47" i="2"/>
  <c r="D48" i="2"/>
  <c r="D49" i="2"/>
  <c r="D50" i="2"/>
  <c r="D51" i="2"/>
  <c r="D52" i="2"/>
  <c r="D53" i="2"/>
  <c r="C47" i="2"/>
  <c r="C48" i="2"/>
  <c r="C49" i="2"/>
  <c r="C50" i="2"/>
  <c r="C51" i="2"/>
  <c r="C52" i="2"/>
  <c r="C53" i="2"/>
  <c r="H58" i="2" l="1"/>
  <c r="F58" i="2"/>
  <c r="I58" i="2"/>
  <c r="G58" i="2"/>
  <c r="E58" i="2"/>
  <c r="D54" i="2"/>
  <c r="C54" i="2"/>
  <c r="B53" i="2"/>
  <c r="B52" i="2"/>
  <c r="B51" i="2"/>
  <c r="B50" i="2"/>
  <c r="B49" i="2"/>
  <c r="B48" i="2"/>
  <c r="B47" i="2"/>
  <c r="B32" i="2"/>
  <c r="N97" i="1"/>
  <c r="M97" i="1"/>
  <c r="L97" i="1"/>
  <c r="K97" i="1"/>
  <c r="J97" i="1"/>
  <c r="I97" i="1"/>
  <c r="H97" i="1"/>
  <c r="G97" i="1"/>
  <c r="F97" i="1"/>
  <c r="E97" i="1"/>
  <c r="D97" i="1"/>
  <c r="C97" i="1"/>
  <c r="M32" i="2"/>
  <c r="M33" i="2"/>
  <c r="M34" i="2"/>
  <c r="M35" i="2"/>
  <c r="M36" i="2"/>
  <c r="M37" i="2"/>
  <c r="M38" i="2"/>
  <c r="N69" i="1"/>
  <c r="L32" i="2"/>
  <c r="L33" i="2"/>
  <c r="L34" i="2"/>
  <c r="L35" i="2"/>
  <c r="L36" i="2"/>
  <c r="L37" i="2"/>
  <c r="L38" i="2"/>
  <c r="M69" i="1"/>
  <c r="K32" i="2"/>
  <c r="K33" i="2"/>
  <c r="K34" i="2"/>
  <c r="K35" i="2"/>
  <c r="K36" i="2"/>
  <c r="K37" i="2"/>
  <c r="K38" i="2"/>
  <c r="L69" i="1"/>
  <c r="J34" i="2"/>
  <c r="J32" i="2"/>
  <c r="J33" i="2"/>
  <c r="J35" i="2"/>
  <c r="J36" i="2"/>
  <c r="J37" i="2"/>
  <c r="J38" i="2"/>
  <c r="I32" i="2"/>
  <c r="K69" i="1"/>
  <c r="I33" i="2"/>
  <c r="I34" i="2"/>
  <c r="I35" i="2"/>
  <c r="I36" i="2"/>
  <c r="I37" i="2"/>
  <c r="I38" i="2"/>
  <c r="J69" i="1"/>
  <c r="H32" i="2"/>
  <c r="H33" i="2"/>
  <c r="H34" i="2"/>
  <c r="H35" i="2"/>
  <c r="H36" i="2"/>
  <c r="H37" i="2"/>
  <c r="H38" i="2"/>
  <c r="I69" i="1"/>
  <c r="O51" i="2" l="1"/>
  <c r="N51" i="2"/>
  <c r="O50" i="2"/>
  <c r="N50" i="2"/>
  <c r="O48" i="2"/>
  <c r="N48" i="2"/>
  <c r="O52" i="2"/>
  <c r="N52" i="2"/>
  <c r="O47" i="2"/>
  <c r="N47" i="2"/>
  <c r="D57" i="2"/>
  <c r="C57" i="2"/>
  <c r="C58" i="2" s="1"/>
  <c r="O49" i="2"/>
  <c r="N49" i="2"/>
  <c r="O53" i="2"/>
  <c r="N53" i="2"/>
  <c r="C56" i="2"/>
  <c r="D56" i="2"/>
  <c r="B54" i="2"/>
  <c r="B56" i="2" s="1"/>
  <c r="L39" i="2"/>
  <c r="M39" i="2"/>
  <c r="K39" i="2"/>
  <c r="J39" i="2"/>
  <c r="I39" i="2"/>
  <c r="H39" i="2"/>
  <c r="O54" i="2" l="1"/>
  <c r="O56" i="2" s="1"/>
  <c r="B57" i="2"/>
  <c r="O57" i="2" s="1"/>
  <c r="O58" i="2" s="1"/>
  <c r="N54" i="2"/>
  <c r="N56" i="2" s="1"/>
  <c r="D58" i="2"/>
  <c r="L41" i="2"/>
  <c r="H41" i="2"/>
  <c r="L42" i="2"/>
  <c r="K42" i="2"/>
  <c r="J41" i="2"/>
  <c r="M42" i="2"/>
  <c r="M41" i="2"/>
  <c r="K41" i="2"/>
  <c r="J42" i="2"/>
  <c r="I42" i="2"/>
  <c r="I41" i="2"/>
  <c r="H42" i="2"/>
  <c r="G32" i="2"/>
  <c r="G33" i="2"/>
  <c r="G34" i="2"/>
  <c r="G35" i="2"/>
  <c r="G36" i="2"/>
  <c r="G37" i="2"/>
  <c r="G38" i="2"/>
  <c r="H69" i="1"/>
  <c r="B58" i="2" l="1"/>
  <c r="N57" i="2"/>
  <c r="N58" i="2" s="1"/>
  <c r="L43" i="2"/>
  <c r="M43" i="2"/>
  <c r="I43" i="2"/>
  <c r="K43" i="2"/>
  <c r="H43" i="2"/>
  <c r="J43" i="2"/>
  <c r="G39" i="2"/>
  <c r="G42" i="2" l="1"/>
  <c r="G41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6" i="2"/>
  <c r="D6" i="2"/>
  <c r="E6" i="2"/>
  <c r="F6" i="2"/>
  <c r="G6" i="2"/>
  <c r="H6" i="2"/>
  <c r="I6" i="2"/>
  <c r="J6" i="2"/>
  <c r="K6" i="2"/>
  <c r="L6" i="2"/>
  <c r="M6" i="2"/>
  <c r="C8" i="2"/>
  <c r="D8" i="2"/>
  <c r="E8" i="2"/>
  <c r="F8" i="2"/>
  <c r="G8" i="2"/>
  <c r="H8" i="2"/>
  <c r="I8" i="2"/>
  <c r="J8" i="2"/>
  <c r="K8" i="2"/>
  <c r="L8" i="2"/>
  <c r="M8" i="2"/>
  <c r="B8" i="2"/>
  <c r="B6" i="2"/>
  <c r="B4" i="2"/>
  <c r="B3" i="2"/>
  <c r="B2" i="2"/>
  <c r="D22" i="1"/>
  <c r="E22" i="1"/>
  <c r="F22" i="1"/>
  <c r="G22" i="1"/>
  <c r="H22" i="1"/>
  <c r="I22" i="1"/>
  <c r="J22" i="1"/>
  <c r="K22" i="1"/>
  <c r="L22" i="1"/>
  <c r="M22" i="1"/>
  <c r="N22" i="1"/>
  <c r="C22" i="1"/>
  <c r="O6" i="2" l="1"/>
  <c r="N6" i="2"/>
  <c r="O4" i="2"/>
  <c r="N4" i="2"/>
  <c r="O3" i="2"/>
  <c r="N3" i="2"/>
  <c r="O2" i="2"/>
  <c r="N2" i="2"/>
  <c r="O8" i="2"/>
  <c r="N8" i="2"/>
  <c r="G43" i="2"/>
  <c r="M9" i="2"/>
  <c r="L9" i="2"/>
  <c r="K9" i="2"/>
  <c r="J9" i="2"/>
  <c r="I9" i="2"/>
  <c r="H9" i="2"/>
  <c r="G9" i="2"/>
  <c r="F9" i="2"/>
  <c r="E9" i="2"/>
  <c r="D9" i="2"/>
  <c r="C9" i="2"/>
  <c r="B9" i="2"/>
  <c r="O9" i="2" l="1"/>
  <c r="O11" i="2" s="1"/>
  <c r="N9" i="2"/>
  <c r="N11" i="2" s="1"/>
  <c r="B11" i="2"/>
  <c r="B12" i="2"/>
  <c r="D11" i="2"/>
  <c r="D12" i="2"/>
  <c r="D13" i="2" s="1"/>
  <c r="F11" i="2"/>
  <c r="F12" i="2"/>
  <c r="F13" i="2" s="1"/>
  <c r="H11" i="2"/>
  <c r="H12" i="2"/>
  <c r="H13" i="2" s="1"/>
  <c r="J11" i="2"/>
  <c r="J12" i="2"/>
  <c r="J13" i="2" s="1"/>
  <c r="L11" i="2"/>
  <c r="L12" i="2"/>
  <c r="L13" i="2" s="1"/>
  <c r="C11" i="2"/>
  <c r="C12" i="2"/>
  <c r="C13" i="2" s="1"/>
  <c r="E11" i="2"/>
  <c r="E12" i="2"/>
  <c r="E13" i="2" s="1"/>
  <c r="G11" i="2"/>
  <c r="G12" i="2"/>
  <c r="G13" i="2" s="1"/>
  <c r="I11" i="2"/>
  <c r="I12" i="2"/>
  <c r="I13" i="2" s="1"/>
  <c r="K11" i="2"/>
  <c r="K12" i="2"/>
  <c r="K13" i="2" s="1"/>
  <c r="M11" i="2"/>
  <c r="M12" i="2"/>
  <c r="M13" i="2" s="1"/>
  <c r="F32" i="2"/>
  <c r="F33" i="2"/>
  <c r="F34" i="2"/>
  <c r="F35" i="2"/>
  <c r="F36" i="2"/>
  <c r="F37" i="2"/>
  <c r="F38" i="2"/>
  <c r="G69" i="1"/>
  <c r="B13" i="2" l="1"/>
  <c r="O12" i="2"/>
  <c r="O13" i="2" s="1"/>
  <c r="N12" i="2"/>
  <c r="N13" i="2" s="1"/>
  <c r="F39" i="2"/>
  <c r="F41" i="2" l="1"/>
  <c r="F42" i="2"/>
  <c r="E38" i="2"/>
  <c r="E37" i="2"/>
  <c r="E36" i="2"/>
  <c r="E35" i="2"/>
  <c r="E34" i="2"/>
  <c r="E33" i="2"/>
  <c r="E32" i="2"/>
  <c r="F69" i="1"/>
  <c r="F43" i="2" l="1"/>
  <c r="E39" i="2"/>
  <c r="E42" i="2" l="1"/>
  <c r="E4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D69" i="1"/>
  <c r="E69" i="1"/>
  <c r="C69" i="1"/>
  <c r="D45" i="1"/>
  <c r="E45" i="1"/>
  <c r="F45" i="1"/>
  <c r="G45" i="1"/>
  <c r="H45" i="1"/>
  <c r="I45" i="1"/>
  <c r="J45" i="1"/>
  <c r="K45" i="1"/>
  <c r="L45" i="1"/>
  <c r="M45" i="1"/>
  <c r="N45" i="1"/>
  <c r="C45" i="1"/>
  <c r="B33" i="2"/>
  <c r="B34" i="2"/>
  <c r="B35" i="2"/>
  <c r="B36" i="2"/>
  <c r="B37" i="2"/>
  <c r="B38" i="2"/>
  <c r="B17" i="2"/>
  <c r="B18" i="2"/>
  <c r="B19" i="2"/>
  <c r="B20" i="2"/>
  <c r="B21" i="2"/>
  <c r="B22" i="2"/>
  <c r="B23" i="2"/>
  <c r="O23" i="2" l="1"/>
  <c r="N23" i="2"/>
  <c r="O33" i="2"/>
  <c r="N33" i="2"/>
  <c r="O20" i="2"/>
  <c r="N20" i="2"/>
  <c r="O38" i="2"/>
  <c r="N38" i="2"/>
  <c r="O21" i="2"/>
  <c r="N21" i="2"/>
  <c r="O17" i="2"/>
  <c r="N17" i="2"/>
  <c r="O35" i="2"/>
  <c r="N35" i="2"/>
  <c r="O32" i="2"/>
  <c r="N32" i="2"/>
  <c r="O19" i="2"/>
  <c r="N19" i="2"/>
  <c r="O37" i="2"/>
  <c r="N37" i="2"/>
  <c r="O34" i="2"/>
  <c r="N34" i="2"/>
  <c r="O22" i="2"/>
  <c r="N22" i="2"/>
  <c r="O18" i="2"/>
  <c r="N18" i="2"/>
  <c r="O36" i="2"/>
  <c r="N36" i="2"/>
  <c r="E43" i="2"/>
  <c r="C39" i="2"/>
  <c r="D39" i="2"/>
  <c r="L24" i="2"/>
  <c r="H24" i="2"/>
  <c r="F24" i="2"/>
  <c r="F27" i="2" s="1"/>
  <c r="J24" i="2"/>
  <c r="D24" i="2"/>
  <c r="M24" i="2"/>
  <c r="K24" i="2"/>
  <c r="I24" i="2"/>
  <c r="G24" i="2"/>
  <c r="E24" i="2"/>
  <c r="E27" i="2" s="1"/>
  <c r="C24" i="2"/>
  <c r="B24" i="2"/>
  <c r="B39" i="2"/>
  <c r="N24" i="2" l="1"/>
  <c r="N26" i="2" s="1"/>
  <c r="O39" i="2"/>
  <c r="O41" i="2" s="1"/>
  <c r="O24" i="2"/>
  <c r="O26" i="2" s="1"/>
  <c r="N39" i="2"/>
  <c r="N41" i="2" s="1"/>
  <c r="D42" i="2"/>
  <c r="B42" i="2"/>
  <c r="C42" i="2"/>
  <c r="E28" i="2"/>
  <c r="F28" i="2"/>
  <c r="D41" i="2"/>
  <c r="C41" i="2"/>
  <c r="B26" i="2"/>
  <c r="B27" i="2"/>
  <c r="I26" i="2"/>
  <c r="I27" i="2"/>
  <c r="M26" i="2"/>
  <c r="M27" i="2"/>
  <c r="H26" i="2"/>
  <c r="H27" i="2"/>
  <c r="C26" i="2"/>
  <c r="C27" i="2"/>
  <c r="C28" i="2" s="1"/>
  <c r="G26" i="2"/>
  <c r="G27" i="2"/>
  <c r="K26" i="2"/>
  <c r="K27" i="2"/>
  <c r="D26" i="2"/>
  <c r="D27" i="2"/>
  <c r="D28" i="2" s="1"/>
  <c r="J26" i="2"/>
  <c r="J27" i="2"/>
  <c r="L26" i="2"/>
  <c r="L27" i="2"/>
  <c r="E26" i="2"/>
  <c r="F26" i="2"/>
  <c r="B41" i="2"/>
  <c r="O42" i="2" l="1"/>
  <c r="O43" i="2" s="1"/>
  <c r="N42" i="2"/>
  <c r="N43" i="2" s="1"/>
  <c r="B28" i="2"/>
  <c r="O27" i="2"/>
  <c r="O28" i="2" s="1"/>
  <c r="N27" i="2"/>
  <c r="N28" i="2" s="1"/>
  <c r="B43" i="2"/>
  <c r="C43" i="2"/>
  <c r="D43" i="2"/>
  <c r="K28" i="2"/>
  <c r="G28" i="2"/>
  <c r="H28" i="2"/>
  <c r="I28" i="2"/>
  <c r="L28" i="2"/>
  <c r="M28" i="2"/>
  <c r="J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KIMURA</author>
    <author>COMM</author>
  </authors>
  <commentList>
    <comment ref="K18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ﾎﾙﾀﾞ加工室2・3LED化</t>
        </r>
      </text>
    </comment>
    <comment ref="K1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ﾄﾞﾘﾙ加工室・NT室LED化</t>
        </r>
      </text>
    </comment>
    <comment ref="D38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ﾄﾞﾘﾙ実装室LED化</t>
        </r>
      </text>
    </comment>
    <comment ref="E46" authorId="1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>割振り変更</t>
        </r>
      </text>
    </comment>
  </commentList>
</comments>
</file>

<file path=xl/sharedStrings.xml><?xml version="1.0" encoding="utf-8"?>
<sst xmlns="http://schemas.openxmlformats.org/spreadsheetml/2006/main" count="535" uniqueCount="192">
  <si>
    <t>工具PWBﾂｰﾙ開発課</t>
    <rPh sb="0" eb="2">
      <t>コウグ</t>
    </rPh>
    <rPh sb="8" eb="10">
      <t>カイハツ</t>
    </rPh>
    <rPh sb="10" eb="11">
      <t>カ</t>
    </rPh>
    <phoneticPr fontId="2"/>
  </si>
  <si>
    <t>工具硬質材料製造課内作班</t>
    <rPh sb="0" eb="2">
      <t>コウグ</t>
    </rPh>
    <rPh sb="6" eb="8">
      <t>セイゾウ</t>
    </rPh>
    <rPh sb="8" eb="9">
      <t>カ</t>
    </rPh>
    <rPh sb="9" eb="11">
      <t>ナイサク</t>
    </rPh>
    <rPh sb="11" eb="12">
      <t>ハン</t>
    </rPh>
    <phoneticPr fontId="2"/>
  </si>
  <si>
    <t>工具ﾎﾙﾀﾞ製造課材料</t>
    <rPh sb="0" eb="2">
      <t>コウグ</t>
    </rPh>
    <rPh sb="6" eb="8">
      <t>セイゾウ</t>
    </rPh>
    <rPh sb="8" eb="9">
      <t>カ</t>
    </rPh>
    <rPh sb="9" eb="11">
      <t>ザイリョウ</t>
    </rPh>
    <phoneticPr fontId="2"/>
  </si>
  <si>
    <t>工具ﾎﾙﾀﾞ製造課旋削</t>
    <rPh sb="0" eb="2">
      <t>コウグ</t>
    </rPh>
    <rPh sb="6" eb="8">
      <t>セイゾウ</t>
    </rPh>
    <rPh sb="8" eb="9">
      <t>カ</t>
    </rPh>
    <rPh sb="9" eb="10">
      <t>セン</t>
    </rPh>
    <rPh sb="10" eb="11">
      <t>サク</t>
    </rPh>
    <phoneticPr fontId="2"/>
  </si>
  <si>
    <t>工具ﾎﾙﾀﾞ製造課特注</t>
    <rPh sb="0" eb="2">
      <t>コウグ</t>
    </rPh>
    <rPh sb="6" eb="8">
      <t>セイゾウ</t>
    </rPh>
    <rPh sb="8" eb="9">
      <t>カ</t>
    </rPh>
    <rPh sb="9" eb="11">
      <t>トクチュウ</t>
    </rPh>
    <phoneticPr fontId="2"/>
  </si>
  <si>
    <t>工具管理課一般管理</t>
    <rPh sb="0" eb="2">
      <t>コウグ</t>
    </rPh>
    <rPh sb="2" eb="4">
      <t>カンリ</t>
    </rPh>
    <rPh sb="4" eb="5">
      <t>カ</t>
    </rPh>
    <rPh sb="5" eb="7">
      <t>イッパン</t>
    </rPh>
    <rPh sb="7" eb="9">
      <t>カンリ</t>
    </rPh>
    <phoneticPr fontId="2"/>
  </si>
  <si>
    <t>工具ﾎﾙﾀﾞ製造課回転</t>
    <rPh sb="0" eb="2">
      <t>コウグ</t>
    </rPh>
    <rPh sb="6" eb="8">
      <t>セイゾウ</t>
    </rPh>
    <rPh sb="8" eb="9">
      <t>カ</t>
    </rPh>
    <rPh sb="9" eb="11">
      <t>カイテン</t>
    </rPh>
    <phoneticPr fontId="2"/>
  </si>
  <si>
    <t>工具硬質　CBN</t>
    <rPh sb="0" eb="2">
      <t>コウグ</t>
    </rPh>
    <rPh sb="2" eb="4">
      <t>コウシツ</t>
    </rPh>
    <phoneticPr fontId="2"/>
  </si>
  <si>
    <t>PWB製造課原料班</t>
    <rPh sb="3" eb="5">
      <t>セイゾウ</t>
    </rPh>
    <rPh sb="5" eb="6">
      <t>カ</t>
    </rPh>
    <rPh sb="6" eb="8">
      <t>ゲンリョウ</t>
    </rPh>
    <rPh sb="8" eb="9">
      <t>ハン</t>
    </rPh>
    <phoneticPr fontId="5"/>
  </si>
  <si>
    <t>PWB製造課材料係</t>
    <rPh sb="3" eb="5">
      <t>セイゾウ</t>
    </rPh>
    <rPh sb="5" eb="6">
      <t>カ</t>
    </rPh>
    <rPh sb="6" eb="8">
      <t>ザイリョウ</t>
    </rPh>
    <rPh sb="8" eb="9">
      <t>カカ</t>
    </rPh>
    <phoneticPr fontId="5"/>
  </si>
  <si>
    <t>PWBﾂｰﾙ開発課</t>
    <rPh sb="6" eb="8">
      <t>カイハツ</t>
    </rPh>
    <rPh sb="8" eb="9">
      <t>カ</t>
    </rPh>
    <phoneticPr fontId="5"/>
  </si>
  <si>
    <t>硬質材料製造課内作班</t>
    <rPh sb="0" eb="2">
      <t>コウシツ</t>
    </rPh>
    <rPh sb="4" eb="6">
      <t>セイゾウ</t>
    </rPh>
    <rPh sb="6" eb="7">
      <t>カ</t>
    </rPh>
    <rPh sb="7" eb="9">
      <t>ナイサク</t>
    </rPh>
    <rPh sb="9" eb="10">
      <t>ハン</t>
    </rPh>
    <phoneticPr fontId="5"/>
  </si>
  <si>
    <t>ﾎﾙﾀﾞ製造課材料</t>
    <rPh sb="4" eb="6">
      <t>セイゾウ</t>
    </rPh>
    <rPh sb="6" eb="7">
      <t>カ</t>
    </rPh>
    <rPh sb="7" eb="9">
      <t>ザイリョウ</t>
    </rPh>
    <phoneticPr fontId="5"/>
  </si>
  <si>
    <t>ﾎﾙﾀﾞ製造課旋削</t>
    <rPh sb="4" eb="6">
      <t>セイゾウ</t>
    </rPh>
    <rPh sb="6" eb="7">
      <t>カ</t>
    </rPh>
    <rPh sb="7" eb="8">
      <t>セン</t>
    </rPh>
    <rPh sb="8" eb="9">
      <t>サク</t>
    </rPh>
    <phoneticPr fontId="5"/>
  </si>
  <si>
    <t>ﾎﾙﾀﾞ製造課特注</t>
    <rPh sb="4" eb="6">
      <t>セイゾウ</t>
    </rPh>
    <rPh sb="6" eb="7">
      <t>カ</t>
    </rPh>
    <rPh sb="7" eb="9">
      <t>トクチュウ</t>
    </rPh>
    <phoneticPr fontId="5"/>
  </si>
  <si>
    <t>管理課一般管理</t>
    <rPh sb="0" eb="2">
      <t>カンリ</t>
    </rPh>
    <rPh sb="2" eb="3">
      <t>カ</t>
    </rPh>
    <rPh sb="3" eb="5">
      <t>イッパン</t>
    </rPh>
    <rPh sb="5" eb="7">
      <t>カンリ</t>
    </rPh>
    <phoneticPr fontId="5"/>
  </si>
  <si>
    <t>PWBﾄﾞﾘﾙ製造課NT</t>
    <rPh sb="7" eb="9">
      <t>セイゾウ</t>
    </rPh>
    <rPh sb="9" eb="10">
      <t>カ</t>
    </rPh>
    <phoneticPr fontId="5"/>
  </si>
  <si>
    <t>PWBﾄﾞﾘﾙ製造課再研磨</t>
    <rPh sb="7" eb="9">
      <t>セイゾウ</t>
    </rPh>
    <rPh sb="9" eb="10">
      <t>カ</t>
    </rPh>
    <rPh sb="10" eb="13">
      <t>サイケンマ</t>
    </rPh>
    <phoneticPr fontId="5"/>
  </si>
  <si>
    <t>PWBﾄﾞﾘﾙ製造課仕入</t>
    <rPh sb="7" eb="9">
      <t>セイゾウ</t>
    </rPh>
    <rPh sb="9" eb="10">
      <t>カ</t>
    </rPh>
    <rPh sb="10" eb="12">
      <t>シイレ</t>
    </rPh>
    <phoneticPr fontId="5"/>
  </si>
  <si>
    <t>ﾎﾙﾀﾞ製造課回転</t>
    <rPh sb="4" eb="6">
      <t>セイゾウ</t>
    </rPh>
    <rPh sb="6" eb="7">
      <t>カ</t>
    </rPh>
    <rPh sb="7" eb="9">
      <t>カイテン</t>
    </rPh>
    <phoneticPr fontId="5"/>
  </si>
  <si>
    <t>硬質　CBN</t>
    <rPh sb="0" eb="2">
      <t>コウシツ</t>
    </rPh>
    <phoneticPr fontId="5"/>
  </si>
  <si>
    <t>電気代実績 FY2014</t>
    <rPh sb="0" eb="3">
      <t>デンキダイ</t>
    </rPh>
    <rPh sb="3" eb="5">
      <t>ジッセキ</t>
    </rPh>
    <phoneticPr fontId="4"/>
  </si>
  <si>
    <t>電気代実績 FY2015</t>
    <rPh sb="0" eb="3">
      <t>デンキダイ</t>
    </rPh>
    <rPh sb="3" eb="5">
      <t>ジッセキ</t>
    </rPh>
    <phoneticPr fontId="4"/>
  </si>
  <si>
    <t>工具合計</t>
    <rPh sb="0" eb="2">
      <t>コウグ</t>
    </rPh>
    <rPh sb="2" eb="4">
      <t>ゴウケイ</t>
    </rPh>
    <phoneticPr fontId="4"/>
  </si>
  <si>
    <t>工具</t>
    <rPh sb="0" eb="2">
      <t>コウグ</t>
    </rPh>
    <phoneticPr fontId="3"/>
  </si>
  <si>
    <t>ドリル製造課原料班</t>
    <rPh sb="3" eb="5">
      <t>セイゾウ</t>
    </rPh>
    <rPh sb="5" eb="6">
      <t>カ</t>
    </rPh>
    <rPh sb="6" eb="8">
      <t>ゲンリョウ</t>
    </rPh>
    <rPh sb="8" eb="9">
      <t>ハン</t>
    </rPh>
    <phoneticPr fontId="2"/>
  </si>
  <si>
    <t>ドリル製造課原料係</t>
    <rPh sb="3" eb="5">
      <t>セイゾウ</t>
    </rPh>
    <rPh sb="5" eb="6">
      <t>カ</t>
    </rPh>
    <rPh sb="6" eb="8">
      <t>ゲンリョウ</t>
    </rPh>
    <rPh sb="8" eb="9">
      <t>カカリ</t>
    </rPh>
    <phoneticPr fontId="2"/>
  </si>
  <si>
    <t>ﾄﾞﾘﾙ製造課NT班</t>
    <rPh sb="4" eb="6">
      <t>セイゾウ</t>
    </rPh>
    <rPh sb="6" eb="7">
      <t>カ</t>
    </rPh>
    <rPh sb="9" eb="10">
      <t>ハン</t>
    </rPh>
    <phoneticPr fontId="2"/>
  </si>
  <si>
    <t>ﾄﾞﾘﾙ製造課再研磨班</t>
    <rPh sb="4" eb="6">
      <t>セイゾウ</t>
    </rPh>
    <rPh sb="6" eb="7">
      <t>カ</t>
    </rPh>
    <rPh sb="7" eb="10">
      <t>サイケンマ</t>
    </rPh>
    <rPh sb="10" eb="11">
      <t>ハン</t>
    </rPh>
    <phoneticPr fontId="2"/>
  </si>
  <si>
    <t>ﾄﾞﾘﾙ製造課ラウンドツール班</t>
    <rPh sb="4" eb="6">
      <t>セイゾウ</t>
    </rPh>
    <rPh sb="6" eb="7">
      <t>カ</t>
    </rPh>
    <rPh sb="14" eb="15">
      <t>ハン</t>
    </rPh>
    <phoneticPr fontId="2"/>
  </si>
  <si>
    <t>ドリル製造課ＰＷＢ仕入班</t>
    <rPh sb="3" eb="5">
      <t>セイゾウ</t>
    </rPh>
    <rPh sb="5" eb="6">
      <t>カ</t>
    </rPh>
    <rPh sb="6" eb="11">
      <t>シイレ</t>
    </rPh>
    <rPh sb="11" eb="12">
      <t>ハン</t>
    </rPh>
    <phoneticPr fontId="3"/>
  </si>
  <si>
    <t>硬質材料製造課</t>
    <rPh sb="0" eb="2">
      <t>コウシツ</t>
    </rPh>
    <rPh sb="2" eb="4">
      <t>ザイリョウ</t>
    </rPh>
    <rPh sb="4" eb="6">
      <t>セイゾウ</t>
    </rPh>
    <rPh sb="6" eb="7">
      <t>カ</t>
    </rPh>
    <phoneticPr fontId="4"/>
  </si>
  <si>
    <t>ホルダ製造課</t>
    <rPh sb="3" eb="5">
      <t>セイゾウ</t>
    </rPh>
    <rPh sb="5" eb="6">
      <t>カ</t>
    </rPh>
    <phoneticPr fontId="4"/>
  </si>
  <si>
    <t>ドリル製造課</t>
    <rPh sb="3" eb="5">
      <t>セイゾウ</t>
    </rPh>
    <rPh sb="5" eb="6">
      <t>カ</t>
    </rPh>
    <phoneticPr fontId="4"/>
  </si>
  <si>
    <t>生産技術課</t>
    <rPh sb="0" eb="2">
      <t>セイサン</t>
    </rPh>
    <rPh sb="2" eb="4">
      <t>ギジュツ</t>
    </rPh>
    <rPh sb="4" eb="5">
      <t>カ</t>
    </rPh>
    <phoneticPr fontId="4"/>
  </si>
  <si>
    <t>管理課</t>
    <rPh sb="0" eb="3">
      <t>カンリカ</t>
    </rPh>
    <phoneticPr fontId="4"/>
  </si>
  <si>
    <t>品質保証課</t>
    <rPh sb="0" eb="2">
      <t>ヒンシツ</t>
    </rPh>
    <rPh sb="2" eb="4">
      <t>ホショウ</t>
    </rPh>
    <rPh sb="4" eb="5">
      <t>カ</t>
    </rPh>
    <phoneticPr fontId="4"/>
  </si>
  <si>
    <t>PWB開発課</t>
    <rPh sb="3" eb="6">
      <t>カイハツカ</t>
    </rPh>
    <phoneticPr fontId="4"/>
  </si>
  <si>
    <t>総生産</t>
    <rPh sb="0" eb="3">
      <t>ソウセイサン</t>
    </rPh>
    <phoneticPr fontId="4"/>
  </si>
  <si>
    <t>総生産比率</t>
    <rPh sb="0" eb="3">
      <t>ソウセイサン</t>
    </rPh>
    <rPh sb="3" eb="5">
      <t>ヒリツ</t>
    </rPh>
    <phoneticPr fontId="4"/>
  </si>
  <si>
    <t>工具電気代合計</t>
    <rPh sb="0" eb="2">
      <t>コウグ</t>
    </rPh>
    <rPh sb="2" eb="5">
      <t>デンキダイ</t>
    </rPh>
    <rPh sb="5" eb="7">
      <t>ゴウケイ</t>
    </rPh>
    <phoneticPr fontId="4"/>
  </si>
  <si>
    <t>電気代実績 FY2013</t>
    <rPh sb="0" eb="3">
      <t>デンキダイ</t>
    </rPh>
    <rPh sb="3" eb="5">
      <t>ジッセキ</t>
    </rPh>
    <phoneticPr fontId="4"/>
  </si>
  <si>
    <t>FY13/4</t>
    <phoneticPr fontId="4"/>
  </si>
  <si>
    <t>FY14/4</t>
    <phoneticPr fontId="4"/>
  </si>
  <si>
    <t>FY15/4</t>
    <phoneticPr fontId="4"/>
  </si>
  <si>
    <t>PWB製造課原料班</t>
    <phoneticPr fontId="4"/>
  </si>
  <si>
    <t>PWB製造課材料係</t>
    <phoneticPr fontId="4"/>
  </si>
  <si>
    <t>PWBﾂｰﾙ開発課</t>
    <phoneticPr fontId="4"/>
  </si>
  <si>
    <t>硬質材料製造課内作班</t>
    <phoneticPr fontId="4"/>
  </si>
  <si>
    <t>ﾎﾙﾀﾞ製造課材料</t>
    <phoneticPr fontId="4"/>
  </si>
  <si>
    <t>ﾎﾙﾀﾞ製造課旋削</t>
    <phoneticPr fontId="4"/>
  </si>
  <si>
    <t>ﾎﾙﾀﾞ製造課特注</t>
    <phoneticPr fontId="4"/>
  </si>
  <si>
    <t>管理課一般管理</t>
    <phoneticPr fontId="4"/>
  </si>
  <si>
    <t>PWBﾄﾞﾘﾙ製造課NT</t>
    <phoneticPr fontId="4"/>
  </si>
  <si>
    <t>PWBﾄﾞﾘﾙ製造課再研磨</t>
    <phoneticPr fontId="4"/>
  </si>
  <si>
    <t>PWBﾄﾞﾘﾙ製造課仕入</t>
    <phoneticPr fontId="4"/>
  </si>
  <si>
    <t>ﾎﾙﾀﾞ製造課回転</t>
    <phoneticPr fontId="4"/>
  </si>
  <si>
    <t>硬質　CBN</t>
    <phoneticPr fontId="4"/>
  </si>
  <si>
    <t>電気使用量[kWh]</t>
    <rPh sb="0" eb="2">
      <t>デンキ</t>
    </rPh>
    <rPh sb="2" eb="5">
      <t>シヨウリョウ</t>
    </rPh>
    <phoneticPr fontId="4"/>
  </si>
  <si>
    <t>電気単価[円/kWh]</t>
    <rPh sb="0" eb="2">
      <t>デンキ</t>
    </rPh>
    <rPh sb="2" eb="4">
      <t>タンカ</t>
    </rPh>
    <rPh sb="5" eb="6">
      <t>エン</t>
    </rPh>
    <phoneticPr fontId="4"/>
  </si>
  <si>
    <t>総生産[k円]</t>
    <rPh sb="0" eb="3">
      <t>ソウセイサン</t>
    </rPh>
    <rPh sb="5" eb="6">
      <t>エン</t>
    </rPh>
    <phoneticPr fontId="4"/>
  </si>
  <si>
    <t>工具1-1工場</t>
    <rPh sb="0" eb="2">
      <t>コウグ</t>
    </rPh>
    <rPh sb="5" eb="7">
      <t>コウジョウ</t>
    </rPh>
    <phoneticPr fontId="4"/>
  </si>
  <si>
    <t>電力原単位[kWh/k円]</t>
    <rPh sb="0" eb="2">
      <t>デンリョク</t>
    </rPh>
    <rPh sb="2" eb="5">
      <t>ゲンタンイ</t>
    </rPh>
    <rPh sb="11" eb="12">
      <t>エン</t>
    </rPh>
    <phoneticPr fontId="4"/>
  </si>
  <si>
    <t>電気代実績 FY2016</t>
    <rPh sb="0" eb="3">
      <t>デンキダイ</t>
    </rPh>
    <rPh sb="3" eb="5">
      <t>ジッセキ</t>
    </rPh>
    <phoneticPr fontId="4"/>
  </si>
  <si>
    <t>FY16/4</t>
    <phoneticPr fontId="4"/>
  </si>
  <si>
    <t>ﾄﾞﾘﾙ製造課</t>
    <rPh sb="4" eb="6">
      <t>セイゾウ</t>
    </rPh>
    <rPh sb="6" eb="7">
      <t>カ</t>
    </rPh>
    <phoneticPr fontId="2"/>
  </si>
  <si>
    <t>ﾄﾞﾘﾙ原料班</t>
    <rPh sb="4" eb="6">
      <t>ゲンリョウ</t>
    </rPh>
    <rPh sb="6" eb="7">
      <t>ハン</t>
    </rPh>
    <phoneticPr fontId="2"/>
  </si>
  <si>
    <t>ﾄﾞﾘﾙ原料係</t>
    <rPh sb="3" eb="5">
      <t>ゲンリョウ</t>
    </rPh>
    <rPh sb="4" eb="6">
      <t>ゲンリョウ</t>
    </rPh>
    <rPh sb="6" eb="7">
      <t>カカリ</t>
    </rPh>
    <phoneticPr fontId="2"/>
  </si>
  <si>
    <t>ｿﾘｯﾄﾞ工具開発課</t>
    <rPh sb="4" eb="6">
      <t>コウグ</t>
    </rPh>
    <rPh sb="6" eb="8">
      <t>カイハツ</t>
    </rPh>
    <rPh sb="7" eb="9">
      <t>カイハツ</t>
    </rPh>
    <rPh sb="9" eb="10">
      <t>カ</t>
    </rPh>
    <phoneticPr fontId="2"/>
  </si>
  <si>
    <t>硬質DIA班</t>
    <rPh sb="0" eb="2">
      <t>コウシツ</t>
    </rPh>
    <rPh sb="5" eb="6">
      <t>ハン</t>
    </rPh>
    <phoneticPr fontId="2"/>
  </si>
  <si>
    <t>ﾄﾞﾘﾙNT班</t>
    <rPh sb="6" eb="7">
      <t>ハン</t>
    </rPh>
    <phoneticPr fontId="2"/>
  </si>
  <si>
    <t>ﾄﾞﾘﾙ再研磨班</t>
    <rPh sb="4" eb="7">
      <t>サイケンマ</t>
    </rPh>
    <rPh sb="7" eb="8">
      <t>ハン</t>
    </rPh>
    <phoneticPr fontId="2"/>
  </si>
  <si>
    <t>ﾄﾞﾘﾙMT国内班</t>
    <rPh sb="5" eb="7">
      <t>コクナイ</t>
    </rPh>
    <rPh sb="7" eb="8">
      <t>ハン</t>
    </rPh>
    <rPh sb="8" eb="9">
      <t>ハン</t>
    </rPh>
    <phoneticPr fontId="2"/>
  </si>
  <si>
    <t>ﾄﾞﾘﾙﾗｳﾝﾄﾞﾂｰﾙ班</t>
    <rPh sb="12" eb="13">
      <t>ハン</t>
    </rPh>
    <phoneticPr fontId="2"/>
  </si>
  <si>
    <t>ﾄﾞﾘﾙPWB仕入班</t>
    <rPh sb="7" eb="9">
      <t>シイレ</t>
    </rPh>
    <rPh sb="9" eb="10">
      <t>ハン</t>
    </rPh>
    <phoneticPr fontId="3"/>
  </si>
  <si>
    <t>硬質CBN班</t>
    <rPh sb="0" eb="2">
      <t>コウシツ</t>
    </rPh>
    <rPh sb="5" eb="6">
      <t>ハン</t>
    </rPh>
    <phoneticPr fontId="2"/>
  </si>
  <si>
    <t>ﾎﾙﾀﾞﾌﾞﾗﾝｸ班</t>
    <rPh sb="9" eb="10">
      <t>ハン</t>
    </rPh>
    <phoneticPr fontId="2"/>
  </si>
  <si>
    <t>ﾎﾙﾀﾞ旋削</t>
    <rPh sb="4" eb="5">
      <t>セン</t>
    </rPh>
    <rPh sb="5" eb="6">
      <t>サク</t>
    </rPh>
    <phoneticPr fontId="2"/>
  </si>
  <si>
    <t>ﾎﾙﾀﾞ特注</t>
    <rPh sb="5" eb="6">
      <t>トクチュウ</t>
    </rPh>
    <phoneticPr fontId="2"/>
  </si>
  <si>
    <t>一般管理係</t>
    <rPh sb="0" eb="2">
      <t>イッパン</t>
    </rPh>
    <rPh sb="2" eb="4">
      <t>カンリ</t>
    </rPh>
    <rPh sb="4" eb="5">
      <t>カカリ</t>
    </rPh>
    <phoneticPr fontId="2"/>
  </si>
  <si>
    <t>ﾎﾙﾀﾞ回転</t>
    <rPh sb="5" eb="6">
      <t>カイテン</t>
    </rPh>
    <phoneticPr fontId="2"/>
  </si>
  <si>
    <t>ﾄﾞﾘﾙ特殊ｿﾘｯﾄﾞ班(1-1K)</t>
    <rPh sb="3" eb="5">
      <t>トクシュ</t>
    </rPh>
    <rPh sb="5" eb="9">
      <t>ソリッド</t>
    </rPh>
    <rPh sb="11" eb="12">
      <t>１</t>
    </rPh>
    <phoneticPr fontId="4"/>
  </si>
  <si>
    <t>硬質DIACBN係</t>
    <rPh sb="0" eb="2">
      <t>コウシツ</t>
    </rPh>
    <rPh sb="8" eb="9">
      <t>カカリ</t>
    </rPh>
    <phoneticPr fontId="2"/>
  </si>
  <si>
    <t>ﾁｯﾌﾟ技術係</t>
    <rPh sb="4" eb="6">
      <t>ギジュツ</t>
    </rPh>
    <rPh sb="6" eb="7">
      <t>カカリ</t>
    </rPh>
    <phoneticPr fontId="3"/>
  </si>
  <si>
    <t>ﾎﾙﾀﾞ技術係</t>
    <rPh sb="4" eb="6">
      <t>ギジュツ</t>
    </rPh>
    <rPh sb="6" eb="7">
      <t>カカリ</t>
    </rPh>
    <phoneticPr fontId="3"/>
  </si>
  <si>
    <t>品証課</t>
    <rPh sb="0" eb="1">
      <t>ヒン</t>
    </rPh>
    <rPh sb="1" eb="2">
      <t>ショウ</t>
    </rPh>
    <rPh sb="2" eb="3">
      <t>カ</t>
    </rPh>
    <phoneticPr fontId="3"/>
  </si>
  <si>
    <t>電気代実績 FY2017</t>
    <rPh sb="0" eb="3">
      <t>デンキダイ</t>
    </rPh>
    <rPh sb="3" eb="5">
      <t>ジッセキ</t>
    </rPh>
    <phoneticPr fontId="4"/>
  </si>
  <si>
    <t>工具ドリル原料</t>
    <rPh sb="0" eb="2">
      <t>コウグ</t>
    </rPh>
    <rPh sb="5" eb="7">
      <t>ゲンリョウ</t>
    </rPh>
    <phoneticPr fontId="2"/>
  </si>
  <si>
    <t>工具ドリル原料（１）</t>
    <rPh sb="0" eb="2">
      <t>コウグ</t>
    </rPh>
    <rPh sb="5" eb="7">
      <t>ゲンリョウ</t>
    </rPh>
    <phoneticPr fontId="2"/>
  </si>
  <si>
    <t>ソリッド工具開発</t>
    <rPh sb="4" eb="6">
      <t>コウグ</t>
    </rPh>
    <rPh sb="6" eb="8">
      <t>カイハツ</t>
    </rPh>
    <phoneticPr fontId="2"/>
  </si>
  <si>
    <t>工具ホルダ材料</t>
    <rPh sb="0" eb="2">
      <t>コウグ</t>
    </rPh>
    <rPh sb="5" eb="7">
      <t>ザイリョウ</t>
    </rPh>
    <phoneticPr fontId="2"/>
  </si>
  <si>
    <t>工具ホルダ旋削</t>
    <rPh sb="0" eb="2">
      <t>コウグ</t>
    </rPh>
    <rPh sb="5" eb="6">
      <t>メグル</t>
    </rPh>
    <rPh sb="6" eb="7">
      <t>ケズ</t>
    </rPh>
    <phoneticPr fontId="2"/>
  </si>
  <si>
    <t>工具ホルダ回転</t>
    <rPh sb="0" eb="2">
      <t>コウグ</t>
    </rPh>
    <rPh sb="5" eb="7">
      <t>カイテン</t>
    </rPh>
    <phoneticPr fontId="2"/>
  </si>
  <si>
    <t>工具ホルダ特注</t>
    <rPh sb="0" eb="2">
      <t>コウグ</t>
    </rPh>
    <rPh sb="5" eb="7">
      <t>トクチュウ</t>
    </rPh>
    <phoneticPr fontId="2"/>
  </si>
  <si>
    <t>工具管理</t>
    <rPh sb="0" eb="2">
      <t>コウグ</t>
    </rPh>
    <rPh sb="2" eb="4">
      <t>カンリ</t>
    </rPh>
    <phoneticPr fontId="2"/>
  </si>
  <si>
    <t>工具ドリル再研磨</t>
    <rPh sb="0" eb="2">
      <t>コウグ</t>
    </rPh>
    <rPh sb="5" eb="6">
      <t>サイ</t>
    </rPh>
    <rPh sb="6" eb="8">
      <t>ケンマ</t>
    </rPh>
    <phoneticPr fontId="2"/>
  </si>
  <si>
    <t>工具ラウンドツール</t>
    <rPh sb="0" eb="2">
      <t>コウグ</t>
    </rPh>
    <phoneticPr fontId="2"/>
  </si>
  <si>
    <t>工具硬質DIA</t>
    <rPh sb="0" eb="2">
      <t>コウグ</t>
    </rPh>
    <rPh sb="2" eb="4">
      <t>コウシツ</t>
    </rPh>
    <phoneticPr fontId="2"/>
  </si>
  <si>
    <t>工具硬質CBN</t>
    <rPh sb="0" eb="2">
      <t>コウグ</t>
    </rPh>
    <rPh sb="2" eb="4">
      <t>コウシツ</t>
    </rPh>
    <phoneticPr fontId="2"/>
  </si>
  <si>
    <t>工具NT（1-1工場）</t>
    <rPh sb="0" eb="2">
      <t>コウグ</t>
    </rPh>
    <rPh sb="8" eb="10">
      <t>コウジョウ</t>
    </rPh>
    <phoneticPr fontId="2"/>
  </si>
  <si>
    <t>工具特殊ソリッド（1-1工場）</t>
    <rPh sb="0" eb="2">
      <t>コウグ</t>
    </rPh>
    <rPh sb="2" eb="4">
      <t>トクシュ</t>
    </rPh>
    <rPh sb="12" eb="14">
      <t>コウジョウ</t>
    </rPh>
    <phoneticPr fontId="2"/>
  </si>
  <si>
    <t>工具DIA/CBN</t>
    <rPh sb="0" eb="2">
      <t>コウグ</t>
    </rPh>
    <phoneticPr fontId="2"/>
  </si>
  <si>
    <t>工具ドリル製造</t>
    <rPh sb="0" eb="2">
      <t>コウグ</t>
    </rPh>
    <rPh sb="5" eb="7">
      <t>セイゾウ</t>
    </rPh>
    <phoneticPr fontId="2"/>
  </si>
  <si>
    <t>工具ドリルPWB</t>
    <rPh sb="0" eb="2">
      <t>コウグ</t>
    </rPh>
    <phoneticPr fontId="2"/>
  </si>
  <si>
    <t>工具ドリルMT</t>
    <rPh sb="0" eb="2">
      <t>コウグ</t>
    </rPh>
    <phoneticPr fontId="2"/>
  </si>
  <si>
    <t>工具チップ技術</t>
    <rPh sb="0" eb="2">
      <t>コウグ</t>
    </rPh>
    <rPh sb="5" eb="7">
      <t>ギジュツ</t>
    </rPh>
    <phoneticPr fontId="2"/>
  </si>
  <si>
    <t>工具ホルダ技術</t>
    <rPh sb="0" eb="2">
      <t>コウグ</t>
    </rPh>
    <rPh sb="5" eb="7">
      <t>ギジュツ</t>
    </rPh>
    <phoneticPr fontId="2"/>
  </si>
  <si>
    <t>工具品証</t>
    <rPh sb="0" eb="2">
      <t>コウグ</t>
    </rPh>
    <rPh sb="2" eb="3">
      <t>ヒン</t>
    </rPh>
    <rPh sb="3" eb="4">
      <t>ショウ</t>
    </rPh>
    <phoneticPr fontId="2"/>
  </si>
  <si>
    <t>工具品証チップ</t>
    <rPh sb="0" eb="2">
      <t>コウグ</t>
    </rPh>
    <rPh sb="2" eb="3">
      <t>ヒン</t>
    </rPh>
    <rPh sb="3" eb="4">
      <t>ショウ</t>
    </rPh>
    <phoneticPr fontId="2"/>
  </si>
  <si>
    <t>工具品証ホルダ</t>
    <rPh sb="0" eb="2">
      <t>コウグ</t>
    </rPh>
    <rPh sb="2" eb="3">
      <t>ヒン</t>
    </rPh>
    <rPh sb="3" eb="4">
      <t>ショウ</t>
    </rPh>
    <phoneticPr fontId="2"/>
  </si>
  <si>
    <t>FY17/4</t>
    <phoneticPr fontId="4"/>
  </si>
  <si>
    <t>ソリッド工具製造課</t>
    <rPh sb="4" eb="6">
      <t>コウグ</t>
    </rPh>
    <rPh sb="6" eb="8">
      <t>セイゾウ</t>
    </rPh>
    <rPh sb="8" eb="9">
      <t>カ</t>
    </rPh>
    <phoneticPr fontId="4"/>
  </si>
  <si>
    <t>ソリッド工具開発課</t>
    <rPh sb="4" eb="6">
      <t>コウグ</t>
    </rPh>
    <rPh sb="6" eb="9">
      <t>カイハツカ</t>
    </rPh>
    <phoneticPr fontId="4"/>
  </si>
  <si>
    <t>合計</t>
    <rPh sb="0" eb="2">
      <t>ゴウケイ</t>
    </rPh>
    <phoneticPr fontId="4"/>
  </si>
  <si>
    <t>平均</t>
    <rPh sb="0" eb="2">
      <t>ヘイキン</t>
    </rPh>
    <phoneticPr fontId="4"/>
  </si>
  <si>
    <t>--</t>
    <phoneticPr fontId="4"/>
  </si>
  <si>
    <t>FY2013</t>
    <phoneticPr fontId="4"/>
  </si>
  <si>
    <t>FY2014</t>
    <phoneticPr fontId="4"/>
  </si>
  <si>
    <t>FY2016</t>
    <phoneticPr fontId="4"/>
  </si>
  <si>
    <t>FY2017</t>
    <phoneticPr fontId="4"/>
  </si>
  <si>
    <t>FY2015</t>
    <phoneticPr fontId="4"/>
  </si>
  <si>
    <t>FY2018</t>
    <phoneticPr fontId="4"/>
  </si>
  <si>
    <t>電気代実績 FY2018</t>
    <rPh sb="0" eb="3">
      <t>デンキダイ</t>
    </rPh>
    <rPh sb="3" eb="5">
      <t>ジッセキ</t>
    </rPh>
    <phoneticPr fontId="4"/>
  </si>
  <si>
    <t>FY18/4</t>
    <phoneticPr fontId="4"/>
  </si>
  <si>
    <t>工具外注</t>
    <rPh sb="0" eb="2">
      <t>コウグ</t>
    </rPh>
    <rPh sb="2" eb="4">
      <t>ガイチュウ</t>
    </rPh>
    <phoneticPr fontId="2"/>
  </si>
  <si>
    <t>工具NT</t>
    <rPh sb="0" eb="2">
      <t>コウグ</t>
    </rPh>
    <phoneticPr fontId="2"/>
  </si>
  <si>
    <t>工具ソリッド</t>
    <rPh sb="0" eb="2">
      <t>コウグ</t>
    </rPh>
    <phoneticPr fontId="2"/>
  </si>
  <si>
    <t>電気代実績 FY2019</t>
    <rPh sb="0" eb="3">
      <t>デンキダイ</t>
    </rPh>
    <rPh sb="3" eb="5">
      <t>ジッセキ</t>
    </rPh>
    <phoneticPr fontId="4"/>
  </si>
  <si>
    <t>FY19/4</t>
    <phoneticPr fontId="4"/>
  </si>
  <si>
    <t>FY2019</t>
    <phoneticPr fontId="4"/>
  </si>
  <si>
    <t>工具硬質材料製造課</t>
    <rPh sb="0" eb="2">
      <t>コウグ</t>
    </rPh>
    <rPh sb="2" eb="4">
      <t>コウシツ</t>
    </rPh>
    <rPh sb="4" eb="6">
      <t>ザイリョウ</t>
    </rPh>
    <rPh sb="6" eb="9">
      <t>セイゾウカ</t>
    </rPh>
    <phoneticPr fontId="2"/>
  </si>
  <si>
    <t>FY2020</t>
    <phoneticPr fontId="4"/>
  </si>
  <si>
    <t>電気代実績 FY2020</t>
    <rPh sb="0" eb="3">
      <t>デンキダイ</t>
    </rPh>
    <rPh sb="3" eb="5">
      <t>ジッセキ</t>
    </rPh>
    <phoneticPr fontId="4"/>
  </si>
  <si>
    <t>FY20/4</t>
    <phoneticPr fontId="4"/>
  </si>
  <si>
    <t>工具ドリル原料</t>
    <rPh sb="0" eb="2">
      <t>コウグ</t>
    </rPh>
    <rPh sb="5" eb="7">
      <t>ゲンリョウ</t>
    </rPh>
    <phoneticPr fontId="3"/>
  </si>
  <si>
    <t>工具ドリル原料（１）</t>
    <rPh sb="0" eb="2">
      <t>コウグ</t>
    </rPh>
    <rPh sb="5" eb="7">
      <t>ゲンリョウ</t>
    </rPh>
    <phoneticPr fontId="3"/>
  </si>
  <si>
    <t>ソリッド工具開発</t>
    <rPh sb="4" eb="6">
      <t>コウグ</t>
    </rPh>
    <rPh sb="6" eb="8">
      <t>カイハツ</t>
    </rPh>
    <phoneticPr fontId="3"/>
  </si>
  <si>
    <t>工具ホルダ材料</t>
    <rPh sb="0" eb="2">
      <t>コウグ</t>
    </rPh>
    <rPh sb="5" eb="7">
      <t>ザイリョウ</t>
    </rPh>
    <phoneticPr fontId="3"/>
  </si>
  <si>
    <t>工具ホルダ旋削</t>
    <rPh sb="0" eb="2">
      <t>コウグ</t>
    </rPh>
    <rPh sb="5" eb="6">
      <t>メグル</t>
    </rPh>
    <rPh sb="6" eb="7">
      <t>ケズ</t>
    </rPh>
    <phoneticPr fontId="3"/>
  </si>
  <si>
    <t>工具ホルダ回転</t>
    <rPh sb="0" eb="2">
      <t>コウグ</t>
    </rPh>
    <rPh sb="5" eb="7">
      <t>カイテン</t>
    </rPh>
    <phoneticPr fontId="3"/>
  </si>
  <si>
    <t>工具ホルダ特注</t>
    <rPh sb="0" eb="2">
      <t>コウグ</t>
    </rPh>
    <rPh sb="5" eb="7">
      <t>トクチュウ</t>
    </rPh>
    <phoneticPr fontId="3"/>
  </si>
  <si>
    <t>工具管理</t>
    <rPh sb="0" eb="2">
      <t>コウグ</t>
    </rPh>
    <rPh sb="2" eb="4">
      <t>カンリ</t>
    </rPh>
    <phoneticPr fontId="3"/>
  </si>
  <si>
    <t>工具ドリル再研磨</t>
    <rPh sb="0" eb="2">
      <t>コウグ</t>
    </rPh>
    <rPh sb="5" eb="6">
      <t>サイ</t>
    </rPh>
    <rPh sb="6" eb="8">
      <t>ケンマ</t>
    </rPh>
    <phoneticPr fontId="3"/>
  </si>
  <si>
    <t>工具硬質CBN</t>
    <rPh sb="0" eb="2">
      <t>コウグ</t>
    </rPh>
    <rPh sb="2" eb="4">
      <t>コウシツ</t>
    </rPh>
    <phoneticPr fontId="3"/>
  </si>
  <si>
    <t>工具硬質材料製造課</t>
    <rPh sb="0" eb="2">
      <t>コウグ</t>
    </rPh>
    <rPh sb="2" eb="4">
      <t>コウシツ</t>
    </rPh>
    <rPh sb="4" eb="6">
      <t>ザイリョウ</t>
    </rPh>
    <rPh sb="6" eb="9">
      <t>セイゾウカ</t>
    </rPh>
    <phoneticPr fontId="3"/>
  </si>
  <si>
    <t>工具NT</t>
    <rPh sb="0" eb="2">
      <t>コウグ</t>
    </rPh>
    <phoneticPr fontId="3"/>
  </si>
  <si>
    <t>工具ソリッド</t>
    <rPh sb="0" eb="2">
      <t>コウグ</t>
    </rPh>
    <phoneticPr fontId="3"/>
  </si>
  <si>
    <t>工具ドリルPWB</t>
    <rPh sb="0" eb="2">
      <t>コウグ</t>
    </rPh>
    <phoneticPr fontId="3"/>
  </si>
  <si>
    <t>工具ドリルMT</t>
    <rPh sb="0" eb="2">
      <t>コウグ</t>
    </rPh>
    <phoneticPr fontId="3"/>
  </si>
  <si>
    <t>工具チップ技術</t>
    <rPh sb="0" eb="2">
      <t>コウグ</t>
    </rPh>
    <rPh sb="5" eb="7">
      <t>ギジュツ</t>
    </rPh>
    <phoneticPr fontId="3"/>
  </si>
  <si>
    <t>工具ホルダ技術</t>
    <rPh sb="0" eb="2">
      <t>コウグ</t>
    </rPh>
    <rPh sb="5" eb="7">
      <t>ギジュツ</t>
    </rPh>
    <phoneticPr fontId="3"/>
  </si>
  <si>
    <t>工具品証</t>
    <rPh sb="0" eb="2">
      <t>コウグ</t>
    </rPh>
    <rPh sb="2" eb="3">
      <t>ヒン</t>
    </rPh>
    <rPh sb="3" eb="4">
      <t>ショウ</t>
    </rPh>
    <phoneticPr fontId="3"/>
  </si>
  <si>
    <t>工具品証チップ</t>
    <rPh sb="0" eb="2">
      <t>コウグ</t>
    </rPh>
    <rPh sb="2" eb="3">
      <t>ヒン</t>
    </rPh>
    <rPh sb="3" eb="4">
      <t>ショウ</t>
    </rPh>
    <phoneticPr fontId="3"/>
  </si>
  <si>
    <t>工具品証ホルダ</t>
    <rPh sb="0" eb="2">
      <t>コウグ</t>
    </rPh>
    <rPh sb="2" eb="3">
      <t>ヒン</t>
    </rPh>
    <rPh sb="3" eb="4">
      <t>ショウ</t>
    </rPh>
    <phoneticPr fontId="3"/>
  </si>
  <si>
    <t>FY2021</t>
    <phoneticPr fontId="4"/>
  </si>
  <si>
    <t>電気代実績 FY2021</t>
    <rPh sb="0" eb="3">
      <t>デンキダイ</t>
    </rPh>
    <rPh sb="3" eb="5">
      <t>ジッセキ</t>
    </rPh>
    <phoneticPr fontId="4"/>
  </si>
  <si>
    <t>FY21/4</t>
    <phoneticPr fontId="4"/>
  </si>
  <si>
    <t>電気代実績 FY2022</t>
    <rPh sb="0" eb="3">
      <t>デンキダイ</t>
    </rPh>
    <rPh sb="3" eb="5">
      <t>ジッセキ</t>
    </rPh>
    <phoneticPr fontId="4"/>
  </si>
  <si>
    <t>FY22/4</t>
    <phoneticPr fontId="4"/>
  </si>
  <si>
    <t>FY2022</t>
    <phoneticPr fontId="4"/>
  </si>
  <si>
    <t>FY23/4</t>
    <phoneticPr fontId="4"/>
  </si>
  <si>
    <t>電気代実績 FY2023</t>
    <rPh sb="0" eb="3">
      <t>デンキダイ</t>
    </rPh>
    <rPh sb="3" eb="5">
      <t>ジッセキ</t>
    </rPh>
    <phoneticPr fontId="4"/>
  </si>
  <si>
    <t>FY2023</t>
    <phoneticPr fontId="4"/>
  </si>
  <si>
    <t>FY2024</t>
    <phoneticPr fontId="4"/>
  </si>
  <si>
    <t>工具ドリル原料</t>
    <rPh sb="0" eb="2">
      <t>コウグ</t>
    </rPh>
    <rPh sb="5" eb="7">
      <t>ゲンリョウ</t>
    </rPh>
    <phoneticPr fontId="4"/>
  </si>
  <si>
    <t>工具ドリル原料（１）</t>
    <rPh sb="0" eb="2">
      <t>コウグ</t>
    </rPh>
    <rPh sb="5" eb="7">
      <t>ゲンリョウ</t>
    </rPh>
    <phoneticPr fontId="4"/>
  </si>
  <si>
    <t>ソリッド工具開発</t>
    <rPh sb="4" eb="6">
      <t>コウグ</t>
    </rPh>
    <rPh sb="6" eb="8">
      <t>カイハツ</t>
    </rPh>
    <phoneticPr fontId="4"/>
  </si>
  <si>
    <t>工具ホルダ材料</t>
    <rPh sb="0" eb="2">
      <t>コウグ</t>
    </rPh>
    <rPh sb="5" eb="7">
      <t>ザイリョウ</t>
    </rPh>
    <phoneticPr fontId="4"/>
  </si>
  <si>
    <t>工具ホルダ旋削</t>
    <rPh sb="0" eb="2">
      <t>コウグ</t>
    </rPh>
    <rPh sb="5" eb="6">
      <t>メグル</t>
    </rPh>
    <rPh sb="6" eb="7">
      <t>ケズ</t>
    </rPh>
    <phoneticPr fontId="4"/>
  </si>
  <si>
    <t>工具ホルダ回転</t>
    <rPh sb="0" eb="2">
      <t>コウグ</t>
    </rPh>
    <rPh sb="5" eb="7">
      <t>カイテン</t>
    </rPh>
    <phoneticPr fontId="4"/>
  </si>
  <si>
    <t>工具ホルダ特注</t>
    <rPh sb="0" eb="2">
      <t>コウグ</t>
    </rPh>
    <rPh sb="5" eb="7">
      <t>トクチュウ</t>
    </rPh>
    <phoneticPr fontId="4"/>
  </si>
  <si>
    <t>工具管理</t>
    <rPh sb="0" eb="2">
      <t>コウグ</t>
    </rPh>
    <rPh sb="2" eb="4">
      <t>カンリ</t>
    </rPh>
    <phoneticPr fontId="4"/>
  </si>
  <si>
    <t>工具ソリッド工具製造課特注係</t>
    <rPh sb="0" eb="2">
      <t>コウグ</t>
    </rPh>
    <rPh sb="6" eb="8">
      <t>コウグ</t>
    </rPh>
    <rPh sb="8" eb="11">
      <t>セイゾウカ</t>
    </rPh>
    <rPh sb="11" eb="13">
      <t>トクチュウ</t>
    </rPh>
    <rPh sb="13" eb="14">
      <t>カカリ</t>
    </rPh>
    <phoneticPr fontId="4"/>
  </si>
  <si>
    <t>工具硬質CBN</t>
    <rPh sb="0" eb="2">
      <t>コウグ</t>
    </rPh>
    <rPh sb="2" eb="4">
      <t>コウシツ</t>
    </rPh>
    <phoneticPr fontId="4"/>
  </si>
  <si>
    <t>工具硬質材料製造課</t>
    <rPh sb="0" eb="2">
      <t>コウグ</t>
    </rPh>
    <rPh sb="2" eb="4">
      <t>コウシツ</t>
    </rPh>
    <rPh sb="4" eb="6">
      <t>ザイリョウ</t>
    </rPh>
    <rPh sb="6" eb="9">
      <t>セイゾウカ</t>
    </rPh>
    <phoneticPr fontId="4"/>
  </si>
  <si>
    <t>工具NT</t>
    <rPh sb="0" eb="2">
      <t>コウグ</t>
    </rPh>
    <phoneticPr fontId="4"/>
  </si>
  <si>
    <t>工具ソリッド</t>
    <rPh sb="0" eb="2">
      <t>コウグ</t>
    </rPh>
    <phoneticPr fontId="4"/>
  </si>
  <si>
    <t>工具ドリルPWB</t>
    <rPh sb="0" eb="2">
      <t>コウグ</t>
    </rPh>
    <phoneticPr fontId="4"/>
  </si>
  <si>
    <t>工具ドリルMT</t>
    <rPh sb="0" eb="2">
      <t>コウグ</t>
    </rPh>
    <phoneticPr fontId="4"/>
  </si>
  <si>
    <t>工具チップ技術</t>
    <rPh sb="0" eb="2">
      <t>コウグ</t>
    </rPh>
    <rPh sb="5" eb="7">
      <t>ギジュツ</t>
    </rPh>
    <phoneticPr fontId="4"/>
  </si>
  <si>
    <t>工具ホルダ技術</t>
    <rPh sb="0" eb="2">
      <t>コウグ</t>
    </rPh>
    <rPh sb="5" eb="7">
      <t>ギジュツ</t>
    </rPh>
    <phoneticPr fontId="4"/>
  </si>
  <si>
    <t>工具品証</t>
    <rPh sb="0" eb="2">
      <t>コウグ</t>
    </rPh>
    <rPh sb="2" eb="3">
      <t>ヒン</t>
    </rPh>
    <rPh sb="3" eb="4">
      <t>ショウ</t>
    </rPh>
    <phoneticPr fontId="4"/>
  </si>
  <si>
    <t>工具品証チップ</t>
    <rPh sb="0" eb="2">
      <t>コウグ</t>
    </rPh>
    <rPh sb="2" eb="3">
      <t>ヒン</t>
    </rPh>
    <rPh sb="3" eb="4">
      <t>ショウ</t>
    </rPh>
    <phoneticPr fontId="4"/>
  </si>
  <si>
    <t>工具品証ホルダ</t>
    <rPh sb="0" eb="2">
      <t>コウグ</t>
    </rPh>
    <rPh sb="2" eb="3">
      <t>ヒン</t>
    </rPh>
    <rPh sb="3" eb="4">
      <t>ショウ</t>
    </rPh>
    <phoneticPr fontId="4"/>
  </si>
  <si>
    <t>電気代実績 FY2024</t>
    <rPh sb="0" eb="3">
      <t>デンキダイ</t>
    </rPh>
    <rPh sb="3" eb="5">
      <t>ジッセキ</t>
    </rPh>
    <phoneticPr fontId="4"/>
  </si>
  <si>
    <t>FY24/4</t>
    <phoneticPr fontId="4"/>
  </si>
  <si>
    <t>電気代実績 FY2025</t>
    <rPh sb="0" eb="3">
      <t>デンキダイ</t>
    </rPh>
    <rPh sb="3" eb="5">
      <t>ジッセキ</t>
    </rPh>
    <phoneticPr fontId="4"/>
  </si>
  <si>
    <t>FY25/4</t>
    <phoneticPr fontId="4"/>
  </si>
  <si>
    <t>FY2025</t>
    <phoneticPr fontId="4"/>
  </si>
  <si>
    <t>対前年比 FY2025</t>
    <rPh sb="0" eb="1">
      <t>タイ</t>
    </rPh>
    <rPh sb="1" eb="4">
      <t>ゼンネンヒ</t>
    </rPh>
    <phoneticPr fontId="4"/>
  </si>
  <si>
    <t>CBN製造課</t>
    <rPh sb="3" eb="5">
      <t>セイゾウ</t>
    </rPh>
    <rPh sb="5" eb="6">
      <t>カ</t>
    </rPh>
    <phoneticPr fontId="4"/>
  </si>
  <si>
    <t>ラウンドツール製造課</t>
    <rPh sb="7" eb="9">
      <t>セイゾウ</t>
    </rPh>
    <rPh sb="9" eb="10">
      <t>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</si>
</sst>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#\k"/>
    <numFmt numFmtId="177" formatCode="\+#,##0;[Red]\-#,##0"/>
    <numFmt numFmtId="178" formatCode="\+#,##0\k;[Red]\-#,##0\k"/>
    <numFmt numFmtId="179" formatCode="\+0.00%;[Red]\-0.00%"/>
    <numFmt numFmtId="180" formatCode="\+#,##0.00;[Red]\-#,##0.00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rgb="FFFFFF0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38" fontId="0" fillId="2" borderId="0" xfId="0" applyNumberFormat="1" applyFill="1">
      <alignment vertical="center"/>
    </xf>
    <xf numFmtId="0" fontId="0" fillId="2" borderId="0" xfId="0" applyFill="1">
      <alignment vertical="center"/>
    </xf>
    <xf numFmtId="38" fontId="0" fillId="3" borderId="0" xfId="0" applyNumberFormat="1" applyFill="1">
      <alignment vertical="center"/>
    </xf>
    <xf numFmtId="176" fontId="0" fillId="3" borderId="0" xfId="1" applyNumberFormat="1" applyFont="1" applyFill="1" applyBorder="1">
      <alignment vertical="center"/>
    </xf>
    <xf numFmtId="176" fontId="0" fillId="3" borderId="0" xfId="0" applyNumberFormat="1" applyFill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8" fontId="0" fillId="3" borderId="0" xfId="1" applyNumberFormat="1" applyFont="1" applyFill="1" applyBorder="1">
      <alignment vertical="center"/>
    </xf>
    <xf numFmtId="38" fontId="6" fillId="0" borderId="0" xfId="1" applyFont="1" applyFill="1" applyBorder="1">
      <alignment vertical="center"/>
    </xf>
    <xf numFmtId="10" fontId="0" fillId="3" borderId="0" xfId="2" applyNumberFormat="1" applyFont="1" applyFill="1" applyBorder="1">
      <alignment vertical="center"/>
    </xf>
    <xf numFmtId="38" fontId="0" fillId="3" borderId="0" xfId="1" applyFont="1" applyFill="1" applyBorder="1">
      <alignment vertical="center"/>
    </xf>
    <xf numFmtId="40" fontId="0" fillId="3" borderId="0" xfId="1" applyNumberFormat="1" applyFont="1" applyFill="1" applyBorder="1">
      <alignment vertical="center"/>
    </xf>
    <xf numFmtId="0" fontId="9" fillId="2" borderId="0" xfId="0" applyFont="1" applyFill="1">
      <alignment vertical="center"/>
    </xf>
    <xf numFmtId="40" fontId="6" fillId="2" borderId="0" xfId="1" applyNumberFormat="1" applyFont="1" applyFill="1" applyBorder="1">
      <alignment vertical="center"/>
    </xf>
    <xf numFmtId="0" fontId="6" fillId="2" borderId="0" xfId="0" applyFont="1" applyFill="1">
      <alignment vertical="center"/>
    </xf>
    <xf numFmtId="38" fontId="0" fillId="0" borderId="0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 applyBorder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180" fontId="0" fillId="3" borderId="0" xfId="0" applyNumberFormat="1" applyFill="1">
      <alignment vertical="center"/>
    </xf>
    <xf numFmtId="0" fontId="7" fillId="3" borderId="0" xfId="0" applyFont="1" applyFill="1">
      <alignment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9" fillId="3" borderId="0" xfId="0" applyFont="1" applyFill="1">
      <alignment vertical="center"/>
    </xf>
    <xf numFmtId="40" fontId="6" fillId="3" borderId="0" xfId="1" applyNumberFormat="1" applyFont="1" applyFill="1" applyBorder="1">
      <alignment vertical="center"/>
    </xf>
    <xf numFmtId="10" fontId="0" fillId="3" borderId="0" xfId="2" quotePrefix="1" applyNumberFormat="1" applyFont="1" applyFill="1" applyBorder="1" applyAlignment="1">
      <alignment horizontal="center" vertical="center"/>
    </xf>
    <xf numFmtId="179" fontId="0" fillId="3" borderId="0" xfId="2" applyNumberFormat="1" applyFont="1" applyFill="1" applyBorder="1">
      <alignment vertical="center"/>
    </xf>
  </cellXfs>
  <cellStyles count="5">
    <cellStyle name="パーセント" xfId="2" builtinId="5"/>
    <cellStyle name="桁区切り" xfId="1" builtinId="6"/>
    <cellStyle name="桁区切り 2" xfId="4" xr:uid="{00000000-0005-0000-0000-000002000000}"/>
    <cellStyle name="標準" xfId="0" builtinId="0"/>
    <cellStyle name="標準 2" xfId="3" xr:uid="{00000000-0005-0000-0000-000004000000}"/>
  </cellStyles>
  <dxfs count="0"/>
  <tableStyles count="0" defaultTableStyle="TableStyleMedium2" defaultPivotStyle="PivotStyleLight16"/>
  <colors>
    <mruColors>
      <color rgb="FF3333FF"/>
      <color rgb="FFFF0000"/>
      <color rgb="FF0000FF"/>
      <color rgb="FF95B3D7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accent1"/>
                </a:solidFill>
              </a:defRPr>
            </a:pPr>
            <a:r>
              <a:rPr lang="ja-JP" altLang="en-US" sz="1200">
                <a:solidFill>
                  <a:srgbClr val="0000FF"/>
                </a:solidFill>
              </a:rPr>
              <a:t>電気代</a:t>
            </a:r>
            <a:r>
              <a:rPr lang="ja-JP" altLang="en-US" sz="1200">
                <a:solidFill>
                  <a:sysClr val="windowText" lastClr="000000"/>
                </a:solidFill>
              </a:rPr>
              <a:t> と </a:t>
            </a:r>
            <a:r>
              <a:rPr lang="ja-JP" altLang="en-US" sz="1200">
                <a:solidFill>
                  <a:srgbClr val="FF0000"/>
                </a:solidFill>
              </a:rPr>
              <a:t>電気単価</a:t>
            </a:r>
          </a:p>
        </c:rich>
      </c:tx>
      <c:layout>
        <c:manualLayout>
          <c:xMode val="edge"/>
          <c:yMode val="edge"/>
          <c:x val="0.42435436183126257"/>
          <c:y val="0"/>
        </c:manualLayout>
      </c:layout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3696128220661618E-2"/>
          <c:y val="8.9769959437306701E-2"/>
          <c:w val="0.81478686211654361"/>
          <c:h val="0.64830549696098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集計!$A$17</c:f>
              <c:strCache>
                <c:ptCount val="1"/>
                <c:pt idx="0">
                  <c:v>硬質材料製造課</c:v>
                </c:pt>
              </c:strCache>
            </c:strRef>
          </c:tx>
          <c:invertIfNegative val="0"/>
          <c:cat>
            <c:strRef>
              <c:f>(集計!$B$1:$M$1,集計!$B$16:$M$16,集計!$B$31:$M$31,集計!$B$46:$M$46,集計!$B$61:$M$61,集計!$B$76:$M$76,集計!$B$91:$M$91,集計!$B$106:$M$106,集計!$B$121:$M$121,集計!$B$136:$M$136,集計!$B$151:$M$151,集計!$B$166:$M$166,集計!$B$166:$M$166)</c:f>
              <c:strCache>
                <c:ptCount val="156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FY24/4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FY24/4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</c:strCache>
            </c:strRef>
          </c:cat>
          <c:val>
            <c:numRef>
              <c:f>(集計!$B$2:$M$2,集計!$B$17:$M$17,集計!$B$32:$M$32,集計!$B$47:$M$47,集計!$B$62:$M$62,集計!$B$77:$M$77,集計!$B$92:$M$92,集計!$B$107:$M$107,集計!$B$122:$M$122,集計!$B$137:$M$137,集計!$B$152:$M$152,集計!$B$167:$M$167)</c:f>
              <c:numCache>
                <c:formatCode>#,##0_);[Red]\(#,##0\)</c:formatCode>
                <c:ptCount val="144"/>
                <c:pt idx="0">
                  <c:v>812644</c:v>
                </c:pt>
                <c:pt idx="1">
                  <c:v>883720</c:v>
                </c:pt>
                <c:pt idx="2">
                  <c:v>1021538</c:v>
                </c:pt>
                <c:pt idx="3">
                  <c:v>1105747</c:v>
                </c:pt>
                <c:pt idx="4">
                  <c:v>952104</c:v>
                </c:pt>
                <c:pt idx="5">
                  <c:v>989774</c:v>
                </c:pt>
                <c:pt idx="6">
                  <c:v>988059</c:v>
                </c:pt>
                <c:pt idx="7">
                  <c:v>982412</c:v>
                </c:pt>
                <c:pt idx="8">
                  <c:v>923147</c:v>
                </c:pt>
                <c:pt idx="9">
                  <c:v>864950</c:v>
                </c:pt>
                <c:pt idx="10">
                  <c:v>895410</c:v>
                </c:pt>
                <c:pt idx="11">
                  <c:v>958935</c:v>
                </c:pt>
                <c:pt idx="12">
                  <c:v>1081793</c:v>
                </c:pt>
                <c:pt idx="13">
                  <c:v>1143924</c:v>
                </c:pt>
                <c:pt idx="14">
                  <c:v>1285610</c:v>
                </c:pt>
                <c:pt idx="15">
                  <c:v>1400881</c:v>
                </c:pt>
                <c:pt idx="16">
                  <c:v>1413903</c:v>
                </c:pt>
                <c:pt idx="17">
                  <c:v>1358478</c:v>
                </c:pt>
                <c:pt idx="18">
                  <c:v>1418370</c:v>
                </c:pt>
                <c:pt idx="19">
                  <c:v>1300663</c:v>
                </c:pt>
                <c:pt idx="20">
                  <c:v>1217666</c:v>
                </c:pt>
                <c:pt idx="21">
                  <c:v>1253880</c:v>
                </c:pt>
                <c:pt idx="22">
                  <c:v>1287848</c:v>
                </c:pt>
                <c:pt idx="23">
                  <c:v>1304778</c:v>
                </c:pt>
                <c:pt idx="24">
                  <c:v>1289201</c:v>
                </c:pt>
                <c:pt idx="25">
                  <c:v>1243139</c:v>
                </c:pt>
                <c:pt idx="26">
                  <c:v>1323785</c:v>
                </c:pt>
                <c:pt idx="27">
                  <c:v>1410713</c:v>
                </c:pt>
                <c:pt idx="28">
                  <c:v>1423814</c:v>
                </c:pt>
                <c:pt idx="29">
                  <c:v>1410271</c:v>
                </c:pt>
                <c:pt idx="30">
                  <c:v>1220774</c:v>
                </c:pt>
                <c:pt idx="31">
                  <c:v>1141813</c:v>
                </c:pt>
                <c:pt idx="32">
                  <c:v>1088943</c:v>
                </c:pt>
                <c:pt idx="33">
                  <c:v>1103086</c:v>
                </c:pt>
                <c:pt idx="34">
                  <c:v>1043225</c:v>
                </c:pt>
                <c:pt idx="35">
                  <c:v>1208213</c:v>
                </c:pt>
                <c:pt idx="36">
                  <c:v>1239482</c:v>
                </c:pt>
                <c:pt idx="37">
                  <c:v>1202786</c:v>
                </c:pt>
                <c:pt idx="38">
                  <c:v>1360203</c:v>
                </c:pt>
                <c:pt idx="39">
                  <c:v>1851928</c:v>
                </c:pt>
                <c:pt idx="40">
                  <c:v>1492421</c:v>
                </c:pt>
                <c:pt idx="41">
                  <c:v>1145810</c:v>
                </c:pt>
                <c:pt idx="42">
                  <c:v>1147905</c:v>
                </c:pt>
                <c:pt idx="43">
                  <c:v>1081009</c:v>
                </c:pt>
                <c:pt idx="44">
                  <c:v>963216</c:v>
                </c:pt>
                <c:pt idx="45">
                  <c:v>694714</c:v>
                </c:pt>
                <c:pt idx="46">
                  <c:v>848075</c:v>
                </c:pt>
                <c:pt idx="47">
                  <c:v>906845</c:v>
                </c:pt>
                <c:pt idx="48">
                  <c:v>914640</c:v>
                </c:pt>
                <c:pt idx="49">
                  <c:v>862304</c:v>
                </c:pt>
                <c:pt idx="50">
                  <c:v>894435</c:v>
                </c:pt>
                <c:pt idx="51">
                  <c:v>891988</c:v>
                </c:pt>
                <c:pt idx="52">
                  <c:v>874399</c:v>
                </c:pt>
                <c:pt idx="53">
                  <c:v>1167247</c:v>
                </c:pt>
                <c:pt idx="54">
                  <c:v>983126</c:v>
                </c:pt>
                <c:pt idx="55">
                  <c:v>1011878</c:v>
                </c:pt>
                <c:pt idx="56">
                  <c:v>945912</c:v>
                </c:pt>
                <c:pt idx="57">
                  <c:v>881801</c:v>
                </c:pt>
                <c:pt idx="58">
                  <c:v>735788</c:v>
                </c:pt>
                <c:pt idx="59">
                  <c:v>998740</c:v>
                </c:pt>
                <c:pt idx="60">
                  <c:v>849421</c:v>
                </c:pt>
                <c:pt idx="61">
                  <c:v>750519</c:v>
                </c:pt>
                <c:pt idx="62">
                  <c:v>1045212</c:v>
                </c:pt>
                <c:pt idx="63">
                  <c:v>1099833</c:v>
                </c:pt>
                <c:pt idx="64">
                  <c:v>941929</c:v>
                </c:pt>
                <c:pt idx="65">
                  <c:v>970858</c:v>
                </c:pt>
                <c:pt idx="66">
                  <c:v>933367</c:v>
                </c:pt>
                <c:pt idx="67">
                  <c:v>934122</c:v>
                </c:pt>
                <c:pt idx="68">
                  <c:v>808093</c:v>
                </c:pt>
                <c:pt idx="69">
                  <c:v>884752</c:v>
                </c:pt>
                <c:pt idx="70">
                  <c:v>737870</c:v>
                </c:pt>
                <c:pt idx="71">
                  <c:v>960834</c:v>
                </c:pt>
                <c:pt idx="72">
                  <c:v>812027</c:v>
                </c:pt>
                <c:pt idx="73">
                  <c:v>1146553</c:v>
                </c:pt>
                <c:pt idx="74">
                  <c:v>940839</c:v>
                </c:pt>
                <c:pt idx="75">
                  <c:v>918330</c:v>
                </c:pt>
                <c:pt idx="76">
                  <c:v>917018</c:v>
                </c:pt>
                <c:pt idx="77">
                  <c:v>731272</c:v>
                </c:pt>
                <c:pt idx="78">
                  <c:v>736633</c:v>
                </c:pt>
                <c:pt idx="79">
                  <c:v>755398</c:v>
                </c:pt>
                <c:pt idx="80">
                  <c:v>810977</c:v>
                </c:pt>
                <c:pt idx="81">
                  <c:v>747771</c:v>
                </c:pt>
                <c:pt idx="82">
                  <c:v>736893</c:v>
                </c:pt>
                <c:pt idx="83">
                  <c:v>792484</c:v>
                </c:pt>
                <c:pt idx="84">
                  <c:v>705219</c:v>
                </c:pt>
                <c:pt idx="85">
                  <c:v>904744</c:v>
                </c:pt>
                <c:pt idx="86">
                  <c:v>832001</c:v>
                </c:pt>
                <c:pt idx="87">
                  <c:v>860744</c:v>
                </c:pt>
                <c:pt idx="88">
                  <c:v>792794</c:v>
                </c:pt>
                <c:pt idx="89">
                  <c:v>733641</c:v>
                </c:pt>
                <c:pt idx="90">
                  <c:v>705964</c:v>
                </c:pt>
                <c:pt idx="91">
                  <c:v>692174</c:v>
                </c:pt>
                <c:pt idx="92">
                  <c:v>710072</c:v>
                </c:pt>
                <c:pt idx="93">
                  <c:v>712590</c:v>
                </c:pt>
                <c:pt idx="94">
                  <c:v>698124</c:v>
                </c:pt>
                <c:pt idx="95">
                  <c:v>765813</c:v>
                </c:pt>
                <c:pt idx="96">
                  <c:v>689670</c:v>
                </c:pt>
                <c:pt idx="97">
                  <c:v>706916</c:v>
                </c:pt>
                <c:pt idx="98">
                  <c:v>757648</c:v>
                </c:pt>
                <c:pt idx="99">
                  <c:v>860064</c:v>
                </c:pt>
                <c:pt idx="100">
                  <c:v>803777</c:v>
                </c:pt>
                <c:pt idx="101">
                  <c:v>781787</c:v>
                </c:pt>
                <c:pt idx="102">
                  <c:v>771880</c:v>
                </c:pt>
                <c:pt idx="103">
                  <c:v>711280</c:v>
                </c:pt>
                <c:pt idx="104">
                  <c:v>664962</c:v>
                </c:pt>
                <c:pt idx="105">
                  <c:v>633884</c:v>
                </c:pt>
                <c:pt idx="106">
                  <c:v>620842</c:v>
                </c:pt>
                <c:pt idx="107">
                  <c:v>687446</c:v>
                </c:pt>
                <c:pt idx="108">
                  <c:v>719459</c:v>
                </c:pt>
                <c:pt idx="109">
                  <c:v>780530</c:v>
                </c:pt>
                <c:pt idx="110">
                  <c:v>795788</c:v>
                </c:pt>
                <c:pt idx="111">
                  <c:v>908543</c:v>
                </c:pt>
                <c:pt idx="112">
                  <c:v>859681</c:v>
                </c:pt>
                <c:pt idx="113">
                  <c:v>839597</c:v>
                </c:pt>
                <c:pt idx="114">
                  <c:v>818128</c:v>
                </c:pt>
                <c:pt idx="115">
                  <c:v>817113</c:v>
                </c:pt>
                <c:pt idx="116">
                  <c:v>805712</c:v>
                </c:pt>
                <c:pt idx="117">
                  <c:v>773225</c:v>
                </c:pt>
                <c:pt idx="118">
                  <c:v>765617</c:v>
                </c:pt>
                <c:pt idx="119">
                  <c:v>871030</c:v>
                </c:pt>
                <c:pt idx="120">
                  <c:v>874084</c:v>
                </c:pt>
                <c:pt idx="121">
                  <c:v>951166</c:v>
                </c:pt>
                <c:pt idx="122">
                  <c:v>1207235</c:v>
                </c:pt>
                <c:pt idx="123">
                  <c:v>1445675</c:v>
                </c:pt>
                <c:pt idx="124">
                  <c:v>1603800</c:v>
                </c:pt>
                <c:pt idx="125">
                  <c:v>1434636</c:v>
                </c:pt>
                <c:pt idx="126">
                  <c:v>1525125</c:v>
                </c:pt>
                <c:pt idx="127">
                  <c:v>1443034</c:v>
                </c:pt>
                <c:pt idx="128">
                  <c:v>1579784</c:v>
                </c:pt>
                <c:pt idx="129">
                  <c:v>1553259</c:v>
                </c:pt>
                <c:pt idx="130">
                  <c:v>1415037</c:v>
                </c:pt>
                <c:pt idx="131">
                  <c:v>1585834</c:v>
                </c:pt>
                <c:pt idx="132">
                  <c:v>1439347</c:v>
                </c:pt>
                <c:pt idx="133">
                  <c:v>1223521</c:v>
                </c:pt>
                <c:pt idx="134">
                  <c:v>1273497</c:v>
                </c:pt>
                <c:pt idx="135">
                  <c:v>1391602</c:v>
                </c:pt>
                <c:pt idx="136">
                  <c:v>1320508</c:v>
                </c:pt>
                <c:pt idx="137">
                  <c:v>1171321</c:v>
                </c:pt>
                <c:pt idx="138">
                  <c:v>1025871</c:v>
                </c:pt>
                <c:pt idx="139">
                  <c:v>1037572</c:v>
                </c:pt>
                <c:pt idx="140">
                  <c:v>1032246</c:v>
                </c:pt>
                <c:pt idx="141">
                  <c:v>1027636</c:v>
                </c:pt>
                <c:pt idx="142">
                  <c:v>980438</c:v>
                </c:pt>
                <c:pt idx="143">
                  <c:v>1024864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5-474D-9734-579B7474C02D}"/>
            </c:ext>
          </c:extLst>
        </c:ser>
        <c:ser>
          <c:idx val="1"/>
          <c:order val="1"/>
          <c:tx>
            <c:strRef>
              <c:f>集計!$A$18</c:f>
              <c:strCache>
                <c:ptCount val="1"/>
                <c:pt idx="0">
                  <c:v>ホルダ製造課</c:v>
                </c:pt>
              </c:strCache>
            </c:strRef>
          </c:tx>
          <c:invertIfNegative val="0"/>
          <c:cat>
            <c:strRef>
              <c:f>(集計!$B$1:$M$1,集計!$B$16:$M$16,集計!$B$31:$M$31,集計!$B$46:$M$46,集計!$B$61:$M$61,集計!$B$76:$M$76,集計!$B$91:$M$91,集計!$B$106:$M$106,集計!$B$121:$M$121,集計!$B$136:$M$136,集計!$B$151:$M$151,集計!$B$166:$M$166,集計!$B$166:$M$166)</c:f>
              <c:strCache>
                <c:ptCount val="156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FY24/4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FY24/4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</c:strCache>
            </c:strRef>
          </c:cat>
          <c:val>
            <c:numRef>
              <c:f>(集計!$B$3:$M$3,集計!$B$18:$M$18,集計!$B$33:$M$33,集計!$B$48:$M$48,集計!$B$63:$M$63,集計!$B$78:$M$78,集計!$B$93:$M$93,集計!$B$108:$M$108,集計!$B$123:$M$123,集計!$B$138:$M$138,集計!$B$153:$M$153,集計!$B$168:$M$168)</c:f>
              <c:numCache>
                <c:formatCode>#,##0_);[Red]\(#,##0\)</c:formatCode>
                <c:ptCount val="144"/>
                <c:pt idx="0">
                  <c:v>950666</c:v>
                </c:pt>
                <c:pt idx="1">
                  <c:v>1212643</c:v>
                </c:pt>
                <c:pt idx="2">
                  <c:v>1216017</c:v>
                </c:pt>
                <c:pt idx="3">
                  <c:v>1281633</c:v>
                </c:pt>
                <c:pt idx="4">
                  <c:v>1092062</c:v>
                </c:pt>
                <c:pt idx="5">
                  <c:v>1142520</c:v>
                </c:pt>
                <c:pt idx="6">
                  <c:v>1211731</c:v>
                </c:pt>
                <c:pt idx="7">
                  <c:v>1152662</c:v>
                </c:pt>
                <c:pt idx="8">
                  <c:v>1088700</c:v>
                </c:pt>
                <c:pt idx="9">
                  <c:v>1064227</c:v>
                </c:pt>
                <c:pt idx="10">
                  <c:v>1069269</c:v>
                </c:pt>
                <c:pt idx="11">
                  <c:v>1183304</c:v>
                </c:pt>
                <c:pt idx="12">
                  <c:v>1353785</c:v>
                </c:pt>
                <c:pt idx="13">
                  <c:v>1459204</c:v>
                </c:pt>
                <c:pt idx="14">
                  <c:v>1706353</c:v>
                </c:pt>
                <c:pt idx="15">
                  <c:v>1741501</c:v>
                </c:pt>
                <c:pt idx="16">
                  <c:v>1607452</c:v>
                </c:pt>
                <c:pt idx="17">
                  <c:v>1622962</c:v>
                </c:pt>
                <c:pt idx="18">
                  <c:v>1698689</c:v>
                </c:pt>
                <c:pt idx="19">
                  <c:v>1648157</c:v>
                </c:pt>
                <c:pt idx="20">
                  <c:v>1509422</c:v>
                </c:pt>
                <c:pt idx="21">
                  <c:v>1524376</c:v>
                </c:pt>
                <c:pt idx="22">
                  <c:v>1448180</c:v>
                </c:pt>
                <c:pt idx="23">
                  <c:v>1542723</c:v>
                </c:pt>
                <c:pt idx="24">
                  <c:v>1432850</c:v>
                </c:pt>
                <c:pt idx="25">
                  <c:v>1396448</c:v>
                </c:pt>
                <c:pt idx="26">
                  <c:v>1671455</c:v>
                </c:pt>
                <c:pt idx="27">
                  <c:v>1771374</c:v>
                </c:pt>
                <c:pt idx="28">
                  <c:v>1546396</c:v>
                </c:pt>
                <c:pt idx="29">
                  <c:v>1697194</c:v>
                </c:pt>
                <c:pt idx="30">
                  <c:v>1821992</c:v>
                </c:pt>
                <c:pt idx="31">
                  <c:v>1580130</c:v>
                </c:pt>
                <c:pt idx="32">
                  <c:v>1491777</c:v>
                </c:pt>
                <c:pt idx="33">
                  <c:v>1454481</c:v>
                </c:pt>
                <c:pt idx="34">
                  <c:v>1405847</c:v>
                </c:pt>
                <c:pt idx="35">
                  <c:v>1580415</c:v>
                </c:pt>
                <c:pt idx="36">
                  <c:v>1507927</c:v>
                </c:pt>
                <c:pt idx="37">
                  <c:v>1365903</c:v>
                </c:pt>
                <c:pt idx="38">
                  <c:v>1513785</c:v>
                </c:pt>
                <c:pt idx="39">
                  <c:v>2424505</c:v>
                </c:pt>
                <c:pt idx="40">
                  <c:v>1982422</c:v>
                </c:pt>
                <c:pt idx="41">
                  <c:v>1576417</c:v>
                </c:pt>
                <c:pt idx="42">
                  <c:v>1753508</c:v>
                </c:pt>
                <c:pt idx="43">
                  <c:v>1676635</c:v>
                </c:pt>
                <c:pt idx="44">
                  <c:v>1786638</c:v>
                </c:pt>
                <c:pt idx="45">
                  <c:v>1315500</c:v>
                </c:pt>
                <c:pt idx="46">
                  <c:v>1593951</c:v>
                </c:pt>
                <c:pt idx="47">
                  <c:v>1609722</c:v>
                </c:pt>
                <c:pt idx="48">
                  <c:v>1533690</c:v>
                </c:pt>
                <c:pt idx="49">
                  <c:v>1429165</c:v>
                </c:pt>
                <c:pt idx="50">
                  <c:v>1520841</c:v>
                </c:pt>
                <c:pt idx="51">
                  <c:v>1499921</c:v>
                </c:pt>
                <c:pt idx="52">
                  <c:v>1480529</c:v>
                </c:pt>
                <c:pt idx="53">
                  <c:v>1650210</c:v>
                </c:pt>
                <c:pt idx="54">
                  <c:v>1352391</c:v>
                </c:pt>
                <c:pt idx="55">
                  <c:v>1338443</c:v>
                </c:pt>
                <c:pt idx="56">
                  <c:v>1365879</c:v>
                </c:pt>
                <c:pt idx="57">
                  <c:v>1274418</c:v>
                </c:pt>
                <c:pt idx="58">
                  <c:v>1392917</c:v>
                </c:pt>
                <c:pt idx="59">
                  <c:v>1768676</c:v>
                </c:pt>
                <c:pt idx="60">
                  <c:v>1731435</c:v>
                </c:pt>
                <c:pt idx="61">
                  <c:v>1523268</c:v>
                </c:pt>
                <c:pt idx="62">
                  <c:v>1896578</c:v>
                </c:pt>
                <c:pt idx="63">
                  <c:v>2120617</c:v>
                </c:pt>
                <c:pt idx="64">
                  <c:v>1858076</c:v>
                </c:pt>
                <c:pt idx="65">
                  <c:v>1949745</c:v>
                </c:pt>
                <c:pt idx="66">
                  <c:v>1961541</c:v>
                </c:pt>
                <c:pt idx="67">
                  <c:v>1885080</c:v>
                </c:pt>
                <c:pt idx="68">
                  <c:v>1760789</c:v>
                </c:pt>
                <c:pt idx="69">
                  <c:v>1716576</c:v>
                </c:pt>
                <c:pt idx="70">
                  <c:v>1697261</c:v>
                </c:pt>
                <c:pt idx="71">
                  <c:v>1748012</c:v>
                </c:pt>
                <c:pt idx="72">
                  <c:v>1534196</c:v>
                </c:pt>
                <c:pt idx="73">
                  <c:v>1845468</c:v>
                </c:pt>
                <c:pt idx="74">
                  <c:v>1942194</c:v>
                </c:pt>
                <c:pt idx="75">
                  <c:v>1845958</c:v>
                </c:pt>
                <c:pt idx="76">
                  <c:v>1555273</c:v>
                </c:pt>
                <c:pt idx="77">
                  <c:v>1431653</c:v>
                </c:pt>
                <c:pt idx="78">
                  <c:v>1524587</c:v>
                </c:pt>
                <c:pt idx="79">
                  <c:v>1640269</c:v>
                </c:pt>
                <c:pt idx="80">
                  <c:v>1589016</c:v>
                </c:pt>
                <c:pt idx="81">
                  <c:v>1441271</c:v>
                </c:pt>
                <c:pt idx="82">
                  <c:v>1519588</c:v>
                </c:pt>
                <c:pt idx="83">
                  <c:v>1629452</c:v>
                </c:pt>
                <c:pt idx="84">
                  <c:v>1409661</c:v>
                </c:pt>
                <c:pt idx="85">
                  <c:v>1390276</c:v>
                </c:pt>
                <c:pt idx="86">
                  <c:v>1655645</c:v>
                </c:pt>
                <c:pt idx="87">
                  <c:v>1742025</c:v>
                </c:pt>
                <c:pt idx="88">
                  <c:v>1329477</c:v>
                </c:pt>
                <c:pt idx="89">
                  <c:v>1398503</c:v>
                </c:pt>
                <c:pt idx="90">
                  <c:v>1273999</c:v>
                </c:pt>
                <c:pt idx="91">
                  <c:v>1304488</c:v>
                </c:pt>
                <c:pt idx="92">
                  <c:v>1254174</c:v>
                </c:pt>
                <c:pt idx="93">
                  <c:v>1099746</c:v>
                </c:pt>
                <c:pt idx="94">
                  <c:v>1205826</c:v>
                </c:pt>
                <c:pt idx="95">
                  <c:v>1267822</c:v>
                </c:pt>
                <c:pt idx="96">
                  <c:v>1146002</c:v>
                </c:pt>
                <c:pt idx="97">
                  <c:v>1223907</c:v>
                </c:pt>
                <c:pt idx="98">
                  <c:v>1270162</c:v>
                </c:pt>
                <c:pt idx="99">
                  <c:v>1248292</c:v>
                </c:pt>
                <c:pt idx="100">
                  <c:v>1097298</c:v>
                </c:pt>
                <c:pt idx="101">
                  <c:v>1125129</c:v>
                </c:pt>
                <c:pt idx="102">
                  <c:v>1076822</c:v>
                </c:pt>
                <c:pt idx="103">
                  <c:v>1038313</c:v>
                </c:pt>
                <c:pt idx="104">
                  <c:v>1061153</c:v>
                </c:pt>
                <c:pt idx="105">
                  <c:v>873734</c:v>
                </c:pt>
                <c:pt idx="106">
                  <c:v>1022399</c:v>
                </c:pt>
                <c:pt idx="107">
                  <c:v>1073361</c:v>
                </c:pt>
                <c:pt idx="108">
                  <c:v>1078976</c:v>
                </c:pt>
                <c:pt idx="109">
                  <c:v>1233892</c:v>
                </c:pt>
                <c:pt idx="110">
                  <c:v>1288449</c:v>
                </c:pt>
                <c:pt idx="111">
                  <c:v>1540645</c:v>
                </c:pt>
                <c:pt idx="112">
                  <c:v>1321980</c:v>
                </c:pt>
                <c:pt idx="113">
                  <c:v>1303758</c:v>
                </c:pt>
                <c:pt idx="114">
                  <c:v>1327357</c:v>
                </c:pt>
                <c:pt idx="115">
                  <c:v>1308542</c:v>
                </c:pt>
                <c:pt idx="116">
                  <c:v>1463401</c:v>
                </c:pt>
                <c:pt idx="117">
                  <c:v>1243107</c:v>
                </c:pt>
                <c:pt idx="118">
                  <c:v>1441683</c:v>
                </c:pt>
                <c:pt idx="119">
                  <c:v>1668736</c:v>
                </c:pt>
                <c:pt idx="120">
                  <c:v>1704744</c:v>
                </c:pt>
                <c:pt idx="121">
                  <c:v>1746785</c:v>
                </c:pt>
                <c:pt idx="122">
                  <c:v>2236858</c:v>
                </c:pt>
                <c:pt idx="123">
                  <c:v>2613558</c:v>
                </c:pt>
                <c:pt idx="124">
                  <c:v>2285626</c:v>
                </c:pt>
                <c:pt idx="125">
                  <c:v>2315418</c:v>
                </c:pt>
                <c:pt idx="126">
                  <c:v>2354016</c:v>
                </c:pt>
                <c:pt idx="127">
                  <c:v>2502248</c:v>
                </c:pt>
                <c:pt idx="128">
                  <c:v>2599332</c:v>
                </c:pt>
                <c:pt idx="129">
                  <c:v>2204885</c:v>
                </c:pt>
                <c:pt idx="130">
                  <c:v>2473177</c:v>
                </c:pt>
                <c:pt idx="131">
                  <c:v>2872897</c:v>
                </c:pt>
                <c:pt idx="132">
                  <c:v>2463051</c:v>
                </c:pt>
                <c:pt idx="133">
                  <c:v>1853443</c:v>
                </c:pt>
                <c:pt idx="134">
                  <c:v>2163339</c:v>
                </c:pt>
                <c:pt idx="135">
                  <c:v>2532221</c:v>
                </c:pt>
                <c:pt idx="136">
                  <c:v>2003267</c:v>
                </c:pt>
                <c:pt idx="137">
                  <c:v>2259549</c:v>
                </c:pt>
                <c:pt idx="138">
                  <c:v>2006860</c:v>
                </c:pt>
                <c:pt idx="139">
                  <c:v>2006277</c:v>
                </c:pt>
                <c:pt idx="140">
                  <c:v>1881034</c:v>
                </c:pt>
                <c:pt idx="141">
                  <c:v>1451055</c:v>
                </c:pt>
                <c:pt idx="142">
                  <c:v>1777994</c:v>
                </c:pt>
                <c:pt idx="143">
                  <c:v>1881276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5-474D-9734-579B7474C02D}"/>
            </c:ext>
          </c:extLst>
        </c:ser>
        <c:ser>
          <c:idx val="2"/>
          <c:order val="2"/>
          <c:tx>
            <c:strRef>
              <c:f>集計!$A$64</c:f>
              <c:strCache>
                <c:ptCount val="1"/>
                <c:pt idx="0">
                  <c:v>ソリッド工具製造課</c:v>
                </c:pt>
              </c:strCache>
            </c:strRef>
          </c:tx>
          <c:invertIfNegative val="0"/>
          <c:cat>
            <c:strRef>
              <c:f>(集計!$B$1:$M$1,集計!$B$16:$M$16,集計!$B$31:$M$31,集計!$B$46:$M$46,集計!$B$61:$M$61,集計!$B$76:$M$76,集計!$B$91:$M$91,集計!$B$106:$M$106,集計!$B$121:$M$121,集計!$B$136:$M$136,集計!$B$151:$M$151,集計!$B$166:$M$166,集計!$B$166:$M$166)</c:f>
              <c:strCache>
                <c:ptCount val="156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FY24/4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FY24/4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</c:strCache>
            </c:strRef>
          </c:cat>
          <c:val>
            <c:numRef>
              <c:f>(集計!$B$4:$M$4,集計!$B$19:$M$19,集計!$B$34:$M$34,集計!$B$49:$M$49,集計!$B$64:$M$64,集計!$B$79:$M$79,集計!$B$94:$M$94,集計!$B$109:$M$109,集計!$B$124:$M$124,集計!$B$139:$M$139,集計!$B$154:$M$154,集計!$B$169:$M$169)</c:f>
              <c:numCache>
                <c:formatCode>#,##0_);[Red]\(#,##0\)</c:formatCode>
                <c:ptCount val="144"/>
                <c:pt idx="0">
                  <c:v>816237</c:v>
                </c:pt>
                <c:pt idx="1">
                  <c:v>972218</c:v>
                </c:pt>
                <c:pt idx="2">
                  <c:v>1096283</c:v>
                </c:pt>
                <c:pt idx="3">
                  <c:v>1217959</c:v>
                </c:pt>
                <c:pt idx="4">
                  <c:v>1148838</c:v>
                </c:pt>
                <c:pt idx="5">
                  <c:v>1246379</c:v>
                </c:pt>
                <c:pt idx="6">
                  <c:v>1214870</c:v>
                </c:pt>
                <c:pt idx="7">
                  <c:v>1035792</c:v>
                </c:pt>
                <c:pt idx="8">
                  <c:v>1154810</c:v>
                </c:pt>
                <c:pt idx="9">
                  <c:v>1123786</c:v>
                </c:pt>
                <c:pt idx="10">
                  <c:v>894111</c:v>
                </c:pt>
                <c:pt idx="11">
                  <c:v>877400</c:v>
                </c:pt>
                <c:pt idx="12">
                  <c:v>963077</c:v>
                </c:pt>
                <c:pt idx="13">
                  <c:v>995444</c:v>
                </c:pt>
                <c:pt idx="14">
                  <c:v>1321473</c:v>
                </c:pt>
                <c:pt idx="15">
                  <c:v>1828140</c:v>
                </c:pt>
                <c:pt idx="16">
                  <c:v>1659093</c:v>
                </c:pt>
                <c:pt idx="17">
                  <c:v>1516464</c:v>
                </c:pt>
                <c:pt idx="18">
                  <c:v>1412762</c:v>
                </c:pt>
                <c:pt idx="19">
                  <c:v>1494759</c:v>
                </c:pt>
                <c:pt idx="20">
                  <c:v>1536603</c:v>
                </c:pt>
                <c:pt idx="21">
                  <c:v>1304905</c:v>
                </c:pt>
                <c:pt idx="22">
                  <c:v>1238512</c:v>
                </c:pt>
                <c:pt idx="23">
                  <c:v>1387621</c:v>
                </c:pt>
                <c:pt idx="24">
                  <c:v>1468852</c:v>
                </c:pt>
                <c:pt idx="25">
                  <c:v>1533558</c:v>
                </c:pt>
                <c:pt idx="26">
                  <c:v>1661587</c:v>
                </c:pt>
                <c:pt idx="27">
                  <c:v>1855134</c:v>
                </c:pt>
                <c:pt idx="28">
                  <c:v>1658925</c:v>
                </c:pt>
                <c:pt idx="29">
                  <c:v>1686979</c:v>
                </c:pt>
                <c:pt idx="30">
                  <c:v>1510987</c:v>
                </c:pt>
                <c:pt idx="31">
                  <c:v>1473576</c:v>
                </c:pt>
                <c:pt idx="32">
                  <c:v>1440823</c:v>
                </c:pt>
                <c:pt idx="33">
                  <c:v>1283603</c:v>
                </c:pt>
                <c:pt idx="34">
                  <c:v>1541468</c:v>
                </c:pt>
                <c:pt idx="35">
                  <c:v>1833664</c:v>
                </c:pt>
                <c:pt idx="36">
                  <c:v>1765960</c:v>
                </c:pt>
                <c:pt idx="37">
                  <c:v>1783407</c:v>
                </c:pt>
                <c:pt idx="38">
                  <c:v>2054323</c:v>
                </c:pt>
                <c:pt idx="39">
                  <c:v>1890380</c:v>
                </c:pt>
                <c:pt idx="40">
                  <c:v>1813264</c:v>
                </c:pt>
                <c:pt idx="41">
                  <c:v>1501991</c:v>
                </c:pt>
                <c:pt idx="42">
                  <c:v>1499425</c:v>
                </c:pt>
                <c:pt idx="43">
                  <c:v>1452494</c:v>
                </c:pt>
                <c:pt idx="44">
                  <c:v>1481043</c:v>
                </c:pt>
                <c:pt idx="45">
                  <c:v>1459141</c:v>
                </c:pt>
                <c:pt idx="46">
                  <c:v>1439801</c:v>
                </c:pt>
                <c:pt idx="47">
                  <c:v>1569835</c:v>
                </c:pt>
                <c:pt idx="48">
                  <c:v>1278901</c:v>
                </c:pt>
                <c:pt idx="49">
                  <c:v>1201402</c:v>
                </c:pt>
                <c:pt idx="50">
                  <c:v>1356934</c:v>
                </c:pt>
                <c:pt idx="51">
                  <c:v>1359822</c:v>
                </c:pt>
                <c:pt idx="52">
                  <c:v>1372887</c:v>
                </c:pt>
                <c:pt idx="53">
                  <c:v>1518377</c:v>
                </c:pt>
                <c:pt idx="54">
                  <c:v>1388773</c:v>
                </c:pt>
                <c:pt idx="55">
                  <c:v>1508418</c:v>
                </c:pt>
                <c:pt idx="56">
                  <c:v>1501591</c:v>
                </c:pt>
                <c:pt idx="57">
                  <c:v>1275943</c:v>
                </c:pt>
                <c:pt idx="58">
                  <c:v>1438660</c:v>
                </c:pt>
                <c:pt idx="59">
                  <c:v>1548621</c:v>
                </c:pt>
                <c:pt idx="60">
                  <c:v>1309110</c:v>
                </c:pt>
                <c:pt idx="61">
                  <c:v>1259096</c:v>
                </c:pt>
                <c:pt idx="62">
                  <c:v>1323469</c:v>
                </c:pt>
                <c:pt idx="63">
                  <c:v>1592764</c:v>
                </c:pt>
                <c:pt idx="64">
                  <c:v>1461169</c:v>
                </c:pt>
                <c:pt idx="65">
                  <c:v>1473558</c:v>
                </c:pt>
                <c:pt idx="66">
                  <c:v>1263002</c:v>
                </c:pt>
                <c:pt idx="67">
                  <c:v>1367549</c:v>
                </c:pt>
                <c:pt idx="68">
                  <c:v>1445979</c:v>
                </c:pt>
                <c:pt idx="69">
                  <c:v>1395181</c:v>
                </c:pt>
                <c:pt idx="70">
                  <c:v>1645237</c:v>
                </c:pt>
                <c:pt idx="71">
                  <c:v>1523093</c:v>
                </c:pt>
                <c:pt idx="72">
                  <c:v>1377291</c:v>
                </c:pt>
                <c:pt idx="73">
                  <c:v>1461943</c:v>
                </c:pt>
                <c:pt idx="74">
                  <c:v>1464212</c:v>
                </c:pt>
                <c:pt idx="75">
                  <c:v>1563733</c:v>
                </c:pt>
                <c:pt idx="76">
                  <c:v>1509439</c:v>
                </c:pt>
                <c:pt idx="77">
                  <c:v>1341584</c:v>
                </c:pt>
                <c:pt idx="78">
                  <c:v>1326584</c:v>
                </c:pt>
                <c:pt idx="79">
                  <c:v>1387174</c:v>
                </c:pt>
                <c:pt idx="80">
                  <c:v>1458124</c:v>
                </c:pt>
                <c:pt idx="81">
                  <c:v>1240624</c:v>
                </c:pt>
                <c:pt idx="82">
                  <c:v>1201807</c:v>
                </c:pt>
                <c:pt idx="83">
                  <c:v>1323283</c:v>
                </c:pt>
                <c:pt idx="84">
                  <c:v>1148631</c:v>
                </c:pt>
                <c:pt idx="85">
                  <c:v>1520902</c:v>
                </c:pt>
                <c:pt idx="86">
                  <c:v>1417300</c:v>
                </c:pt>
                <c:pt idx="87">
                  <c:v>1550000</c:v>
                </c:pt>
                <c:pt idx="88">
                  <c:v>1372718</c:v>
                </c:pt>
                <c:pt idx="89">
                  <c:v>1431179</c:v>
                </c:pt>
                <c:pt idx="90">
                  <c:v>1304141</c:v>
                </c:pt>
                <c:pt idx="91">
                  <c:v>1260278</c:v>
                </c:pt>
                <c:pt idx="92">
                  <c:v>1313334</c:v>
                </c:pt>
                <c:pt idx="93">
                  <c:v>1154970</c:v>
                </c:pt>
                <c:pt idx="94">
                  <c:v>1253742</c:v>
                </c:pt>
                <c:pt idx="95">
                  <c:v>1261873</c:v>
                </c:pt>
                <c:pt idx="96">
                  <c:v>1105661</c:v>
                </c:pt>
                <c:pt idx="97">
                  <c:v>1025421</c:v>
                </c:pt>
                <c:pt idx="98">
                  <c:v>1257618</c:v>
                </c:pt>
                <c:pt idx="99">
                  <c:v>1395307</c:v>
                </c:pt>
                <c:pt idx="100">
                  <c:v>1327430</c:v>
                </c:pt>
                <c:pt idx="101">
                  <c:v>1369057</c:v>
                </c:pt>
                <c:pt idx="102">
                  <c:v>1197268</c:v>
                </c:pt>
                <c:pt idx="103">
                  <c:v>1256487</c:v>
                </c:pt>
                <c:pt idx="104">
                  <c:v>1337754</c:v>
                </c:pt>
                <c:pt idx="105">
                  <c:v>1106188</c:v>
                </c:pt>
                <c:pt idx="106">
                  <c:v>1275396</c:v>
                </c:pt>
                <c:pt idx="107">
                  <c:v>1284884</c:v>
                </c:pt>
                <c:pt idx="108">
                  <c:v>1238438</c:v>
                </c:pt>
                <c:pt idx="109">
                  <c:v>1230736</c:v>
                </c:pt>
                <c:pt idx="110">
                  <c:v>1446822</c:v>
                </c:pt>
                <c:pt idx="111">
                  <c:v>1622748</c:v>
                </c:pt>
                <c:pt idx="112">
                  <c:v>1413414</c:v>
                </c:pt>
                <c:pt idx="113">
                  <c:v>1469596</c:v>
                </c:pt>
                <c:pt idx="114">
                  <c:v>1484901</c:v>
                </c:pt>
                <c:pt idx="115">
                  <c:v>1530138</c:v>
                </c:pt>
                <c:pt idx="116">
                  <c:v>1599807</c:v>
                </c:pt>
                <c:pt idx="117">
                  <c:v>1433252</c:v>
                </c:pt>
                <c:pt idx="118">
                  <c:v>1660747</c:v>
                </c:pt>
                <c:pt idx="119">
                  <c:v>1875932</c:v>
                </c:pt>
                <c:pt idx="120">
                  <c:v>1615475</c:v>
                </c:pt>
                <c:pt idx="121">
                  <c:v>1544969</c:v>
                </c:pt>
                <c:pt idx="122">
                  <c:v>1887125</c:v>
                </c:pt>
                <c:pt idx="123">
                  <c:v>2039922</c:v>
                </c:pt>
                <c:pt idx="124">
                  <c:v>1707177</c:v>
                </c:pt>
                <c:pt idx="125">
                  <c:v>2043627</c:v>
                </c:pt>
                <c:pt idx="126">
                  <c:v>2010344</c:v>
                </c:pt>
                <c:pt idx="127">
                  <c:v>2222972</c:v>
                </c:pt>
                <c:pt idx="128">
                  <c:v>2271757</c:v>
                </c:pt>
                <c:pt idx="129">
                  <c:v>2440829</c:v>
                </c:pt>
                <c:pt idx="130">
                  <c:v>2626703</c:v>
                </c:pt>
                <c:pt idx="131">
                  <c:v>2494981</c:v>
                </c:pt>
                <c:pt idx="132">
                  <c:v>2196960</c:v>
                </c:pt>
                <c:pt idx="133">
                  <c:v>1795213</c:v>
                </c:pt>
                <c:pt idx="134">
                  <c:v>2228391</c:v>
                </c:pt>
                <c:pt idx="135">
                  <c:v>2594360</c:v>
                </c:pt>
                <c:pt idx="136">
                  <c:v>2103006</c:v>
                </c:pt>
                <c:pt idx="137">
                  <c:v>2178604</c:v>
                </c:pt>
                <c:pt idx="138">
                  <c:v>1874267</c:v>
                </c:pt>
                <c:pt idx="139">
                  <c:v>1937226</c:v>
                </c:pt>
                <c:pt idx="140">
                  <c:v>1895504</c:v>
                </c:pt>
                <c:pt idx="141">
                  <c:v>1778435</c:v>
                </c:pt>
                <c:pt idx="142">
                  <c:v>1883070</c:v>
                </c:pt>
                <c:pt idx="143">
                  <c:v>2170988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5-474D-9734-579B7474C02D}"/>
            </c:ext>
          </c:extLst>
        </c:ser>
        <c:ser>
          <c:idx val="3"/>
          <c:order val="3"/>
          <c:tx>
            <c:strRef>
              <c:f>集計!$A$20</c:f>
              <c:strCache>
                <c:ptCount val="1"/>
                <c:pt idx="0">
                  <c:v>生産技術課</c:v>
                </c:pt>
              </c:strCache>
            </c:strRef>
          </c:tx>
          <c:invertIfNegative val="0"/>
          <c:cat>
            <c:strRef>
              <c:f>(集計!$B$1:$M$1,集計!$B$16:$M$16,集計!$B$31:$M$31,集計!$B$46:$M$46,集計!$B$61:$M$61,集計!$B$76:$M$76,集計!$B$91:$M$91,集計!$B$106:$M$106,集計!$B$121:$M$121,集計!$B$136:$M$136,集計!$B$151:$M$151,集計!$B$166:$M$166,集計!$B$166:$M$166)</c:f>
              <c:strCache>
                <c:ptCount val="156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FY24/4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FY24/4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</c:strCache>
            </c:strRef>
          </c:cat>
          <c:val>
            <c:numRef>
              <c:f>(集計!$B$5:$M$5,集計!$B$20:$M$20,集計!$B$35:$M$35,集計!$B$50:$M$50,集計!$B$65:$M$65,集計!$B$80:$M$80,集計!$B$95:$M$95,集計!$B$110:$M$110,集計!$B$125:$M$125,集計!$B$140:$M$140,集計!$B$155:$M$155,集計!$B$170:$M$170)</c:f>
              <c:numCache>
                <c:formatCode>#,##0_);[Red]\(#,##0\)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665</c:v>
                </c:pt>
                <c:pt idx="20">
                  <c:v>630</c:v>
                </c:pt>
                <c:pt idx="21">
                  <c:v>793</c:v>
                </c:pt>
                <c:pt idx="22">
                  <c:v>1042</c:v>
                </c:pt>
                <c:pt idx="23">
                  <c:v>898</c:v>
                </c:pt>
                <c:pt idx="24">
                  <c:v>272</c:v>
                </c:pt>
                <c:pt idx="25">
                  <c:v>882</c:v>
                </c:pt>
                <c:pt idx="26">
                  <c:v>318</c:v>
                </c:pt>
                <c:pt idx="27">
                  <c:v>498</c:v>
                </c:pt>
                <c:pt idx="28">
                  <c:v>470</c:v>
                </c:pt>
                <c:pt idx="29">
                  <c:v>572</c:v>
                </c:pt>
                <c:pt idx="30">
                  <c:v>712</c:v>
                </c:pt>
                <c:pt idx="31">
                  <c:v>617</c:v>
                </c:pt>
                <c:pt idx="32">
                  <c:v>1014</c:v>
                </c:pt>
                <c:pt idx="33">
                  <c:v>1146</c:v>
                </c:pt>
                <c:pt idx="34">
                  <c:v>1200</c:v>
                </c:pt>
                <c:pt idx="35">
                  <c:v>1117</c:v>
                </c:pt>
                <c:pt idx="36">
                  <c:v>1028</c:v>
                </c:pt>
                <c:pt idx="37">
                  <c:v>616</c:v>
                </c:pt>
                <c:pt idx="38">
                  <c:v>755</c:v>
                </c:pt>
                <c:pt idx="39">
                  <c:v>296</c:v>
                </c:pt>
                <c:pt idx="40">
                  <c:v>276</c:v>
                </c:pt>
                <c:pt idx="41">
                  <c:v>12962</c:v>
                </c:pt>
                <c:pt idx="42">
                  <c:v>14382</c:v>
                </c:pt>
                <c:pt idx="43">
                  <c:v>14222</c:v>
                </c:pt>
                <c:pt idx="44">
                  <c:v>14974</c:v>
                </c:pt>
                <c:pt idx="45">
                  <c:v>12782</c:v>
                </c:pt>
                <c:pt idx="46">
                  <c:v>13794</c:v>
                </c:pt>
                <c:pt idx="47">
                  <c:v>13858</c:v>
                </c:pt>
                <c:pt idx="48">
                  <c:v>13026</c:v>
                </c:pt>
                <c:pt idx="49">
                  <c:v>12174</c:v>
                </c:pt>
                <c:pt idx="50">
                  <c:v>12204</c:v>
                </c:pt>
                <c:pt idx="51">
                  <c:v>12694</c:v>
                </c:pt>
                <c:pt idx="52">
                  <c:v>13442</c:v>
                </c:pt>
                <c:pt idx="53">
                  <c:v>12802</c:v>
                </c:pt>
                <c:pt idx="54">
                  <c:v>10496</c:v>
                </c:pt>
                <c:pt idx="55">
                  <c:v>11136</c:v>
                </c:pt>
                <c:pt idx="56">
                  <c:v>11578</c:v>
                </c:pt>
                <c:pt idx="57">
                  <c:v>11998</c:v>
                </c:pt>
                <c:pt idx="58">
                  <c:v>10636</c:v>
                </c:pt>
                <c:pt idx="59">
                  <c:v>10980</c:v>
                </c:pt>
                <c:pt idx="60">
                  <c:v>13940</c:v>
                </c:pt>
                <c:pt idx="61">
                  <c:v>10774</c:v>
                </c:pt>
                <c:pt idx="62">
                  <c:v>13472</c:v>
                </c:pt>
                <c:pt idx="63">
                  <c:v>15196</c:v>
                </c:pt>
                <c:pt idx="64">
                  <c:v>14982</c:v>
                </c:pt>
                <c:pt idx="65">
                  <c:v>13478</c:v>
                </c:pt>
                <c:pt idx="66">
                  <c:v>13548</c:v>
                </c:pt>
                <c:pt idx="67">
                  <c:v>13678</c:v>
                </c:pt>
                <c:pt idx="68">
                  <c:v>12832</c:v>
                </c:pt>
                <c:pt idx="69">
                  <c:v>13112</c:v>
                </c:pt>
                <c:pt idx="70">
                  <c:v>12468</c:v>
                </c:pt>
                <c:pt idx="71">
                  <c:v>14316</c:v>
                </c:pt>
                <c:pt idx="72">
                  <c:v>11300</c:v>
                </c:pt>
                <c:pt idx="73">
                  <c:v>14542</c:v>
                </c:pt>
                <c:pt idx="74">
                  <c:v>13254</c:v>
                </c:pt>
                <c:pt idx="75">
                  <c:v>12874</c:v>
                </c:pt>
                <c:pt idx="76">
                  <c:v>11800</c:v>
                </c:pt>
                <c:pt idx="77">
                  <c:v>10106</c:v>
                </c:pt>
                <c:pt idx="78">
                  <c:v>10888</c:v>
                </c:pt>
                <c:pt idx="79">
                  <c:v>10482</c:v>
                </c:pt>
                <c:pt idx="80">
                  <c:v>11058</c:v>
                </c:pt>
                <c:pt idx="81">
                  <c:v>11604</c:v>
                </c:pt>
                <c:pt idx="82">
                  <c:v>10980</c:v>
                </c:pt>
                <c:pt idx="83">
                  <c:v>11354</c:v>
                </c:pt>
                <c:pt idx="84">
                  <c:v>9958</c:v>
                </c:pt>
                <c:pt idx="85">
                  <c:v>11848</c:v>
                </c:pt>
                <c:pt idx="86">
                  <c:v>318</c:v>
                </c:pt>
                <c:pt idx="87">
                  <c:v>12102</c:v>
                </c:pt>
                <c:pt idx="88">
                  <c:v>9440</c:v>
                </c:pt>
                <c:pt idx="89">
                  <c:v>9628</c:v>
                </c:pt>
                <c:pt idx="90">
                  <c:v>8896</c:v>
                </c:pt>
                <c:pt idx="91">
                  <c:v>8410</c:v>
                </c:pt>
                <c:pt idx="92">
                  <c:v>8450</c:v>
                </c:pt>
                <c:pt idx="93">
                  <c:v>7964</c:v>
                </c:pt>
                <c:pt idx="94">
                  <c:v>7630</c:v>
                </c:pt>
                <c:pt idx="95">
                  <c:v>8310</c:v>
                </c:pt>
                <c:pt idx="96">
                  <c:v>7724</c:v>
                </c:pt>
                <c:pt idx="97">
                  <c:v>8234</c:v>
                </c:pt>
                <c:pt idx="98">
                  <c:v>8054</c:v>
                </c:pt>
                <c:pt idx="99">
                  <c:v>8556</c:v>
                </c:pt>
                <c:pt idx="100">
                  <c:v>8100</c:v>
                </c:pt>
                <c:pt idx="101">
                  <c:v>7786</c:v>
                </c:pt>
                <c:pt idx="102">
                  <c:v>8012</c:v>
                </c:pt>
                <c:pt idx="103">
                  <c:v>7616</c:v>
                </c:pt>
                <c:pt idx="104">
                  <c:v>7520</c:v>
                </c:pt>
                <c:pt idx="105">
                  <c:v>6584</c:v>
                </c:pt>
                <c:pt idx="106">
                  <c:v>6386</c:v>
                </c:pt>
                <c:pt idx="107">
                  <c:v>6276</c:v>
                </c:pt>
                <c:pt idx="108">
                  <c:v>6730</c:v>
                </c:pt>
                <c:pt idx="109">
                  <c:v>7776</c:v>
                </c:pt>
                <c:pt idx="110">
                  <c:v>7450</c:v>
                </c:pt>
                <c:pt idx="111">
                  <c:v>8086</c:v>
                </c:pt>
                <c:pt idx="112">
                  <c:v>7834</c:v>
                </c:pt>
                <c:pt idx="113">
                  <c:v>7846</c:v>
                </c:pt>
                <c:pt idx="114">
                  <c:v>7556</c:v>
                </c:pt>
                <c:pt idx="115">
                  <c:v>7928</c:v>
                </c:pt>
                <c:pt idx="116">
                  <c:v>8074</c:v>
                </c:pt>
                <c:pt idx="117">
                  <c:v>7404</c:v>
                </c:pt>
                <c:pt idx="118">
                  <c:v>8006</c:v>
                </c:pt>
                <c:pt idx="119">
                  <c:v>9258</c:v>
                </c:pt>
                <c:pt idx="120">
                  <c:v>9386</c:v>
                </c:pt>
                <c:pt idx="121">
                  <c:v>9130</c:v>
                </c:pt>
                <c:pt idx="122">
                  <c:v>10152</c:v>
                </c:pt>
                <c:pt idx="123">
                  <c:v>11822</c:v>
                </c:pt>
                <c:pt idx="124">
                  <c:v>10902</c:v>
                </c:pt>
                <c:pt idx="125">
                  <c:v>10626</c:v>
                </c:pt>
                <c:pt idx="126">
                  <c:v>12716</c:v>
                </c:pt>
                <c:pt idx="127">
                  <c:v>12820</c:v>
                </c:pt>
                <c:pt idx="128">
                  <c:v>14534</c:v>
                </c:pt>
                <c:pt idx="129">
                  <c:v>13470</c:v>
                </c:pt>
                <c:pt idx="130">
                  <c:v>12970</c:v>
                </c:pt>
                <c:pt idx="131">
                  <c:v>14286</c:v>
                </c:pt>
                <c:pt idx="132">
                  <c:v>13392</c:v>
                </c:pt>
                <c:pt idx="133">
                  <c:v>10880</c:v>
                </c:pt>
                <c:pt idx="134">
                  <c:v>11426</c:v>
                </c:pt>
                <c:pt idx="135">
                  <c:v>12572</c:v>
                </c:pt>
                <c:pt idx="136">
                  <c:v>11692</c:v>
                </c:pt>
                <c:pt idx="137">
                  <c:v>10326</c:v>
                </c:pt>
                <c:pt idx="138">
                  <c:v>9836</c:v>
                </c:pt>
                <c:pt idx="139">
                  <c:v>9712</c:v>
                </c:pt>
                <c:pt idx="140">
                  <c:v>9620</c:v>
                </c:pt>
                <c:pt idx="141">
                  <c:v>10336</c:v>
                </c:pt>
                <c:pt idx="142">
                  <c:v>8906</c:v>
                </c:pt>
                <c:pt idx="143">
                  <c:v>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5-474D-9734-579B7474C02D}"/>
            </c:ext>
          </c:extLst>
        </c:ser>
        <c:ser>
          <c:idx val="4"/>
          <c:order val="4"/>
          <c:tx>
            <c:strRef>
              <c:f>集計!$A$21</c:f>
              <c:strCache>
                <c:ptCount val="1"/>
                <c:pt idx="0">
                  <c:v>管理課</c:v>
                </c:pt>
              </c:strCache>
            </c:strRef>
          </c:tx>
          <c:invertIfNegative val="0"/>
          <c:cat>
            <c:strRef>
              <c:f>(集計!$B$1:$M$1,集計!$B$16:$M$16,集計!$B$31:$M$31,集計!$B$46:$M$46,集計!$B$61:$M$61,集計!$B$76:$M$76,集計!$B$91:$M$91,集計!$B$106:$M$106,集計!$B$121:$M$121,集計!$B$136:$M$136,集計!$B$151:$M$151,集計!$B$166:$M$166,集計!$B$166:$M$166)</c:f>
              <c:strCache>
                <c:ptCount val="156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FY24/4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FY24/4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</c:strCache>
            </c:strRef>
          </c:cat>
          <c:val>
            <c:numRef>
              <c:f>(集計!$B$6:$M$6,集計!$B$21:$M$21,集計!$B$36:$M$36,集計!$B$51:$M$51,集計!$B$66:$M$66,集計!$B$81:$M$81,集計!$B$96:$M$96,集計!$B$111:$M$111,集計!$B$126:$M$126,集計!$B$141:$M$141,集計!$B$156:$M$156,集計!$B$171:$M$171)</c:f>
              <c:numCache>
                <c:formatCode>#,##0_);[Red]\(#,##0\)</c:formatCode>
                <c:ptCount val="144"/>
                <c:pt idx="0">
                  <c:v>687734</c:v>
                </c:pt>
                <c:pt idx="1">
                  <c:v>810208</c:v>
                </c:pt>
                <c:pt idx="2">
                  <c:v>923211</c:v>
                </c:pt>
                <c:pt idx="3">
                  <c:v>1120354</c:v>
                </c:pt>
                <c:pt idx="4">
                  <c:v>981601</c:v>
                </c:pt>
                <c:pt idx="5">
                  <c:v>962560</c:v>
                </c:pt>
                <c:pt idx="6">
                  <c:v>831405</c:v>
                </c:pt>
                <c:pt idx="7">
                  <c:v>725781</c:v>
                </c:pt>
                <c:pt idx="8">
                  <c:v>699743</c:v>
                </c:pt>
                <c:pt idx="9">
                  <c:v>750377</c:v>
                </c:pt>
                <c:pt idx="10">
                  <c:v>753358</c:v>
                </c:pt>
                <c:pt idx="11">
                  <c:v>817046</c:v>
                </c:pt>
                <c:pt idx="12">
                  <c:v>834987</c:v>
                </c:pt>
                <c:pt idx="13">
                  <c:v>1026495</c:v>
                </c:pt>
                <c:pt idx="14">
                  <c:v>1359722</c:v>
                </c:pt>
                <c:pt idx="15">
                  <c:v>1540200</c:v>
                </c:pt>
                <c:pt idx="16">
                  <c:v>1623473</c:v>
                </c:pt>
                <c:pt idx="17">
                  <c:v>1364419</c:v>
                </c:pt>
                <c:pt idx="18">
                  <c:v>1338282</c:v>
                </c:pt>
                <c:pt idx="19">
                  <c:v>1163223</c:v>
                </c:pt>
                <c:pt idx="20">
                  <c:v>1022566</c:v>
                </c:pt>
                <c:pt idx="21">
                  <c:v>1017339</c:v>
                </c:pt>
                <c:pt idx="22">
                  <c:v>837570</c:v>
                </c:pt>
                <c:pt idx="23">
                  <c:v>889761</c:v>
                </c:pt>
                <c:pt idx="24">
                  <c:v>957064</c:v>
                </c:pt>
                <c:pt idx="25">
                  <c:v>1124097</c:v>
                </c:pt>
                <c:pt idx="26">
                  <c:v>1373009</c:v>
                </c:pt>
                <c:pt idx="27">
                  <c:v>1541886</c:v>
                </c:pt>
                <c:pt idx="28">
                  <c:v>1595368</c:v>
                </c:pt>
                <c:pt idx="29">
                  <c:v>1413690</c:v>
                </c:pt>
                <c:pt idx="30">
                  <c:v>1235817</c:v>
                </c:pt>
                <c:pt idx="31">
                  <c:v>1018772</c:v>
                </c:pt>
                <c:pt idx="32">
                  <c:v>933749</c:v>
                </c:pt>
                <c:pt idx="33">
                  <c:v>859161</c:v>
                </c:pt>
                <c:pt idx="34">
                  <c:v>908691</c:v>
                </c:pt>
                <c:pt idx="35">
                  <c:v>947916</c:v>
                </c:pt>
                <c:pt idx="36">
                  <c:v>969930</c:v>
                </c:pt>
                <c:pt idx="37">
                  <c:v>1100244</c:v>
                </c:pt>
                <c:pt idx="38">
                  <c:v>1247688</c:v>
                </c:pt>
                <c:pt idx="39">
                  <c:v>1015614</c:v>
                </c:pt>
                <c:pt idx="40">
                  <c:v>938740</c:v>
                </c:pt>
                <c:pt idx="41">
                  <c:v>476170</c:v>
                </c:pt>
                <c:pt idx="42">
                  <c:v>446524</c:v>
                </c:pt>
                <c:pt idx="43">
                  <c:v>381610</c:v>
                </c:pt>
                <c:pt idx="44">
                  <c:v>410590</c:v>
                </c:pt>
                <c:pt idx="45">
                  <c:v>369704</c:v>
                </c:pt>
                <c:pt idx="46">
                  <c:v>467144</c:v>
                </c:pt>
                <c:pt idx="47">
                  <c:v>353921</c:v>
                </c:pt>
                <c:pt idx="48">
                  <c:v>347818</c:v>
                </c:pt>
                <c:pt idx="49">
                  <c:v>370886</c:v>
                </c:pt>
                <c:pt idx="50">
                  <c:v>438073</c:v>
                </c:pt>
                <c:pt idx="51">
                  <c:v>495111</c:v>
                </c:pt>
                <c:pt idx="52">
                  <c:v>560484</c:v>
                </c:pt>
                <c:pt idx="53">
                  <c:v>514237</c:v>
                </c:pt>
                <c:pt idx="54">
                  <c:v>349170</c:v>
                </c:pt>
                <c:pt idx="55">
                  <c:v>299098</c:v>
                </c:pt>
                <c:pt idx="56">
                  <c:v>308195</c:v>
                </c:pt>
                <c:pt idx="57">
                  <c:v>340546</c:v>
                </c:pt>
                <c:pt idx="58">
                  <c:v>299439</c:v>
                </c:pt>
                <c:pt idx="59">
                  <c:v>305617</c:v>
                </c:pt>
                <c:pt idx="60">
                  <c:v>260253</c:v>
                </c:pt>
                <c:pt idx="61">
                  <c:v>284070</c:v>
                </c:pt>
                <c:pt idx="62">
                  <c:v>380253</c:v>
                </c:pt>
                <c:pt idx="63">
                  <c:v>611172</c:v>
                </c:pt>
                <c:pt idx="64">
                  <c:v>606138</c:v>
                </c:pt>
                <c:pt idx="65">
                  <c:v>456902</c:v>
                </c:pt>
                <c:pt idx="66">
                  <c:v>320479</c:v>
                </c:pt>
                <c:pt idx="67">
                  <c:v>296603</c:v>
                </c:pt>
                <c:pt idx="68">
                  <c:v>340540</c:v>
                </c:pt>
                <c:pt idx="69">
                  <c:v>380525</c:v>
                </c:pt>
                <c:pt idx="70">
                  <c:v>400824</c:v>
                </c:pt>
                <c:pt idx="71">
                  <c:v>316286</c:v>
                </c:pt>
                <c:pt idx="72">
                  <c:v>268384</c:v>
                </c:pt>
                <c:pt idx="73">
                  <c:v>374181</c:v>
                </c:pt>
                <c:pt idx="74">
                  <c:v>374698</c:v>
                </c:pt>
                <c:pt idx="75">
                  <c:v>542720</c:v>
                </c:pt>
                <c:pt idx="76">
                  <c:v>518728</c:v>
                </c:pt>
                <c:pt idx="77">
                  <c:v>386864</c:v>
                </c:pt>
                <c:pt idx="78">
                  <c:v>314435</c:v>
                </c:pt>
                <c:pt idx="79">
                  <c:v>312935</c:v>
                </c:pt>
                <c:pt idx="80">
                  <c:v>315761</c:v>
                </c:pt>
                <c:pt idx="81">
                  <c:v>341600</c:v>
                </c:pt>
                <c:pt idx="82">
                  <c:v>342531</c:v>
                </c:pt>
                <c:pt idx="83">
                  <c:v>318458</c:v>
                </c:pt>
                <c:pt idx="84">
                  <c:v>280656</c:v>
                </c:pt>
                <c:pt idx="85">
                  <c:v>331400</c:v>
                </c:pt>
                <c:pt idx="86">
                  <c:v>356846</c:v>
                </c:pt>
                <c:pt idx="87">
                  <c:v>442386</c:v>
                </c:pt>
                <c:pt idx="88">
                  <c:v>495231</c:v>
                </c:pt>
                <c:pt idx="89">
                  <c:v>412589</c:v>
                </c:pt>
                <c:pt idx="90">
                  <c:v>326687</c:v>
                </c:pt>
                <c:pt idx="91">
                  <c:v>258207</c:v>
                </c:pt>
                <c:pt idx="92">
                  <c:v>293237</c:v>
                </c:pt>
                <c:pt idx="93">
                  <c:v>275283</c:v>
                </c:pt>
                <c:pt idx="94">
                  <c:v>314760</c:v>
                </c:pt>
                <c:pt idx="95">
                  <c:v>334232</c:v>
                </c:pt>
                <c:pt idx="96">
                  <c:v>191341</c:v>
                </c:pt>
                <c:pt idx="97">
                  <c:v>230473</c:v>
                </c:pt>
                <c:pt idx="98">
                  <c:v>318701</c:v>
                </c:pt>
                <c:pt idx="99">
                  <c:v>401637</c:v>
                </c:pt>
                <c:pt idx="100">
                  <c:v>500008</c:v>
                </c:pt>
                <c:pt idx="101">
                  <c:v>407405</c:v>
                </c:pt>
                <c:pt idx="102">
                  <c:v>217987</c:v>
                </c:pt>
                <c:pt idx="103">
                  <c:v>200291</c:v>
                </c:pt>
                <c:pt idx="104">
                  <c:v>261801</c:v>
                </c:pt>
                <c:pt idx="105">
                  <c:v>252827</c:v>
                </c:pt>
                <c:pt idx="106">
                  <c:v>238219</c:v>
                </c:pt>
                <c:pt idx="107">
                  <c:v>210076</c:v>
                </c:pt>
                <c:pt idx="108">
                  <c:v>185011</c:v>
                </c:pt>
                <c:pt idx="109">
                  <c:v>281304</c:v>
                </c:pt>
                <c:pt idx="110">
                  <c:v>371512</c:v>
                </c:pt>
                <c:pt idx="111">
                  <c:v>527116</c:v>
                </c:pt>
                <c:pt idx="112">
                  <c:v>526545</c:v>
                </c:pt>
                <c:pt idx="113">
                  <c:v>430396</c:v>
                </c:pt>
                <c:pt idx="114">
                  <c:v>342283</c:v>
                </c:pt>
                <c:pt idx="115">
                  <c:v>232340</c:v>
                </c:pt>
                <c:pt idx="116">
                  <c:v>352786</c:v>
                </c:pt>
                <c:pt idx="117">
                  <c:v>514039</c:v>
                </c:pt>
                <c:pt idx="118">
                  <c:v>460044</c:v>
                </c:pt>
                <c:pt idx="119">
                  <c:v>405526</c:v>
                </c:pt>
                <c:pt idx="120">
                  <c:v>299426</c:v>
                </c:pt>
                <c:pt idx="121">
                  <c:v>380978</c:v>
                </c:pt>
                <c:pt idx="122">
                  <c:v>613738</c:v>
                </c:pt>
                <c:pt idx="123">
                  <c:v>828702</c:v>
                </c:pt>
                <c:pt idx="124">
                  <c:v>894594</c:v>
                </c:pt>
                <c:pt idx="125">
                  <c:v>722897</c:v>
                </c:pt>
                <c:pt idx="126">
                  <c:v>551924</c:v>
                </c:pt>
                <c:pt idx="127">
                  <c:v>474730</c:v>
                </c:pt>
                <c:pt idx="128">
                  <c:v>618103</c:v>
                </c:pt>
                <c:pt idx="129">
                  <c:v>698658</c:v>
                </c:pt>
                <c:pt idx="130">
                  <c:v>761427</c:v>
                </c:pt>
                <c:pt idx="131">
                  <c:v>630264</c:v>
                </c:pt>
                <c:pt idx="132">
                  <c:v>464518</c:v>
                </c:pt>
                <c:pt idx="133">
                  <c:v>461982</c:v>
                </c:pt>
                <c:pt idx="134">
                  <c:v>559635</c:v>
                </c:pt>
                <c:pt idx="135">
                  <c:v>914254</c:v>
                </c:pt>
                <c:pt idx="136">
                  <c:v>1036881</c:v>
                </c:pt>
                <c:pt idx="137">
                  <c:v>810150</c:v>
                </c:pt>
                <c:pt idx="138">
                  <c:v>414488</c:v>
                </c:pt>
                <c:pt idx="139">
                  <c:v>382180</c:v>
                </c:pt>
                <c:pt idx="140">
                  <c:v>478281</c:v>
                </c:pt>
                <c:pt idx="141">
                  <c:v>571441</c:v>
                </c:pt>
                <c:pt idx="142">
                  <c:v>512131</c:v>
                </c:pt>
                <c:pt idx="143">
                  <c:v>566611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5-474D-9734-579B7474C02D}"/>
            </c:ext>
          </c:extLst>
        </c:ser>
        <c:ser>
          <c:idx val="5"/>
          <c:order val="5"/>
          <c:tx>
            <c:strRef>
              <c:f>集計!$A$22</c:f>
              <c:strCache>
                <c:ptCount val="1"/>
                <c:pt idx="0">
                  <c:v>品質保証課</c:v>
                </c:pt>
              </c:strCache>
            </c:strRef>
          </c:tx>
          <c:invertIfNegative val="0"/>
          <c:cat>
            <c:strRef>
              <c:f>(集計!$B$1:$M$1,集計!$B$16:$M$16,集計!$B$31:$M$31,集計!$B$46:$M$46,集計!$B$61:$M$61,集計!$B$76:$M$76,集計!$B$91:$M$91,集計!$B$106:$M$106,集計!$B$121:$M$121,集計!$B$136:$M$136,集計!$B$151:$M$151,集計!$B$166:$M$166,集計!$B$166:$M$166)</c:f>
              <c:strCache>
                <c:ptCount val="156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FY24/4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FY24/4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</c:strCache>
            </c:strRef>
          </c:cat>
          <c:val>
            <c:numRef>
              <c:f>(集計!$B$7:$M$7,集計!$B$22:$M$22,集計!$B$37:$M$37,集計!$B$52:$M$52,集計!$B$67:$M$67,集計!$B$82:$M$82,集計!$B$97:$M$97,集計!$B$112:$M$112,集計!$B$127:$M$127,集計!$B$142:$M$142,集計!$B$157:$M$157,集計!$B$202:$M$202)</c:f>
              <c:numCache>
                <c:formatCode>#,##0_);[Red]\(#,##0\)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605</c:v>
                </c:pt>
                <c:pt idx="19">
                  <c:v>2431</c:v>
                </c:pt>
                <c:pt idx="20">
                  <c:v>2305</c:v>
                </c:pt>
                <c:pt idx="21">
                  <c:v>2898</c:v>
                </c:pt>
                <c:pt idx="22">
                  <c:v>3810</c:v>
                </c:pt>
                <c:pt idx="23">
                  <c:v>3284</c:v>
                </c:pt>
                <c:pt idx="24">
                  <c:v>994</c:v>
                </c:pt>
                <c:pt idx="25">
                  <c:v>3226</c:v>
                </c:pt>
                <c:pt idx="26">
                  <c:v>1165</c:v>
                </c:pt>
                <c:pt idx="27">
                  <c:v>1819</c:v>
                </c:pt>
                <c:pt idx="28">
                  <c:v>1717</c:v>
                </c:pt>
                <c:pt idx="29">
                  <c:v>2092</c:v>
                </c:pt>
                <c:pt idx="30">
                  <c:v>2603</c:v>
                </c:pt>
                <c:pt idx="31">
                  <c:v>2258</c:v>
                </c:pt>
                <c:pt idx="32">
                  <c:v>3708</c:v>
                </c:pt>
                <c:pt idx="33">
                  <c:v>4192</c:v>
                </c:pt>
                <c:pt idx="34">
                  <c:v>4390</c:v>
                </c:pt>
                <c:pt idx="35">
                  <c:v>4085</c:v>
                </c:pt>
                <c:pt idx="36">
                  <c:v>3760</c:v>
                </c:pt>
                <c:pt idx="37">
                  <c:v>2254</c:v>
                </c:pt>
                <c:pt idx="38">
                  <c:v>2759</c:v>
                </c:pt>
                <c:pt idx="39">
                  <c:v>47405</c:v>
                </c:pt>
                <c:pt idx="40">
                  <c:v>37631</c:v>
                </c:pt>
                <c:pt idx="41">
                  <c:v>28867</c:v>
                </c:pt>
                <c:pt idx="42">
                  <c:v>29900</c:v>
                </c:pt>
                <c:pt idx="43">
                  <c:v>27156</c:v>
                </c:pt>
                <c:pt idx="44">
                  <c:v>27457</c:v>
                </c:pt>
                <c:pt idx="45">
                  <c:v>61242</c:v>
                </c:pt>
                <c:pt idx="46">
                  <c:v>17976</c:v>
                </c:pt>
                <c:pt idx="47">
                  <c:v>18861</c:v>
                </c:pt>
                <c:pt idx="48">
                  <c:v>19016</c:v>
                </c:pt>
                <c:pt idx="49">
                  <c:v>16172</c:v>
                </c:pt>
                <c:pt idx="50">
                  <c:v>19128</c:v>
                </c:pt>
                <c:pt idx="51">
                  <c:v>17449</c:v>
                </c:pt>
                <c:pt idx="52">
                  <c:v>17578</c:v>
                </c:pt>
                <c:pt idx="53">
                  <c:v>20749</c:v>
                </c:pt>
                <c:pt idx="54">
                  <c:v>15952</c:v>
                </c:pt>
                <c:pt idx="55">
                  <c:v>15589</c:v>
                </c:pt>
                <c:pt idx="56">
                  <c:v>16912</c:v>
                </c:pt>
                <c:pt idx="57">
                  <c:v>16129</c:v>
                </c:pt>
                <c:pt idx="58">
                  <c:v>16533</c:v>
                </c:pt>
                <c:pt idx="59">
                  <c:v>18675</c:v>
                </c:pt>
                <c:pt idx="60">
                  <c:v>11029</c:v>
                </c:pt>
                <c:pt idx="61">
                  <c:v>9698</c:v>
                </c:pt>
                <c:pt idx="62">
                  <c:v>13668</c:v>
                </c:pt>
                <c:pt idx="63">
                  <c:v>16231</c:v>
                </c:pt>
                <c:pt idx="64">
                  <c:v>14875</c:v>
                </c:pt>
                <c:pt idx="65">
                  <c:v>13930</c:v>
                </c:pt>
                <c:pt idx="66">
                  <c:v>12956</c:v>
                </c:pt>
                <c:pt idx="67">
                  <c:v>12772</c:v>
                </c:pt>
                <c:pt idx="68">
                  <c:v>12487</c:v>
                </c:pt>
                <c:pt idx="69">
                  <c:v>12568</c:v>
                </c:pt>
                <c:pt idx="70">
                  <c:v>12412</c:v>
                </c:pt>
                <c:pt idx="71">
                  <c:v>13381</c:v>
                </c:pt>
                <c:pt idx="72">
                  <c:v>10727</c:v>
                </c:pt>
                <c:pt idx="73">
                  <c:v>13573</c:v>
                </c:pt>
                <c:pt idx="74">
                  <c:v>12621</c:v>
                </c:pt>
                <c:pt idx="75">
                  <c:v>12371</c:v>
                </c:pt>
                <c:pt idx="76">
                  <c:v>13818</c:v>
                </c:pt>
                <c:pt idx="77">
                  <c:v>10307</c:v>
                </c:pt>
                <c:pt idx="78">
                  <c:v>11383</c:v>
                </c:pt>
                <c:pt idx="79">
                  <c:v>9714</c:v>
                </c:pt>
                <c:pt idx="80">
                  <c:v>10564</c:v>
                </c:pt>
                <c:pt idx="81">
                  <c:v>10144</c:v>
                </c:pt>
                <c:pt idx="82">
                  <c:v>10312</c:v>
                </c:pt>
                <c:pt idx="83">
                  <c:v>10198</c:v>
                </c:pt>
                <c:pt idx="84">
                  <c:v>8986</c:v>
                </c:pt>
                <c:pt idx="85">
                  <c:v>9283</c:v>
                </c:pt>
                <c:pt idx="86">
                  <c:v>11115</c:v>
                </c:pt>
                <c:pt idx="87">
                  <c:v>13101</c:v>
                </c:pt>
                <c:pt idx="88">
                  <c:v>9610</c:v>
                </c:pt>
                <c:pt idx="89">
                  <c:v>9645</c:v>
                </c:pt>
                <c:pt idx="90">
                  <c:v>8661</c:v>
                </c:pt>
                <c:pt idx="91">
                  <c:v>5819</c:v>
                </c:pt>
                <c:pt idx="92">
                  <c:v>5952</c:v>
                </c:pt>
                <c:pt idx="93">
                  <c:v>5273</c:v>
                </c:pt>
                <c:pt idx="94">
                  <c:v>5034</c:v>
                </c:pt>
                <c:pt idx="95">
                  <c:v>5466</c:v>
                </c:pt>
                <c:pt idx="96">
                  <c:v>4700</c:v>
                </c:pt>
                <c:pt idx="97">
                  <c:v>5802</c:v>
                </c:pt>
                <c:pt idx="98">
                  <c:v>5382</c:v>
                </c:pt>
                <c:pt idx="99">
                  <c:v>9436</c:v>
                </c:pt>
                <c:pt idx="100">
                  <c:v>2025</c:v>
                </c:pt>
                <c:pt idx="101">
                  <c:v>5475</c:v>
                </c:pt>
                <c:pt idx="102">
                  <c:v>5212</c:v>
                </c:pt>
                <c:pt idx="103">
                  <c:v>4975</c:v>
                </c:pt>
                <c:pt idx="104">
                  <c:v>5564</c:v>
                </c:pt>
                <c:pt idx="105">
                  <c:v>4618</c:v>
                </c:pt>
                <c:pt idx="106">
                  <c:v>4969</c:v>
                </c:pt>
                <c:pt idx="107">
                  <c:v>4509</c:v>
                </c:pt>
                <c:pt idx="108">
                  <c:v>4634</c:v>
                </c:pt>
                <c:pt idx="109">
                  <c:v>5928</c:v>
                </c:pt>
                <c:pt idx="110">
                  <c:v>5793</c:v>
                </c:pt>
                <c:pt idx="111">
                  <c:v>6850</c:v>
                </c:pt>
                <c:pt idx="112">
                  <c:v>6872</c:v>
                </c:pt>
                <c:pt idx="113">
                  <c:v>7236</c:v>
                </c:pt>
                <c:pt idx="114">
                  <c:v>6549</c:v>
                </c:pt>
                <c:pt idx="115">
                  <c:v>6516</c:v>
                </c:pt>
                <c:pt idx="116">
                  <c:v>8163</c:v>
                </c:pt>
                <c:pt idx="117">
                  <c:v>7757</c:v>
                </c:pt>
                <c:pt idx="118">
                  <c:v>7712</c:v>
                </c:pt>
                <c:pt idx="119">
                  <c:v>8825</c:v>
                </c:pt>
                <c:pt idx="120">
                  <c:v>8743</c:v>
                </c:pt>
                <c:pt idx="121">
                  <c:v>9063</c:v>
                </c:pt>
                <c:pt idx="122">
                  <c:v>10982</c:v>
                </c:pt>
                <c:pt idx="123">
                  <c:v>13809</c:v>
                </c:pt>
                <c:pt idx="124">
                  <c:v>11681</c:v>
                </c:pt>
                <c:pt idx="125">
                  <c:v>12976</c:v>
                </c:pt>
                <c:pt idx="126">
                  <c:v>13608</c:v>
                </c:pt>
                <c:pt idx="127">
                  <c:v>12782</c:v>
                </c:pt>
                <c:pt idx="128">
                  <c:v>14807</c:v>
                </c:pt>
                <c:pt idx="129">
                  <c:v>12259</c:v>
                </c:pt>
                <c:pt idx="130">
                  <c:v>11015</c:v>
                </c:pt>
                <c:pt idx="131">
                  <c:v>12414</c:v>
                </c:pt>
                <c:pt idx="132" formatCode="\+#,##0;[Red]\-#,##0">
                  <c:v>-4348</c:v>
                </c:pt>
                <c:pt idx="133" formatCode="\+#,##0;[Red]\-#,##0">
                  <c:v>-2785</c:v>
                </c:pt>
                <c:pt idx="134" formatCode="\+#,##0;[Red]\-#,##0">
                  <c:v>-5124</c:v>
                </c:pt>
                <c:pt idx="135" formatCode="\+#,##0;[Red]\-#,##0">
                  <c:v>-5319</c:v>
                </c:pt>
                <c:pt idx="136" formatCode="\+#,##0;[Red]\-#,##0">
                  <c:v>-4287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85-474D-9734-579B7474C02D}"/>
            </c:ext>
          </c:extLst>
        </c:ser>
        <c:ser>
          <c:idx val="6"/>
          <c:order val="6"/>
          <c:tx>
            <c:strRef>
              <c:f>集計!$A$68</c:f>
              <c:strCache>
                <c:ptCount val="1"/>
                <c:pt idx="0">
                  <c:v>ソリッド工具開発課</c:v>
                </c:pt>
              </c:strCache>
            </c:strRef>
          </c:tx>
          <c:invertIfNegative val="0"/>
          <c:cat>
            <c:strRef>
              <c:f>(集計!$B$1:$M$1,集計!$B$16:$M$16,集計!$B$31:$M$31,集計!$B$46:$M$46,集計!$B$61:$M$61,集計!$B$76:$M$76,集計!$B$91:$M$91,集計!$B$106:$M$106,集計!$B$121:$M$121,集計!$B$136:$M$136,集計!$B$151:$M$151,集計!$B$166:$M$166,集計!$B$166:$M$166)</c:f>
              <c:strCache>
                <c:ptCount val="156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FY24/4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FY24/4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</c:strCache>
            </c:strRef>
          </c:cat>
          <c:val>
            <c:numRef>
              <c:f>(集計!$B$8:$M$8,集計!$B$23:$M$23,集計!$B$38:$M$38,集計!$B$53:$M$53,集計!$B$68:$M$68,集計!$B$83:$M$83,集計!$B$98:$M$98,集計!$B$113:$M$113,集計!$B$128:$M$128,集計!$B$143:$M$143,集計!$B$158:$M$158,集計!$B$173:$M$173)</c:f>
              <c:numCache>
                <c:formatCode>#,##0_);[Red]\(#,##0\)</c:formatCode>
                <c:ptCount val="144"/>
                <c:pt idx="0">
                  <c:v>60293</c:v>
                </c:pt>
                <c:pt idx="1">
                  <c:v>82605</c:v>
                </c:pt>
                <c:pt idx="2">
                  <c:v>88139</c:v>
                </c:pt>
                <c:pt idx="3">
                  <c:v>92072</c:v>
                </c:pt>
                <c:pt idx="4">
                  <c:v>75994</c:v>
                </c:pt>
                <c:pt idx="5">
                  <c:v>80770</c:v>
                </c:pt>
                <c:pt idx="6">
                  <c:v>86075</c:v>
                </c:pt>
                <c:pt idx="7">
                  <c:v>84286</c:v>
                </c:pt>
                <c:pt idx="8">
                  <c:v>77408</c:v>
                </c:pt>
                <c:pt idx="9">
                  <c:v>69993</c:v>
                </c:pt>
                <c:pt idx="10">
                  <c:v>85593</c:v>
                </c:pt>
                <c:pt idx="11">
                  <c:v>93424</c:v>
                </c:pt>
                <c:pt idx="12">
                  <c:v>112968</c:v>
                </c:pt>
                <c:pt idx="13">
                  <c:v>125678</c:v>
                </c:pt>
                <c:pt idx="14">
                  <c:v>159641</c:v>
                </c:pt>
                <c:pt idx="15">
                  <c:v>159951</c:v>
                </c:pt>
                <c:pt idx="16">
                  <c:v>137927</c:v>
                </c:pt>
                <c:pt idx="17">
                  <c:v>134407</c:v>
                </c:pt>
                <c:pt idx="18">
                  <c:v>136062</c:v>
                </c:pt>
                <c:pt idx="19">
                  <c:v>141149</c:v>
                </c:pt>
                <c:pt idx="20">
                  <c:v>130064</c:v>
                </c:pt>
                <c:pt idx="21">
                  <c:v>125238</c:v>
                </c:pt>
                <c:pt idx="22">
                  <c:v>139599</c:v>
                </c:pt>
                <c:pt idx="23">
                  <c:v>135350</c:v>
                </c:pt>
                <c:pt idx="24">
                  <c:v>127203</c:v>
                </c:pt>
                <c:pt idx="25">
                  <c:v>118282</c:v>
                </c:pt>
                <c:pt idx="26">
                  <c:v>151216</c:v>
                </c:pt>
                <c:pt idx="27">
                  <c:v>139784</c:v>
                </c:pt>
                <c:pt idx="28">
                  <c:v>104201</c:v>
                </c:pt>
                <c:pt idx="29">
                  <c:v>118627</c:v>
                </c:pt>
                <c:pt idx="30">
                  <c:v>122182</c:v>
                </c:pt>
                <c:pt idx="31">
                  <c:v>111390</c:v>
                </c:pt>
                <c:pt idx="32">
                  <c:v>92510</c:v>
                </c:pt>
                <c:pt idx="33">
                  <c:v>80677</c:v>
                </c:pt>
                <c:pt idx="34">
                  <c:v>41284</c:v>
                </c:pt>
                <c:pt idx="35">
                  <c:v>39549</c:v>
                </c:pt>
                <c:pt idx="36">
                  <c:v>47661</c:v>
                </c:pt>
                <c:pt idx="37">
                  <c:v>54074</c:v>
                </c:pt>
                <c:pt idx="38">
                  <c:v>60066</c:v>
                </c:pt>
                <c:pt idx="39">
                  <c:v>154518</c:v>
                </c:pt>
                <c:pt idx="40">
                  <c:v>147580</c:v>
                </c:pt>
                <c:pt idx="41">
                  <c:v>171977</c:v>
                </c:pt>
                <c:pt idx="42">
                  <c:v>169987</c:v>
                </c:pt>
                <c:pt idx="43">
                  <c:v>174776</c:v>
                </c:pt>
                <c:pt idx="44">
                  <c:v>165047</c:v>
                </c:pt>
                <c:pt idx="45">
                  <c:v>131921</c:v>
                </c:pt>
                <c:pt idx="46">
                  <c:v>139805</c:v>
                </c:pt>
                <c:pt idx="47">
                  <c:v>140880</c:v>
                </c:pt>
                <c:pt idx="48">
                  <c:v>136689</c:v>
                </c:pt>
                <c:pt idx="49">
                  <c:v>141089</c:v>
                </c:pt>
                <c:pt idx="50">
                  <c:v>134311</c:v>
                </c:pt>
                <c:pt idx="51">
                  <c:v>140337</c:v>
                </c:pt>
                <c:pt idx="52">
                  <c:v>143967</c:v>
                </c:pt>
                <c:pt idx="53">
                  <c:v>160825</c:v>
                </c:pt>
                <c:pt idx="54">
                  <c:v>128351</c:v>
                </c:pt>
                <c:pt idx="55">
                  <c:v>158092</c:v>
                </c:pt>
                <c:pt idx="56">
                  <c:v>182325</c:v>
                </c:pt>
                <c:pt idx="57">
                  <c:v>127365</c:v>
                </c:pt>
                <c:pt idx="58">
                  <c:v>140679</c:v>
                </c:pt>
                <c:pt idx="59">
                  <c:v>157110</c:v>
                </c:pt>
                <c:pt idx="60">
                  <c:v>134633</c:v>
                </c:pt>
                <c:pt idx="61">
                  <c:v>124803</c:v>
                </c:pt>
                <c:pt idx="62">
                  <c:v>146977</c:v>
                </c:pt>
                <c:pt idx="63">
                  <c:v>176170</c:v>
                </c:pt>
                <c:pt idx="64">
                  <c:v>150755</c:v>
                </c:pt>
                <c:pt idx="65">
                  <c:v>157640</c:v>
                </c:pt>
                <c:pt idx="66">
                  <c:v>148180</c:v>
                </c:pt>
                <c:pt idx="67">
                  <c:v>144386</c:v>
                </c:pt>
                <c:pt idx="68">
                  <c:v>140268</c:v>
                </c:pt>
                <c:pt idx="69">
                  <c:v>154688</c:v>
                </c:pt>
                <c:pt idx="70">
                  <c:v>169420</c:v>
                </c:pt>
                <c:pt idx="71">
                  <c:v>163039</c:v>
                </c:pt>
                <c:pt idx="72">
                  <c:v>145208</c:v>
                </c:pt>
                <c:pt idx="73">
                  <c:v>172621</c:v>
                </c:pt>
                <c:pt idx="74">
                  <c:v>173706</c:v>
                </c:pt>
                <c:pt idx="75">
                  <c:v>172200</c:v>
                </c:pt>
                <c:pt idx="76">
                  <c:v>150162</c:v>
                </c:pt>
                <c:pt idx="77">
                  <c:v>131067</c:v>
                </c:pt>
                <c:pt idx="78">
                  <c:v>136756</c:v>
                </c:pt>
                <c:pt idx="79">
                  <c:v>134461</c:v>
                </c:pt>
                <c:pt idx="80">
                  <c:v>154105</c:v>
                </c:pt>
                <c:pt idx="81">
                  <c:v>124776</c:v>
                </c:pt>
                <c:pt idx="82">
                  <c:v>139568</c:v>
                </c:pt>
                <c:pt idx="83">
                  <c:v>148007</c:v>
                </c:pt>
                <c:pt idx="84">
                  <c:v>127461</c:v>
                </c:pt>
                <c:pt idx="85">
                  <c:v>135059</c:v>
                </c:pt>
                <c:pt idx="86">
                  <c:v>152788</c:v>
                </c:pt>
                <c:pt idx="87">
                  <c:v>164085</c:v>
                </c:pt>
                <c:pt idx="88">
                  <c:v>146431</c:v>
                </c:pt>
                <c:pt idx="89">
                  <c:v>145856</c:v>
                </c:pt>
                <c:pt idx="90">
                  <c:v>142187</c:v>
                </c:pt>
                <c:pt idx="91">
                  <c:v>145534</c:v>
                </c:pt>
                <c:pt idx="92">
                  <c:v>148534</c:v>
                </c:pt>
                <c:pt idx="93">
                  <c:v>127259</c:v>
                </c:pt>
                <c:pt idx="94">
                  <c:v>138303</c:v>
                </c:pt>
                <c:pt idx="95">
                  <c:v>146609</c:v>
                </c:pt>
                <c:pt idx="96">
                  <c:v>122810</c:v>
                </c:pt>
                <c:pt idx="97">
                  <c:v>116438</c:v>
                </c:pt>
                <c:pt idx="98">
                  <c:v>146010</c:v>
                </c:pt>
                <c:pt idx="99">
                  <c:v>154974</c:v>
                </c:pt>
                <c:pt idx="100">
                  <c:v>135962</c:v>
                </c:pt>
                <c:pt idx="101">
                  <c:v>148607</c:v>
                </c:pt>
                <c:pt idx="102">
                  <c:v>137565</c:v>
                </c:pt>
                <c:pt idx="103">
                  <c:v>134850</c:v>
                </c:pt>
                <c:pt idx="104">
                  <c:v>139045</c:v>
                </c:pt>
                <c:pt idx="105">
                  <c:v>120329</c:v>
                </c:pt>
                <c:pt idx="106">
                  <c:v>132296</c:v>
                </c:pt>
                <c:pt idx="107">
                  <c:v>144877</c:v>
                </c:pt>
                <c:pt idx="108">
                  <c:v>135014</c:v>
                </c:pt>
                <c:pt idx="109">
                  <c:v>141817</c:v>
                </c:pt>
                <c:pt idx="110">
                  <c:v>152501</c:v>
                </c:pt>
                <c:pt idx="111">
                  <c:v>186199</c:v>
                </c:pt>
                <c:pt idx="112">
                  <c:v>152696</c:v>
                </c:pt>
                <c:pt idx="113">
                  <c:v>152121</c:v>
                </c:pt>
                <c:pt idx="114">
                  <c:v>152008</c:v>
                </c:pt>
                <c:pt idx="115">
                  <c:v>181394</c:v>
                </c:pt>
                <c:pt idx="116">
                  <c:v>209754</c:v>
                </c:pt>
                <c:pt idx="117">
                  <c:v>181012</c:v>
                </c:pt>
                <c:pt idx="118">
                  <c:v>224017</c:v>
                </c:pt>
                <c:pt idx="119">
                  <c:v>238461</c:v>
                </c:pt>
                <c:pt idx="120">
                  <c:v>244773</c:v>
                </c:pt>
                <c:pt idx="121">
                  <c:v>235589</c:v>
                </c:pt>
                <c:pt idx="122">
                  <c:v>297381</c:v>
                </c:pt>
                <c:pt idx="123">
                  <c:v>355503</c:v>
                </c:pt>
                <c:pt idx="124">
                  <c:v>300694</c:v>
                </c:pt>
                <c:pt idx="125">
                  <c:v>339321</c:v>
                </c:pt>
                <c:pt idx="126">
                  <c:v>335246</c:v>
                </c:pt>
                <c:pt idx="127">
                  <c:v>310267</c:v>
                </c:pt>
                <c:pt idx="128">
                  <c:v>345886</c:v>
                </c:pt>
                <c:pt idx="129">
                  <c:v>335613</c:v>
                </c:pt>
                <c:pt idx="130">
                  <c:v>374085</c:v>
                </c:pt>
                <c:pt idx="131">
                  <c:v>398581</c:v>
                </c:pt>
                <c:pt idx="132">
                  <c:v>347667</c:v>
                </c:pt>
                <c:pt idx="133">
                  <c:v>263009</c:v>
                </c:pt>
                <c:pt idx="134">
                  <c:v>321036</c:v>
                </c:pt>
                <c:pt idx="135">
                  <c:v>385117</c:v>
                </c:pt>
                <c:pt idx="136">
                  <c:v>287676</c:v>
                </c:pt>
                <c:pt idx="137">
                  <c:v>327270</c:v>
                </c:pt>
                <c:pt idx="138">
                  <c:v>286817</c:v>
                </c:pt>
                <c:pt idx="139">
                  <c:v>293780</c:v>
                </c:pt>
                <c:pt idx="140">
                  <c:v>286414</c:v>
                </c:pt>
                <c:pt idx="141">
                  <c:v>245311</c:v>
                </c:pt>
                <c:pt idx="142">
                  <c:v>252202</c:v>
                </c:pt>
                <c:pt idx="143">
                  <c:v>280695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85-474D-9734-579B7474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08480"/>
        <c:axId val="415408872"/>
      </c:barChart>
      <c:lineChart>
        <c:grouping val="standard"/>
        <c:varyColors val="0"/>
        <c:ser>
          <c:idx val="7"/>
          <c:order val="7"/>
          <c:tx>
            <c:v>電気単価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(集計!$B$14:$M$14,集計!$B$29:$M$29,集計!$B$44:$M$44,集計!$B$59:$M$59,集計!$B$74:$M$74,集計!$B$89:$M$89,集計!$B$104:$M$104,集計!$B$119:$M$119,集計!$B$134:$M$134,集計!$B$149:$M$149,集計!$B$164:$M$164,集計!$B$179:$M$179)</c:f>
              <c:numCache>
                <c:formatCode>#,##0.00_);[Red]\(#,##0.00\)</c:formatCode>
                <c:ptCount val="144"/>
                <c:pt idx="0">
                  <c:v>10.361805729281311</c:v>
                </c:pt>
                <c:pt idx="1">
                  <c:v>10.197731390739616</c:v>
                </c:pt>
                <c:pt idx="2">
                  <c:v>10.161162567237339</c:v>
                </c:pt>
                <c:pt idx="3">
                  <c:v>10.63920079464412</c:v>
                </c:pt>
                <c:pt idx="4">
                  <c:v>11.203233696417417</c:v>
                </c:pt>
                <c:pt idx="5">
                  <c:v>11.020285010413547</c:v>
                </c:pt>
                <c:pt idx="6">
                  <c:v>10.41028992933828</c:v>
                </c:pt>
                <c:pt idx="7">
                  <c:v>10.364140902862719</c:v>
                </c:pt>
                <c:pt idx="8">
                  <c:v>10.293591468726618</c:v>
                </c:pt>
                <c:pt idx="9">
                  <c:v>10.283945717467574</c:v>
                </c:pt>
                <c:pt idx="10">
                  <c:v>10.414424576019327</c:v>
                </c:pt>
                <c:pt idx="11">
                  <c:v>10.268556763831798</c:v>
                </c:pt>
                <c:pt idx="12">
                  <c:v>12.95</c:v>
                </c:pt>
                <c:pt idx="13">
                  <c:v>13.22</c:v>
                </c:pt>
                <c:pt idx="14">
                  <c:v>13.5</c:v>
                </c:pt>
                <c:pt idx="15">
                  <c:v>14.15</c:v>
                </c:pt>
                <c:pt idx="16">
                  <c:v>14.34</c:v>
                </c:pt>
                <c:pt idx="17">
                  <c:v>14.54</c:v>
                </c:pt>
                <c:pt idx="18">
                  <c:v>13.91</c:v>
                </c:pt>
                <c:pt idx="19">
                  <c:v>13.8</c:v>
                </c:pt>
                <c:pt idx="20">
                  <c:v>13.65</c:v>
                </c:pt>
                <c:pt idx="21">
                  <c:v>13.58</c:v>
                </c:pt>
                <c:pt idx="22">
                  <c:v>13.78</c:v>
                </c:pt>
                <c:pt idx="23">
                  <c:v>13.79</c:v>
                </c:pt>
                <c:pt idx="24">
                  <c:v>14.23</c:v>
                </c:pt>
                <c:pt idx="25">
                  <c:v>14.64</c:v>
                </c:pt>
                <c:pt idx="26">
                  <c:v>14.55</c:v>
                </c:pt>
                <c:pt idx="27">
                  <c:v>15.02</c:v>
                </c:pt>
                <c:pt idx="28">
                  <c:v>15.04</c:v>
                </c:pt>
                <c:pt idx="29">
                  <c:v>15.07</c:v>
                </c:pt>
                <c:pt idx="30">
                  <c:v>14.28</c:v>
                </c:pt>
                <c:pt idx="31">
                  <c:v>14.37</c:v>
                </c:pt>
                <c:pt idx="32">
                  <c:v>14.32</c:v>
                </c:pt>
                <c:pt idx="33">
                  <c:v>14.47</c:v>
                </c:pt>
                <c:pt idx="34">
                  <c:v>14.77</c:v>
                </c:pt>
                <c:pt idx="35">
                  <c:v>14.62</c:v>
                </c:pt>
                <c:pt idx="36">
                  <c:v>14.39</c:v>
                </c:pt>
                <c:pt idx="37">
                  <c:v>14.58</c:v>
                </c:pt>
                <c:pt idx="38">
                  <c:v>13.99</c:v>
                </c:pt>
                <c:pt idx="39">
                  <c:v>13.86</c:v>
                </c:pt>
                <c:pt idx="40">
                  <c:v>14.55</c:v>
                </c:pt>
                <c:pt idx="41">
                  <c:v>14.87</c:v>
                </c:pt>
                <c:pt idx="42">
                  <c:v>14.29</c:v>
                </c:pt>
                <c:pt idx="43">
                  <c:v>14.39</c:v>
                </c:pt>
                <c:pt idx="44">
                  <c:v>14.24</c:v>
                </c:pt>
                <c:pt idx="45">
                  <c:v>14.03</c:v>
                </c:pt>
                <c:pt idx="46">
                  <c:v>13.86</c:v>
                </c:pt>
                <c:pt idx="47">
                  <c:v>13.44</c:v>
                </c:pt>
                <c:pt idx="48">
                  <c:v>12.99</c:v>
                </c:pt>
                <c:pt idx="49">
                  <c:v>13.29</c:v>
                </c:pt>
                <c:pt idx="50">
                  <c:v>12.87</c:v>
                </c:pt>
                <c:pt idx="51">
                  <c:v>13.12</c:v>
                </c:pt>
                <c:pt idx="52">
                  <c:v>13.06</c:v>
                </c:pt>
                <c:pt idx="53">
                  <c:v>14.45</c:v>
                </c:pt>
                <c:pt idx="54">
                  <c:v>12.37</c:v>
                </c:pt>
                <c:pt idx="55">
                  <c:v>12.49</c:v>
                </c:pt>
                <c:pt idx="56">
                  <c:v>12.6</c:v>
                </c:pt>
                <c:pt idx="57">
                  <c:v>12.62</c:v>
                </c:pt>
                <c:pt idx="58">
                  <c:v>12.75</c:v>
                </c:pt>
                <c:pt idx="59">
                  <c:v>12.86</c:v>
                </c:pt>
                <c:pt idx="60">
                  <c:v>12.07</c:v>
                </c:pt>
                <c:pt idx="61">
                  <c:v>12.94</c:v>
                </c:pt>
                <c:pt idx="62">
                  <c:v>13.09</c:v>
                </c:pt>
                <c:pt idx="63">
                  <c:v>13.58</c:v>
                </c:pt>
                <c:pt idx="64">
                  <c:v>13.68</c:v>
                </c:pt>
                <c:pt idx="65">
                  <c:v>13.59</c:v>
                </c:pt>
                <c:pt idx="66">
                  <c:v>13.18</c:v>
                </c:pt>
                <c:pt idx="67">
                  <c:v>13.13</c:v>
                </c:pt>
                <c:pt idx="68">
                  <c:v>13.32</c:v>
                </c:pt>
                <c:pt idx="69">
                  <c:v>13.51</c:v>
                </c:pt>
                <c:pt idx="70">
                  <c:v>13.79</c:v>
                </c:pt>
                <c:pt idx="71">
                  <c:v>13.88</c:v>
                </c:pt>
                <c:pt idx="72">
                  <c:v>14.43</c:v>
                </c:pt>
                <c:pt idx="73">
                  <c:v>14.74</c:v>
                </c:pt>
                <c:pt idx="74">
                  <c:v>14.72</c:v>
                </c:pt>
                <c:pt idx="75">
                  <c:v>12.44</c:v>
                </c:pt>
                <c:pt idx="76">
                  <c:v>12.37</c:v>
                </c:pt>
                <c:pt idx="77">
                  <c:v>12.72</c:v>
                </c:pt>
                <c:pt idx="78">
                  <c:v>12.24</c:v>
                </c:pt>
                <c:pt idx="79">
                  <c:v>12.44</c:v>
                </c:pt>
                <c:pt idx="80">
                  <c:v>12.51</c:v>
                </c:pt>
                <c:pt idx="81">
                  <c:v>12.66</c:v>
                </c:pt>
                <c:pt idx="82">
                  <c:v>12.92</c:v>
                </c:pt>
                <c:pt idx="83">
                  <c:v>12.85</c:v>
                </c:pt>
                <c:pt idx="84">
                  <c:v>13.21</c:v>
                </c:pt>
                <c:pt idx="85">
                  <c:v>13.01</c:v>
                </c:pt>
                <c:pt idx="86">
                  <c:v>12.75</c:v>
                </c:pt>
                <c:pt idx="87">
                  <c:v>13.19</c:v>
                </c:pt>
                <c:pt idx="88">
                  <c:v>13.06</c:v>
                </c:pt>
                <c:pt idx="89">
                  <c:v>12.87</c:v>
                </c:pt>
                <c:pt idx="90">
                  <c:v>12.41</c:v>
                </c:pt>
                <c:pt idx="91">
                  <c:v>12.44</c:v>
                </c:pt>
                <c:pt idx="92">
                  <c:v>12.35</c:v>
                </c:pt>
                <c:pt idx="93">
                  <c:v>12.3</c:v>
                </c:pt>
                <c:pt idx="94">
                  <c:v>12.36</c:v>
                </c:pt>
                <c:pt idx="95">
                  <c:v>12.25</c:v>
                </c:pt>
                <c:pt idx="96">
                  <c:v>12.48</c:v>
                </c:pt>
                <c:pt idx="97">
                  <c:v>12.44</c:v>
                </c:pt>
                <c:pt idx="98">
                  <c:v>12.17</c:v>
                </c:pt>
                <c:pt idx="99">
                  <c:v>12.66</c:v>
                </c:pt>
                <c:pt idx="100">
                  <c:v>12.65</c:v>
                </c:pt>
                <c:pt idx="101">
                  <c:v>12.48</c:v>
                </c:pt>
                <c:pt idx="102">
                  <c:v>11.83</c:v>
                </c:pt>
                <c:pt idx="103">
                  <c:v>11.55</c:v>
                </c:pt>
                <c:pt idx="104">
                  <c:v>11.16</c:v>
                </c:pt>
                <c:pt idx="105">
                  <c:v>10.96</c:v>
                </c:pt>
                <c:pt idx="106">
                  <c:v>11.1</c:v>
                </c:pt>
                <c:pt idx="107">
                  <c:v>11.14</c:v>
                </c:pt>
                <c:pt idx="108">
                  <c:v>11.63</c:v>
                </c:pt>
                <c:pt idx="109">
                  <c:v>12.17</c:v>
                </c:pt>
                <c:pt idx="110">
                  <c:v>12.14</c:v>
                </c:pt>
                <c:pt idx="111">
                  <c:v>12.83</c:v>
                </c:pt>
                <c:pt idx="112">
                  <c:v>12.91</c:v>
                </c:pt>
                <c:pt idx="113">
                  <c:v>13.14</c:v>
                </c:pt>
                <c:pt idx="114">
                  <c:v>12.84</c:v>
                </c:pt>
                <c:pt idx="115">
                  <c:v>13.24</c:v>
                </c:pt>
                <c:pt idx="116">
                  <c:v>13.46</c:v>
                </c:pt>
                <c:pt idx="117">
                  <c:v>13.77</c:v>
                </c:pt>
                <c:pt idx="118">
                  <c:v>14.61</c:v>
                </c:pt>
                <c:pt idx="119">
                  <c:v>15.09</c:v>
                </c:pt>
                <c:pt idx="120">
                  <c:v>15.54</c:v>
                </c:pt>
                <c:pt idx="121">
                  <c:v>15.79</c:v>
                </c:pt>
                <c:pt idx="122">
                  <c:v>15.8</c:v>
                </c:pt>
                <c:pt idx="123">
                  <c:v>16.899999999999999</c:v>
                </c:pt>
                <c:pt idx="124">
                  <c:v>17.690000000000001</c:v>
                </c:pt>
                <c:pt idx="125">
                  <c:v>18.77</c:v>
                </c:pt>
                <c:pt idx="126">
                  <c:v>21.47</c:v>
                </c:pt>
                <c:pt idx="127">
                  <c:v>22.59</c:v>
                </c:pt>
                <c:pt idx="128">
                  <c:v>23.74</c:v>
                </c:pt>
                <c:pt idx="129">
                  <c:v>24.42</c:v>
                </c:pt>
                <c:pt idx="130">
                  <c:v>24.84</c:v>
                </c:pt>
                <c:pt idx="131">
                  <c:v>24.03</c:v>
                </c:pt>
                <c:pt idx="132">
                  <c:v>23.59</c:v>
                </c:pt>
                <c:pt idx="133">
                  <c:v>21.12</c:v>
                </c:pt>
                <c:pt idx="134">
                  <c:v>20.03</c:v>
                </c:pt>
                <c:pt idx="135">
                  <c:v>19.72</c:v>
                </c:pt>
                <c:pt idx="136">
                  <c:v>18.87</c:v>
                </c:pt>
                <c:pt idx="137">
                  <c:v>18.07</c:v>
                </c:pt>
                <c:pt idx="138">
                  <c:v>17.239999999999998</c:v>
                </c:pt>
                <c:pt idx="139">
                  <c:v>17.11</c:v>
                </c:pt>
                <c:pt idx="140">
                  <c:v>16.93</c:v>
                </c:pt>
                <c:pt idx="141">
                  <c:v>16.899999999999999</c:v>
                </c:pt>
                <c:pt idx="142">
                  <c:v>17.05</c:v>
                </c:pt>
                <c:pt idx="143">
                  <c:v>17.09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85-474D-9734-579B7474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10440"/>
        <c:axId val="415410048"/>
      </c:lineChart>
      <c:catAx>
        <c:axId val="41540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415408872"/>
        <c:crosses val="autoZero"/>
        <c:auto val="1"/>
        <c:lblAlgn val="ctr"/>
        <c:lblOffset val="100"/>
        <c:tickLblSkip val="1"/>
        <c:noMultiLvlLbl val="0"/>
      </c:catAx>
      <c:valAx>
        <c:axId val="415408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00FF"/>
                    </a:solidFill>
                    <a:latin typeface="+mj-ea"/>
                    <a:ea typeface="+mj-ea"/>
                  </a:defRPr>
                </a:pPr>
                <a:r>
                  <a:rPr lang="ja-JP" altLang="en-US" b="0">
                    <a:solidFill>
                      <a:srgbClr val="0000FF"/>
                    </a:solidFill>
                    <a:latin typeface="+mj-ea"/>
                    <a:ea typeface="+mj-ea"/>
                  </a:rPr>
                  <a:t>電気代 </a:t>
                </a:r>
                <a:r>
                  <a:rPr lang="en-US" altLang="ja-JP" b="0">
                    <a:solidFill>
                      <a:srgbClr val="0000FF"/>
                    </a:solidFill>
                    <a:latin typeface="+mj-ea"/>
                    <a:ea typeface="+mj-ea"/>
                  </a:rPr>
                  <a:t>[k</a:t>
                </a:r>
                <a:r>
                  <a:rPr lang="ja-JP" altLang="en-US" b="0">
                    <a:solidFill>
                      <a:srgbClr val="0000FF"/>
                    </a:solidFill>
                    <a:latin typeface="+mj-ea"/>
                    <a:ea typeface="+mj-ea"/>
                  </a:rPr>
                  <a:t>円</a:t>
                </a:r>
                <a:r>
                  <a:rPr lang="en-US" altLang="ja-JP" b="0">
                    <a:solidFill>
                      <a:srgbClr val="0000FF"/>
                    </a:solidFill>
                    <a:latin typeface="+mj-ea"/>
                    <a:ea typeface="+mj-ea"/>
                  </a:rPr>
                  <a:t>]</a:t>
                </a:r>
                <a:endParaRPr lang="ja-JP" altLang="en-US" b="0">
                  <a:solidFill>
                    <a:srgbClr val="0000FF"/>
                  </a:solidFill>
                  <a:latin typeface="+mj-ea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7.8895463510849032E-3"/>
              <c:y val="0.30723315835520559"/>
            </c:manualLayout>
          </c:layout>
          <c:overlay val="0"/>
        </c:title>
        <c:numFmt formatCode="#,##0_);[Red]\(#,##0\)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ja-JP"/>
          </a:p>
        </c:txPr>
        <c:crossAx val="415408480"/>
        <c:crosses val="autoZero"/>
        <c:crossBetween val="between"/>
        <c:dispUnits>
          <c:builtInUnit val="thousands"/>
        </c:dispUnits>
      </c:valAx>
      <c:valAx>
        <c:axId val="415410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FF0000"/>
                    </a:solidFill>
                    <a:latin typeface="+mj-ea"/>
                    <a:ea typeface="+mj-ea"/>
                  </a:defRPr>
                </a:pPr>
                <a:r>
                  <a:rPr lang="ja-JP" altLang="en-US" b="0">
                    <a:solidFill>
                      <a:srgbClr val="FF0000"/>
                    </a:solidFill>
                    <a:latin typeface="+mj-ea"/>
                    <a:ea typeface="+mj-ea"/>
                  </a:rPr>
                  <a:t>電気単価 </a:t>
                </a:r>
                <a:r>
                  <a:rPr lang="en-US" altLang="ja-JP" b="0">
                    <a:solidFill>
                      <a:srgbClr val="FF0000"/>
                    </a:solidFill>
                    <a:latin typeface="+mj-ea"/>
                    <a:ea typeface="+mj-ea"/>
                  </a:rPr>
                  <a:t>[</a:t>
                </a:r>
                <a:r>
                  <a:rPr lang="ja-JP" altLang="en-US" b="0">
                    <a:solidFill>
                      <a:srgbClr val="FF0000"/>
                    </a:solidFill>
                    <a:latin typeface="+mj-ea"/>
                    <a:ea typeface="+mj-ea"/>
                  </a:rPr>
                  <a:t>円</a:t>
                </a:r>
                <a:r>
                  <a:rPr lang="en-US" altLang="ja-JP" b="0">
                    <a:solidFill>
                      <a:srgbClr val="FF0000"/>
                    </a:solidFill>
                    <a:latin typeface="+mj-ea"/>
                    <a:ea typeface="+mj-ea"/>
                  </a:rPr>
                  <a:t>/kWh]</a:t>
                </a:r>
                <a:endParaRPr lang="ja-JP" altLang="en-US" b="0">
                  <a:solidFill>
                    <a:srgbClr val="FF0000"/>
                  </a:solidFill>
                  <a:latin typeface="+mj-ea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0.96975673898750825"/>
              <c:y val="0.22630635377460243"/>
            </c:manualLayout>
          </c:layout>
          <c:overlay val="0"/>
        </c:title>
        <c:numFmt formatCode="#,##0_);\(#,##0\)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ja-JP"/>
          </a:p>
        </c:txPr>
        <c:crossAx val="415410440"/>
        <c:crosses val="max"/>
        <c:crossBetween val="between"/>
      </c:valAx>
      <c:catAx>
        <c:axId val="415410440"/>
        <c:scaling>
          <c:orientation val="minMax"/>
        </c:scaling>
        <c:delete val="1"/>
        <c:axPos val="b"/>
        <c:majorTickMark val="out"/>
        <c:minorTickMark val="none"/>
        <c:tickLblPos val="none"/>
        <c:crossAx val="415410048"/>
        <c:crosses val="autoZero"/>
        <c:auto val="1"/>
        <c:lblAlgn val="ctr"/>
        <c:lblOffset val="100"/>
        <c:noMultiLvlLbl val="0"/>
      </c:catAx>
      <c:spPr>
        <a:ln w="12700">
          <a:solidFill>
            <a:sysClr val="windowText" lastClr="000000"/>
          </a:solidFill>
        </a:ln>
      </c:spPr>
    </c:plotArea>
    <c:legend>
      <c:legendPos val="b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accent1"/>
                </a:solidFill>
              </a:defRPr>
            </a:pPr>
            <a:r>
              <a:rPr lang="ja-JP" altLang="en-US" sz="1200">
                <a:solidFill>
                  <a:srgbClr val="0000FF"/>
                </a:solidFill>
              </a:rPr>
              <a:t>電気使用量 </a:t>
            </a:r>
            <a:r>
              <a:rPr lang="ja-JP" altLang="en-US" sz="1200">
                <a:solidFill>
                  <a:sysClr val="windowText" lastClr="000000"/>
                </a:solidFill>
              </a:rPr>
              <a:t>と</a:t>
            </a:r>
            <a:r>
              <a:rPr lang="ja-JP" altLang="en-US" sz="1200" baseline="0">
                <a:solidFill>
                  <a:schemeClr val="accent1"/>
                </a:solidFill>
              </a:rPr>
              <a:t> </a:t>
            </a:r>
            <a:r>
              <a:rPr lang="ja-JP" altLang="en-US" sz="1200">
                <a:solidFill>
                  <a:srgbClr val="FF0000"/>
                </a:solidFill>
              </a:rPr>
              <a:t>総生産</a:t>
            </a:r>
          </a:p>
        </c:rich>
      </c:tx>
      <c:layout>
        <c:manualLayout>
          <c:xMode val="edge"/>
          <c:yMode val="edge"/>
          <c:x val="0.42435436183126257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3696128220661618E-2"/>
          <c:y val="8.9769959437306701E-2"/>
          <c:w val="0.81478686211654361"/>
          <c:h val="0.64830549696098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集計!$A$12</c:f>
              <c:strCache>
                <c:ptCount val="1"/>
                <c:pt idx="0">
                  <c:v>電気使用量[kWh]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cat>
            <c:strRef>
              <c:f>(集計!$B$1:$M$1,集計!$B$16:$M$16,集計!$B$31:$M$31,集計!$B$46:$M$46,集計!$B$61:$M$61,集計!$B$76:$M$76,集計!$B$91:$M$91,集計!$B$106:$M$106,集計!$B$121:$M$121,集計!$B$136:$M$136,集計!$B$151:$M$151)</c:f>
              <c:strCache>
                <c:ptCount val="132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</c:strCache>
            </c:strRef>
          </c:cat>
          <c:val>
            <c:numRef>
              <c:f>(集計!$B$12:$M$12,集計!$B$27:$M$27,集計!$B$42:$M$42,集計!$B$57:$M$57,集計!$B$72:$M$72,集計!$B$87:$M$87,集計!$B$102:$M$102,集計!$B$117:$M$117,集計!$B$132:$M$132,集計!$B$147:$M$147,集計!$B$162:$M$162,集計!$B$177:$M$177)</c:f>
              <c:numCache>
                <c:formatCode>#,##0_);[Red]\(#,##0\)</c:formatCode>
                <c:ptCount val="144"/>
                <c:pt idx="0">
                  <c:v>321138.42769669439</c:v>
                </c:pt>
                <c:pt idx="1">
                  <c:v>388458.3588460933</c:v>
                </c:pt>
                <c:pt idx="2">
                  <c:v>427627.05263767752</c:v>
                </c:pt>
                <c:pt idx="3">
                  <c:v>452831.47606588184</c:v>
                </c:pt>
                <c:pt idx="4">
                  <c:v>379408.22401654097</c:v>
                </c:pt>
                <c:pt idx="5">
                  <c:v>401260.311854136</c:v>
                </c:pt>
                <c:pt idx="6">
                  <c:v>416140.1871998937</c:v>
                </c:pt>
                <c:pt idx="7">
                  <c:v>384106.41434838186</c:v>
                </c:pt>
                <c:pt idx="8">
                  <c:v>383132.3607490976</c:v>
                </c:pt>
                <c:pt idx="9">
                  <c:v>376638.80249980645</c:v>
                </c:pt>
                <c:pt idx="10">
                  <c:v>355059.55926884018</c:v>
                </c:pt>
                <c:pt idx="11">
                  <c:v>382732.36350435746</c:v>
                </c:pt>
                <c:pt idx="12">
                  <c:v>335645.55984555988</c:v>
                </c:pt>
                <c:pt idx="13">
                  <c:v>359360.43872919818</c:v>
                </c:pt>
                <c:pt idx="14">
                  <c:v>432059.18518518517</c:v>
                </c:pt>
                <c:pt idx="15">
                  <c:v>471425.65371024737</c:v>
                </c:pt>
                <c:pt idx="16">
                  <c:v>449222.31520223152</c:v>
                </c:pt>
                <c:pt idx="17">
                  <c:v>412429.84869325999</c:v>
                </c:pt>
                <c:pt idx="18">
                  <c:v>431699.13731128682</c:v>
                </c:pt>
                <c:pt idx="19">
                  <c:v>416742.53623188403</c:v>
                </c:pt>
                <c:pt idx="20">
                  <c:v>397015.09157509159</c:v>
                </c:pt>
                <c:pt idx="21">
                  <c:v>385083.13696612668</c:v>
                </c:pt>
                <c:pt idx="22">
                  <c:v>359692.38026124821</c:v>
                </c:pt>
                <c:pt idx="23">
                  <c:v>381755.98259608413</c:v>
                </c:pt>
                <c:pt idx="24">
                  <c:v>370796.62684469431</c:v>
                </c:pt>
                <c:pt idx="25">
                  <c:v>370193.44262295082</c:v>
                </c:pt>
                <c:pt idx="26">
                  <c:v>424916.49484536081</c:v>
                </c:pt>
                <c:pt idx="27">
                  <c:v>447483.88814913452</c:v>
                </c:pt>
                <c:pt idx="28">
                  <c:v>420936.90159574471</c:v>
                </c:pt>
                <c:pt idx="29">
                  <c:v>420001.65892501659</c:v>
                </c:pt>
                <c:pt idx="30">
                  <c:v>414220.37815126055</c:v>
                </c:pt>
                <c:pt idx="31">
                  <c:v>370811.13430758525</c:v>
                </c:pt>
                <c:pt idx="32">
                  <c:v>352829.88826815644</c:v>
                </c:pt>
                <c:pt idx="33">
                  <c:v>330777.19419488596</c:v>
                </c:pt>
                <c:pt idx="34">
                  <c:v>334875.08463100879</c:v>
                </c:pt>
                <c:pt idx="35">
                  <c:v>384060.12311901507</c:v>
                </c:pt>
                <c:pt idx="36">
                  <c:v>384694.09312022239</c:v>
                </c:pt>
                <c:pt idx="37">
                  <c:v>377865.8436213992</c:v>
                </c:pt>
                <c:pt idx="38">
                  <c:v>446002.78770550393</c:v>
                </c:pt>
                <c:pt idx="39">
                  <c:v>532802.74170274171</c:v>
                </c:pt>
                <c:pt idx="40">
                  <c:v>440710.24054982816</c:v>
                </c:pt>
                <c:pt idx="41">
                  <c:v>330477.06792199059</c:v>
                </c:pt>
                <c:pt idx="42">
                  <c:v>354207.90762771171</c:v>
                </c:pt>
                <c:pt idx="43">
                  <c:v>334114.10701876302</c:v>
                </c:pt>
                <c:pt idx="44">
                  <c:v>340517.20505617978</c:v>
                </c:pt>
                <c:pt idx="45">
                  <c:v>288311.04775481112</c:v>
                </c:pt>
                <c:pt idx="46">
                  <c:v>326157.72005772009</c:v>
                </c:pt>
                <c:pt idx="47">
                  <c:v>343297.7678571429</c:v>
                </c:pt>
                <c:pt idx="48">
                  <c:v>326695.91993841412</c:v>
                </c:pt>
                <c:pt idx="49">
                  <c:v>303475.69601203909</c:v>
                </c:pt>
                <c:pt idx="50">
                  <c:v>340009.79020979017</c:v>
                </c:pt>
                <c:pt idx="51">
                  <c:v>336686.12804878049</c:v>
                </c:pt>
                <c:pt idx="52">
                  <c:v>341752.37366003066</c:v>
                </c:pt>
                <c:pt idx="53">
                  <c:v>349096.67820069211</c:v>
                </c:pt>
                <c:pt idx="54">
                  <c:v>341815.60226354096</c:v>
                </c:pt>
                <c:pt idx="55">
                  <c:v>347690.47237790219</c:v>
                </c:pt>
                <c:pt idx="56">
                  <c:v>343840.63492063491</c:v>
                </c:pt>
                <c:pt idx="57">
                  <c:v>311267.82884310617</c:v>
                </c:pt>
                <c:pt idx="58">
                  <c:v>316443.29411764699</c:v>
                </c:pt>
                <c:pt idx="59">
                  <c:v>373905.05443234829</c:v>
                </c:pt>
                <c:pt idx="60">
                  <c:v>357068.84838442423</c:v>
                </c:pt>
                <c:pt idx="61">
                  <c:v>306200</c:v>
                </c:pt>
                <c:pt idx="62">
                  <c:v>368185.48510313215</c:v>
                </c:pt>
                <c:pt idx="63">
                  <c:v>414726.28865979373</c:v>
                </c:pt>
                <c:pt idx="64">
                  <c:v>369000.2923976609</c:v>
                </c:pt>
                <c:pt idx="65">
                  <c:v>370574.76085356879</c:v>
                </c:pt>
                <c:pt idx="66">
                  <c:v>353040.44006069808</c:v>
                </c:pt>
                <c:pt idx="67">
                  <c:v>354469.91622239148</c:v>
                </c:pt>
                <c:pt idx="68">
                  <c:v>339413.51351351343</c:v>
                </c:pt>
                <c:pt idx="69">
                  <c:v>337335.45521835674</c:v>
                </c:pt>
                <c:pt idx="70">
                  <c:v>339049.45612762868</c:v>
                </c:pt>
                <c:pt idx="71">
                  <c:v>341423.70317002881</c:v>
                </c:pt>
                <c:pt idx="72">
                  <c:v>288228.20512820513</c:v>
                </c:pt>
                <c:pt idx="73">
                  <c:v>341172.38805970148</c:v>
                </c:pt>
                <c:pt idx="74">
                  <c:v>334342.66304347827</c:v>
                </c:pt>
                <c:pt idx="75">
                  <c:v>402678.93890675233</c:v>
                </c:pt>
                <c:pt idx="76">
                  <c:v>378030.5578011318</c:v>
                </c:pt>
                <c:pt idx="77">
                  <c:v>317834.35534591193</c:v>
                </c:pt>
                <c:pt idx="78">
                  <c:v>331802.77777777781</c:v>
                </c:pt>
                <c:pt idx="79">
                  <c:v>341674.67845659168</c:v>
                </c:pt>
                <c:pt idx="80">
                  <c:v>347690.24780175864</c:v>
                </c:pt>
                <c:pt idx="81">
                  <c:v>309462.08530805685</c:v>
                </c:pt>
                <c:pt idx="82">
                  <c:v>306631.50154798769</c:v>
                </c:pt>
                <c:pt idx="83">
                  <c:v>329434.70817120618</c:v>
                </c:pt>
                <c:pt idx="84">
                  <c:v>279377.13853141549</c:v>
                </c:pt>
                <c:pt idx="85">
                  <c:v>330784.93466564181</c:v>
                </c:pt>
                <c:pt idx="86">
                  <c:v>347138.27450980392</c:v>
                </c:pt>
                <c:pt idx="87">
                  <c:v>362732.60045489011</c:v>
                </c:pt>
                <c:pt idx="88">
                  <c:v>314178.79019908112</c:v>
                </c:pt>
                <c:pt idx="89">
                  <c:v>321759.20745920757</c:v>
                </c:pt>
                <c:pt idx="90">
                  <c:v>303830.37872683321</c:v>
                </c:pt>
                <c:pt idx="91">
                  <c:v>295410.77170417999</c:v>
                </c:pt>
                <c:pt idx="92">
                  <c:v>302328.17813765182</c:v>
                </c:pt>
                <c:pt idx="93">
                  <c:v>275047.5609756097</c:v>
                </c:pt>
                <c:pt idx="94">
                  <c:v>293156.8770226537</c:v>
                </c:pt>
                <c:pt idx="95">
                  <c:v>309397.95918367355</c:v>
                </c:pt>
                <c:pt idx="96">
                  <c:v>261851.60256410256</c:v>
                </c:pt>
                <c:pt idx="97">
                  <c:v>266655.22508038586</c:v>
                </c:pt>
                <c:pt idx="98">
                  <c:v>309250.20542317169</c:v>
                </c:pt>
                <c:pt idx="99">
                  <c:v>322137.91469194321</c:v>
                </c:pt>
                <c:pt idx="100">
                  <c:v>306292.49011857709</c:v>
                </c:pt>
                <c:pt idx="101">
                  <c:v>308112.66025641031</c:v>
                </c:pt>
                <c:pt idx="102">
                  <c:v>288651.39475908712</c:v>
                </c:pt>
                <c:pt idx="103">
                  <c:v>290373.33333333331</c:v>
                </c:pt>
                <c:pt idx="104">
                  <c:v>311630.7347670251</c:v>
                </c:pt>
                <c:pt idx="105">
                  <c:v>273555.1094890511</c:v>
                </c:pt>
                <c:pt idx="106">
                  <c:v>297342.9729729729</c:v>
                </c:pt>
                <c:pt idx="107">
                  <c:v>306232.4057450628</c:v>
                </c:pt>
                <c:pt idx="108">
                  <c:v>288869.38950988825</c:v>
                </c:pt>
                <c:pt idx="109">
                  <c:v>292786.30688896548</c:v>
                </c:pt>
                <c:pt idx="110">
                  <c:v>335116.55683690286</c:v>
                </c:pt>
                <c:pt idx="111">
                  <c:v>362068.76524275262</c:v>
                </c:pt>
                <c:pt idx="112">
                  <c:v>321507.8583743535</c:v>
                </c:pt>
                <c:pt idx="113">
                  <c:v>320437.59512937593</c:v>
                </c:pt>
                <c:pt idx="114">
                  <c:v>311937.14199577936</c:v>
                </c:pt>
                <c:pt idx="115">
                  <c:v>308457.02416918421</c:v>
                </c:pt>
                <c:pt idx="116">
                  <c:v>319778.81896179833</c:v>
                </c:pt>
                <c:pt idx="117">
                  <c:v>292346.33494975063</c:v>
                </c:pt>
                <c:pt idx="118">
                  <c:v>323431.70714437449</c:v>
                </c:pt>
                <c:pt idx="119">
                  <c:v>325644.07105752587</c:v>
                </c:pt>
                <c:pt idx="120">
                  <c:v>306089.51093951095</c:v>
                </c:pt>
                <c:pt idx="121">
                  <c:v>298944.61582463374</c:v>
                </c:pt>
                <c:pt idx="122">
                  <c:v>396422.21518987336</c:v>
                </c:pt>
                <c:pt idx="123">
                  <c:v>418533.55602214171</c:v>
                </c:pt>
                <c:pt idx="124">
                  <c:v>372789.83934790938</c:v>
                </c:pt>
                <c:pt idx="125">
                  <c:v>366515.76984549809</c:v>
                </c:pt>
                <c:pt idx="126">
                  <c:v>306638.47529185517</c:v>
                </c:pt>
                <c:pt idx="127">
                  <c:v>308935.50243470562</c:v>
                </c:pt>
                <c:pt idx="128">
                  <c:v>335970.16789023957</c:v>
                </c:pt>
                <c:pt idx="129">
                  <c:v>262284.03671050729</c:v>
                </c:pt>
                <c:pt idx="130">
                  <c:v>319607.44627686159</c:v>
                </c:pt>
                <c:pt idx="131">
                  <c:v>322550.72288671415</c:v>
                </c:pt>
                <c:pt idx="132">
                  <c:v>293985.62950402714</c:v>
                </c:pt>
                <c:pt idx="133">
                  <c:v>257353.8306451613</c:v>
                </c:pt>
                <c:pt idx="134">
                  <c:v>307435.5966050924</c:v>
                </c:pt>
                <c:pt idx="135">
                  <c:v>411428.79625096172</c:v>
                </c:pt>
                <c:pt idx="136">
                  <c:v>347417.71372890909</c:v>
                </c:pt>
                <c:pt idx="137">
                  <c:v>362417.53396290418</c:v>
                </c:pt>
                <c:pt idx="138">
                  <c:v>326358.35266821354</c:v>
                </c:pt>
                <c:pt idx="139">
                  <c:v>331591.9929865576</c:v>
                </c:pt>
                <c:pt idx="140">
                  <c:v>319480.87952289305</c:v>
                </c:pt>
                <c:pt idx="141">
                  <c:v>291418.19049436913</c:v>
                </c:pt>
                <c:pt idx="142">
                  <c:v>340553.91705069121</c:v>
                </c:pt>
                <c:pt idx="143">
                  <c:v>325762.70845523692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6-4D98-AF23-888F63D3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094824"/>
        <c:axId val="476092472"/>
      </c:barChart>
      <c:lineChart>
        <c:grouping val="standard"/>
        <c:varyColors val="0"/>
        <c:ser>
          <c:idx val="7"/>
          <c:order val="1"/>
          <c:tx>
            <c:strRef>
              <c:f>集計!$A$10</c:f>
              <c:strCache>
                <c:ptCount val="1"/>
                <c:pt idx="0">
                  <c:v>総生産[k円]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(集計!$B$10:$M$10,集計!$B$25:$M$25,集計!$B$40:$M$40,集計!$B$55:$M$55,集計!$B$70:$M$70,集計!$B$85:$M$85,集計!$B$100:$M$100,集計!$B$115:$M$115,集計!$B$130:$M$130,集計!$B$145:$M$145,集計!$B$160:$M$160,集計!$B$175:$M$175)</c:f>
              <c:numCache>
                <c:formatCode>#,###\k</c:formatCode>
                <c:ptCount val="144"/>
                <c:pt idx="0">
                  <c:v>491567</c:v>
                </c:pt>
                <c:pt idx="1">
                  <c:v>525241</c:v>
                </c:pt>
                <c:pt idx="2">
                  <c:v>533547</c:v>
                </c:pt>
                <c:pt idx="3">
                  <c:v>536710</c:v>
                </c:pt>
                <c:pt idx="4">
                  <c:v>496124</c:v>
                </c:pt>
                <c:pt idx="5">
                  <c:v>536355</c:v>
                </c:pt>
                <c:pt idx="6">
                  <c:v>448773</c:v>
                </c:pt>
                <c:pt idx="7">
                  <c:v>452648</c:v>
                </c:pt>
                <c:pt idx="8">
                  <c:v>483089</c:v>
                </c:pt>
                <c:pt idx="9">
                  <c:v>453149</c:v>
                </c:pt>
                <c:pt idx="10">
                  <c:v>441530</c:v>
                </c:pt>
                <c:pt idx="11">
                  <c:v>461837</c:v>
                </c:pt>
                <c:pt idx="12">
                  <c:v>458454</c:v>
                </c:pt>
                <c:pt idx="13">
                  <c:v>501300</c:v>
                </c:pt>
                <c:pt idx="14">
                  <c:v>508612</c:v>
                </c:pt>
                <c:pt idx="15">
                  <c:v>536249</c:v>
                </c:pt>
                <c:pt idx="16">
                  <c:v>506282</c:v>
                </c:pt>
                <c:pt idx="17">
                  <c:v>511894</c:v>
                </c:pt>
                <c:pt idx="18">
                  <c:v>514741</c:v>
                </c:pt>
                <c:pt idx="19">
                  <c:v>519617</c:v>
                </c:pt>
                <c:pt idx="20">
                  <c:v>520303</c:v>
                </c:pt>
                <c:pt idx="21">
                  <c:v>528751</c:v>
                </c:pt>
                <c:pt idx="22">
                  <c:v>510757</c:v>
                </c:pt>
                <c:pt idx="23">
                  <c:v>574632</c:v>
                </c:pt>
                <c:pt idx="24">
                  <c:v>550550</c:v>
                </c:pt>
                <c:pt idx="25">
                  <c:v>558292</c:v>
                </c:pt>
                <c:pt idx="26">
                  <c:v>518601</c:v>
                </c:pt>
                <c:pt idx="27">
                  <c:v>526489</c:v>
                </c:pt>
                <c:pt idx="28">
                  <c:v>526490</c:v>
                </c:pt>
                <c:pt idx="29">
                  <c:v>555273</c:v>
                </c:pt>
                <c:pt idx="30">
                  <c:v>555274</c:v>
                </c:pt>
                <c:pt idx="31">
                  <c:v>555274</c:v>
                </c:pt>
                <c:pt idx="32">
                  <c:v>575888</c:v>
                </c:pt>
                <c:pt idx="33">
                  <c:v>583036</c:v>
                </c:pt>
                <c:pt idx="34">
                  <c:v>584227</c:v>
                </c:pt>
                <c:pt idx="35">
                  <c:v>624814</c:v>
                </c:pt>
                <c:pt idx="36">
                  <c:v>575485</c:v>
                </c:pt>
                <c:pt idx="37">
                  <c:v>601857</c:v>
                </c:pt>
                <c:pt idx="38">
                  <c:v>634450</c:v>
                </c:pt>
                <c:pt idx="39">
                  <c:v>643967</c:v>
                </c:pt>
                <c:pt idx="40">
                  <c:v>627363</c:v>
                </c:pt>
                <c:pt idx="41">
                  <c:v>648292</c:v>
                </c:pt>
                <c:pt idx="42">
                  <c:v>573062</c:v>
                </c:pt>
                <c:pt idx="43">
                  <c:v>604021</c:v>
                </c:pt>
                <c:pt idx="44">
                  <c:v>585193</c:v>
                </c:pt>
                <c:pt idx="45">
                  <c:v>591586</c:v>
                </c:pt>
                <c:pt idx="46">
                  <c:v>554289</c:v>
                </c:pt>
                <c:pt idx="47">
                  <c:v>625142</c:v>
                </c:pt>
                <c:pt idx="48">
                  <c:v>601575</c:v>
                </c:pt>
                <c:pt idx="49">
                  <c:v>618904</c:v>
                </c:pt>
                <c:pt idx="50">
                  <c:v>614225</c:v>
                </c:pt>
                <c:pt idx="51">
                  <c:v>575960</c:v>
                </c:pt>
                <c:pt idx="52">
                  <c:v>569976</c:v>
                </c:pt>
                <c:pt idx="53">
                  <c:v>593421</c:v>
                </c:pt>
                <c:pt idx="54">
                  <c:v>578472</c:v>
                </c:pt>
                <c:pt idx="55">
                  <c:v>602469</c:v>
                </c:pt>
                <c:pt idx="56">
                  <c:v>612667</c:v>
                </c:pt>
                <c:pt idx="57">
                  <c:v>623269</c:v>
                </c:pt>
                <c:pt idx="58">
                  <c:v>613833</c:v>
                </c:pt>
                <c:pt idx="59">
                  <c:v>660820</c:v>
                </c:pt>
                <c:pt idx="60">
                  <c:v>562011</c:v>
                </c:pt>
                <c:pt idx="61">
                  <c:v>594292</c:v>
                </c:pt>
                <c:pt idx="62">
                  <c:v>599149</c:v>
                </c:pt>
                <c:pt idx="63">
                  <c:v>624084</c:v>
                </c:pt>
                <c:pt idx="64">
                  <c:v>632824</c:v>
                </c:pt>
                <c:pt idx="65">
                  <c:v>652450</c:v>
                </c:pt>
                <c:pt idx="66">
                  <c:v>588781</c:v>
                </c:pt>
                <c:pt idx="67">
                  <c:v>611159</c:v>
                </c:pt>
                <c:pt idx="68">
                  <c:v>623971</c:v>
                </c:pt>
                <c:pt idx="69">
                  <c:v>620711</c:v>
                </c:pt>
                <c:pt idx="70">
                  <c:v>563542</c:v>
                </c:pt>
                <c:pt idx="71">
                  <c:v>650712</c:v>
                </c:pt>
                <c:pt idx="72">
                  <c:v>614071</c:v>
                </c:pt>
                <c:pt idx="73">
                  <c:v>613693</c:v>
                </c:pt>
                <c:pt idx="74">
                  <c:v>618258</c:v>
                </c:pt>
                <c:pt idx="75">
                  <c:v>653726</c:v>
                </c:pt>
                <c:pt idx="76">
                  <c:v>679914</c:v>
                </c:pt>
                <c:pt idx="77">
                  <c:v>671140</c:v>
                </c:pt>
                <c:pt idx="78">
                  <c:v>669593</c:v>
                </c:pt>
                <c:pt idx="79">
                  <c:v>677518</c:v>
                </c:pt>
                <c:pt idx="80">
                  <c:v>696720</c:v>
                </c:pt>
                <c:pt idx="81">
                  <c:v>675486</c:v>
                </c:pt>
                <c:pt idx="82">
                  <c:v>610711</c:v>
                </c:pt>
                <c:pt idx="83">
                  <c:v>683698</c:v>
                </c:pt>
                <c:pt idx="84">
                  <c:v>639647</c:v>
                </c:pt>
                <c:pt idx="85">
                  <c:v>637705</c:v>
                </c:pt>
                <c:pt idx="86">
                  <c:v>649119</c:v>
                </c:pt>
                <c:pt idx="87">
                  <c:v>604924</c:v>
                </c:pt>
                <c:pt idx="88">
                  <c:v>590404</c:v>
                </c:pt>
                <c:pt idx="89">
                  <c:v>575256</c:v>
                </c:pt>
                <c:pt idx="90">
                  <c:v>565037</c:v>
                </c:pt>
                <c:pt idx="91">
                  <c:v>563011</c:v>
                </c:pt>
                <c:pt idx="92">
                  <c:v>543513</c:v>
                </c:pt>
                <c:pt idx="93">
                  <c:v>530231</c:v>
                </c:pt>
                <c:pt idx="94">
                  <c:v>468248</c:v>
                </c:pt>
                <c:pt idx="95">
                  <c:v>505210</c:v>
                </c:pt>
                <c:pt idx="96">
                  <c:v>446120</c:v>
                </c:pt>
                <c:pt idx="97">
                  <c:v>368130</c:v>
                </c:pt>
                <c:pt idx="98">
                  <c:v>386146</c:v>
                </c:pt>
                <c:pt idx="99">
                  <c:v>384426</c:v>
                </c:pt>
                <c:pt idx="100">
                  <c:v>418568</c:v>
                </c:pt>
                <c:pt idx="101">
                  <c:v>416164</c:v>
                </c:pt>
                <c:pt idx="102">
                  <c:v>395996</c:v>
                </c:pt>
                <c:pt idx="103">
                  <c:v>422948</c:v>
                </c:pt>
                <c:pt idx="104">
                  <c:v>473361</c:v>
                </c:pt>
                <c:pt idx="105">
                  <c:v>506616</c:v>
                </c:pt>
                <c:pt idx="106">
                  <c:v>468531</c:v>
                </c:pt>
                <c:pt idx="107">
                  <c:v>572460</c:v>
                </c:pt>
                <c:pt idx="108">
                  <c:v>547739</c:v>
                </c:pt>
                <c:pt idx="109">
                  <c:v>563721</c:v>
                </c:pt>
                <c:pt idx="110">
                  <c:v>588136</c:v>
                </c:pt>
                <c:pt idx="111">
                  <c:v>577199</c:v>
                </c:pt>
                <c:pt idx="112">
                  <c:v>607320</c:v>
                </c:pt>
                <c:pt idx="113">
                  <c:v>598075</c:v>
                </c:pt>
                <c:pt idx="114">
                  <c:v>606255</c:v>
                </c:pt>
                <c:pt idx="115">
                  <c:v>612840</c:v>
                </c:pt>
                <c:pt idx="116">
                  <c:v>628403</c:v>
                </c:pt>
                <c:pt idx="117">
                  <c:v>624068</c:v>
                </c:pt>
                <c:pt idx="118">
                  <c:v>533335</c:v>
                </c:pt>
                <c:pt idx="119">
                  <c:v>605032</c:v>
                </c:pt>
                <c:pt idx="120">
                  <c:v>606146</c:v>
                </c:pt>
                <c:pt idx="121">
                  <c:v>567123</c:v>
                </c:pt>
                <c:pt idx="122">
                  <c:v>583602</c:v>
                </c:pt>
                <c:pt idx="123">
                  <c:v>564738</c:v>
                </c:pt>
                <c:pt idx="124">
                  <c:v>516619</c:v>
                </c:pt>
                <c:pt idx="125">
                  <c:v>529327</c:v>
                </c:pt>
                <c:pt idx="126">
                  <c:v>546185</c:v>
                </c:pt>
                <c:pt idx="127">
                  <c:v>572835</c:v>
                </c:pt>
                <c:pt idx="128">
                  <c:v>560806</c:v>
                </c:pt>
                <c:pt idx="129">
                  <c:v>510128</c:v>
                </c:pt>
                <c:pt idx="130">
                  <c:v>507293</c:v>
                </c:pt>
                <c:pt idx="131">
                  <c:v>546088</c:v>
                </c:pt>
                <c:pt idx="132">
                  <c:v>524387</c:v>
                </c:pt>
                <c:pt idx="133">
                  <c:v>511823</c:v>
                </c:pt>
                <c:pt idx="134">
                  <c:v>552299</c:v>
                </c:pt>
                <c:pt idx="135">
                  <c:v>544397</c:v>
                </c:pt>
                <c:pt idx="136">
                  <c:v>557653</c:v>
                </c:pt>
                <c:pt idx="137">
                  <c:v>578379</c:v>
                </c:pt>
                <c:pt idx="138">
                  <c:v>564668</c:v>
                </c:pt>
                <c:pt idx="139">
                  <c:v>595564</c:v>
                </c:pt>
                <c:pt idx="140">
                  <c:v>575182</c:v>
                </c:pt>
                <c:pt idx="141">
                  <c:v>561738</c:v>
                </c:pt>
                <c:pt idx="142">
                  <c:v>520810</c:v>
                </c:pt>
                <c:pt idx="143">
                  <c:v>576759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6-4D98-AF23-888F63D3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98744"/>
        <c:axId val="476091688"/>
      </c:lineChart>
      <c:catAx>
        <c:axId val="476094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476092472"/>
        <c:crosses val="autoZero"/>
        <c:auto val="1"/>
        <c:lblAlgn val="ctr"/>
        <c:lblOffset val="100"/>
        <c:tickLblSkip val="1"/>
        <c:noMultiLvlLbl val="0"/>
      </c:catAx>
      <c:valAx>
        <c:axId val="476092472"/>
        <c:scaling>
          <c:orientation val="minMax"/>
          <c:max val="7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00FF"/>
                    </a:solidFill>
                    <a:latin typeface="+mj-ea"/>
                    <a:ea typeface="+mj-ea"/>
                  </a:defRPr>
                </a:pPr>
                <a:r>
                  <a:rPr lang="ja-JP" altLang="en-US" b="0">
                    <a:solidFill>
                      <a:srgbClr val="0000FF"/>
                    </a:solidFill>
                    <a:latin typeface="+mj-ea"/>
                    <a:ea typeface="+mj-ea"/>
                  </a:rPr>
                  <a:t>電気使用量 </a:t>
                </a:r>
                <a:r>
                  <a:rPr lang="en-US" altLang="ja-JP" b="0">
                    <a:solidFill>
                      <a:srgbClr val="0000FF"/>
                    </a:solidFill>
                    <a:latin typeface="+mj-ea"/>
                    <a:ea typeface="+mj-ea"/>
                  </a:rPr>
                  <a:t>[kWh]</a:t>
                </a:r>
                <a:endParaRPr lang="ja-JP" altLang="en-US" b="0">
                  <a:solidFill>
                    <a:srgbClr val="0000FF"/>
                  </a:solidFill>
                  <a:latin typeface="+mj-ea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7.8895520968671647E-3"/>
              <c:y val="0.19384060335040518"/>
            </c:manualLayout>
          </c:layout>
          <c:overlay val="0"/>
        </c:title>
        <c:numFmt formatCode="#,##0_);[Red]\(#,##0\)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ja-JP"/>
          </a:p>
        </c:txPr>
        <c:crossAx val="476094824"/>
        <c:crosses val="autoZero"/>
        <c:crossBetween val="between"/>
        <c:majorUnit val="100000"/>
      </c:valAx>
      <c:valAx>
        <c:axId val="476091688"/>
        <c:scaling>
          <c:orientation val="minMax"/>
          <c:max val="70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FF0000"/>
                    </a:solidFill>
                    <a:latin typeface="+mj-ea"/>
                    <a:ea typeface="+mj-ea"/>
                  </a:defRPr>
                </a:pPr>
                <a:r>
                  <a:rPr lang="ja-JP" altLang="en-US" b="0">
                    <a:solidFill>
                      <a:srgbClr val="FF0000"/>
                    </a:solidFill>
                    <a:latin typeface="+mj-ea"/>
                    <a:ea typeface="+mj-ea"/>
                  </a:rPr>
                  <a:t>総生産 </a:t>
                </a:r>
                <a:r>
                  <a:rPr lang="en-US" altLang="ja-JP" b="0">
                    <a:solidFill>
                      <a:srgbClr val="FF0000"/>
                    </a:solidFill>
                    <a:latin typeface="+mj-ea"/>
                    <a:ea typeface="+mj-ea"/>
                  </a:rPr>
                  <a:t>[k</a:t>
                </a:r>
                <a:r>
                  <a:rPr lang="ja-JP" altLang="en-US" b="0">
                    <a:solidFill>
                      <a:srgbClr val="FF0000"/>
                    </a:solidFill>
                    <a:latin typeface="+mj-ea"/>
                    <a:ea typeface="+mj-ea"/>
                  </a:rPr>
                  <a:t>円</a:t>
                </a:r>
                <a:r>
                  <a:rPr lang="en-US" altLang="ja-JP" b="0">
                    <a:solidFill>
                      <a:srgbClr val="FF0000"/>
                    </a:solidFill>
                    <a:latin typeface="+mj-ea"/>
                    <a:ea typeface="+mj-ea"/>
                  </a:rPr>
                  <a:t>]</a:t>
                </a:r>
                <a:endParaRPr lang="ja-JP" altLang="en-US" b="0">
                  <a:solidFill>
                    <a:srgbClr val="FF0000"/>
                  </a:solidFill>
                  <a:latin typeface="+mj-ea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0.96975673262389983"/>
              <c:y val="0.26991874329929266"/>
            </c:manualLayout>
          </c:layout>
          <c:overlay val="0"/>
        </c:title>
        <c:numFmt formatCode="#,##0_);[Red]\(#,##0\)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ja-JP"/>
          </a:p>
        </c:txPr>
        <c:crossAx val="476098744"/>
        <c:crosses val="max"/>
        <c:crossBetween val="between"/>
      </c:valAx>
      <c:catAx>
        <c:axId val="476098744"/>
        <c:scaling>
          <c:orientation val="minMax"/>
        </c:scaling>
        <c:delete val="1"/>
        <c:axPos val="b"/>
        <c:majorTickMark val="out"/>
        <c:minorTickMark val="none"/>
        <c:tickLblPos val="none"/>
        <c:crossAx val="476091688"/>
        <c:crosses val="autoZero"/>
        <c:auto val="1"/>
        <c:lblAlgn val="ctr"/>
        <c:lblOffset val="100"/>
        <c:noMultiLvlLbl val="0"/>
      </c:catAx>
      <c:spPr>
        <a:ln w="12700">
          <a:solidFill>
            <a:sysClr val="windowText" lastClr="000000"/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900">
                <a:solidFill>
                  <a:srgbClr val="0000FF"/>
                </a:solidFill>
              </a:defRPr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ja-JP"/>
          </a:p>
        </c:txPr>
      </c:legendEntry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ja-JP" altLang="en-US" sz="1200" b="1">
                <a:solidFill>
                  <a:srgbClr val="3333FF"/>
                </a:solidFill>
              </a:rPr>
              <a:t>電力原単位</a:t>
            </a:r>
            <a:r>
              <a:rPr lang="ja-JP" altLang="en-US" sz="1200" b="1"/>
              <a:t>と</a:t>
            </a:r>
            <a:r>
              <a:rPr lang="ja-JP" altLang="en-US" sz="1200" b="1">
                <a:solidFill>
                  <a:srgbClr val="FF0000"/>
                </a:solidFill>
              </a:rPr>
              <a:t>総生産比率</a:t>
            </a:r>
          </a:p>
        </c:rich>
      </c:tx>
      <c:layout>
        <c:manualLayout>
          <c:xMode val="edge"/>
          <c:yMode val="edge"/>
          <c:x val="0.41036204744069932"/>
          <c:y val="1.30497328401151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4484706616729086E-2"/>
          <c:y val="0.10049390327442116"/>
          <c:w val="0.8147960882230546"/>
          <c:h val="0.65794355391150372"/>
        </c:manualLayout>
      </c:layout>
      <c:lineChart>
        <c:grouping val="standard"/>
        <c:varyColors val="0"/>
        <c:ser>
          <c:idx val="1"/>
          <c:order val="1"/>
          <c:tx>
            <c:strRef>
              <c:f>集計!$A$13</c:f>
              <c:strCache>
                <c:ptCount val="1"/>
                <c:pt idx="0">
                  <c:v>電力原単位[kWh/k円]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3333FF"/>
              </a:solidFill>
              <a:ln>
                <a:solidFill>
                  <a:srgbClr val="0000FF"/>
                </a:solidFill>
              </a:ln>
            </c:spPr>
          </c:marker>
          <c:cat>
            <c:strRef>
              <c:f>(集計!$B$1:$M$1,集計!$B$16:$M$16,集計!$B$31:$M$31,集計!$B$46:$M$46)</c:f>
              <c:strCache>
                <c:ptCount val="48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</c:strCache>
            </c:strRef>
          </c:cat>
          <c:val>
            <c:numRef>
              <c:f>(集計!$B$13:$M$13,集計!$B$28:$M$28,集計!$B$43:$M$43,集計!$B$58:$M$58,集計!$B$73:$M$73,集計!$B$88:$M$88,集計!$B$103:$M$103,集計!$B$118:$M$118,集計!$B$133:$M$133,集計!$B$148:$M$148,集計!$B$163:$M$163,集計!$B$178:$M$178)</c:f>
              <c:numCache>
                <c:formatCode>#,##0.00_);[Red]\(#,##0.00\)</c:formatCode>
                <c:ptCount val="144"/>
                <c:pt idx="0">
                  <c:v>0.65329533450515265</c:v>
                </c:pt>
                <c:pt idx="1">
                  <c:v>0.73958118053635058</c:v>
                </c:pt>
                <c:pt idx="2">
                  <c:v>0.8014796309185086</c:v>
                </c:pt>
                <c:pt idx="3">
                  <c:v>0.84371723289277611</c:v>
                </c:pt>
                <c:pt idx="4">
                  <c:v>0.76474474932988723</c:v>
                </c:pt>
                <c:pt idx="5">
                  <c:v>0.74812449190207231</c:v>
                </c:pt>
                <c:pt idx="6">
                  <c:v>0.92728436692914618</c:v>
                </c:pt>
                <c:pt idx="7">
                  <c:v>0.84857640892786856</c:v>
                </c:pt>
                <c:pt idx="8">
                  <c:v>0.79308856287163976</c:v>
                </c:pt>
                <c:pt idx="9">
                  <c:v>0.83115885172384019</c:v>
                </c:pt>
                <c:pt idx="10">
                  <c:v>0.8041572696506244</c:v>
                </c:pt>
                <c:pt idx="11">
                  <c:v>0.82871741221330786</c:v>
                </c:pt>
                <c:pt idx="12">
                  <c:v>0.73212483661514538</c:v>
                </c:pt>
                <c:pt idx="13">
                  <c:v>0.71685704913065662</c:v>
                </c:pt>
                <c:pt idx="14">
                  <c:v>0.84948680956246636</c:v>
                </c:pt>
                <c:pt idx="15">
                  <c:v>0.87911707753347301</c:v>
                </c:pt>
                <c:pt idx="16">
                  <c:v>0.8872966354763383</c:v>
                </c:pt>
                <c:pt idx="17">
                  <c:v>0.80569385203432742</c:v>
                </c:pt>
                <c:pt idx="18">
                  <c:v>0.83867253106180939</c:v>
                </c:pt>
                <c:pt idx="19">
                  <c:v>0.80201867189080422</c:v>
                </c:pt>
                <c:pt idx="20">
                  <c:v>0.76304593972183821</c:v>
                </c:pt>
                <c:pt idx="21">
                  <c:v>0.72828824336242703</c:v>
                </c:pt>
                <c:pt idx="22">
                  <c:v>0.70423387297922146</c:v>
                </c:pt>
                <c:pt idx="23">
                  <c:v>0.66434863111710474</c:v>
                </c:pt>
                <c:pt idx="24">
                  <c:v>0.6735021829891823</c:v>
                </c:pt>
                <c:pt idx="25">
                  <c:v>0.66308211943382822</c:v>
                </c:pt>
                <c:pt idx="26">
                  <c:v>0.81935147607767977</c:v>
                </c:pt>
                <c:pt idx="27">
                  <c:v>0.84993967233718948</c:v>
                </c:pt>
                <c:pt idx="28">
                  <c:v>0.79951547341021623</c:v>
                </c:pt>
                <c:pt idx="29">
                  <c:v>0.75638768484154029</c:v>
                </c:pt>
                <c:pt idx="30">
                  <c:v>0.74597474067084102</c:v>
                </c:pt>
                <c:pt idx="31">
                  <c:v>0.66779848202434333</c:v>
                </c:pt>
                <c:pt idx="32">
                  <c:v>0.61267101983051642</c:v>
                </c:pt>
                <c:pt idx="33">
                  <c:v>0.5673357977807304</c:v>
                </c:pt>
                <c:pt idx="34">
                  <c:v>0.57319344130108463</c:v>
                </c:pt>
                <c:pt idx="35">
                  <c:v>0.61467912549817239</c:v>
                </c:pt>
                <c:pt idx="36">
                  <c:v>0.66846936604815488</c:v>
                </c:pt>
                <c:pt idx="37">
                  <c:v>0.6278332620894983</c:v>
                </c:pt>
                <c:pt idx="38">
                  <c:v>0.70297547120419879</c:v>
                </c:pt>
                <c:pt idx="39">
                  <c:v>0.82737584643738216</c:v>
                </c:pt>
                <c:pt idx="40">
                  <c:v>0.70248044680643928</c:v>
                </c:pt>
                <c:pt idx="41">
                  <c:v>0.50976576592336564</c:v>
                </c:pt>
                <c:pt idx="42">
                  <c:v>0.61809700805098178</c:v>
                </c:pt>
                <c:pt idx="43">
                  <c:v>0.55314981932542584</c:v>
                </c:pt>
                <c:pt idx="44">
                  <c:v>0.58188871886058069</c:v>
                </c:pt>
                <c:pt idx="45">
                  <c:v>0.48735272260467816</c:v>
                </c:pt>
                <c:pt idx="46">
                  <c:v>0.58842538830415192</c:v>
                </c:pt>
                <c:pt idx="47">
                  <c:v>0.54915166131397808</c:v>
                </c:pt>
                <c:pt idx="48">
                  <c:v>0.54306764732313362</c:v>
                </c:pt>
                <c:pt idx="49">
                  <c:v>0.49034373022639877</c:v>
                </c:pt>
                <c:pt idx="50">
                  <c:v>0.55355902187275052</c:v>
                </c:pt>
                <c:pt idx="51">
                  <c:v>0.58456512266265104</c:v>
                </c:pt>
                <c:pt idx="52">
                  <c:v>0.59959081375361534</c:v>
                </c:pt>
                <c:pt idx="53">
                  <c:v>0.58827826821209916</c:v>
                </c:pt>
                <c:pt idx="54">
                  <c:v>0.59089394519275085</c:v>
                </c:pt>
                <c:pt idx="55">
                  <c:v>0.57710931579533919</c:v>
                </c:pt>
                <c:pt idx="56">
                  <c:v>0.56121944697630999</c:v>
                </c:pt>
                <c:pt idx="57">
                  <c:v>0.49941169678438391</c:v>
                </c:pt>
                <c:pt idx="58">
                  <c:v>0.51552017261640704</c:v>
                </c:pt>
                <c:pt idx="59">
                  <c:v>0.56581982148292775</c:v>
                </c:pt>
                <c:pt idx="60">
                  <c:v>0.63534138724050637</c:v>
                </c:pt>
                <c:pt idx="61">
                  <c:v>0.51523493501511042</c:v>
                </c:pt>
                <c:pt idx="62">
                  <c:v>0.61451406094833194</c:v>
                </c:pt>
                <c:pt idx="63">
                  <c:v>0.6645360058258083</c:v>
                </c:pt>
                <c:pt idx="64">
                  <c:v>0.58310097657114912</c:v>
                </c:pt>
                <c:pt idx="65">
                  <c:v>0.56797419090132395</c:v>
                </c:pt>
                <c:pt idx="66">
                  <c:v>0.59961248759844166</c:v>
                </c:pt>
                <c:pt idx="67">
                  <c:v>0.57999623047748861</c:v>
                </c:pt>
                <c:pt idx="68">
                  <c:v>0.54395719274375476</c:v>
                </c:pt>
                <c:pt idx="69">
                  <c:v>0.54346621087487856</c:v>
                </c:pt>
                <c:pt idx="70">
                  <c:v>0.60164008384047452</c:v>
                </c:pt>
                <c:pt idx="71">
                  <c:v>0.5246924955587553</c:v>
                </c:pt>
                <c:pt idx="72">
                  <c:v>0.46937276817860657</c:v>
                </c:pt>
                <c:pt idx="73">
                  <c:v>0.55593332180699706</c:v>
                </c:pt>
                <c:pt idx="74">
                  <c:v>0.5407817821095372</c:v>
                </c:pt>
                <c:pt idx="75">
                  <c:v>0.61597510104654296</c:v>
                </c:pt>
                <c:pt idx="76">
                  <c:v>0.55599760822858746</c:v>
                </c:pt>
                <c:pt idx="77">
                  <c:v>0.47357385246880224</c:v>
                </c:pt>
                <c:pt idx="78">
                  <c:v>0.49552904193708386</c:v>
                </c:pt>
                <c:pt idx="79">
                  <c:v>0.50430347010203669</c:v>
                </c:pt>
                <c:pt idx="80">
                  <c:v>0.49903870680008988</c:v>
                </c:pt>
                <c:pt idx="81">
                  <c:v>0.4581324932094179</c:v>
                </c:pt>
                <c:pt idx="82">
                  <c:v>0.50208937050092051</c:v>
                </c:pt>
                <c:pt idx="83">
                  <c:v>0.48184243360548984</c:v>
                </c:pt>
                <c:pt idx="84">
                  <c:v>0.43676768363083934</c:v>
                </c:pt>
                <c:pt idx="85">
                  <c:v>0.51871152753332939</c:v>
                </c:pt>
                <c:pt idx="86">
                  <c:v>0.53478372148990239</c:v>
                </c:pt>
                <c:pt idx="87">
                  <c:v>0.59963334312226013</c:v>
                </c:pt>
                <c:pt idx="88">
                  <c:v>0.53214204205777926</c:v>
                </c:pt>
                <c:pt idx="89">
                  <c:v>0.55933220593823896</c:v>
                </c:pt>
                <c:pt idx="90">
                  <c:v>0.53771766933286358</c:v>
                </c:pt>
                <c:pt idx="91">
                  <c:v>0.52469804622676997</c:v>
                </c:pt>
                <c:pt idx="92">
                  <c:v>0.55624829238243023</c:v>
                </c:pt>
                <c:pt idx="93">
                  <c:v>0.51873157355116861</c:v>
                </c:pt>
                <c:pt idx="94">
                  <c:v>0.62607181882817164</c:v>
                </c:pt>
                <c:pt idx="95">
                  <c:v>0.61241455866604688</c:v>
                </c:pt>
                <c:pt idx="96">
                  <c:v>0.58695329185892264</c:v>
                </c:pt>
                <c:pt idx="97">
                  <c:v>0.72435070513238764</c:v>
                </c:pt>
                <c:pt idx="98">
                  <c:v>0.80086341804180727</c:v>
                </c:pt>
                <c:pt idx="99">
                  <c:v>0.8379711952155765</c:v>
                </c:pt>
                <c:pt idx="100">
                  <c:v>0.73176279629254293</c:v>
                </c:pt>
                <c:pt idx="101">
                  <c:v>0.74036355921321961</c:v>
                </c:pt>
                <c:pt idx="102">
                  <c:v>0.72892502641210299</c:v>
                </c:pt>
                <c:pt idx="103">
                  <c:v>0.68654617904171034</c:v>
                </c:pt>
                <c:pt idx="104">
                  <c:v>0.65833631154029404</c:v>
                </c:pt>
                <c:pt idx="105">
                  <c:v>0.53996539684702238</c:v>
                </c:pt>
                <c:pt idx="106">
                  <c:v>0.63462817395854898</c:v>
                </c:pt>
                <c:pt idx="107">
                  <c:v>0.53494114129382453</c:v>
                </c:pt>
                <c:pt idx="108">
                  <c:v>0.52738510405482952</c:v>
                </c:pt>
                <c:pt idx="109">
                  <c:v>0.51938158572940418</c:v>
                </c:pt>
                <c:pt idx="110">
                  <c:v>0.56979432790528528</c:v>
                </c:pt>
                <c:pt idx="111">
                  <c:v>0.62728584984165359</c:v>
                </c:pt>
                <c:pt idx="112">
                  <c:v>0.52938789826508836</c:v>
                </c:pt>
                <c:pt idx="113">
                  <c:v>0.53578162459453404</c:v>
                </c:pt>
                <c:pt idx="114">
                  <c:v>0.51453124839511322</c:v>
                </c:pt>
                <c:pt idx="115">
                  <c:v>0.50332390863713894</c:v>
                </c:pt>
                <c:pt idx="116">
                  <c:v>0.50887538563914925</c:v>
                </c:pt>
                <c:pt idx="117">
                  <c:v>0.46845269257476851</c:v>
                </c:pt>
                <c:pt idx="118">
                  <c:v>0.60643255579396527</c:v>
                </c:pt>
                <c:pt idx="119">
                  <c:v>0.53822619474263489</c:v>
                </c:pt>
                <c:pt idx="120">
                  <c:v>0.5049765418554456</c:v>
                </c:pt>
                <c:pt idx="121">
                  <c:v>0.52712483151738465</c:v>
                </c:pt>
                <c:pt idx="122">
                  <c:v>0.67926808885143186</c:v>
                </c:pt>
                <c:pt idx="123">
                  <c:v>0.74111102143319862</c:v>
                </c:pt>
                <c:pt idx="124">
                  <c:v>0.72159529430375069</c:v>
                </c:pt>
                <c:pt idx="125">
                  <c:v>0.6924184291477633</c:v>
                </c:pt>
                <c:pt idx="126">
                  <c:v>0.56141870481953027</c:v>
                </c:pt>
                <c:pt idx="127">
                  <c:v>0.53930975313084151</c:v>
                </c:pt>
                <c:pt idx="128">
                  <c:v>0.5990844746494145</c:v>
                </c:pt>
                <c:pt idx="129">
                  <c:v>0.51415338250499343</c:v>
                </c:pt>
                <c:pt idx="130">
                  <c:v>0.6300253429021524</c:v>
                </c:pt>
                <c:pt idx="131">
                  <c:v>0.59065704224724613</c:v>
                </c:pt>
                <c:pt idx="132">
                  <c:v>0.56062722665517473</c:v>
                </c:pt>
                <c:pt idx="133">
                  <c:v>0.50281802624180882</c:v>
                </c:pt>
                <c:pt idx="134">
                  <c:v>0.55664702743458239</c:v>
                </c:pt>
                <c:pt idx="135">
                  <c:v>0.75575140247092054</c:v>
                </c:pt>
                <c:pt idx="136">
                  <c:v>0.62299981122473846</c:v>
                </c:pt>
                <c:pt idx="137">
                  <c:v>0.62660908152423267</c:v>
                </c:pt>
                <c:pt idx="138">
                  <c:v>0.57796502133680949</c:v>
                </c:pt>
                <c:pt idx="139">
                  <c:v>0.5567697056681693</c:v>
                </c:pt>
                <c:pt idx="140">
                  <c:v>0.55544311108986899</c:v>
                </c:pt>
                <c:pt idx="141">
                  <c:v>0.51877955647360363</c:v>
                </c:pt>
                <c:pt idx="142">
                  <c:v>0.65389281513544517</c:v>
                </c:pt>
                <c:pt idx="143">
                  <c:v>0.56481599499138624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5-45E9-A570-7F044036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87376"/>
        <c:axId val="476092864"/>
      </c:lineChart>
      <c:lineChart>
        <c:grouping val="standard"/>
        <c:varyColors val="0"/>
        <c:ser>
          <c:idx val="0"/>
          <c:order val="0"/>
          <c:tx>
            <c:strRef>
              <c:f>集計!$A$11</c:f>
              <c:strCache>
                <c:ptCount val="1"/>
                <c:pt idx="0">
                  <c:v>総生産比率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(集計!$B$1:$M$1,集計!$B$16:$M$16,集計!$B$31:$M$31,集計!$B$46:$M$46,集計!$B$61:$M$61,集計!$B$76:$M$76,集計!$B$91:$M$91,集計!$B$106:$M$106,集計!$B$121:$M$121,集計!$B$136:$M$136,集計!$B$151:$M$151,集計!$B$166:$M$166)</c:f>
              <c:strCache>
                <c:ptCount val="144"/>
                <c:pt idx="0">
                  <c:v>FY13/4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FY14/4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FY15/4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FY16/4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FY17/4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FY18/4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FY19/4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FY20/4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FY21/4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FY22/4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FY23/4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FY24/4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</c:strCache>
            </c:strRef>
          </c:cat>
          <c:val>
            <c:numRef>
              <c:f>(集計!$B$11:$M$11,集計!$B$26:$M$26,集計!$B$41:$M$41,集計!$B$56:$M$56,集計!$B$71:$M$71,集計!$B$86:$M$86,集計!$B$101:$M$101,集計!$B$116:$M$116,集計!$B$131:$M$131,集計!$B$146:$M$146,集計!$B$161:$M$161,集計!$B$176:$M$176)</c:f>
              <c:numCache>
                <c:formatCode>0.00%</c:formatCode>
                <c:ptCount val="144"/>
                <c:pt idx="0">
                  <c:v>6.7693193399882418E-3</c:v>
                </c:pt>
                <c:pt idx="1">
                  <c:v>7.5420502207558058E-3</c:v>
                </c:pt>
                <c:pt idx="2">
                  <c:v>8.1439648240923482E-3</c:v>
                </c:pt>
                <c:pt idx="3">
                  <c:v>8.9764770546477621E-3</c:v>
                </c:pt>
                <c:pt idx="4">
                  <c:v>8.5676141448508842E-3</c:v>
                </c:pt>
                <c:pt idx="5">
                  <c:v>8.2445451240316589E-3</c:v>
                </c:pt>
                <c:pt idx="6">
                  <c:v>9.6532991066753133E-3</c:v>
                </c:pt>
                <c:pt idx="7">
                  <c:v>8.7947654689736841E-3</c:v>
                </c:pt>
                <c:pt idx="8">
                  <c:v>8.1637296647201658E-3</c:v>
                </c:pt>
                <c:pt idx="9">
                  <c:v>8.5475925137206525E-3</c:v>
                </c:pt>
                <c:pt idx="10">
                  <c:v>8.3748352320340627E-3</c:v>
                </c:pt>
                <c:pt idx="11">
                  <c:v>8.5097317884881458E-3</c:v>
                </c:pt>
                <c:pt idx="12">
                  <c:v>9.4810166341661329E-3</c:v>
                </c:pt>
                <c:pt idx="13">
                  <c:v>9.4768501895072816E-3</c:v>
                </c:pt>
                <c:pt idx="14">
                  <c:v>1.1468071929093297E-2</c:v>
                </c:pt>
                <c:pt idx="15">
                  <c:v>1.2439506647098643E-2</c:v>
                </c:pt>
                <c:pt idx="16">
                  <c:v>1.2723833752730692E-2</c:v>
                </c:pt>
                <c:pt idx="17">
                  <c:v>1.171478860857912E-2</c:v>
                </c:pt>
                <c:pt idx="18">
                  <c:v>1.1665934907069769E-2</c:v>
                </c:pt>
                <c:pt idx="19">
                  <c:v>1.1067857672093099E-2</c:v>
                </c:pt>
                <c:pt idx="20">
                  <c:v>1.0415577077203092E-2</c:v>
                </c:pt>
                <c:pt idx="21">
                  <c:v>9.8901543448617589E-3</c:v>
                </c:pt>
                <c:pt idx="22">
                  <c:v>9.7043427696536701E-3</c:v>
                </c:pt>
                <c:pt idx="23">
                  <c:v>9.1613676231048734E-3</c:v>
                </c:pt>
                <c:pt idx="24">
                  <c:v>9.5839360639360643E-3</c:v>
                </c:pt>
                <c:pt idx="25">
                  <c:v>9.7075222285112443E-3</c:v>
                </c:pt>
                <c:pt idx="26">
                  <c:v>1.1921563976930241E-2</c:v>
                </c:pt>
                <c:pt idx="27">
                  <c:v>1.2766093878504584E-2</c:v>
                </c:pt>
                <c:pt idx="28">
                  <c:v>1.2024712720089651E-2</c:v>
                </c:pt>
                <c:pt idx="29">
                  <c:v>1.1398762410562011E-2</c:v>
                </c:pt>
                <c:pt idx="30">
                  <c:v>1.0652519296779609E-2</c:v>
                </c:pt>
                <c:pt idx="31">
                  <c:v>9.5962641866898148E-3</c:v>
                </c:pt>
                <c:pt idx="32">
                  <c:v>8.7734490039729947E-3</c:v>
                </c:pt>
                <c:pt idx="33">
                  <c:v>8.2093489938871705E-3</c:v>
                </c:pt>
                <c:pt idx="34">
                  <c:v>8.4660671280170213E-3</c:v>
                </c:pt>
                <c:pt idx="35">
                  <c:v>8.9866088147832791E-3</c:v>
                </c:pt>
                <c:pt idx="36">
                  <c:v>9.6192741774329474E-3</c:v>
                </c:pt>
                <c:pt idx="37">
                  <c:v>9.1538089612648848E-3</c:v>
                </c:pt>
                <c:pt idx="38">
                  <c:v>9.8346268421467421E-3</c:v>
                </c:pt>
                <c:pt idx="39">
                  <c:v>1.1467429231622117E-2</c:v>
                </c:pt>
                <c:pt idx="40">
                  <c:v>1.0221090501033692E-2</c:v>
                </c:pt>
                <c:pt idx="41">
                  <c:v>7.5802169392804476E-3</c:v>
                </c:pt>
                <c:pt idx="42">
                  <c:v>8.8326062450485281E-3</c:v>
                </c:pt>
                <c:pt idx="43">
                  <c:v>7.9598259000928772E-3</c:v>
                </c:pt>
                <c:pt idx="44">
                  <c:v>8.2860953565746694E-3</c:v>
                </c:pt>
                <c:pt idx="45">
                  <c:v>6.8375586981436346E-3</c:v>
                </c:pt>
                <c:pt idx="46">
                  <c:v>8.1555758818955462E-3</c:v>
                </c:pt>
                <c:pt idx="47">
                  <c:v>7.3805983280598652E-3</c:v>
                </c:pt>
                <c:pt idx="48">
                  <c:v>7.0544487387275067E-3</c:v>
                </c:pt>
                <c:pt idx="49">
                  <c:v>6.51666817470884E-3</c:v>
                </c:pt>
                <c:pt idx="50">
                  <c:v>7.1243046115022999E-3</c:v>
                </c:pt>
                <c:pt idx="51">
                  <c:v>7.6694944093339814E-3</c:v>
                </c:pt>
                <c:pt idx="52">
                  <c:v>7.8306560276222154E-3</c:v>
                </c:pt>
                <c:pt idx="53">
                  <c:v>8.5006209756648323E-3</c:v>
                </c:pt>
                <c:pt idx="54">
                  <c:v>7.3093581020343247E-3</c:v>
                </c:pt>
                <c:pt idx="55">
                  <c:v>7.2080953542837892E-3</c:v>
                </c:pt>
                <c:pt idx="56">
                  <c:v>7.0713650319015062E-3</c:v>
                </c:pt>
                <c:pt idx="57">
                  <c:v>6.3025756134189254E-3</c:v>
                </c:pt>
                <c:pt idx="58">
                  <c:v>6.5728822008591916E-3</c:v>
                </c:pt>
                <c:pt idx="59">
                  <c:v>7.2764429042704521E-3</c:v>
                </c:pt>
                <c:pt idx="60">
                  <c:v>7.668570543992911E-3</c:v>
                </c:pt>
                <c:pt idx="61">
                  <c:v>6.667140059095529E-3</c:v>
                </c:pt>
                <c:pt idx="62">
                  <c:v>8.0441242495606271E-3</c:v>
                </c:pt>
                <c:pt idx="63">
                  <c:v>9.0243989591144783E-3</c:v>
                </c:pt>
                <c:pt idx="64">
                  <c:v>7.9768213594933191E-3</c:v>
                </c:pt>
                <c:pt idx="65">
                  <c:v>7.7187692543489918E-3</c:v>
                </c:pt>
                <c:pt idx="66">
                  <c:v>7.9028925865474598E-3</c:v>
                </c:pt>
                <c:pt idx="67">
                  <c:v>7.6153505061694257E-3</c:v>
                </c:pt>
                <c:pt idx="68">
                  <c:v>7.2455098073468159E-3</c:v>
                </c:pt>
                <c:pt idx="69">
                  <c:v>7.3422285089196097E-3</c:v>
                </c:pt>
                <c:pt idx="70">
                  <c:v>8.2966167561601446E-3</c:v>
                </c:pt>
                <c:pt idx="71">
                  <c:v>7.2827318383555245E-3</c:v>
                </c:pt>
                <c:pt idx="72">
                  <c:v>6.7730490448172928E-3</c:v>
                </c:pt>
                <c:pt idx="73">
                  <c:v>8.1944571634351374E-3</c:v>
                </c:pt>
                <c:pt idx="74">
                  <c:v>7.9603078326523878E-3</c:v>
                </c:pt>
                <c:pt idx="75">
                  <c:v>7.7527679792451275E-3</c:v>
                </c:pt>
                <c:pt idx="76">
                  <c:v>6.8776904137876262E-3</c:v>
                </c:pt>
                <c:pt idx="77">
                  <c:v>6.0238594034031645E-3</c:v>
                </c:pt>
                <c:pt idx="78">
                  <c:v>6.0652754733099062E-3</c:v>
                </c:pt>
                <c:pt idx="79">
                  <c:v>6.2735351680693356E-3</c:v>
                </c:pt>
                <c:pt idx="80">
                  <c:v>6.2429742220691236E-3</c:v>
                </c:pt>
                <c:pt idx="81">
                  <c:v>5.7999573640312311E-3</c:v>
                </c:pt>
                <c:pt idx="82">
                  <c:v>6.4869946668718922E-3</c:v>
                </c:pt>
                <c:pt idx="83">
                  <c:v>6.1916752718305448E-3</c:v>
                </c:pt>
                <c:pt idx="84">
                  <c:v>5.7697011007633902E-3</c:v>
                </c:pt>
                <c:pt idx="85">
                  <c:v>6.7484369732086153E-3</c:v>
                </c:pt>
                <c:pt idx="86">
                  <c:v>6.8184924489962549E-3</c:v>
                </c:pt>
                <c:pt idx="87">
                  <c:v>7.9091637957826103E-3</c:v>
                </c:pt>
                <c:pt idx="88">
                  <c:v>7.0387412686905917E-3</c:v>
                </c:pt>
                <c:pt idx="89">
                  <c:v>7.1986054904251322E-3</c:v>
                </c:pt>
                <c:pt idx="90">
                  <c:v>6.6730762764208359E-3</c:v>
                </c:pt>
                <c:pt idx="91">
                  <c:v>6.5272436950610203E-3</c:v>
                </c:pt>
                <c:pt idx="92">
                  <c:v>6.8696664109230135E-3</c:v>
                </c:pt>
                <c:pt idx="93">
                  <c:v>6.3803983546793759E-3</c:v>
                </c:pt>
                <c:pt idx="94">
                  <c:v>7.7382476807162015E-3</c:v>
                </c:pt>
                <c:pt idx="95">
                  <c:v>7.5020783436590723E-3</c:v>
                </c:pt>
                <c:pt idx="96">
                  <c:v>7.3251770823993543E-3</c:v>
                </c:pt>
                <c:pt idx="97">
                  <c:v>9.0109227718469017E-3</c:v>
                </c:pt>
                <c:pt idx="98">
                  <c:v>9.7465077975687955E-3</c:v>
                </c:pt>
                <c:pt idx="99">
                  <c:v>1.0608715331429196E-2</c:v>
                </c:pt>
                <c:pt idx="100">
                  <c:v>9.2567993731006663E-3</c:v>
                </c:pt>
                <c:pt idx="101">
                  <c:v>9.2397372189809788E-3</c:v>
                </c:pt>
                <c:pt idx="102">
                  <c:v>8.623183062455176E-3</c:v>
                </c:pt>
                <c:pt idx="103">
                  <c:v>7.9296083679317557E-3</c:v>
                </c:pt>
                <c:pt idx="104">
                  <c:v>7.347033236789681E-3</c:v>
                </c:pt>
                <c:pt idx="105">
                  <c:v>5.9180207494433654E-3</c:v>
                </c:pt>
                <c:pt idx="106">
                  <c:v>7.0443727309398955E-3</c:v>
                </c:pt>
                <c:pt idx="107">
                  <c:v>5.9592443140132059E-3</c:v>
                </c:pt>
                <c:pt idx="108">
                  <c:v>6.1493923200648488E-3</c:v>
                </c:pt>
                <c:pt idx="109">
                  <c:v>6.5315696949377437E-3</c:v>
                </c:pt>
                <c:pt idx="110">
                  <c:v>6.9173031407701617E-3</c:v>
                </c:pt>
                <c:pt idx="111">
                  <c:v>8.3163467019173633E-3</c:v>
                </c:pt>
                <c:pt idx="112">
                  <c:v>7.0622110254890342E-3</c:v>
                </c:pt>
                <c:pt idx="113">
                  <c:v>7.0401705471721775E-3</c:v>
                </c:pt>
                <c:pt idx="114">
                  <c:v>6.826800603706361E-3</c:v>
                </c:pt>
                <c:pt idx="115">
                  <c:v>6.664008550355721E-3</c:v>
                </c:pt>
                <c:pt idx="116">
                  <c:v>7.0777781137263823E-3</c:v>
                </c:pt>
                <c:pt idx="117">
                  <c:v>6.6656133626463781E-3</c:v>
                </c:pt>
                <c:pt idx="118">
                  <c:v>8.56464698547817E-3</c:v>
                </c:pt>
                <c:pt idx="119">
                  <c:v>8.392561054621904E-3</c:v>
                </c:pt>
                <c:pt idx="120">
                  <c:v>7.8473354604336257E-3</c:v>
                </c:pt>
                <c:pt idx="121">
                  <c:v>8.6007444593148227E-3</c:v>
                </c:pt>
                <c:pt idx="122">
                  <c:v>1.0732435803852625E-2</c:v>
                </c:pt>
                <c:pt idx="123">
                  <c:v>1.2942268804295089E-2</c:v>
                </c:pt>
                <c:pt idx="124">
                  <c:v>1.3190521448107792E-2</c:v>
                </c:pt>
                <c:pt idx="125">
                  <c:v>1.2996693915103517E-2</c:v>
                </c:pt>
                <c:pt idx="126">
                  <c:v>1.2455448245557823E-2</c:v>
                </c:pt>
                <c:pt idx="127">
                  <c:v>1.2183007323225711E-2</c:v>
                </c:pt>
                <c:pt idx="128">
                  <c:v>1.3274114399631958E-2</c:v>
                </c:pt>
                <c:pt idx="129">
                  <c:v>1.4229709014208199E-2</c:v>
                </c:pt>
                <c:pt idx="130">
                  <c:v>1.5128168533766482E-2</c:v>
                </c:pt>
                <c:pt idx="131">
                  <c:v>1.4666605016041371E-2</c:v>
                </c:pt>
                <c:pt idx="132">
                  <c:v>1.3225196276795572E-2</c:v>
                </c:pt>
                <c:pt idx="133">
                  <c:v>1.0973500604701234E-2</c:v>
                </c:pt>
                <c:pt idx="134">
                  <c:v>1.1892949290148995E-2</c:v>
                </c:pt>
                <c:pt idx="135">
                  <c:v>1.4406637068169002E-2</c:v>
                </c:pt>
                <c:pt idx="136">
                  <c:v>1.2147873319071179E-2</c:v>
                </c:pt>
                <c:pt idx="137">
                  <c:v>1.1700253639914312E-2</c:v>
                </c:pt>
                <c:pt idx="138">
                  <c:v>9.9641169678465931E-3</c:v>
                </c:pt>
                <c:pt idx="139">
                  <c:v>9.5263296639823761E-3</c:v>
                </c:pt>
                <c:pt idx="140">
                  <c:v>9.7171069331098685E-3</c:v>
                </c:pt>
                <c:pt idx="141">
                  <c:v>9.0596203212173643E-3</c:v>
                </c:pt>
                <c:pt idx="142">
                  <c:v>1.0405614331522052E-2</c:v>
                </c:pt>
                <c:pt idx="143">
                  <c:v>1.0296219044696311E-2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5-45E9-A570-7F044036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95216"/>
        <c:axId val="476093256"/>
      </c:lineChart>
      <c:catAx>
        <c:axId val="47608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/>
          <a:lstStyle/>
          <a:p>
            <a:pPr>
              <a:defRPr sz="1000" baseline="0"/>
            </a:pPr>
            <a:endParaRPr lang="ja-JP"/>
          </a:p>
        </c:txPr>
        <c:crossAx val="476092864"/>
        <c:crosses val="autoZero"/>
        <c:auto val="1"/>
        <c:lblAlgn val="ctr"/>
        <c:lblOffset val="100"/>
        <c:tickLblSkip val="1"/>
        <c:noMultiLvlLbl val="0"/>
      </c:catAx>
      <c:valAx>
        <c:axId val="476092864"/>
        <c:scaling>
          <c:orientation val="minMax"/>
          <c:max val="1.6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3333FF"/>
                    </a:solidFill>
                  </a:defRPr>
                </a:pPr>
                <a:r>
                  <a:rPr lang="ja-JP" altLang="en-US" b="0">
                    <a:solidFill>
                      <a:srgbClr val="3333FF"/>
                    </a:solidFill>
                  </a:rPr>
                  <a:t>電力原単位</a:t>
                </a:r>
                <a:r>
                  <a:rPr lang="en-US" altLang="ja-JP" b="0">
                    <a:solidFill>
                      <a:srgbClr val="3333FF"/>
                    </a:solidFill>
                  </a:rPr>
                  <a:t>[kWh/k</a:t>
                </a:r>
                <a:r>
                  <a:rPr lang="ja-JP" altLang="en-US" b="0">
                    <a:solidFill>
                      <a:srgbClr val="3333FF"/>
                    </a:solidFill>
                  </a:rPr>
                  <a:t>円</a:t>
                </a:r>
                <a:r>
                  <a:rPr lang="en-US" altLang="ja-JP" b="0">
                    <a:solidFill>
                      <a:srgbClr val="3333FF"/>
                    </a:solidFill>
                  </a:rPr>
                  <a:t>]</a:t>
                </a:r>
                <a:endParaRPr lang="ja-JP" altLang="en-US" b="0">
                  <a:solidFill>
                    <a:srgbClr val="3333FF"/>
                  </a:solidFill>
                </a:endParaRPr>
              </a:p>
            </c:rich>
          </c:tx>
          <c:layout>
            <c:manualLayout>
              <c:xMode val="edge"/>
              <c:yMode val="edge"/>
              <c:x val="9.2488555971702042E-3"/>
              <c:y val="0.21364467735306206"/>
            </c:manualLayout>
          </c:layout>
          <c:overlay val="0"/>
        </c:title>
        <c:numFmt formatCode="#,##0.00_);[Red]\(#,##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rgbClr val="3333FF"/>
                </a:solidFill>
              </a:defRPr>
            </a:pPr>
            <a:endParaRPr lang="ja-JP"/>
          </a:p>
        </c:txPr>
        <c:crossAx val="476087376"/>
        <c:crosses val="autoZero"/>
        <c:crossBetween val="between"/>
        <c:majorUnit val="0.2"/>
      </c:valAx>
      <c:valAx>
        <c:axId val="476093256"/>
        <c:scaling>
          <c:orientation val="minMax"/>
          <c:min val="4.0000000000000114E-3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FF0000"/>
                    </a:solidFill>
                  </a:defRPr>
                </a:pPr>
                <a:r>
                  <a:rPr lang="ja-JP" altLang="en-US" b="0">
                    <a:solidFill>
                      <a:srgbClr val="FF0000"/>
                    </a:solidFill>
                  </a:rPr>
                  <a:t>総生産比率</a:t>
                </a:r>
              </a:p>
            </c:rich>
          </c:tx>
          <c:layout>
            <c:manualLayout>
              <c:xMode val="edge"/>
              <c:yMode val="edge"/>
              <c:x val="0.96828963795255962"/>
              <c:y val="0.3076681737224333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ja-JP"/>
          </a:p>
        </c:txPr>
        <c:crossAx val="476095216"/>
        <c:crosses val="max"/>
        <c:crossBetween val="between"/>
        <c:majorUnit val="2.0000000000000052E-3"/>
      </c:valAx>
      <c:catAx>
        <c:axId val="47609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60932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35975301706200585"/>
          <c:y val="0.91789491711193361"/>
          <c:w val="0.28049396587599212"/>
          <c:h val="7.3405260994656801E-2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spPr>
    <a:ln w="19050">
      <a:solidFill>
        <a:srgbClr val="95B3D7"/>
      </a:solidFill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228</xdr:row>
      <xdr:rowOff>527</xdr:rowOff>
    </xdr:from>
    <xdr:to>
      <xdr:col>12</xdr:col>
      <xdr:colOff>657225</xdr:colOff>
      <xdr:row>245</xdr:row>
      <xdr:rowOff>5290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210</xdr:row>
      <xdr:rowOff>55560</xdr:rowOff>
    </xdr:from>
    <xdr:to>
      <xdr:col>12</xdr:col>
      <xdr:colOff>657225</xdr:colOff>
      <xdr:row>227</xdr:row>
      <xdr:rowOff>88899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245</xdr:row>
      <xdr:rowOff>79375</xdr:rowOff>
    </xdr:from>
    <xdr:to>
      <xdr:col>12</xdr:col>
      <xdr:colOff>658500</xdr:colOff>
      <xdr:row>262</xdr:row>
      <xdr:rowOff>84324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1"/>
  <sheetViews>
    <sheetView topLeftCell="A288" workbookViewId="0">
      <selection activeCell="G311" sqref="G311"/>
    </sheetView>
  </sheetViews>
  <sheetFormatPr defaultRowHeight="13.5" x14ac:dyDescent="0.15"/>
  <cols>
    <col min="1" max="1" width="19.25" bestFit="1" customWidth="1"/>
    <col min="2" max="2" width="9.5" style="19" bestFit="1" customWidth="1"/>
    <col min="3" max="3" width="10" bestFit="1" customWidth="1"/>
    <col min="4" max="8" width="9.25" bestFit="1" customWidth="1"/>
    <col min="9" max="9" width="9.25" customWidth="1"/>
    <col min="10" max="10" width="9" customWidth="1"/>
    <col min="11" max="14" width="9.25" customWidth="1"/>
  </cols>
  <sheetData>
    <row r="1" spans="1:14" x14ac:dyDescent="0.15">
      <c r="A1" t="s">
        <v>41</v>
      </c>
      <c r="B1" s="19" t="s">
        <v>116</v>
      </c>
      <c r="C1" s="20">
        <v>4</v>
      </c>
      <c r="D1" s="19">
        <v>5</v>
      </c>
      <c r="E1" s="19">
        <v>6</v>
      </c>
      <c r="F1" s="19">
        <v>7</v>
      </c>
      <c r="G1" s="19">
        <v>8</v>
      </c>
      <c r="H1" s="19">
        <v>9</v>
      </c>
      <c r="I1" s="19">
        <v>10</v>
      </c>
      <c r="J1" s="19">
        <v>11</v>
      </c>
      <c r="K1" s="19">
        <v>12</v>
      </c>
      <c r="L1" s="19">
        <v>1</v>
      </c>
      <c r="M1" s="19">
        <v>2</v>
      </c>
      <c r="N1" s="19">
        <v>3</v>
      </c>
    </row>
    <row r="2" spans="1:14" x14ac:dyDescent="0.15">
      <c r="A2" s="1" t="s">
        <v>45</v>
      </c>
      <c r="B2" s="2">
        <v>52141</v>
      </c>
      <c r="C2" s="18">
        <v>186728</v>
      </c>
      <c r="D2" s="18">
        <v>278938</v>
      </c>
      <c r="E2" s="18">
        <v>325290</v>
      </c>
      <c r="F2" s="18">
        <v>381588</v>
      </c>
      <c r="G2" s="18">
        <v>419147</v>
      </c>
      <c r="H2" s="18">
        <v>489003</v>
      </c>
      <c r="I2" s="18">
        <v>469317</v>
      </c>
      <c r="J2" s="18">
        <v>372460</v>
      </c>
      <c r="K2" s="18">
        <v>508782</v>
      </c>
      <c r="L2" s="18">
        <v>550547</v>
      </c>
      <c r="M2" s="18">
        <v>319982</v>
      </c>
      <c r="N2" s="18">
        <v>342703</v>
      </c>
    </row>
    <row r="3" spans="1:14" x14ac:dyDescent="0.15">
      <c r="A3" s="1" t="s">
        <v>46</v>
      </c>
      <c r="B3" s="2">
        <v>52140</v>
      </c>
      <c r="C3" s="18">
        <v>35264</v>
      </c>
      <c r="D3" s="18">
        <v>69838</v>
      </c>
      <c r="E3" s="18">
        <v>80092</v>
      </c>
      <c r="F3" s="18">
        <v>97634</v>
      </c>
      <c r="G3" s="18">
        <v>95237</v>
      </c>
      <c r="H3" s="18">
        <v>102765</v>
      </c>
      <c r="I3" s="18">
        <v>89123</v>
      </c>
      <c r="J3" s="18">
        <v>79289</v>
      </c>
      <c r="K3" s="18">
        <v>77313</v>
      </c>
      <c r="L3" s="18">
        <v>77099</v>
      </c>
      <c r="M3" s="18">
        <v>53797</v>
      </c>
      <c r="N3" s="18">
        <v>54305</v>
      </c>
    </row>
    <row r="4" spans="1:14" x14ac:dyDescent="0.15">
      <c r="A4" s="1" t="s">
        <v>46</v>
      </c>
      <c r="B4" s="2">
        <v>52140</v>
      </c>
      <c r="C4" s="18">
        <v>30804</v>
      </c>
      <c r="D4" s="18">
        <v>57838</v>
      </c>
      <c r="E4" s="18">
        <v>70164</v>
      </c>
      <c r="F4" s="18">
        <v>64771</v>
      </c>
      <c r="G4" s="18">
        <v>64931</v>
      </c>
      <c r="H4" s="18">
        <v>85523</v>
      </c>
      <c r="I4" s="18">
        <v>95256</v>
      </c>
      <c r="J4" s="18">
        <v>65728</v>
      </c>
      <c r="K4" s="18">
        <v>80507</v>
      </c>
      <c r="L4" s="18">
        <v>81356</v>
      </c>
      <c r="M4" s="18">
        <v>45395</v>
      </c>
      <c r="N4" s="18">
        <v>40006</v>
      </c>
    </row>
    <row r="5" spans="1:14" x14ac:dyDescent="0.15">
      <c r="A5" s="1" t="s">
        <v>47</v>
      </c>
      <c r="B5" s="2">
        <v>74500</v>
      </c>
      <c r="C5" s="18">
        <v>60293</v>
      </c>
      <c r="D5" s="18">
        <v>82605</v>
      </c>
      <c r="E5" s="18">
        <v>88139</v>
      </c>
      <c r="F5" s="18">
        <v>92072</v>
      </c>
      <c r="G5" s="18">
        <v>75994</v>
      </c>
      <c r="H5" s="18">
        <v>80770</v>
      </c>
      <c r="I5" s="18">
        <v>86075</v>
      </c>
      <c r="J5" s="18">
        <v>84286</v>
      </c>
      <c r="K5" s="18">
        <v>77408</v>
      </c>
      <c r="L5" s="18">
        <v>69993</v>
      </c>
      <c r="M5" s="18">
        <v>85593</v>
      </c>
      <c r="N5" s="18">
        <v>93424</v>
      </c>
    </row>
    <row r="6" spans="1:14" x14ac:dyDescent="0.15">
      <c r="A6" s="1" t="s">
        <v>48</v>
      </c>
      <c r="B6" s="2">
        <v>51111</v>
      </c>
      <c r="C6" s="18">
        <v>381940</v>
      </c>
      <c r="D6" s="18">
        <v>415341</v>
      </c>
      <c r="E6" s="18">
        <v>480122</v>
      </c>
      <c r="F6" s="18">
        <v>519707</v>
      </c>
      <c r="G6" s="18">
        <v>447479</v>
      </c>
      <c r="H6" s="18">
        <v>465201</v>
      </c>
      <c r="I6" s="18">
        <v>464397</v>
      </c>
      <c r="J6" s="18">
        <v>461732</v>
      </c>
      <c r="K6" s="18">
        <v>433870</v>
      </c>
      <c r="L6" s="18">
        <v>406519</v>
      </c>
      <c r="M6" s="18">
        <v>420847</v>
      </c>
      <c r="N6" s="18">
        <v>450692</v>
      </c>
    </row>
    <row r="7" spans="1:14" x14ac:dyDescent="0.15">
      <c r="A7" s="1" t="s">
        <v>49</v>
      </c>
      <c r="B7" s="2">
        <v>51211</v>
      </c>
      <c r="C7" s="18">
        <v>312601</v>
      </c>
      <c r="D7" s="18">
        <v>401208</v>
      </c>
      <c r="E7" s="18">
        <v>428346</v>
      </c>
      <c r="F7" s="18">
        <v>463840</v>
      </c>
      <c r="G7" s="18">
        <v>395003</v>
      </c>
      <c r="H7" s="18">
        <v>425332</v>
      </c>
      <c r="I7" s="18">
        <v>430585</v>
      </c>
      <c r="J7" s="18">
        <v>425114</v>
      </c>
      <c r="K7" s="18">
        <v>399789</v>
      </c>
      <c r="L7" s="18">
        <v>371281</v>
      </c>
      <c r="M7" s="18">
        <v>408617</v>
      </c>
      <c r="N7" s="18">
        <v>453079</v>
      </c>
    </row>
    <row r="8" spans="1:14" x14ac:dyDescent="0.15">
      <c r="A8" s="1" t="s">
        <v>50</v>
      </c>
      <c r="B8" s="2">
        <v>51221</v>
      </c>
      <c r="C8" s="18">
        <v>370624</v>
      </c>
      <c r="D8" s="18">
        <v>464362</v>
      </c>
      <c r="E8" s="18">
        <v>460659</v>
      </c>
      <c r="F8" s="18">
        <v>469075</v>
      </c>
      <c r="G8" s="18">
        <v>406477</v>
      </c>
      <c r="H8" s="18">
        <v>422772</v>
      </c>
      <c r="I8" s="18">
        <v>446019</v>
      </c>
      <c r="J8" s="18">
        <v>422378</v>
      </c>
      <c r="K8" s="18">
        <v>392959</v>
      </c>
      <c r="L8" s="18">
        <v>392238</v>
      </c>
      <c r="M8" s="18">
        <v>398355</v>
      </c>
      <c r="N8" s="18">
        <v>406991</v>
      </c>
    </row>
    <row r="9" spans="1:14" x14ac:dyDescent="0.15">
      <c r="A9" s="1" t="s">
        <v>51</v>
      </c>
      <c r="B9" s="2">
        <v>51241</v>
      </c>
      <c r="C9" s="18">
        <v>8864</v>
      </c>
      <c r="D9" s="18">
        <v>12946</v>
      </c>
      <c r="E9" s="18">
        <v>12531</v>
      </c>
      <c r="F9" s="18">
        <v>12206</v>
      </c>
      <c r="G9" s="18">
        <v>12135</v>
      </c>
      <c r="H9" s="18">
        <v>12084</v>
      </c>
      <c r="I9" s="18">
        <v>14066</v>
      </c>
      <c r="J9" s="18">
        <v>12449</v>
      </c>
      <c r="K9" s="18">
        <v>13550</v>
      </c>
      <c r="L9" s="18">
        <v>11777</v>
      </c>
      <c r="M9" s="18">
        <v>11764</v>
      </c>
      <c r="N9" s="18">
        <v>13166</v>
      </c>
    </row>
    <row r="10" spans="1:14" x14ac:dyDescent="0.15">
      <c r="A10" s="1" t="s">
        <v>52</v>
      </c>
      <c r="B10" s="2">
        <v>51810</v>
      </c>
      <c r="C10" s="18">
        <v>687734</v>
      </c>
      <c r="D10" s="18">
        <v>810208</v>
      </c>
      <c r="E10" s="18">
        <v>923211</v>
      </c>
      <c r="F10" s="18">
        <v>1120354</v>
      </c>
      <c r="G10" s="18">
        <v>981601</v>
      </c>
      <c r="H10" s="18">
        <v>962560</v>
      </c>
      <c r="I10" s="18">
        <v>831405</v>
      </c>
      <c r="J10" s="18">
        <v>725781</v>
      </c>
      <c r="K10" s="18">
        <v>699743</v>
      </c>
      <c r="L10" s="18">
        <v>750377</v>
      </c>
      <c r="M10" s="18">
        <v>753358</v>
      </c>
      <c r="N10" s="18">
        <v>817046</v>
      </c>
    </row>
    <row r="11" spans="1:14" x14ac:dyDescent="0.15">
      <c r="A11" s="1" t="s">
        <v>53</v>
      </c>
      <c r="B11" s="2">
        <v>52111</v>
      </c>
      <c r="C11" s="18">
        <v>457985</v>
      </c>
      <c r="D11" s="18">
        <v>446097</v>
      </c>
      <c r="E11" s="18">
        <v>481228</v>
      </c>
      <c r="F11" s="18">
        <v>508391</v>
      </c>
      <c r="G11" s="18">
        <v>414092</v>
      </c>
      <c r="H11" s="18">
        <v>435407</v>
      </c>
      <c r="I11" s="18">
        <v>432623</v>
      </c>
      <c r="J11" s="18">
        <v>406073</v>
      </c>
      <c r="K11" s="18">
        <v>387982</v>
      </c>
      <c r="L11" s="18">
        <v>324915</v>
      </c>
      <c r="M11" s="18">
        <v>375885</v>
      </c>
      <c r="N11" s="18">
        <v>343473</v>
      </c>
    </row>
    <row r="12" spans="1:14" x14ac:dyDescent="0.15">
      <c r="A12" s="1" t="s">
        <v>54</v>
      </c>
      <c r="B12" s="2">
        <v>52121</v>
      </c>
      <c r="C12" s="18">
        <v>98320</v>
      </c>
      <c r="D12" s="18">
        <v>109326</v>
      </c>
      <c r="E12" s="18">
        <v>129322</v>
      </c>
      <c r="F12" s="18">
        <v>154574</v>
      </c>
      <c r="G12" s="18">
        <v>145914</v>
      </c>
      <c r="H12" s="18">
        <v>123686</v>
      </c>
      <c r="I12" s="18">
        <v>118531</v>
      </c>
      <c r="J12" s="18">
        <v>105042</v>
      </c>
      <c r="K12" s="18">
        <v>93517</v>
      </c>
      <c r="L12" s="18">
        <v>84430</v>
      </c>
      <c r="M12" s="18">
        <v>92342</v>
      </c>
      <c r="N12" s="18">
        <v>96913</v>
      </c>
    </row>
    <row r="13" spans="1:14" x14ac:dyDescent="0.15">
      <c r="A13" s="1" t="s">
        <v>55</v>
      </c>
      <c r="B13" s="2">
        <v>52122</v>
      </c>
      <c r="C13" s="18">
        <v>7136</v>
      </c>
      <c r="D13" s="18">
        <v>10181</v>
      </c>
      <c r="E13" s="18">
        <v>10187</v>
      </c>
      <c r="F13" s="18">
        <v>11001</v>
      </c>
      <c r="G13" s="18">
        <v>9517</v>
      </c>
      <c r="H13" s="18">
        <v>9995</v>
      </c>
      <c r="I13" s="18">
        <v>10020</v>
      </c>
      <c r="J13" s="18">
        <v>7200</v>
      </c>
      <c r="K13" s="18">
        <v>6709</v>
      </c>
      <c r="L13" s="18">
        <v>5439</v>
      </c>
      <c r="M13" s="18">
        <v>6710</v>
      </c>
      <c r="N13" s="18">
        <v>0</v>
      </c>
    </row>
    <row r="14" spans="1:14" x14ac:dyDescent="0.15">
      <c r="A14" s="1" t="s">
        <v>56</v>
      </c>
      <c r="B14" s="2">
        <v>51231</v>
      </c>
      <c r="C14" s="18">
        <v>258577</v>
      </c>
      <c r="D14" s="18">
        <v>334127</v>
      </c>
      <c r="E14" s="18">
        <v>314481</v>
      </c>
      <c r="F14" s="18">
        <v>336512</v>
      </c>
      <c r="G14" s="18">
        <v>278447</v>
      </c>
      <c r="H14" s="18">
        <v>282332</v>
      </c>
      <c r="I14" s="18">
        <v>321061</v>
      </c>
      <c r="J14" s="18">
        <v>292721</v>
      </c>
      <c r="K14" s="18">
        <v>282402</v>
      </c>
      <c r="L14" s="18">
        <v>288931</v>
      </c>
      <c r="M14" s="18">
        <v>250533</v>
      </c>
      <c r="N14" s="18">
        <v>310068</v>
      </c>
    </row>
    <row r="15" spans="1:14" x14ac:dyDescent="0.15">
      <c r="A15" s="1" t="s">
        <v>57</v>
      </c>
      <c r="B15" s="2">
        <v>51112</v>
      </c>
      <c r="C15" s="18">
        <v>430704</v>
      </c>
      <c r="D15" s="18">
        <v>468379</v>
      </c>
      <c r="E15" s="18">
        <v>541416</v>
      </c>
      <c r="F15" s="18">
        <v>586040</v>
      </c>
      <c r="G15" s="18">
        <v>504625</v>
      </c>
      <c r="H15" s="18">
        <v>524573</v>
      </c>
      <c r="I15" s="18">
        <v>523662</v>
      </c>
      <c r="J15" s="18">
        <v>520680</v>
      </c>
      <c r="K15" s="18">
        <v>489277</v>
      </c>
      <c r="L15" s="18">
        <v>458431</v>
      </c>
      <c r="M15" s="18">
        <v>474563</v>
      </c>
      <c r="N15" s="18">
        <v>508243</v>
      </c>
    </row>
    <row r="16" spans="1:14" x14ac:dyDescent="0.15">
      <c r="A16" t="s">
        <v>24</v>
      </c>
      <c r="B16" s="19">
        <v>51110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15">
      <c r="A17" t="s">
        <v>24</v>
      </c>
      <c r="B17" s="19">
        <v>52100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15">
      <c r="A18" t="s">
        <v>24</v>
      </c>
      <c r="B18" s="19">
        <v>52112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15">
      <c r="A19" t="s">
        <v>24</v>
      </c>
      <c r="B19" s="19">
        <v>51600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15">
      <c r="A20" t="s">
        <v>24</v>
      </c>
      <c r="B20" s="19">
        <v>51921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15">
      <c r="A21" t="s">
        <v>24</v>
      </c>
      <c r="B21" s="19">
        <v>51922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15">
      <c r="A22" s="1" t="s">
        <v>23</v>
      </c>
      <c r="C22" s="21">
        <f>SUM(C2:C21)</f>
        <v>3327574</v>
      </c>
      <c r="D22" s="21">
        <f t="shared" ref="D22:N22" si="0">SUM(D2:D21)</f>
        <v>3961394</v>
      </c>
      <c r="E22" s="21">
        <f t="shared" si="0"/>
        <v>4345188</v>
      </c>
      <c r="F22" s="21">
        <f t="shared" si="0"/>
        <v>4817765</v>
      </c>
      <c r="G22" s="21">
        <f t="shared" si="0"/>
        <v>4250599</v>
      </c>
      <c r="H22" s="21">
        <f t="shared" si="0"/>
        <v>4422003</v>
      </c>
      <c r="I22" s="21">
        <f t="shared" si="0"/>
        <v>4332140</v>
      </c>
      <c r="J22" s="21">
        <f t="shared" si="0"/>
        <v>3980933</v>
      </c>
      <c r="K22" s="21">
        <f t="shared" si="0"/>
        <v>3943808</v>
      </c>
      <c r="L22" s="21">
        <f t="shared" si="0"/>
        <v>3873333</v>
      </c>
      <c r="M22" s="21">
        <f t="shared" si="0"/>
        <v>3697741</v>
      </c>
      <c r="N22" s="21">
        <f t="shared" si="0"/>
        <v>3930109</v>
      </c>
    </row>
    <row r="24" spans="1:14" s="19" customFormat="1" x14ac:dyDescent="0.15">
      <c r="A24" t="s">
        <v>21</v>
      </c>
      <c r="B24" s="19" t="s">
        <v>117</v>
      </c>
      <c r="C24" s="20">
        <v>4</v>
      </c>
      <c r="D24" s="19">
        <v>5</v>
      </c>
      <c r="E24" s="19">
        <v>6</v>
      </c>
      <c r="F24" s="19">
        <v>7</v>
      </c>
      <c r="G24" s="19">
        <v>8</v>
      </c>
      <c r="H24" s="19">
        <v>9</v>
      </c>
      <c r="I24" s="19">
        <v>10</v>
      </c>
      <c r="J24" s="19">
        <v>11</v>
      </c>
      <c r="K24" s="19">
        <v>12</v>
      </c>
      <c r="L24" s="19">
        <v>1</v>
      </c>
      <c r="M24" s="19">
        <v>2</v>
      </c>
      <c r="N24" s="19">
        <v>3</v>
      </c>
    </row>
    <row r="25" spans="1:14" x14ac:dyDescent="0.15">
      <c r="A25" s="1" t="s">
        <v>8</v>
      </c>
      <c r="B25" s="2">
        <v>52141</v>
      </c>
      <c r="C25" s="18">
        <v>296008</v>
      </c>
      <c r="D25" s="18">
        <v>263687</v>
      </c>
      <c r="E25" s="18">
        <v>322043</v>
      </c>
      <c r="F25" s="18">
        <v>670580</v>
      </c>
      <c r="G25" s="18">
        <v>634477</v>
      </c>
      <c r="H25" s="18">
        <v>585270</v>
      </c>
      <c r="I25" s="18">
        <v>508442</v>
      </c>
      <c r="J25" s="18">
        <v>574220</v>
      </c>
      <c r="K25" s="18">
        <v>694536</v>
      </c>
      <c r="L25" s="18">
        <v>512912</v>
      </c>
      <c r="M25" s="18">
        <v>435347</v>
      </c>
      <c r="N25" s="18">
        <v>562123</v>
      </c>
    </row>
    <row r="26" spans="1:14" x14ac:dyDescent="0.15">
      <c r="A26" s="1" t="s">
        <v>9</v>
      </c>
      <c r="B26" s="2">
        <v>52140</v>
      </c>
      <c r="C26" s="18">
        <v>55679</v>
      </c>
      <c r="D26" s="18">
        <v>67402</v>
      </c>
      <c r="E26" s="18">
        <v>104999</v>
      </c>
      <c r="F26" s="18">
        <v>139170</v>
      </c>
      <c r="G26" s="18">
        <v>131558</v>
      </c>
      <c r="H26" s="18">
        <v>61788</v>
      </c>
      <c r="I26" s="18">
        <v>75913</v>
      </c>
      <c r="J26" s="18">
        <v>93523</v>
      </c>
      <c r="K26" s="18">
        <v>117812</v>
      </c>
      <c r="L26" s="18">
        <v>97131</v>
      </c>
      <c r="M26" s="18">
        <v>82940</v>
      </c>
      <c r="N26" s="18">
        <v>96520</v>
      </c>
    </row>
    <row r="27" spans="1:14" x14ac:dyDescent="0.15">
      <c r="A27" s="1" t="s">
        <v>9</v>
      </c>
      <c r="B27" s="2">
        <v>52140</v>
      </c>
      <c r="C27" s="18">
        <v>46685</v>
      </c>
      <c r="D27" s="18">
        <v>46721</v>
      </c>
      <c r="E27" s="18">
        <v>59336</v>
      </c>
      <c r="F27" s="18">
        <v>113014</v>
      </c>
      <c r="G27" s="18">
        <v>81135</v>
      </c>
      <c r="H27" s="18">
        <v>70762</v>
      </c>
      <c r="I27" s="18">
        <v>65688</v>
      </c>
      <c r="J27" s="18">
        <v>84513</v>
      </c>
      <c r="K27" s="18">
        <v>93169</v>
      </c>
      <c r="L27" s="18">
        <v>94472</v>
      </c>
      <c r="M27" s="18">
        <v>70382</v>
      </c>
      <c r="N27" s="18">
        <v>89756</v>
      </c>
    </row>
    <row r="28" spans="1:14" x14ac:dyDescent="0.15">
      <c r="A28" s="1" t="s">
        <v>10</v>
      </c>
      <c r="B28" s="2">
        <v>74500</v>
      </c>
      <c r="C28" s="18">
        <v>112968</v>
      </c>
      <c r="D28" s="18">
        <v>125678</v>
      </c>
      <c r="E28" s="18">
        <v>159641</v>
      </c>
      <c r="F28" s="18">
        <v>159951</v>
      </c>
      <c r="G28" s="18">
        <v>137927</v>
      </c>
      <c r="H28" s="18">
        <v>134407</v>
      </c>
      <c r="I28" s="18">
        <v>136062</v>
      </c>
      <c r="J28" s="18">
        <v>141149</v>
      </c>
      <c r="K28" s="18">
        <v>130064</v>
      </c>
      <c r="L28" s="18">
        <v>125238</v>
      </c>
      <c r="M28" s="18">
        <v>139599</v>
      </c>
      <c r="N28" s="18">
        <v>135350</v>
      </c>
    </row>
    <row r="29" spans="1:14" x14ac:dyDescent="0.15">
      <c r="A29" s="1" t="s">
        <v>11</v>
      </c>
      <c r="B29" s="2">
        <v>51111</v>
      </c>
      <c r="C29" s="18">
        <v>508446</v>
      </c>
      <c r="D29" s="18">
        <v>537644</v>
      </c>
      <c r="E29" s="18">
        <v>604251</v>
      </c>
      <c r="F29" s="18">
        <v>658420</v>
      </c>
      <c r="G29" s="18">
        <v>664534</v>
      </c>
      <c r="H29" s="18">
        <v>638470</v>
      </c>
      <c r="I29" s="18">
        <v>667402</v>
      </c>
      <c r="J29" s="18">
        <v>614396</v>
      </c>
      <c r="K29" s="18">
        <v>575249</v>
      </c>
      <c r="L29" s="18">
        <v>593004</v>
      </c>
      <c r="M29" s="18">
        <v>610121</v>
      </c>
      <c r="N29" s="18">
        <v>617422</v>
      </c>
    </row>
    <row r="30" spans="1:14" x14ac:dyDescent="0.15">
      <c r="A30" s="1" t="s">
        <v>12</v>
      </c>
      <c r="B30" s="2">
        <v>51211</v>
      </c>
      <c r="C30" s="18">
        <v>508220</v>
      </c>
      <c r="D30" s="18">
        <v>540702</v>
      </c>
      <c r="E30" s="18">
        <v>665733</v>
      </c>
      <c r="F30" s="18">
        <v>693347</v>
      </c>
      <c r="G30" s="18">
        <v>609364</v>
      </c>
      <c r="H30" s="18">
        <v>601513</v>
      </c>
      <c r="I30" s="18">
        <v>670555</v>
      </c>
      <c r="J30" s="18">
        <v>615114</v>
      </c>
      <c r="K30" s="18">
        <v>556946</v>
      </c>
      <c r="L30" s="18">
        <v>505003</v>
      </c>
      <c r="M30" s="18">
        <v>543583</v>
      </c>
      <c r="N30" s="18">
        <v>548242</v>
      </c>
    </row>
    <row r="31" spans="1:14" x14ac:dyDescent="0.15">
      <c r="A31" s="1" t="s">
        <v>13</v>
      </c>
      <c r="B31" s="2">
        <v>51221</v>
      </c>
      <c r="C31" s="18">
        <v>478495</v>
      </c>
      <c r="D31" s="18">
        <v>510392</v>
      </c>
      <c r="E31" s="18">
        <v>578055</v>
      </c>
      <c r="F31" s="18">
        <v>584121</v>
      </c>
      <c r="G31" s="18">
        <v>596920</v>
      </c>
      <c r="H31" s="18">
        <v>572360</v>
      </c>
      <c r="I31" s="18">
        <v>590285</v>
      </c>
      <c r="J31" s="18">
        <v>586170</v>
      </c>
      <c r="K31" s="18">
        <v>534264</v>
      </c>
      <c r="L31" s="18">
        <v>547788</v>
      </c>
      <c r="M31" s="18">
        <v>491359</v>
      </c>
      <c r="N31" s="18">
        <v>552391</v>
      </c>
    </row>
    <row r="32" spans="1:14" x14ac:dyDescent="0.15">
      <c r="A32" s="1" t="s">
        <v>14</v>
      </c>
      <c r="B32" s="2">
        <v>51241</v>
      </c>
      <c r="C32" s="18">
        <v>17054</v>
      </c>
      <c r="D32" s="18">
        <v>11956</v>
      </c>
      <c r="E32" s="18">
        <v>14235</v>
      </c>
      <c r="F32" s="18">
        <v>18441</v>
      </c>
      <c r="G32" s="18">
        <v>18459</v>
      </c>
      <c r="H32" s="18">
        <v>38764</v>
      </c>
      <c r="I32" s="18">
        <v>25543</v>
      </c>
      <c r="J32" s="18">
        <v>24257</v>
      </c>
      <c r="K32" s="18">
        <v>23195</v>
      </c>
      <c r="L32" s="18">
        <v>19863</v>
      </c>
      <c r="M32" s="18">
        <v>19445</v>
      </c>
      <c r="N32" s="18">
        <v>22666</v>
      </c>
    </row>
    <row r="33" spans="1:14" x14ac:dyDescent="0.15">
      <c r="A33" s="1" t="s">
        <v>15</v>
      </c>
      <c r="B33" s="2">
        <v>51810</v>
      </c>
      <c r="C33" s="18">
        <v>834987</v>
      </c>
      <c r="D33" s="18">
        <v>1026495</v>
      </c>
      <c r="E33" s="18">
        <v>1359722</v>
      </c>
      <c r="F33" s="18">
        <v>1540200</v>
      </c>
      <c r="G33" s="18">
        <v>1623473</v>
      </c>
      <c r="H33" s="18">
        <v>1364419</v>
      </c>
      <c r="I33" s="18">
        <v>1338282</v>
      </c>
      <c r="J33" s="18">
        <v>1163223</v>
      </c>
      <c r="K33" s="18">
        <v>1022566</v>
      </c>
      <c r="L33" s="18">
        <v>1017339</v>
      </c>
      <c r="M33" s="18">
        <v>837570</v>
      </c>
      <c r="N33" s="18">
        <v>889761</v>
      </c>
    </row>
    <row r="34" spans="1:14" x14ac:dyDescent="0.15">
      <c r="A34" s="1" t="s">
        <v>16</v>
      </c>
      <c r="B34" s="2">
        <v>52111</v>
      </c>
      <c r="C34" s="18">
        <v>455110</v>
      </c>
      <c r="D34" s="18">
        <v>502024</v>
      </c>
      <c r="E34" s="18">
        <v>661217</v>
      </c>
      <c r="F34" s="18">
        <v>693851</v>
      </c>
      <c r="G34" s="18">
        <v>589604</v>
      </c>
      <c r="H34" s="18">
        <v>603082</v>
      </c>
      <c r="I34" s="18">
        <v>593008</v>
      </c>
      <c r="J34" s="18">
        <v>600506</v>
      </c>
      <c r="K34" s="18">
        <v>519866</v>
      </c>
      <c r="L34" s="18">
        <v>464104</v>
      </c>
      <c r="M34" s="18">
        <v>522975</v>
      </c>
      <c r="N34" s="18">
        <v>496568</v>
      </c>
    </row>
    <row r="35" spans="1:14" x14ac:dyDescent="0.15">
      <c r="A35" s="1" t="s">
        <v>17</v>
      </c>
      <c r="B35" s="2">
        <v>52121</v>
      </c>
      <c r="C35" s="18">
        <v>109595</v>
      </c>
      <c r="D35" s="18">
        <v>115610</v>
      </c>
      <c r="E35" s="18">
        <v>173878</v>
      </c>
      <c r="F35" s="18">
        <v>211525</v>
      </c>
      <c r="G35" s="18">
        <v>222319</v>
      </c>
      <c r="H35" s="18">
        <v>195562</v>
      </c>
      <c r="I35" s="18">
        <v>168811</v>
      </c>
      <c r="J35" s="18">
        <v>138383</v>
      </c>
      <c r="K35" s="18">
        <v>107792</v>
      </c>
      <c r="L35" s="18">
        <v>131976</v>
      </c>
      <c r="M35" s="18">
        <v>121202</v>
      </c>
      <c r="N35" s="18">
        <v>137771</v>
      </c>
    </row>
    <row r="36" spans="1:14" x14ac:dyDescent="0.15">
      <c r="A36" s="1" t="s">
        <v>18</v>
      </c>
      <c r="B36" s="2">
        <v>52122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</row>
    <row r="37" spans="1:14" x14ac:dyDescent="0.15">
      <c r="A37" s="1" t="s">
        <v>19</v>
      </c>
      <c r="B37" s="2">
        <v>51231</v>
      </c>
      <c r="C37" s="18">
        <v>350016</v>
      </c>
      <c r="D37" s="18">
        <v>396154</v>
      </c>
      <c r="E37" s="18">
        <v>448330</v>
      </c>
      <c r="F37" s="18">
        <v>445592</v>
      </c>
      <c r="G37" s="18">
        <v>382709</v>
      </c>
      <c r="H37" s="18">
        <v>410325</v>
      </c>
      <c r="I37" s="18">
        <v>412306</v>
      </c>
      <c r="J37" s="18">
        <v>422616</v>
      </c>
      <c r="K37" s="18">
        <v>395017</v>
      </c>
      <c r="L37" s="18">
        <v>451722</v>
      </c>
      <c r="M37" s="18">
        <v>393793</v>
      </c>
      <c r="N37" s="18">
        <v>419424</v>
      </c>
    </row>
    <row r="38" spans="1:14" x14ac:dyDescent="0.15">
      <c r="A38" s="1" t="s">
        <v>20</v>
      </c>
      <c r="B38" s="2">
        <v>51113</v>
      </c>
      <c r="C38" s="18">
        <v>573347</v>
      </c>
      <c r="D38" s="18">
        <v>606280</v>
      </c>
      <c r="E38" s="18">
        <v>681359</v>
      </c>
      <c r="F38" s="18">
        <v>742461</v>
      </c>
      <c r="G38" s="18">
        <v>749369</v>
      </c>
      <c r="H38" s="18">
        <v>720008</v>
      </c>
      <c r="I38" s="18">
        <v>750855</v>
      </c>
      <c r="J38" s="18">
        <v>685812</v>
      </c>
      <c r="K38" s="18">
        <v>641985</v>
      </c>
      <c r="L38" s="18">
        <v>660333</v>
      </c>
      <c r="M38" s="18">
        <v>677013</v>
      </c>
      <c r="N38" s="18">
        <v>686741</v>
      </c>
    </row>
    <row r="39" spans="1:14" x14ac:dyDescent="0.15">
      <c r="A39" t="s">
        <v>24</v>
      </c>
      <c r="B39" s="19">
        <v>51110</v>
      </c>
      <c r="C39" s="18"/>
      <c r="D39" s="18"/>
      <c r="E39" s="18"/>
      <c r="F39" s="18"/>
      <c r="G39" s="18"/>
      <c r="H39" s="18"/>
      <c r="I39" s="18">
        <v>113</v>
      </c>
      <c r="J39" s="18">
        <v>455</v>
      </c>
      <c r="K39" s="18">
        <v>432</v>
      </c>
      <c r="L39" s="18">
        <v>543</v>
      </c>
      <c r="M39" s="18">
        <v>714</v>
      </c>
      <c r="N39" s="18">
        <v>615</v>
      </c>
    </row>
    <row r="40" spans="1:14" x14ac:dyDescent="0.15">
      <c r="A40" t="s">
        <v>24</v>
      </c>
      <c r="B40" s="19">
        <v>52100</v>
      </c>
      <c r="C40" s="18"/>
      <c r="D40" s="18"/>
      <c r="E40" s="18"/>
      <c r="F40" s="18"/>
      <c r="G40" s="18"/>
      <c r="H40" s="18"/>
      <c r="I40" s="18">
        <v>440</v>
      </c>
      <c r="J40" s="18">
        <v>1766</v>
      </c>
      <c r="K40" s="18">
        <v>1675</v>
      </c>
      <c r="L40" s="18">
        <v>2106</v>
      </c>
      <c r="M40" s="18">
        <v>2769</v>
      </c>
      <c r="N40" s="18">
        <v>2386</v>
      </c>
    </row>
    <row r="41" spans="1:14" x14ac:dyDescent="0.15">
      <c r="A41" t="s">
        <v>24</v>
      </c>
      <c r="B41" s="19">
        <v>52112</v>
      </c>
      <c r="C41" s="18"/>
      <c r="D41" s="18"/>
      <c r="E41" s="18"/>
      <c r="F41" s="18"/>
      <c r="G41" s="18"/>
      <c r="H41" s="18"/>
      <c r="I41" s="18">
        <v>460</v>
      </c>
      <c r="J41" s="18">
        <v>1848</v>
      </c>
      <c r="K41" s="18">
        <v>1753</v>
      </c>
      <c r="L41" s="18">
        <v>2204</v>
      </c>
      <c r="M41" s="18">
        <v>2897</v>
      </c>
      <c r="N41" s="18">
        <v>2497</v>
      </c>
    </row>
    <row r="42" spans="1:14" x14ac:dyDescent="0.15">
      <c r="A42" t="s">
        <v>24</v>
      </c>
      <c r="B42" s="19">
        <v>51600</v>
      </c>
      <c r="C42" s="18"/>
      <c r="D42" s="18"/>
      <c r="E42" s="18"/>
      <c r="F42" s="18"/>
      <c r="G42" s="18"/>
      <c r="H42" s="18"/>
      <c r="I42" s="18">
        <v>165</v>
      </c>
      <c r="J42" s="18">
        <v>665</v>
      </c>
      <c r="K42" s="18">
        <v>630</v>
      </c>
      <c r="L42" s="18">
        <v>793</v>
      </c>
      <c r="M42" s="18">
        <v>1042</v>
      </c>
      <c r="N42" s="18">
        <v>898</v>
      </c>
    </row>
    <row r="43" spans="1:14" x14ac:dyDescent="0.15">
      <c r="A43" t="s">
        <v>24</v>
      </c>
      <c r="B43" s="19">
        <v>51921</v>
      </c>
      <c r="C43" s="18"/>
      <c r="D43" s="18"/>
      <c r="E43" s="18"/>
      <c r="F43" s="18"/>
      <c r="G43" s="18"/>
      <c r="H43" s="18"/>
      <c r="I43" s="18">
        <v>279</v>
      </c>
      <c r="J43" s="18">
        <v>1120</v>
      </c>
      <c r="K43" s="18">
        <v>1062</v>
      </c>
      <c r="L43" s="18">
        <v>1335</v>
      </c>
      <c r="M43" s="18">
        <v>1755</v>
      </c>
      <c r="N43" s="18">
        <v>1513</v>
      </c>
    </row>
    <row r="44" spans="1:14" x14ac:dyDescent="0.15">
      <c r="A44" t="s">
        <v>24</v>
      </c>
      <c r="B44" s="19">
        <v>51922</v>
      </c>
      <c r="C44" s="18"/>
      <c r="D44" s="18"/>
      <c r="E44" s="18"/>
      <c r="F44" s="18"/>
      <c r="G44" s="18"/>
      <c r="H44" s="18"/>
      <c r="I44" s="18">
        <v>326</v>
      </c>
      <c r="J44" s="18">
        <v>1311</v>
      </c>
      <c r="K44" s="18">
        <v>1243</v>
      </c>
      <c r="L44" s="18">
        <v>1563</v>
      </c>
      <c r="M44" s="18">
        <v>2055</v>
      </c>
      <c r="N44" s="18">
        <v>1771</v>
      </c>
    </row>
    <row r="45" spans="1:14" x14ac:dyDescent="0.15">
      <c r="A45" s="1" t="s">
        <v>23</v>
      </c>
      <c r="B45" s="2"/>
      <c r="C45" s="11">
        <f>SUM(C25:C44)</f>
        <v>4346610</v>
      </c>
      <c r="D45" s="11">
        <f t="shared" ref="D45:N45" si="1">SUM(D25:D44)</f>
        <v>4750745</v>
      </c>
      <c r="E45" s="11">
        <f t="shared" si="1"/>
        <v>5832799</v>
      </c>
      <c r="F45" s="11">
        <f t="shared" si="1"/>
        <v>6670673</v>
      </c>
      <c r="G45" s="11">
        <f t="shared" si="1"/>
        <v>6441848</v>
      </c>
      <c r="H45" s="11">
        <f t="shared" si="1"/>
        <v>5996730</v>
      </c>
      <c r="I45" s="11">
        <f t="shared" si="1"/>
        <v>6004935</v>
      </c>
      <c r="J45" s="11">
        <f t="shared" si="1"/>
        <v>5751047</v>
      </c>
      <c r="K45" s="11">
        <f t="shared" si="1"/>
        <v>5419256</v>
      </c>
      <c r="L45" s="11">
        <f t="shared" si="1"/>
        <v>5229429</v>
      </c>
      <c r="M45" s="11">
        <f t="shared" si="1"/>
        <v>4956561</v>
      </c>
      <c r="N45" s="11">
        <f t="shared" si="1"/>
        <v>5264415</v>
      </c>
    </row>
    <row r="47" spans="1:14" x14ac:dyDescent="0.15">
      <c r="A47" s="1" t="s">
        <v>22</v>
      </c>
      <c r="B47" s="19" t="s">
        <v>120</v>
      </c>
      <c r="C47" s="20">
        <v>4</v>
      </c>
      <c r="D47" s="19">
        <v>5</v>
      </c>
      <c r="E47" s="19">
        <v>6</v>
      </c>
      <c r="F47" s="19">
        <v>7</v>
      </c>
      <c r="G47" s="19">
        <v>8</v>
      </c>
      <c r="H47" s="19">
        <v>9</v>
      </c>
      <c r="I47" s="19">
        <v>10</v>
      </c>
      <c r="J47" s="19">
        <v>11</v>
      </c>
      <c r="K47" s="19">
        <v>12</v>
      </c>
      <c r="L47" s="19">
        <v>1</v>
      </c>
      <c r="M47" s="19">
        <v>2</v>
      </c>
      <c r="N47" s="19">
        <v>3</v>
      </c>
    </row>
    <row r="48" spans="1:14" x14ac:dyDescent="0.15">
      <c r="A48" t="s">
        <v>25</v>
      </c>
      <c r="B48">
        <v>52141</v>
      </c>
      <c r="C48" s="18">
        <v>606899</v>
      </c>
      <c r="D48" s="18">
        <v>580020</v>
      </c>
      <c r="E48" s="18">
        <v>689032</v>
      </c>
      <c r="F48" s="18">
        <v>775773</v>
      </c>
      <c r="G48" s="18">
        <v>736658</v>
      </c>
      <c r="H48" s="18">
        <v>718064</v>
      </c>
      <c r="I48" s="18">
        <v>593672</v>
      </c>
      <c r="J48" s="18">
        <v>666308</v>
      </c>
      <c r="K48" s="18">
        <v>612938</v>
      </c>
      <c r="L48" s="18">
        <v>518344</v>
      </c>
      <c r="M48" s="18">
        <v>658349</v>
      </c>
      <c r="N48" s="18">
        <v>669253</v>
      </c>
    </row>
    <row r="49" spans="1:14" x14ac:dyDescent="0.15">
      <c r="A49" t="s">
        <v>26</v>
      </c>
      <c r="B49">
        <v>52140</v>
      </c>
      <c r="C49" s="18">
        <v>103377</v>
      </c>
      <c r="D49" s="18">
        <v>224421</v>
      </c>
      <c r="E49" s="18">
        <v>21133</v>
      </c>
      <c r="F49" s="18">
        <v>150279</v>
      </c>
      <c r="G49" s="18">
        <v>137287</v>
      </c>
      <c r="H49" s="18">
        <v>125673</v>
      </c>
      <c r="I49" s="18">
        <v>110991</v>
      </c>
      <c r="J49" s="18">
        <v>85879</v>
      </c>
      <c r="K49" s="18">
        <v>77385</v>
      </c>
      <c r="L49" s="18">
        <v>86892</v>
      </c>
      <c r="M49" s="18">
        <v>73241</v>
      </c>
      <c r="N49" s="18">
        <v>83563</v>
      </c>
    </row>
    <row r="50" spans="1:14" x14ac:dyDescent="0.15">
      <c r="A50" t="s">
        <v>26</v>
      </c>
      <c r="B50">
        <v>52140</v>
      </c>
      <c r="C50" s="18">
        <v>96191</v>
      </c>
      <c r="D50" s="18">
        <v>125800</v>
      </c>
      <c r="E50" s="18">
        <v>193147</v>
      </c>
      <c r="F50" s="18">
        <v>165825</v>
      </c>
      <c r="G50" s="18">
        <v>170252</v>
      </c>
      <c r="H50" s="18">
        <v>170574</v>
      </c>
      <c r="I50" s="18">
        <v>144947</v>
      </c>
      <c r="J50" s="18">
        <v>143302</v>
      </c>
      <c r="K50" s="18">
        <v>137251</v>
      </c>
      <c r="L50" s="18">
        <v>88690</v>
      </c>
      <c r="M50" s="18">
        <v>128914</v>
      </c>
      <c r="N50" s="18">
        <v>162569</v>
      </c>
    </row>
    <row r="51" spans="1:14" x14ac:dyDescent="0.15">
      <c r="A51" t="s">
        <v>0</v>
      </c>
      <c r="B51">
        <v>74500</v>
      </c>
      <c r="C51" s="18">
        <v>127203</v>
      </c>
      <c r="D51" s="18">
        <v>118282</v>
      </c>
      <c r="E51" s="18">
        <v>151216</v>
      </c>
      <c r="F51" s="18">
        <v>139784</v>
      </c>
      <c r="G51" s="18">
        <v>104201</v>
      </c>
      <c r="H51" s="18">
        <v>118627</v>
      </c>
      <c r="I51" s="18">
        <v>122182</v>
      </c>
      <c r="J51" s="18">
        <v>111390</v>
      </c>
      <c r="K51" s="18">
        <v>92510</v>
      </c>
      <c r="L51" s="18">
        <v>80677</v>
      </c>
      <c r="M51" s="18">
        <v>41284</v>
      </c>
      <c r="N51" s="18">
        <v>39549</v>
      </c>
    </row>
    <row r="52" spans="1:14" x14ac:dyDescent="0.15">
      <c r="A52" t="s">
        <v>1</v>
      </c>
      <c r="B52">
        <v>51111</v>
      </c>
      <c r="C52" s="18">
        <v>607189</v>
      </c>
      <c r="D52" s="18">
        <v>588375</v>
      </c>
      <c r="E52" s="18">
        <v>623648</v>
      </c>
      <c r="F52" s="18">
        <v>665346</v>
      </c>
      <c r="G52" s="18">
        <v>671386</v>
      </c>
      <c r="H52" s="18">
        <v>665474</v>
      </c>
      <c r="I52" s="18">
        <v>577064</v>
      </c>
      <c r="J52" s="18">
        <v>539527</v>
      </c>
      <c r="K52" s="18">
        <v>516519</v>
      </c>
      <c r="L52" s="18">
        <v>523791</v>
      </c>
      <c r="M52" s="18">
        <v>495904</v>
      </c>
      <c r="N52" s="18">
        <v>573061</v>
      </c>
    </row>
    <row r="53" spans="1:14" x14ac:dyDescent="0.15">
      <c r="A53" t="s">
        <v>2</v>
      </c>
      <c r="B53">
        <v>51211</v>
      </c>
      <c r="C53" s="18">
        <v>521445</v>
      </c>
      <c r="D53" s="18">
        <v>480091</v>
      </c>
      <c r="E53" s="18">
        <v>546345</v>
      </c>
      <c r="F53" s="18">
        <v>640245</v>
      </c>
      <c r="G53" s="18">
        <v>538324</v>
      </c>
      <c r="H53" s="18">
        <v>612650</v>
      </c>
      <c r="I53" s="18">
        <v>664361</v>
      </c>
      <c r="J53" s="18">
        <v>542931</v>
      </c>
      <c r="K53" s="18">
        <v>498975</v>
      </c>
      <c r="L53" s="18">
        <v>502519</v>
      </c>
      <c r="M53" s="18">
        <v>471624</v>
      </c>
      <c r="N53" s="18">
        <v>592762</v>
      </c>
    </row>
    <row r="54" spans="1:14" x14ac:dyDescent="0.15">
      <c r="A54" t="s">
        <v>3</v>
      </c>
      <c r="B54">
        <v>51221</v>
      </c>
      <c r="C54" s="18">
        <v>480380</v>
      </c>
      <c r="D54" s="18">
        <v>493483</v>
      </c>
      <c r="E54" s="18">
        <v>637939</v>
      </c>
      <c r="F54" s="18">
        <v>607733</v>
      </c>
      <c r="G54" s="18">
        <v>570009</v>
      </c>
      <c r="H54" s="18">
        <v>567208</v>
      </c>
      <c r="I54" s="18">
        <v>641276</v>
      </c>
      <c r="J54" s="18">
        <v>596190</v>
      </c>
      <c r="K54" s="18">
        <v>535701</v>
      </c>
      <c r="L54" s="18">
        <v>553483</v>
      </c>
      <c r="M54" s="18">
        <v>539556</v>
      </c>
      <c r="N54" s="18">
        <v>605438</v>
      </c>
    </row>
    <row r="55" spans="1:14" x14ac:dyDescent="0.15">
      <c r="A55" t="s">
        <v>4</v>
      </c>
      <c r="B55">
        <v>51241</v>
      </c>
      <c r="C55" s="18">
        <v>23133</v>
      </c>
      <c r="D55" s="18">
        <v>20385</v>
      </c>
      <c r="E55" s="18">
        <v>28380</v>
      </c>
      <c r="F55" s="18">
        <v>23996</v>
      </c>
      <c r="G55" s="18">
        <v>22174</v>
      </c>
      <c r="H55" s="18">
        <v>25565</v>
      </c>
      <c r="I55" s="18">
        <v>15821</v>
      </c>
      <c r="J55" s="18">
        <v>20516</v>
      </c>
      <c r="K55" s="18">
        <v>21215</v>
      </c>
      <c r="L55" s="18">
        <v>19422</v>
      </c>
      <c r="M55" s="18">
        <v>23202</v>
      </c>
      <c r="N55" s="18">
        <v>18009</v>
      </c>
    </row>
    <row r="56" spans="1:14" x14ac:dyDescent="0.15">
      <c r="A56" t="s">
        <v>5</v>
      </c>
      <c r="B56">
        <v>51810</v>
      </c>
      <c r="C56" s="18">
        <v>957064</v>
      </c>
      <c r="D56" s="18">
        <v>1124097</v>
      </c>
      <c r="E56" s="18">
        <v>1373009</v>
      </c>
      <c r="F56" s="18">
        <v>1541886</v>
      </c>
      <c r="G56" s="18">
        <v>1595368</v>
      </c>
      <c r="H56" s="18">
        <v>1413690</v>
      </c>
      <c r="I56" s="18">
        <v>1235817</v>
      </c>
      <c r="J56" s="18">
        <v>1018772</v>
      </c>
      <c r="K56" s="18">
        <v>933749</v>
      </c>
      <c r="L56" s="18">
        <v>859161</v>
      </c>
      <c r="M56" s="18">
        <v>908691</v>
      </c>
      <c r="N56" s="18">
        <v>947916</v>
      </c>
    </row>
    <row r="57" spans="1:14" x14ac:dyDescent="0.15">
      <c r="A57" t="s">
        <v>27</v>
      </c>
      <c r="B57">
        <v>52111</v>
      </c>
      <c r="C57" s="18">
        <v>499924</v>
      </c>
      <c r="D57" s="18">
        <v>553434</v>
      </c>
      <c r="E57" s="18">
        <v>728997</v>
      </c>
      <c r="F57" s="18">
        <v>711978</v>
      </c>
      <c r="G57" s="18">
        <v>358256</v>
      </c>
      <c r="H57" s="18">
        <v>381815</v>
      </c>
      <c r="I57" s="18">
        <v>372182</v>
      </c>
      <c r="J57" s="18">
        <v>325190</v>
      </c>
      <c r="K57" s="18">
        <v>280132</v>
      </c>
      <c r="L57" s="18">
        <v>253808</v>
      </c>
      <c r="M57" s="18">
        <v>90939</v>
      </c>
      <c r="N57" s="18">
        <v>73394</v>
      </c>
    </row>
    <row r="58" spans="1:14" x14ac:dyDescent="0.15">
      <c r="A58" t="s">
        <v>28</v>
      </c>
      <c r="B58">
        <v>52131</v>
      </c>
      <c r="C58" s="18">
        <v>160983</v>
      </c>
      <c r="D58" s="18">
        <v>45086</v>
      </c>
      <c r="E58" s="18">
        <v>27546</v>
      </c>
      <c r="F58" s="18">
        <v>48574</v>
      </c>
      <c r="G58" s="18">
        <v>253603</v>
      </c>
      <c r="H58" s="18">
        <v>287358</v>
      </c>
      <c r="I58" s="18">
        <v>284847</v>
      </c>
      <c r="J58" s="18">
        <v>249126</v>
      </c>
      <c r="K58" s="18">
        <v>256154</v>
      </c>
      <c r="L58" s="18">
        <v>235281</v>
      </c>
      <c r="M58" s="18">
        <v>274925</v>
      </c>
      <c r="N58" s="18">
        <v>369964</v>
      </c>
    </row>
    <row r="59" spans="1:14" x14ac:dyDescent="0.15">
      <c r="A59" t="s">
        <v>29</v>
      </c>
      <c r="B59">
        <v>52122</v>
      </c>
      <c r="C59" s="18">
        <v>0</v>
      </c>
      <c r="D59" s="18">
        <v>0</v>
      </c>
      <c r="E59" s="18">
        <v>0</v>
      </c>
      <c r="F59" s="18">
        <v>0</v>
      </c>
      <c r="G59" s="18">
        <v>315</v>
      </c>
      <c r="H59" s="18">
        <v>384</v>
      </c>
      <c r="I59" s="18">
        <v>478</v>
      </c>
      <c r="J59" s="18">
        <v>414</v>
      </c>
      <c r="K59" s="18">
        <v>680</v>
      </c>
      <c r="L59" s="18">
        <v>769</v>
      </c>
      <c r="M59" s="18">
        <v>806</v>
      </c>
      <c r="N59" s="18">
        <v>750</v>
      </c>
    </row>
    <row r="60" spans="1:14" x14ac:dyDescent="0.15">
      <c r="A60" t="s">
        <v>6</v>
      </c>
      <c r="B60">
        <v>51231</v>
      </c>
      <c r="C60" s="18">
        <v>407892</v>
      </c>
      <c r="D60" s="18">
        <v>402489</v>
      </c>
      <c r="E60" s="18">
        <v>458791</v>
      </c>
      <c r="F60" s="18">
        <v>499400</v>
      </c>
      <c r="G60" s="18">
        <v>415889</v>
      </c>
      <c r="H60" s="18">
        <v>491771</v>
      </c>
      <c r="I60" s="18">
        <v>500534</v>
      </c>
      <c r="J60" s="18">
        <v>420493</v>
      </c>
      <c r="K60" s="18">
        <v>435886</v>
      </c>
      <c r="L60" s="18">
        <v>379057</v>
      </c>
      <c r="M60" s="18">
        <v>371465</v>
      </c>
      <c r="N60" s="18">
        <v>364206</v>
      </c>
    </row>
    <row r="61" spans="1:14" x14ac:dyDescent="0.15">
      <c r="A61" t="s">
        <v>7</v>
      </c>
      <c r="B61">
        <v>51113</v>
      </c>
      <c r="C61" s="18">
        <v>681826</v>
      </c>
      <c r="D61" s="18">
        <v>654160</v>
      </c>
      <c r="E61" s="18">
        <v>699919</v>
      </c>
      <c r="F61" s="18">
        <v>745026</v>
      </c>
      <c r="G61" s="18">
        <v>752106</v>
      </c>
      <c r="H61" s="18">
        <v>744405</v>
      </c>
      <c r="I61" s="18">
        <v>643223</v>
      </c>
      <c r="J61" s="18">
        <v>601863</v>
      </c>
      <c r="K61" s="18">
        <v>571730</v>
      </c>
      <c r="L61" s="18">
        <v>578510</v>
      </c>
      <c r="M61" s="18">
        <v>546499</v>
      </c>
      <c r="N61" s="18">
        <v>634387</v>
      </c>
    </row>
    <row r="62" spans="1:14" x14ac:dyDescent="0.15">
      <c r="A62" t="s">
        <v>61</v>
      </c>
      <c r="B62"/>
      <c r="C62" s="18"/>
      <c r="D62" s="18"/>
      <c r="E62" s="18"/>
      <c r="F62" s="18"/>
      <c r="G62" s="18"/>
      <c r="H62" s="18"/>
      <c r="I62" s="18"/>
      <c r="J62" s="18"/>
      <c r="K62" s="18">
        <v>70770</v>
      </c>
      <c r="L62" s="18">
        <v>93586</v>
      </c>
      <c r="M62" s="18">
        <v>307766</v>
      </c>
      <c r="N62" s="18">
        <v>468097</v>
      </c>
    </row>
    <row r="63" spans="1:14" x14ac:dyDescent="0.15">
      <c r="A63" t="s">
        <v>24</v>
      </c>
      <c r="B63">
        <v>51110</v>
      </c>
      <c r="C63" s="18">
        <v>186</v>
      </c>
      <c r="D63" s="18">
        <v>604</v>
      </c>
      <c r="E63" s="18">
        <v>218</v>
      </c>
      <c r="F63" s="18">
        <v>341</v>
      </c>
      <c r="G63" s="18">
        <v>322</v>
      </c>
      <c r="H63" s="18">
        <v>392</v>
      </c>
      <c r="I63" s="18">
        <v>487</v>
      </c>
      <c r="J63" s="18">
        <v>423</v>
      </c>
      <c r="K63" s="18">
        <v>694</v>
      </c>
      <c r="L63" s="18">
        <v>785</v>
      </c>
      <c r="M63" s="18">
        <v>822</v>
      </c>
      <c r="N63" s="18">
        <v>765</v>
      </c>
    </row>
    <row r="64" spans="1:14" x14ac:dyDescent="0.15">
      <c r="A64" t="s">
        <v>24</v>
      </c>
      <c r="B64">
        <v>52100</v>
      </c>
      <c r="C64" s="18">
        <v>722</v>
      </c>
      <c r="D64" s="18">
        <v>2344</v>
      </c>
      <c r="E64" s="18">
        <v>846</v>
      </c>
      <c r="F64" s="18">
        <v>1322</v>
      </c>
      <c r="G64" s="18">
        <v>1248</v>
      </c>
      <c r="H64" s="18">
        <v>1520</v>
      </c>
      <c r="I64" s="18">
        <v>1891</v>
      </c>
      <c r="J64" s="18">
        <v>1640</v>
      </c>
      <c r="K64" s="18">
        <v>2694</v>
      </c>
      <c r="L64" s="18">
        <v>3046</v>
      </c>
      <c r="M64" s="18">
        <v>3190</v>
      </c>
      <c r="N64" s="18">
        <v>2968</v>
      </c>
    </row>
    <row r="65" spans="1:14" x14ac:dyDescent="0.15">
      <c r="A65" t="s">
        <v>30</v>
      </c>
      <c r="B65">
        <v>52112</v>
      </c>
      <c r="C65" s="18">
        <v>756</v>
      </c>
      <c r="D65" s="18">
        <v>2453</v>
      </c>
      <c r="E65" s="18">
        <v>886</v>
      </c>
      <c r="F65" s="18">
        <v>1383</v>
      </c>
      <c r="G65" s="18">
        <v>1306</v>
      </c>
      <c r="H65" s="18">
        <v>1591</v>
      </c>
      <c r="I65" s="18">
        <v>1979</v>
      </c>
      <c r="J65" s="18">
        <v>1717</v>
      </c>
      <c r="K65" s="18">
        <v>2819</v>
      </c>
      <c r="L65" s="18">
        <v>3187</v>
      </c>
      <c r="M65" s="18">
        <v>3338</v>
      </c>
      <c r="N65" s="18">
        <v>3106</v>
      </c>
    </row>
    <row r="66" spans="1:14" x14ac:dyDescent="0.15">
      <c r="A66" t="s">
        <v>24</v>
      </c>
      <c r="B66">
        <v>51600</v>
      </c>
      <c r="C66" s="18">
        <v>272</v>
      </c>
      <c r="D66" s="18">
        <v>882</v>
      </c>
      <c r="E66" s="18">
        <v>318</v>
      </c>
      <c r="F66" s="18">
        <v>498</v>
      </c>
      <c r="G66" s="18">
        <v>470</v>
      </c>
      <c r="H66" s="18">
        <v>572</v>
      </c>
      <c r="I66" s="18">
        <v>712</v>
      </c>
      <c r="J66" s="18">
        <v>617</v>
      </c>
      <c r="K66" s="18">
        <v>1014</v>
      </c>
      <c r="L66" s="18">
        <v>1146</v>
      </c>
      <c r="M66" s="18">
        <v>1200</v>
      </c>
      <c r="N66" s="18">
        <v>1117</v>
      </c>
    </row>
    <row r="67" spans="1:14" x14ac:dyDescent="0.15">
      <c r="A67" t="s">
        <v>24</v>
      </c>
      <c r="B67">
        <v>51921</v>
      </c>
      <c r="C67" s="18">
        <v>458</v>
      </c>
      <c r="D67" s="18">
        <v>1486</v>
      </c>
      <c r="E67" s="18">
        <v>537</v>
      </c>
      <c r="F67" s="18">
        <v>838</v>
      </c>
      <c r="G67" s="18">
        <v>791</v>
      </c>
      <c r="H67" s="18">
        <v>964</v>
      </c>
      <c r="I67" s="18">
        <v>1199</v>
      </c>
      <c r="J67" s="18">
        <v>1040</v>
      </c>
      <c r="K67" s="18">
        <v>1708</v>
      </c>
      <c r="L67" s="18">
        <v>1931</v>
      </c>
      <c r="M67" s="18">
        <v>2022</v>
      </c>
      <c r="N67" s="18">
        <v>1882</v>
      </c>
    </row>
    <row r="68" spans="1:14" x14ac:dyDescent="0.15">
      <c r="A68" t="s">
        <v>24</v>
      </c>
      <c r="B68">
        <v>51922</v>
      </c>
      <c r="C68" s="18">
        <v>536</v>
      </c>
      <c r="D68" s="18">
        <v>1740</v>
      </c>
      <c r="E68" s="18">
        <v>628</v>
      </c>
      <c r="F68" s="18">
        <v>981</v>
      </c>
      <c r="G68" s="18">
        <v>926</v>
      </c>
      <c r="H68" s="18">
        <v>1128</v>
      </c>
      <c r="I68" s="18">
        <v>1404</v>
      </c>
      <c r="J68" s="18">
        <v>1218</v>
      </c>
      <c r="K68" s="11">
        <v>2000</v>
      </c>
      <c r="L68" s="18">
        <v>2261</v>
      </c>
      <c r="M68" s="18">
        <v>2368</v>
      </c>
      <c r="N68" s="18">
        <v>2203</v>
      </c>
    </row>
    <row r="69" spans="1:14" x14ac:dyDescent="0.15">
      <c r="A69" s="1" t="s">
        <v>23</v>
      </c>
      <c r="B69" s="2"/>
      <c r="C69" s="11">
        <f>SUM(C48:C68)</f>
        <v>5276436</v>
      </c>
      <c r="D69" s="11">
        <f t="shared" ref="D69:E69" si="2">SUM(D48:D68)</f>
        <v>5419632</v>
      </c>
      <c r="E69" s="11">
        <f t="shared" si="2"/>
        <v>6182535</v>
      </c>
      <c r="F69" s="11">
        <f t="shared" ref="F69:N69" si="3">SUM(F48:F68)</f>
        <v>6721208</v>
      </c>
      <c r="G69" s="11">
        <f t="shared" si="3"/>
        <v>6330891</v>
      </c>
      <c r="H69" s="11">
        <f t="shared" si="3"/>
        <v>6329425</v>
      </c>
      <c r="I69" s="11">
        <f t="shared" si="3"/>
        <v>5915067</v>
      </c>
      <c r="J69" s="11">
        <f t="shared" si="3"/>
        <v>5328556</v>
      </c>
      <c r="K69" s="21">
        <f t="shared" si="3"/>
        <v>5052524</v>
      </c>
      <c r="L69" s="21">
        <f t="shared" si="3"/>
        <v>4786346</v>
      </c>
      <c r="M69" s="21">
        <f t="shared" si="3"/>
        <v>4946105</v>
      </c>
      <c r="N69" s="21">
        <f t="shared" si="3"/>
        <v>5614959</v>
      </c>
    </row>
    <row r="71" spans="1:14" x14ac:dyDescent="0.15">
      <c r="A71" s="1" t="s">
        <v>63</v>
      </c>
      <c r="B71" s="19" t="s">
        <v>118</v>
      </c>
      <c r="C71" s="20">
        <v>4</v>
      </c>
      <c r="D71" s="19">
        <v>5</v>
      </c>
      <c r="E71" s="19">
        <v>6</v>
      </c>
      <c r="F71" s="19">
        <v>7</v>
      </c>
      <c r="G71" s="19">
        <v>8</v>
      </c>
      <c r="H71" s="19">
        <v>9</v>
      </c>
      <c r="I71" s="19">
        <v>10</v>
      </c>
      <c r="J71" s="19">
        <v>11</v>
      </c>
      <c r="K71" s="19">
        <v>12</v>
      </c>
      <c r="L71" s="19">
        <v>1</v>
      </c>
      <c r="M71" s="19">
        <v>2</v>
      </c>
      <c r="N71" s="19">
        <v>3</v>
      </c>
    </row>
    <row r="72" spans="1:14" x14ac:dyDescent="0.15">
      <c r="A72" t="s">
        <v>66</v>
      </c>
      <c r="B72">
        <v>52141</v>
      </c>
      <c r="C72" s="18">
        <v>527653</v>
      </c>
      <c r="D72" s="18">
        <v>483906</v>
      </c>
      <c r="E72" s="18">
        <v>616178</v>
      </c>
      <c r="F72" s="18">
        <v>551928</v>
      </c>
      <c r="G72" s="18">
        <v>601626</v>
      </c>
      <c r="H72" s="18">
        <v>149018</v>
      </c>
      <c r="I72" s="18">
        <v>161149</v>
      </c>
      <c r="J72" s="18">
        <v>116385</v>
      </c>
      <c r="K72" s="18">
        <v>124788</v>
      </c>
      <c r="L72" s="18">
        <v>158502</v>
      </c>
      <c r="M72" s="18">
        <v>121864</v>
      </c>
      <c r="N72" s="18">
        <v>152850</v>
      </c>
    </row>
    <row r="73" spans="1:14" x14ac:dyDescent="0.15">
      <c r="A73" t="s">
        <v>67</v>
      </c>
      <c r="B73">
        <v>52140</v>
      </c>
      <c r="C73" s="18">
        <v>92521</v>
      </c>
      <c r="D73" s="18">
        <v>118118</v>
      </c>
      <c r="E73" s="18">
        <v>142692</v>
      </c>
      <c r="F73" s="18">
        <v>11450</v>
      </c>
      <c r="G73" s="18">
        <v>16032</v>
      </c>
      <c r="H73" s="18"/>
      <c r="I73" s="18"/>
      <c r="J73" s="18"/>
      <c r="K73" s="18"/>
      <c r="L73" s="18"/>
      <c r="M73" s="18"/>
      <c r="N73" s="18"/>
    </row>
    <row r="74" spans="1:14" x14ac:dyDescent="0.15">
      <c r="A74" t="s">
        <v>67</v>
      </c>
      <c r="B74">
        <v>52140</v>
      </c>
      <c r="C74" s="18">
        <v>142180</v>
      </c>
      <c r="D74" s="18">
        <v>137661</v>
      </c>
      <c r="E74" s="18">
        <v>169149</v>
      </c>
      <c r="F74" s="18">
        <v>142393</v>
      </c>
      <c r="G74" s="18">
        <v>178273</v>
      </c>
      <c r="H74" s="18">
        <v>459343</v>
      </c>
      <c r="I74" s="18">
        <v>489527</v>
      </c>
      <c r="J74" s="18">
        <v>478338</v>
      </c>
      <c r="K74" s="18">
        <v>500357</v>
      </c>
      <c r="L74" s="18">
        <v>509269</v>
      </c>
      <c r="M74" s="18">
        <v>466318</v>
      </c>
      <c r="N74" s="18">
        <v>556667</v>
      </c>
    </row>
    <row r="75" spans="1:14" x14ac:dyDescent="0.15">
      <c r="A75" t="s">
        <v>68</v>
      </c>
      <c r="B75">
        <v>74500</v>
      </c>
      <c r="C75" s="18">
        <v>47661</v>
      </c>
      <c r="D75" s="18">
        <v>54074</v>
      </c>
      <c r="E75" s="18">
        <v>60066</v>
      </c>
      <c r="F75" s="18">
        <v>154518</v>
      </c>
      <c r="G75" s="18">
        <v>147580</v>
      </c>
      <c r="H75" s="18">
        <v>171977</v>
      </c>
      <c r="I75" s="18">
        <v>169987</v>
      </c>
      <c r="J75" s="18">
        <v>174776</v>
      </c>
      <c r="K75" s="18">
        <v>165047</v>
      </c>
      <c r="L75" s="18">
        <v>131921</v>
      </c>
      <c r="M75" s="18">
        <v>139805</v>
      </c>
      <c r="N75" s="18">
        <v>140880</v>
      </c>
    </row>
    <row r="76" spans="1:14" x14ac:dyDescent="0.15">
      <c r="A76" t="s">
        <v>69</v>
      </c>
      <c r="B76">
        <v>51111</v>
      </c>
      <c r="C76" s="18">
        <v>587329</v>
      </c>
      <c r="D76" s="18">
        <v>568188</v>
      </c>
      <c r="E76" s="18">
        <v>642796</v>
      </c>
      <c r="F76" s="18">
        <v>880533</v>
      </c>
      <c r="G76" s="18">
        <v>709983</v>
      </c>
      <c r="H76" s="18">
        <v>234097</v>
      </c>
      <c r="I76" s="18">
        <v>235490</v>
      </c>
      <c r="J76" s="18">
        <v>220797</v>
      </c>
      <c r="K76" s="18">
        <v>261986</v>
      </c>
      <c r="L76" s="18">
        <v>188457</v>
      </c>
      <c r="M76" s="18">
        <v>217344</v>
      </c>
      <c r="N76" s="18">
        <v>203795</v>
      </c>
    </row>
    <row r="77" spans="1:14" x14ac:dyDescent="0.15">
      <c r="A77" t="s">
        <v>76</v>
      </c>
      <c r="B77">
        <v>51211</v>
      </c>
      <c r="C77" s="18">
        <v>612824</v>
      </c>
      <c r="D77" s="18">
        <v>563080</v>
      </c>
      <c r="E77" s="18">
        <v>636865</v>
      </c>
      <c r="F77" s="18">
        <v>360517</v>
      </c>
      <c r="G77" s="18">
        <v>337629</v>
      </c>
      <c r="H77" s="18">
        <v>271027</v>
      </c>
      <c r="I77" s="18">
        <v>299245</v>
      </c>
      <c r="J77" s="18">
        <v>282033</v>
      </c>
      <c r="K77" s="18">
        <v>294179</v>
      </c>
      <c r="L77" s="18">
        <v>233475</v>
      </c>
      <c r="M77" s="18">
        <v>277661</v>
      </c>
      <c r="N77" s="18">
        <v>281265</v>
      </c>
    </row>
    <row r="78" spans="1:14" x14ac:dyDescent="0.15">
      <c r="A78" t="s">
        <v>77</v>
      </c>
      <c r="B78">
        <v>51221</v>
      </c>
      <c r="C78" s="18">
        <v>544695</v>
      </c>
      <c r="D78" s="18">
        <v>500059</v>
      </c>
      <c r="E78" s="18">
        <v>533453</v>
      </c>
      <c r="F78" s="18">
        <v>382991</v>
      </c>
      <c r="G78" s="18">
        <v>326171</v>
      </c>
      <c r="H78" s="18">
        <v>805789</v>
      </c>
      <c r="I78" s="18">
        <v>923102</v>
      </c>
      <c r="J78" s="18">
        <v>897819</v>
      </c>
      <c r="K78" s="18">
        <v>933302</v>
      </c>
      <c r="L78" s="18">
        <v>682009</v>
      </c>
      <c r="M78" s="18">
        <v>844727</v>
      </c>
      <c r="N78" s="18">
        <v>862073</v>
      </c>
    </row>
    <row r="79" spans="1:14" x14ac:dyDescent="0.15">
      <c r="A79" t="s">
        <v>78</v>
      </c>
      <c r="B79">
        <v>51241</v>
      </c>
      <c r="C79" s="18">
        <v>11290</v>
      </c>
      <c r="D79" s="18">
        <v>5877</v>
      </c>
      <c r="E79" s="18">
        <v>7764</v>
      </c>
      <c r="F79" s="18">
        <v>393774</v>
      </c>
      <c r="G79" s="18">
        <v>309572</v>
      </c>
      <c r="H79" s="18">
        <v>265504</v>
      </c>
      <c r="I79" s="18">
        <v>295671</v>
      </c>
      <c r="J79" s="18">
        <v>275986</v>
      </c>
      <c r="K79" s="18">
        <v>297171</v>
      </c>
      <c r="L79" s="18">
        <v>211559</v>
      </c>
      <c r="M79" s="18">
        <v>254219</v>
      </c>
      <c r="N79" s="18">
        <v>262589</v>
      </c>
    </row>
    <row r="80" spans="1:14" x14ac:dyDescent="0.15">
      <c r="A80" t="s">
        <v>79</v>
      </c>
      <c r="B80">
        <v>51810</v>
      </c>
      <c r="C80" s="18">
        <v>969930</v>
      </c>
      <c r="D80" s="18">
        <v>1100244</v>
      </c>
      <c r="E80" s="18">
        <v>1247688</v>
      </c>
      <c r="F80" s="18">
        <v>1015614</v>
      </c>
      <c r="G80" s="18">
        <v>938740</v>
      </c>
      <c r="H80" s="18">
        <v>476170</v>
      </c>
      <c r="I80" s="18">
        <v>446524</v>
      </c>
      <c r="J80" s="18">
        <v>381610</v>
      </c>
      <c r="K80" s="18">
        <v>410590</v>
      </c>
      <c r="L80" s="18">
        <v>369704</v>
      </c>
      <c r="M80" s="18">
        <v>467144</v>
      </c>
      <c r="N80" s="18">
        <v>353921</v>
      </c>
    </row>
    <row r="81" spans="1:14" x14ac:dyDescent="0.15">
      <c r="A81" t="s">
        <v>65</v>
      </c>
      <c r="B81">
        <v>52100</v>
      </c>
      <c r="F81" s="18">
        <v>2427</v>
      </c>
      <c r="G81">
        <v>2118</v>
      </c>
      <c r="H81">
        <v>176066</v>
      </c>
      <c r="I81">
        <v>192194</v>
      </c>
      <c r="J81">
        <v>190112</v>
      </c>
      <c r="K81" s="18">
        <v>198755</v>
      </c>
      <c r="L81">
        <v>175483</v>
      </c>
      <c r="M81">
        <v>173641</v>
      </c>
      <c r="N81" s="18">
        <v>176879</v>
      </c>
    </row>
    <row r="82" spans="1:14" x14ac:dyDescent="0.15">
      <c r="A82" t="s">
        <v>70</v>
      </c>
      <c r="B82">
        <v>52111</v>
      </c>
      <c r="C82" s="18">
        <v>82352</v>
      </c>
      <c r="D82" s="18">
        <v>111863</v>
      </c>
      <c r="E82" s="18">
        <v>138410</v>
      </c>
      <c r="F82" s="18">
        <v>266750</v>
      </c>
      <c r="G82" s="18">
        <v>264572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</row>
    <row r="83" spans="1:14" x14ac:dyDescent="0.15">
      <c r="A83" t="s">
        <v>71</v>
      </c>
      <c r="B83">
        <v>52131</v>
      </c>
      <c r="C83" s="18">
        <v>390299</v>
      </c>
      <c r="D83" s="18">
        <v>379788</v>
      </c>
      <c r="E83" s="18">
        <v>413105</v>
      </c>
      <c r="F83" s="18">
        <v>331560</v>
      </c>
      <c r="G83" s="18">
        <v>235829</v>
      </c>
      <c r="H83" s="18">
        <v>544071</v>
      </c>
      <c r="I83" s="18">
        <v>545325</v>
      </c>
      <c r="J83" s="18">
        <v>513800</v>
      </c>
      <c r="K83" s="18">
        <v>458562</v>
      </c>
      <c r="L83" s="18">
        <v>331467</v>
      </c>
      <c r="M83" s="18">
        <v>403740</v>
      </c>
      <c r="N83" s="18">
        <v>431782</v>
      </c>
    </row>
    <row r="84" spans="1:14" x14ac:dyDescent="0.15">
      <c r="A84" t="s">
        <v>72</v>
      </c>
      <c r="B84">
        <v>52132</v>
      </c>
      <c r="F84" s="18">
        <v>230790</v>
      </c>
      <c r="G84">
        <v>164887</v>
      </c>
      <c r="H84">
        <v>601739</v>
      </c>
      <c r="I84">
        <v>602580</v>
      </c>
      <c r="J84">
        <v>567209</v>
      </c>
      <c r="K84" s="18">
        <v>504654</v>
      </c>
      <c r="L84">
        <v>363247</v>
      </c>
      <c r="M84">
        <v>444335</v>
      </c>
      <c r="N84" s="18">
        <v>475063</v>
      </c>
    </row>
    <row r="85" spans="1:14" x14ac:dyDescent="0.15">
      <c r="A85" t="s">
        <v>73</v>
      </c>
      <c r="B85">
        <v>52122</v>
      </c>
      <c r="C85" s="18">
        <v>690</v>
      </c>
      <c r="D85" s="18">
        <v>414</v>
      </c>
      <c r="E85" s="18">
        <v>506</v>
      </c>
      <c r="F85" s="18">
        <v>202</v>
      </c>
      <c r="G85" s="18">
        <v>188</v>
      </c>
      <c r="H85" s="18">
        <v>259229</v>
      </c>
      <c r="I85" s="18">
        <v>227998</v>
      </c>
      <c r="J85" s="18">
        <v>234772</v>
      </c>
      <c r="K85" s="18">
        <v>225312</v>
      </c>
      <c r="L85" s="18">
        <v>208201</v>
      </c>
      <c r="M85" s="18">
        <v>243024</v>
      </c>
      <c r="N85" s="18">
        <v>245026</v>
      </c>
    </row>
    <row r="86" spans="1:14" x14ac:dyDescent="0.15">
      <c r="A86" t="s">
        <v>80</v>
      </c>
      <c r="B86">
        <v>51231</v>
      </c>
      <c r="C86" s="18">
        <v>339118</v>
      </c>
      <c r="D86" s="18">
        <v>296887</v>
      </c>
      <c r="E86" s="18">
        <v>335703</v>
      </c>
      <c r="F86" s="18">
        <v>1287223</v>
      </c>
      <c r="G86" s="18">
        <v>1009050</v>
      </c>
      <c r="H86" s="18">
        <v>324036</v>
      </c>
      <c r="I86" s="18">
        <v>284998</v>
      </c>
      <c r="J86" s="18">
        <v>293465</v>
      </c>
      <c r="K86" s="18">
        <v>281640</v>
      </c>
      <c r="L86" s="18">
        <v>260252</v>
      </c>
      <c r="M86" s="18">
        <v>303781</v>
      </c>
      <c r="N86" s="18">
        <v>306282</v>
      </c>
    </row>
    <row r="87" spans="1:14" x14ac:dyDescent="0.15">
      <c r="A87" t="s">
        <v>75</v>
      </c>
      <c r="B87">
        <v>51113</v>
      </c>
      <c r="C87" s="18">
        <v>651449</v>
      </c>
      <c r="D87" s="18">
        <v>634176</v>
      </c>
      <c r="E87" s="18">
        <v>716890</v>
      </c>
      <c r="F87" s="18">
        <v>971189</v>
      </c>
      <c r="G87" s="18">
        <v>782246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</row>
    <row r="88" spans="1:14" x14ac:dyDescent="0.15">
      <c r="A88" t="s">
        <v>81</v>
      </c>
      <c r="B88">
        <v>52113</v>
      </c>
      <c r="C88" s="18">
        <v>524674</v>
      </c>
      <c r="D88" s="18">
        <v>548305</v>
      </c>
      <c r="E88" s="18">
        <v>570180</v>
      </c>
      <c r="F88" s="18">
        <v>333437</v>
      </c>
      <c r="G88" s="18">
        <v>330716</v>
      </c>
      <c r="H88" s="18">
        <v>4166</v>
      </c>
      <c r="I88" s="18">
        <v>3873</v>
      </c>
      <c r="J88" s="18">
        <v>3053</v>
      </c>
      <c r="K88" s="18">
        <v>3278</v>
      </c>
      <c r="L88" s="18">
        <v>2993</v>
      </c>
      <c r="M88" s="18">
        <v>3998</v>
      </c>
      <c r="N88" s="18">
        <v>3563</v>
      </c>
    </row>
    <row r="89" spans="1:14" x14ac:dyDescent="0.15">
      <c r="A89" t="s">
        <v>82</v>
      </c>
      <c r="B89">
        <v>51110</v>
      </c>
      <c r="C89" s="18">
        <v>704</v>
      </c>
      <c r="D89" s="18">
        <v>422</v>
      </c>
      <c r="E89" s="18">
        <v>517</v>
      </c>
      <c r="F89" s="18">
        <v>206</v>
      </c>
      <c r="G89" s="18">
        <v>192</v>
      </c>
      <c r="H89" s="18"/>
      <c r="I89" s="18"/>
      <c r="K89" s="18"/>
      <c r="L89" s="18"/>
      <c r="M89" s="18"/>
      <c r="N89" s="18"/>
    </row>
    <row r="90" spans="1:14" x14ac:dyDescent="0.15">
      <c r="A90" t="s">
        <v>65</v>
      </c>
      <c r="B90">
        <v>52100</v>
      </c>
      <c r="C90" s="18">
        <v>2732</v>
      </c>
      <c r="D90" s="18">
        <v>1638</v>
      </c>
      <c r="E90" s="18">
        <v>2005</v>
      </c>
      <c r="F90" s="18">
        <v>799</v>
      </c>
      <c r="G90" s="18">
        <v>745</v>
      </c>
      <c r="H90" s="18">
        <v>7268</v>
      </c>
      <c r="I90" s="18">
        <v>5772</v>
      </c>
      <c r="J90" s="18">
        <v>4272</v>
      </c>
      <c r="K90" s="18">
        <v>9035</v>
      </c>
      <c r="L90" s="18">
        <v>14508</v>
      </c>
      <c r="M90" s="18">
        <v>8309</v>
      </c>
      <c r="N90" s="18">
        <v>7247</v>
      </c>
    </row>
    <row r="91" spans="1:14" x14ac:dyDescent="0.15">
      <c r="A91" t="s">
        <v>74</v>
      </c>
      <c r="B91">
        <v>52112</v>
      </c>
      <c r="C91" s="18">
        <v>2859</v>
      </c>
      <c r="D91" s="18">
        <v>1714</v>
      </c>
      <c r="E91" s="18">
        <v>2098</v>
      </c>
      <c r="F91" s="18">
        <v>18644</v>
      </c>
      <c r="G91" s="18">
        <v>18278</v>
      </c>
      <c r="H91" s="18">
        <v>122865</v>
      </c>
      <c r="I91" s="18">
        <v>133914</v>
      </c>
      <c r="J91" s="18">
        <v>132097</v>
      </c>
      <c r="K91" s="18">
        <v>137878</v>
      </c>
      <c r="L91" s="18">
        <v>129933</v>
      </c>
      <c r="M91" s="18">
        <v>118866</v>
      </c>
      <c r="N91" s="18">
        <v>121321</v>
      </c>
    </row>
    <row r="92" spans="1:14" x14ac:dyDescent="0.15">
      <c r="A92" t="s">
        <v>83</v>
      </c>
      <c r="B92">
        <v>51600</v>
      </c>
      <c r="C92" s="18">
        <v>1028</v>
      </c>
      <c r="D92" s="18">
        <v>616</v>
      </c>
      <c r="E92" s="18">
        <v>755</v>
      </c>
      <c r="F92" s="18">
        <v>148</v>
      </c>
      <c r="G92" s="18">
        <v>138</v>
      </c>
      <c r="H92" s="18">
        <v>6481</v>
      </c>
      <c r="I92" s="18">
        <v>7191</v>
      </c>
      <c r="J92" s="18">
        <v>7111</v>
      </c>
      <c r="K92" s="18">
        <v>7487</v>
      </c>
      <c r="L92" s="18">
        <v>6391</v>
      </c>
      <c r="M92" s="18">
        <v>6897</v>
      </c>
      <c r="N92" s="18">
        <v>6929</v>
      </c>
    </row>
    <row r="93" spans="1:14" x14ac:dyDescent="0.15">
      <c r="A93" t="s">
        <v>84</v>
      </c>
      <c r="B93" s="22">
        <v>51700</v>
      </c>
      <c r="F93" s="18">
        <v>148</v>
      </c>
      <c r="G93">
        <v>138</v>
      </c>
      <c r="H93">
        <v>6481</v>
      </c>
      <c r="I93" s="18">
        <v>7191</v>
      </c>
      <c r="J93" s="18">
        <v>7111</v>
      </c>
      <c r="K93" s="18">
        <v>7487</v>
      </c>
      <c r="L93" s="18">
        <v>6391</v>
      </c>
      <c r="M93">
        <v>6897</v>
      </c>
      <c r="N93" s="18">
        <v>6929</v>
      </c>
    </row>
    <row r="94" spans="1:14" x14ac:dyDescent="0.15">
      <c r="A94" t="s">
        <v>85</v>
      </c>
      <c r="B94">
        <v>51900</v>
      </c>
      <c r="F94" s="18">
        <v>46305</v>
      </c>
      <c r="G94">
        <v>36605</v>
      </c>
      <c r="H94">
        <v>28867</v>
      </c>
      <c r="I94">
        <v>29900</v>
      </c>
      <c r="J94">
        <v>27156</v>
      </c>
      <c r="K94" s="18">
        <v>27457</v>
      </c>
      <c r="L94" s="18">
        <v>61242</v>
      </c>
      <c r="M94">
        <v>17976</v>
      </c>
      <c r="N94" s="18">
        <v>18861</v>
      </c>
    </row>
    <row r="95" spans="1:14" x14ac:dyDescent="0.15">
      <c r="A95" t="s">
        <v>85</v>
      </c>
      <c r="B95">
        <v>51921</v>
      </c>
      <c r="C95" s="18">
        <v>1732</v>
      </c>
      <c r="D95" s="18">
        <v>1038</v>
      </c>
      <c r="E95" s="18">
        <v>1271</v>
      </c>
      <c r="F95" s="18">
        <v>507</v>
      </c>
      <c r="G95" s="18">
        <v>473</v>
      </c>
      <c r="H95" s="18">
        <v>0</v>
      </c>
      <c r="I95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</row>
    <row r="96" spans="1:14" x14ac:dyDescent="0.15">
      <c r="A96" t="s">
        <v>85</v>
      </c>
      <c r="B96">
        <v>51922</v>
      </c>
      <c r="C96" s="18">
        <v>2028</v>
      </c>
      <c r="D96" s="18">
        <v>1216</v>
      </c>
      <c r="E96" s="18">
        <v>1488</v>
      </c>
      <c r="F96" s="18">
        <v>593</v>
      </c>
      <c r="G96" s="18">
        <v>553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</row>
    <row r="97" spans="1:14" x14ac:dyDescent="0.15">
      <c r="A97" s="1" t="s">
        <v>23</v>
      </c>
      <c r="B97" s="2"/>
      <c r="C97" s="11">
        <f t="shared" ref="C97:N97" si="4">SUM(C72:C96)</f>
        <v>5535748</v>
      </c>
      <c r="D97" s="11">
        <f t="shared" si="4"/>
        <v>5509284</v>
      </c>
      <c r="E97" s="11">
        <f t="shared" si="4"/>
        <v>6239579</v>
      </c>
      <c r="F97" s="11">
        <f t="shared" si="4"/>
        <v>7384646</v>
      </c>
      <c r="G97" s="11">
        <f t="shared" si="4"/>
        <v>6412334</v>
      </c>
      <c r="H97" s="11">
        <f t="shared" si="4"/>
        <v>4914194</v>
      </c>
      <c r="I97" s="11">
        <f t="shared" si="4"/>
        <v>5061631</v>
      </c>
      <c r="J97" s="11">
        <f t="shared" si="4"/>
        <v>4807902</v>
      </c>
      <c r="K97" s="21">
        <f>SUM(K72:K96)</f>
        <v>4848965</v>
      </c>
      <c r="L97" s="21">
        <f t="shared" si="4"/>
        <v>4045004</v>
      </c>
      <c r="M97" s="21">
        <f t="shared" si="4"/>
        <v>4520546</v>
      </c>
      <c r="N97" s="21">
        <f t="shared" si="4"/>
        <v>4613922</v>
      </c>
    </row>
    <row r="99" spans="1:14" x14ac:dyDescent="0.15">
      <c r="A99" s="1" t="s">
        <v>86</v>
      </c>
      <c r="B99" s="19" t="s">
        <v>119</v>
      </c>
      <c r="C99" s="20">
        <v>4</v>
      </c>
      <c r="D99" s="19">
        <v>5</v>
      </c>
      <c r="E99" s="19">
        <v>6</v>
      </c>
      <c r="F99" s="19">
        <v>7</v>
      </c>
      <c r="G99" s="19">
        <v>8</v>
      </c>
      <c r="H99" s="19">
        <v>9</v>
      </c>
      <c r="I99" s="19">
        <v>10</v>
      </c>
      <c r="J99" s="19">
        <v>11</v>
      </c>
      <c r="K99" s="19">
        <v>12</v>
      </c>
      <c r="L99" s="19">
        <v>1</v>
      </c>
      <c r="M99" s="19">
        <v>2</v>
      </c>
      <c r="N99" s="19">
        <v>3</v>
      </c>
    </row>
    <row r="100" spans="1:14" x14ac:dyDescent="0.15">
      <c r="A100" t="s">
        <v>87</v>
      </c>
      <c r="B100">
        <v>52140</v>
      </c>
      <c r="C100" s="18">
        <v>108219</v>
      </c>
      <c r="D100" s="18">
        <v>103910</v>
      </c>
      <c r="E100" s="18">
        <v>99715</v>
      </c>
      <c r="F100" s="18">
        <v>84480</v>
      </c>
      <c r="G100" s="18">
        <v>105744</v>
      </c>
      <c r="H100" s="18">
        <v>95418</v>
      </c>
      <c r="I100" s="18">
        <v>111187</v>
      </c>
      <c r="J100" s="18">
        <v>146058</v>
      </c>
      <c r="K100" s="18">
        <v>158905</v>
      </c>
      <c r="L100" s="18">
        <v>154497</v>
      </c>
      <c r="M100" s="18">
        <v>176337</v>
      </c>
      <c r="N100" s="18">
        <v>199497</v>
      </c>
    </row>
    <row r="101" spans="1:14" x14ac:dyDescent="0.15">
      <c r="A101" t="s">
        <v>88</v>
      </c>
      <c r="B101">
        <v>52141</v>
      </c>
      <c r="C101" s="18">
        <v>402139</v>
      </c>
      <c r="D101" s="18">
        <v>411939</v>
      </c>
      <c r="E101" s="18">
        <v>460527</v>
      </c>
      <c r="F101" s="18">
        <v>380200</v>
      </c>
      <c r="G101" s="18">
        <v>457032</v>
      </c>
      <c r="H101" s="18">
        <v>448141</v>
      </c>
      <c r="I101" s="18">
        <v>460647</v>
      </c>
      <c r="J101" s="18">
        <v>564251</v>
      </c>
      <c r="K101" s="18">
        <v>523038</v>
      </c>
      <c r="L101" s="18">
        <v>471872</v>
      </c>
      <c r="M101" s="18">
        <v>546550</v>
      </c>
      <c r="N101" s="18">
        <v>601644</v>
      </c>
    </row>
    <row r="102" spans="1:14" x14ac:dyDescent="0.15">
      <c r="A102" t="s">
        <v>89</v>
      </c>
      <c r="B102">
        <v>74500</v>
      </c>
      <c r="C102" s="18">
        <v>136689</v>
      </c>
      <c r="D102" s="18">
        <v>141089</v>
      </c>
      <c r="E102" s="18">
        <v>134311</v>
      </c>
      <c r="F102" s="18">
        <v>140337</v>
      </c>
      <c r="G102" s="18">
        <v>143967</v>
      </c>
      <c r="H102" s="18">
        <v>160825</v>
      </c>
      <c r="I102" s="18">
        <v>128351</v>
      </c>
      <c r="J102" s="18">
        <v>158092</v>
      </c>
      <c r="K102" s="18">
        <v>182325</v>
      </c>
      <c r="L102" s="18">
        <v>127365</v>
      </c>
      <c r="M102" s="18">
        <v>140679</v>
      </c>
      <c r="N102" s="18">
        <v>157110</v>
      </c>
    </row>
    <row r="103" spans="1:14" x14ac:dyDescent="0.15">
      <c r="A103" t="s">
        <v>90</v>
      </c>
      <c r="B103">
        <v>51211</v>
      </c>
      <c r="C103" s="18">
        <v>214940</v>
      </c>
      <c r="D103" s="18">
        <v>200264</v>
      </c>
      <c r="E103" s="18">
        <v>185278</v>
      </c>
      <c r="F103" s="18">
        <v>194597</v>
      </c>
      <c r="G103" s="18">
        <v>217875</v>
      </c>
      <c r="H103" s="18">
        <v>236575</v>
      </c>
      <c r="I103" s="18">
        <v>221951</v>
      </c>
      <c r="J103" s="18">
        <v>202232</v>
      </c>
      <c r="K103" s="18">
        <v>208257</v>
      </c>
      <c r="L103" s="18">
        <v>200300</v>
      </c>
      <c r="M103" s="18">
        <v>203980</v>
      </c>
      <c r="N103" s="18">
        <v>233555</v>
      </c>
    </row>
    <row r="104" spans="1:14" x14ac:dyDescent="0.15">
      <c r="A104" t="s">
        <v>91</v>
      </c>
      <c r="B104">
        <v>51221</v>
      </c>
      <c r="C104" s="18">
        <v>257445</v>
      </c>
      <c r="D104" s="18">
        <v>236259</v>
      </c>
      <c r="E104" s="18">
        <v>256528</v>
      </c>
      <c r="F104" s="18">
        <v>256081</v>
      </c>
      <c r="G104" s="18">
        <v>243272</v>
      </c>
      <c r="H104" s="18">
        <v>269881</v>
      </c>
      <c r="I104" s="18">
        <v>220310</v>
      </c>
      <c r="J104" s="18">
        <v>214753</v>
      </c>
      <c r="K104" s="18">
        <v>220034</v>
      </c>
      <c r="L104" s="18">
        <v>215499</v>
      </c>
      <c r="M104" s="18">
        <v>226425</v>
      </c>
      <c r="N104" s="18">
        <v>267734</v>
      </c>
    </row>
    <row r="105" spans="1:14" x14ac:dyDescent="0.15">
      <c r="A105" t="s">
        <v>92</v>
      </c>
      <c r="B105">
        <v>51231</v>
      </c>
      <c r="C105" s="18">
        <v>811372</v>
      </c>
      <c r="D105" s="18">
        <v>757529</v>
      </c>
      <c r="E105" s="18">
        <v>817933</v>
      </c>
      <c r="F105" s="18">
        <v>785559</v>
      </c>
      <c r="G105" s="18">
        <v>763980</v>
      </c>
      <c r="H105" s="18">
        <v>861924</v>
      </c>
      <c r="I105" s="18">
        <v>686357</v>
      </c>
      <c r="J105" s="18">
        <v>710874</v>
      </c>
      <c r="K105" s="18">
        <v>740205</v>
      </c>
      <c r="L105" s="18">
        <v>617865</v>
      </c>
      <c r="M105" s="18">
        <v>670508</v>
      </c>
      <c r="N105" s="18">
        <v>853084</v>
      </c>
    </row>
    <row r="106" spans="1:14" x14ac:dyDescent="0.15">
      <c r="A106" t="s">
        <v>93</v>
      </c>
      <c r="B106">
        <v>51241</v>
      </c>
      <c r="C106" s="18">
        <v>249933</v>
      </c>
      <c r="D106" s="18">
        <v>235113</v>
      </c>
      <c r="E106" s="18">
        <v>261102</v>
      </c>
      <c r="F106" s="18">
        <v>263684</v>
      </c>
      <c r="G106" s="18">
        <v>255402</v>
      </c>
      <c r="H106" s="18">
        <v>281830</v>
      </c>
      <c r="I106" s="18">
        <v>223773</v>
      </c>
      <c r="J106" s="18">
        <v>210584</v>
      </c>
      <c r="K106" s="18">
        <v>197383</v>
      </c>
      <c r="L106" s="18">
        <v>240754</v>
      </c>
      <c r="M106" s="18">
        <v>292004</v>
      </c>
      <c r="N106" s="18">
        <v>414303</v>
      </c>
    </row>
    <row r="107" spans="1:14" x14ac:dyDescent="0.15">
      <c r="A107" t="s">
        <v>94</v>
      </c>
      <c r="B107">
        <v>51810</v>
      </c>
      <c r="C107" s="18">
        <v>347818</v>
      </c>
      <c r="D107" s="18">
        <v>370886</v>
      </c>
      <c r="E107" s="18">
        <v>438073</v>
      </c>
      <c r="F107" s="18">
        <v>495111</v>
      </c>
      <c r="G107" s="18">
        <v>560484</v>
      </c>
      <c r="H107" s="18">
        <v>514237</v>
      </c>
      <c r="I107" s="18">
        <v>349170</v>
      </c>
      <c r="J107" s="18">
        <v>299098</v>
      </c>
      <c r="K107" s="18">
        <v>308195</v>
      </c>
      <c r="L107" s="18">
        <v>340546</v>
      </c>
      <c r="M107" s="18">
        <v>299439</v>
      </c>
      <c r="N107" s="18">
        <v>305617</v>
      </c>
    </row>
    <row r="108" spans="1:14" x14ac:dyDescent="0.15">
      <c r="A108" t="s">
        <v>95</v>
      </c>
      <c r="B108">
        <v>52131</v>
      </c>
      <c r="C108" s="18">
        <v>185527</v>
      </c>
      <c r="D108" s="18">
        <v>150298</v>
      </c>
      <c r="E108" s="18">
        <v>172799</v>
      </c>
      <c r="F108" s="18">
        <v>166550</v>
      </c>
      <c r="G108" s="18">
        <v>130167</v>
      </c>
      <c r="H108" s="18">
        <v>191163</v>
      </c>
      <c r="I108" s="18">
        <v>160836</v>
      </c>
      <c r="J108" s="18">
        <v>161033</v>
      </c>
      <c r="K108" s="18">
        <v>164615</v>
      </c>
      <c r="L108" s="18">
        <v>90287</v>
      </c>
      <c r="M108" s="18">
        <v>80462</v>
      </c>
      <c r="N108" s="18">
        <v>92832</v>
      </c>
    </row>
    <row r="109" spans="1:14" x14ac:dyDescent="0.15">
      <c r="A109" t="s">
        <v>96</v>
      </c>
      <c r="B109">
        <v>52112</v>
      </c>
      <c r="C109">
        <v>0</v>
      </c>
      <c r="D109">
        <v>0</v>
      </c>
      <c r="E109">
        <v>0</v>
      </c>
      <c r="F109" s="18">
        <v>0</v>
      </c>
      <c r="G109">
        <v>0</v>
      </c>
      <c r="H109">
        <v>0</v>
      </c>
      <c r="I109">
        <v>0</v>
      </c>
      <c r="J109">
        <v>0</v>
      </c>
      <c r="K109" s="18">
        <v>0</v>
      </c>
      <c r="L109">
        <v>0</v>
      </c>
      <c r="M109">
        <v>0</v>
      </c>
      <c r="N109" s="18">
        <v>0</v>
      </c>
    </row>
    <row r="110" spans="1:14" x14ac:dyDescent="0.15">
      <c r="A110" t="s">
        <v>97</v>
      </c>
      <c r="B110">
        <v>51111</v>
      </c>
      <c r="C110" s="18">
        <v>435144</v>
      </c>
      <c r="D110" s="18">
        <v>410311</v>
      </c>
      <c r="E110" s="18">
        <v>425452</v>
      </c>
      <c r="F110" s="18">
        <v>424860</v>
      </c>
      <c r="G110" s="18">
        <v>416723</v>
      </c>
      <c r="H110" s="18">
        <v>554482</v>
      </c>
      <c r="I110" s="18">
        <v>466587</v>
      </c>
      <c r="J110" s="18">
        <v>480247</v>
      </c>
      <c r="K110" s="18">
        <v>449266</v>
      </c>
      <c r="L110" s="18">
        <v>419452</v>
      </c>
      <c r="M110" s="18">
        <v>350331</v>
      </c>
      <c r="N110" s="18">
        <v>474500</v>
      </c>
    </row>
    <row r="111" spans="1:14" x14ac:dyDescent="0.15">
      <c r="A111" t="s">
        <v>98</v>
      </c>
      <c r="B111">
        <v>51113</v>
      </c>
      <c r="C111" s="18">
        <v>479496</v>
      </c>
      <c r="D111" s="18">
        <v>451993</v>
      </c>
      <c r="E111" s="18">
        <v>468983</v>
      </c>
      <c r="F111" s="18">
        <v>467128</v>
      </c>
      <c r="G111" s="18">
        <v>457676</v>
      </c>
      <c r="H111" s="18">
        <v>612765</v>
      </c>
      <c r="I111" s="18">
        <v>516539</v>
      </c>
      <c r="J111" s="18">
        <v>531631</v>
      </c>
      <c r="K111" s="18">
        <v>496646</v>
      </c>
      <c r="L111" s="18">
        <v>462349</v>
      </c>
      <c r="M111" s="18">
        <v>385457</v>
      </c>
      <c r="N111" s="18">
        <v>524240</v>
      </c>
    </row>
    <row r="112" spans="1:14" x14ac:dyDescent="0.15">
      <c r="A112" t="s">
        <v>99</v>
      </c>
      <c r="B112">
        <v>52111</v>
      </c>
      <c r="C112">
        <v>199510</v>
      </c>
      <c r="D112">
        <v>189001</v>
      </c>
      <c r="E112">
        <v>220450</v>
      </c>
      <c r="F112" s="18">
        <v>268346</v>
      </c>
      <c r="G112">
        <v>255908</v>
      </c>
      <c r="H112">
        <v>284498</v>
      </c>
      <c r="I112">
        <v>239086</v>
      </c>
      <c r="J112">
        <v>231409</v>
      </c>
      <c r="K112" s="18">
        <v>237589</v>
      </c>
      <c r="L112">
        <v>449114</v>
      </c>
      <c r="M112">
        <v>518446</v>
      </c>
      <c r="N112" s="18">
        <v>529744</v>
      </c>
    </row>
    <row r="113" spans="1:14" x14ac:dyDescent="0.15">
      <c r="A113" t="s">
        <v>100</v>
      </c>
      <c r="B113">
        <v>52111</v>
      </c>
      <c r="C113" s="18">
        <v>249388</v>
      </c>
      <c r="D113" s="18">
        <v>236251</v>
      </c>
      <c r="E113" s="18">
        <v>275563</v>
      </c>
      <c r="F113" s="18">
        <v>335432</v>
      </c>
      <c r="G113" s="18">
        <v>319885</v>
      </c>
      <c r="H113" s="18">
        <v>355622</v>
      </c>
      <c r="I113" s="18">
        <v>298857</v>
      </c>
      <c r="J113" s="18">
        <v>289261</v>
      </c>
      <c r="K113" s="18">
        <v>296986</v>
      </c>
      <c r="L113" s="18"/>
      <c r="M113" s="18"/>
      <c r="N113" s="18"/>
    </row>
    <row r="114" spans="1:14" x14ac:dyDescent="0.15">
      <c r="A114" t="s">
        <v>101</v>
      </c>
      <c r="B114">
        <v>51110</v>
      </c>
      <c r="C114" s="18">
        <v>0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</row>
    <row r="115" spans="1:14" x14ac:dyDescent="0.15">
      <c r="A115" t="s">
        <v>102</v>
      </c>
      <c r="B115">
        <v>52100</v>
      </c>
      <c r="C115" s="18">
        <v>3332</v>
      </c>
      <c r="D115" s="18">
        <v>2751</v>
      </c>
      <c r="E115" s="18">
        <v>4350</v>
      </c>
      <c r="F115" s="18">
        <v>3406</v>
      </c>
      <c r="G115" s="18">
        <v>3787</v>
      </c>
      <c r="H115" s="18">
        <v>4126</v>
      </c>
      <c r="I115" s="18">
        <v>3060</v>
      </c>
      <c r="J115" s="18">
        <v>2624</v>
      </c>
      <c r="K115" s="18">
        <v>3020</v>
      </c>
      <c r="L115" s="18">
        <v>3696</v>
      </c>
      <c r="M115" s="18">
        <v>3577</v>
      </c>
      <c r="N115" s="18">
        <v>3976</v>
      </c>
    </row>
    <row r="116" spans="1:14" x14ac:dyDescent="0.15">
      <c r="A116" t="s">
        <v>103</v>
      </c>
      <c r="B116">
        <v>52112</v>
      </c>
      <c r="C116" s="18">
        <v>3615</v>
      </c>
      <c r="D116" s="18">
        <v>4070</v>
      </c>
      <c r="E116" s="18">
        <v>5047</v>
      </c>
      <c r="F116" s="18">
        <v>7255</v>
      </c>
      <c r="G116" s="18">
        <v>10523</v>
      </c>
      <c r="H116" s="18">
        <v>8273</v>
      </c>
      <c r="I116" s="18">
        <v>5013</v>
      </c>
      <c r="J116" s="18">
        <v>3543</v>
      </c>
      <c r="K116" s="18">
        <v>4609</v>
      </c>
      <c r="L116" s="18">
        <v>9218</v>
      </c>
      <c r="M116" s="18">
        <v>6539</v>
      </c>
      <c r="N116" s="18">
        <v>3759</v>
      </c>
    </row>
    <row r="117" spans="1:14" x14ac:dyDescent="0.15">
      <c r="A117" t="s">
        <v>104</v>
      </c>
      <c r="B117">
        <v>52132</v>
      </c>
      <c r="C117" s="18">
        <v>127171</v>
      </c>
      <c r="D117" s="18">
        <v>103182</v>
      </c>
      <c r="E117" s="18">
        <v>118483</v>
      </c>
      <c r="F117" s="18">
        <v>114153</v>
      </c>
      <c r="G117" s="18">
        <v>89841</v>
      </c>
      <c r="H117" s="18">
        <v>131136</v>
      </c>
      <c r="I117" s="18">
        <v>110087</v>
      </c>
      <c r="J117">
        <v>110239</v>
      </c>
      <c r="K117" s="18">
        <v>112829</v>
      </c>
      <c r="L117" s="18">
        <v>97259</v>
      </c>
      <c r="M117" s="18">
        <v>106749</v>
      </c>
      <c r="N117" s="18">
        <v>117169</v>
      </c>
    </row>
    <row r="118" spans="1:14" x14ac:dyDescent="0.15">
      <c r="A118" t="s">
        <v>105</v>
      </c>
      <c r="B118">
        <v>51600</v>
      </c>
      <c r="C118" s="18">
        <v>6513</v>
      </c>
      <c r="D118" s="18">
        <v>6087</v>
      </c>
      <c r="E118" s="18">
        <v>6102</v>
      </c>
      <c r="F118" s="18">
        <v>6347</v>
      </c>
      <c r="G118" s="18">
        <v>6721</v>
      </c>
      <c r="H118" s="18">
        <v>6401</v>
      </c>
      <c r="I118" s="18">
        <v>5248</v>
      </c>
      <c r="J118" s="18">
        <v>5568</v>
      </c>
      <c r="K118" s="18">
        <v>5789</v>
      </c>
      <c r="L118" s="18">
        <v>5999</v>
      </c>
      <c r="M118" s="18">
        <v>5318</v>
      </c>
      <c r="N118" s="18">
        <v>5490</v>
      </c>
    </row>
    <row r="119" spans="1:14" x14ac:dyDescent="0.15">
      <c r="A119" t="s">
        <v>106</v>
      </c>
      <c r="B119">
        <v>51700</v>
      </c>
      <c r="C119" s="18">
        <v>6513</v>
      </c>
      <c r="D119" s="18">
        <v>6087</v>
      </c>
      <c r="E119" s="18">
        <v>6102</v>
      </c>
      <c r="F119" s="18">
        <v>6347</v>
      </c>
      <c r="G119" s="18">
        <v>6721</v>
      </c>
      <c r="H119" s="18">
        <v>6401</v>
      </c>
      <c r="I119" s="18">
        <v>5248</v>
      </c>
      <c r="J119" s="18">
        <v>5568</v>
      </c>
      <c r="K119" s="18">
        <v>5789</v>
      </c>
      <c r="L119" s="18">
        <v>5999</v>
      </c>
      <c r="M119" s="18">
        <v>5318</v>
      </c>
      <c r="N119" s="18">
        <v>5490</v>
      </c>
    </row>
    <row r="120" spans="1:14" x14ac:dyDescent="0.15">
      <c r="A120" t="s">
        <v>107</v>
      </c>
      <c r="B120">
        <v>51900</v>
      </c>
      <c r="C120" s="18">
        <v>19016</v>
      </c>
      <c r="D120" s="18">
        <v>16172</v>
      </c>
      <c r="E120" s="18">
        <v>19128</v>
      </c>
      <c r="F120" s="18">
        <v>17449</v>
      </c>
      <c r="G120" s="18">
        <v>17578</v>
      </c>
      <c r="H120" s="18">
        <v>20749</v>
      </c>
      <c r="I120" s="18">
        <v>15952</v>
      </c>
      <c r="J120" s="18">
        <v>15589</v>
      </c>
      <c r="K120" s="18">
        <v>16912</v>
      </c>
      <c r="L120" s="18">
        <v>16129</v>
      </c>
      <c r="M120" s="18">
        <v>16533</v>
      </c>
      <c r="N120" s="18">
        <v>18675</v>
      </c>
    </row>
    <row r="121" spans="1:14" x14ac:dyDescent="0.15">
      <c r="A121" t="s">
        <v>108</v>
      </c>
      <c r="B121" s="22">
        <v>51921</v>
      </c>
      <c r="C121">
        <v>0</v>
      </c>
      <c r="D121">
        <v>0</v>
      </c>
      <c r="E121">
        <v>0</v>
      </c>
      <c r="F121" s="18">
        <v>0</v>
      </c>
      <c r="G121">
        <v>0</v>
      </c>
      <c r="H121">
        <v>0</v>
      </c>
      <c r="I121" s="18">
        <v>0</v>
      </c>
      <c r="J121" s="18">
        <v>0</v>
      </c>
      <c r="K121" s="18">
        <v>0</v>
      </c>
      <c r="L121" s="18">
        <v>0</v>
      </c>
      <c r="M121">
        <v>0</v>
      </c>
      <c r="N121" s="18">
        <v>0</v>
      </c>
    </row>
    <row r="122" spans="1:14" x14ac:dyDescent="0.15">
      <c r="A122" t="s">
        <v>109</v>
      </c>
      <c r="B122">
        <v>51930</v>
      </c>
      <c r="C122">
        <v>0</v>
      </c>
      <c r="D122">
        <v>0</v>
      </c>
      <c r="E122">
        <v>0</v>
      </c>
      <c r="F122" s="18">
        <v>0</v>
      </c>
      <c r="G122">
        <v>0</v>
      </c>
      <c r="H122">
        <v>0</v>
      </c>
      <c r="I122">
        <v>0</v>
      </c>
      <c r="J122">
        <v>0</v>
      </c>
      <c r="K122" s="18">
        <v>0</v>
      </c>
      <c r="L122" s="18">
        <v>0</v>
      </c>
      <c r="M122">
        <v>0</v>
      </c>
      <c r="N122" s="18">
        <v>0</v>
      </c>
    </row>
    <row r="123" spans="1:14" x14ac:dyDescent="0.15">
      <c r="A123" s="1" t="s">
        <v>23</v>
      </c>
      <c r="B123" s="2"/>
      <c r="C123" s="11">
        <f t="shared" ref="C123:N123" si="5">SUM(C100:C122)</f>
        <v>4243780</v>
      </c>
      <c r="D123" s="11">
        <f t="shared" si="5"/>
        <v>4033192</v>
      </c>
      <c r="E123" s="11">
        <f t="shared" si="5"/>
        <v>4375926</v>
      </c>
      <c r="F123" s="11">
        <f t="shared" si="5"/>
        <v>4417322</v>
      </c>
      <c r="G123" s="11">
        <f t="shared" si="5"/>
        <v>4463286</v>
      </c>
      <c r="H123" s="11">
        <f t="shared" si="5"/>
        <v>5044447</v>
      </c>
      <c r="I123" s="11">
        <f t="shared" si="5"/>
        <v>4228259</v>
      </c>
      <c r="J123" s="11">
        <f t="shared" si="5"/>
        <v>4342654</v>
      </c>
      <c r="K123" s="21">
        <f t="shared" si="5"/>
        <v>4332392</v>
      </c>
      <c r="L123" s="21">
        <f t="shared" si="5"/>
        <v>3928200</v>
      </c>
      <c r="M123" s="21">
        <f t="shared" si="5"/>
        <v>4034652</v>
      </c>
      <c r="N123" s="18">
        <f t="shared" si="5"/>
        <v>4808419</v>
      </c>
    </row>
    <row r="125" spans="1:14" s="19" customFormat="1" x14ac:dyDescent="0.15">
      <c r="B125" s="19" t="s">
        <v>121</v>
      </c>
      <c r="C125" s="19">
        <v>4</v>
      </c>
      <c r="D125" s="19">
        <v>5</v>
      </c>
      <c r="E125" s="19">
        <v>6</v>
      </c>
      <c r="F125" s="23">
        <v>7</v>
      </c>
      <c r="G125" s="19">
        <v>8</v>
      </c>
      <c r="H125" s="19">
        <v>9</v>
      </c>
      <c r="I125" s="19">
        <v>10</v>
      </c>
      <c r="J125" s="19">
        <v>11</v>
      </c>
      <c r="K125" s="24">
        <v>12</v>
      </c>
      <c r="L125" s="24">
        <v>1</v>
      </c>
      <c r="M125" s="19">
        <v>2</v>
      </c>
      <c r="N125" s="23">
        <v>3</v>
      </c>
    </row>
    <row r="126" spans="1:14" x14ac:dyDescent="0.15">
      <c r="A126" t="s">
        <v>87</v>
      </c>
      <c r="B126">
        <v>52140</v>
      </c>
      <c r="C126" s="18">
        <v>151639</v>
      </c>
      <c r="D126">
        <v>143969</v>
      </c>
      <c r="E126">
        <v>131145</v>
      </c>
      <c r="F126">
        <v>132989</v>
      </c>
      <c r="G126">
        <v>147699</v>
      </c>
      <c r="H126">
        <v>145866</v>
      </c>
      <c r="I126">
        <v>122252</v>
      </c>
      <c r="J126">
        <v>131597</v>
      </c>
      <c r="K126">
        <v>152741</v>
      </c>
      <c r="L126">
        <v>141861</v>
      </c>
      <c r="M126">
        <v>164565</v>
      </c>
      <c r="N126">
        <v>184898</v>
      </c>
    </row>
    <row r="127" spans="1:14" x14ac:dyDescent="0.15">
      <c r="A127" t="s">
        <v>88</v>
      </c>
      <c r="B127">
        <v>52141</v>
      </c>
      <c r="C127" s="18">
        <v>466802</v>
      </c>
      <c r="D127">
        <v>453825</v>
      </c>
      <c r="E127">
        <v>418697</v>
      </c>
      <c r="F127">
        <v>468831</v>
      </c>
      <c r="G127">
        <v>459676</v>
      </c>
      <c r="H127">
        <v>485262</v>
      </c>
      <c r="I127">
        <v>358649</v>
      </c>
      <c r="J127">
        <v>485608</v>
      </c>
      <c r="K127">
        <v>492990</v>
      </c>
      <c r="L127">
        <v>456415</v>
      </c>
      <c r="M127">
        <v>539177</v>
      </c>
      <c r="N127">
        <v>497542</v>
      </c>
    </row>
    <row r="128" spans="1:14" x14ac:dyDescent="0.15">
      <c r="A128" t="s">
        <v>89</v>
      </c>
      <c r="B128">
        <v>74500</v>
      </c>
      <c r="C128" s="18">
        <v>134633</v>
      </c>
      <c r="D128">
        <v>124803</v>
      </c>
      <c r="E128">
        <v>146977</v>
      </c>
      <c r="F128">
        <v>176170</v>
      </c>
      <c r="G128">
        <v>150755</v>
      </c>
      <c r="H128">
        <v>157640</v>
      </c>
      <c r="I128">
        <v>148180</v>
      </c>
      <c r="J128">
        <v>144386</v>
      </c>
      <c r="K128">
        <v>140268</v>
      </c>
      <c r="L128">
        <v>154688</v>
      </c>
      <c r="M128">
        <v>169420</v>
      </c>
      <c r="N128">
        <v>163039</v>
      </c>
    </row>
    <row r="129" spans="1:14" x14ac:dyDescent="0.15">
      <c r="A129" t="s">
        <v>90</v>
      </c>
      <c r="B129">
        <v>51211</v>
      </c>
      <c r="C129" s="18">
        <v>229601</v>
      </c>
      <c r="D129">
        <v>201414</v>
      </c>
      <c r="E129">
        <v>263452</v>
      </c>
      <c r="F129">
        <v>347882</v>
      </c>
      <c r="G129">
        <v>314590</v>
      </c>
      <c r="H129">
        <v>340785</v>
      </c>
      <c r="I129">
        <v>341869</v>
      </c>
      <c r="J129">
        <v>349065</v>
      </c>
      <c r="K129">
        <v>340387</v>
      </c>
      <c r="L129">
        <v>324829</v>
      </c>
      <c r="M129">
        <v>285023</v>
      </c>
      <c r="N129">
        <v>245157</v>
      </c>
    </row>
    <row r="130" spans="1:14" x14ac:dyDescent="0.15">
      <c r="A130" t="s">
        <v>91</v>
      </c>
      <c r="B130">
        <v>51221</v>
      </c>
      <c r="C130" s="18">
        <v>231040</v>
      </c>
      <c r="D130">
        <v>204158</v>
      </c>
      <c r="E130">
        <v>265079</v>
      </c>
      <c r="F130">
        <v>275087</v>
      </c>
      <c r="G130">
        <v>237043</v>
      </c>
      <c r="H130">
        <v>249538</v>
      </c>
      <c r="I130">
        <v>241971</v>
      </c>
      <c r="J130">
        <v>247036</v>
      </c>
      <c r="K130">
        <v>234537</v>
      </c>
      <c r="L130">
        <v>248524</v>
      </c>
      <c r="M130">
        <v>248338</v>
      </c>
      <c r="N130">
        <v>263561</v>
      </c>
    </row>
    <row r="131" spans="1:14" x14ac:dyDescent="0.15">
      <c r="A131" t="s">
        <v>92</v>
      </c>
      <c r="B131">
        <v>51231</v>
      </c>
      <c r="C131" s="18">
        <v>841601</v>
      </c>
      <c r="D131">
        <v>735432</v>
      </c>
      <c r="E131">
        <v>899169</v>
      </c>
      <c r="F131">
        <v>983032</v>
      </c>
      <c r="G131">
        <v>973713</v>
      </c>
      <c r="H131">
        <v>1012372</v>
      </c>
      <c r="I131">
        <v>1038278</v>
      </c>
      <c r="J131">
        <v>954277</v>
      </c>
      <c r="K131">
        <v>872218</v>
      </c>
      <c r="L131">
        <v>842251</v>
      </c>
      <c r="M131">
        <v>854332</v>
      </c>
      <c r="N131">
        <v>918718</v>
      </c>
    </row>
    <row r="132" spans="1:14" x14ac:dyDescent="0.15">
      <c r="A132" t="s">
        <v>93</v>
      </c>
      <c r="B132">
        <v>51241</v>
      </c>
      <c r="C132" s="18">
        <v>429193</v>
      </c>
      <c r="D132">
        <v>382264</v>
      </c>
      <c r="E132">
        <v>468878</v>
      </c>
      <c r="F132">
        <v>514616</v>
      </c>
      <c r="G132">
        <v>332730</v>
      </c>
      <c r="H132">
        <v>347050</v>
      </c>
      <c r="I132">
        <v>339423</v>
      </c>
      <c r="J132">
        <v>334702</v>
      </c>
      <c r="K132">
        <v>313647</v>
      </c>
      <c r="L132">
        <v>300972</v>
      </c>
      <c r="M132">
        <v>309568</v>
      </c>
      <c r="N132">
        <v>320576</v>
      </c>
    </row>
    <row r="133" spans="1:14" x14ac:dyDescent="0.15">
      <c r="A133" t="s">
        <v>94</v>
      </c>
      <c r="B133">
        <v>51810</v>
      </c>
      <c r="C133" s="18">
        <v>260253</v>
      </c>
      <c r="D133">
        <v>284070</v>
      </c>
      <c r="E133">
        <v>380253</v>
      </c>
      <c r="F133">
        <v>611172</v>
      </c>
      <c r="G133">
        <v>606138</v>
      </c>
      <c r="H133">
        <v>456902</v>
      </c>
      <c r="I133">
        <v>320479</v>
      </c>
      <c r="J133">
        <v>296603</v>
      </c>
      <c r="K133">
        <v>340540</v>
      </c>
      <c r="L133">
        <v>380525</v>
      </c>
      <c r="M133">
        <v>400824</v>
      </c>
      <c r="N133">
        <v>316286</v>
      </c>
    </row>
    <row r="134" spans="1:14" x14ac:dyDescent="0.15">
      <c r="A134" t="s">
        <v>95</v>
      </c>
      <c r="B134">
        <v>52131</v>
      </c>
      <c r="C134" s="18">
        <v>88159</v>
      </c>
      <c r="D134">
        <v>66936</v>
      </c>
      <c r="E134">
        <v>102243</v>
      </c>
      <c r="F134">
        <v>113322</v>
      </c>
      <c r="G134">
        <v>95940</v>
      </c>
      <c r="H134">
        <v>96130</v>
      </c>
      <c r="I134">
        <v>95036</v>
      </c>
      <c r="J134">
        <v>95434</v>
      </c>
      <c r="K134">
        <v>93739</v>
      </c>
      <c r="L134">
        <v>93781</v>
      </c>
      <c r="M134">
        <v>89771</v>
      </c>
      <c r="N134">
        <v>106831</v>
      </c>
    </row>
    <row r="135" spans="1:14" x14ac:dyDescent="0.15">
      <c r="A135" t="s">
        <v>96</v>
      </c>
      <c r="B135">
        <v>52112</v>
      </c>
      <c r="C135" s="18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15">
      <c r="A136" t="s">
        <v>98</v>
      </c>
      <c r="B136">
        <v>51113</v>
      </c>
      <c r="C136" s="18">
        <v>445322</v>
      </c>
      <c r="D136">
        <v>393371</v>
      </c>
      <c r="E136">
        <v>548235</v>
      </c>
      <c r="F136">
        <v>576195</v>
      </c>
      <c r="G136">
        <v>493361</v>
      </c>
      <c r="H136">
        <v>508977</v>
      </c>
      <c r="I136">
        <v>489438</v>
      </c>
      <c r="J136">
        <v>489911</v>
      </c>
      <c r="K136">
        <v>423286</v>
      </c>
      <c r="L136">
        <v>463670</v>
      </c>
      <c r="M136">
        <v>386121</v>
      </c>
      <c r="N136">
        <v>503513</v>
      </c>
    </row>
    <row r="137" spans="1:14" x14ac:dyDescent="0.15">
      <c r="A137" t="s">
        <v>124</v>
      </c>
      <c r="B137">
        <v>51123</v>
      </c>
      <c r="C137" s="18">
        <v>404099</v>
      </c>
      <c r="D137">
        <v>357148</v>
      </c>
      <c r="E137">
        <v>496977</v>
      </c>
      <c r="F137">
        <v>523638</v>
      </c>
      <c r="G137">
        <v>448568</v>
      </c>
      <c r="H137">
        <v>461881</v>
      </c>
      <c r="I137">
        <v>443929</v>
      </c>
      <c r="J137">
        <v>444211</v>
      </c>
      <c r="K137">
        <v>384807</v>
      </c>
      <c r="L137">
        <v>421082</v>
      </c>
      <c r="M137">
        <v>351749</v>
      </c>
      <c r="N137">
        <v>457321</v>
      </c>
    </row>
    <row r="138" spans="1:14" x14ac:dyDescent="0.15">
      <c r="A138" t="s">
        <v>125</v>
      </c>
      <c r="B138">
        <v>52111</v>
      </c>
      <c r="C138" s="18">
        <v>488488</v>
      </c>
      <c r="D138">
        <v>499552</v>
      </c>
      <c r="E138">
        <v>546035</v>
      </c>
      <c r="F138">
        <v>731337</v>
      </c>
      <c r="G138">
        <v>627392</v>
      </c>
      <c r="H138">
        <v>617912</v>
      </c>
      <c r="I138">
        <v>558699</v>
      </c>
      <c r="J138">
        <v>528562</v>
      </c>
      <c r="K138">
        <v>576853</v>
      </c>
      <c r="L138">
        <v>567696</v>
      </c>
      <c r="M138">
        <v>717963</v>
      </c>
      <c r="N138">
        <v>621721</v>
      </c>
    </row>
    <row r="139" spans="1:14" x14ac:dyDescent="0.15">
      <c r="A139" t="s">
        <v>101</v>
      </c>
      <c r="B139">
        <v>51110</v>
      </c>
      <c r="C139" s="18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15">
      <c r="A140" t="s">
        <v>126</v>
      </c>
      <c r="B140">
        <v>52100</v>
      </c>
      <c r="C140" s="18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15">
      <c r="A141" t="s">
        <v>103</v>
      </c>
      <c r="B141">
        <v>52112</v>
      </c>
      <c r="C141" s="18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15">
      <c r="A142" t="s">
        <v>104</v>
      </c>
      <c r="B142">
        <v>52132</v>
      </c>
      <c r="C142" s="18">
        <v>114022</v>
      </c>
      <c r="D142">
        <v>94814</v>
      </c>
      <c r="E142">
        <v>125349</v>
      </c>
      <c r="F142">
        <v>146285</v>
      </c>
      <c r="G142">
        <v>130462</v>
      </c>
      <c r="H142">
        <v>128388</v>
      </c>
      <c r="I142">
        <v>128366</v>
      </c>
      <c r="J142">
        <v>126348</v>
      </c>
      <c r="K142">
        <v>129656</v>
      </c>
      <c r="L142">
        <v>135428</v>
      </c>
      <c r="M142">
        <v>133761</v>
      </c>
      <c r="N142">
        <v>112101</v>
      </c>
    </row>
    <row r="143" spans="1:14" x14ac:dyDescent="0.15">
      <c r="A143" t="s">
        <v>105</v>
      </c>
      <c r="B143">
        <v>51600</v>
      </c>
      <c r="C143" s="18">
        <v>6970</v>
      </c>
      <c r="D143">
        <v>5387</v>
      </c>
      <c r="E143">
        <v>6736</v>
      </c>
      <c r="F143">
        <v>7598</v>
      </c>
      <c r="G143">
        <v>7491</v>
      </c>
      <c r="H143">
        <v>6739</v>
      </c>
      <c r="I143">
        <v>6774</v>
      </c>
      <c r="J143">
        <v>6839</v>
      </c>
      <c r="K143">
        <v>6416</v>
      </c>
      <c r="L143">
        <v>6556</v>
      </c>
      <c r="M143">
        <v>6234</v>
      </c>
      <c r="N143">
        <v>7158</v>
      </c>
    </row>
    <row r="144" spans="1:14" x14ac:dyDescent="0.15">
      <c r="A144" t="s">
        <v>106</v>
      </c>
      <c r="B144">
        <v>51700</v>
      </c>
      <c r="C144" s="18">
        <v>6970</v>
      </c>
      <c r="D144">
        <v>5387</v>
      </c>
      <c r="E144">
        <v>6736</v>
      </c>
      <c r="F144">
        <v>7598</v>
      </c>
      <c r="G144">
        <v>7491</v>
      </c>
      <c r="H144">
        <v>6739</v>
      </c>
      <c r="I144">
        <v>6774</v>
      </c>
      <c r="J144">
        <v>6839</v>
      </c>
      <c r="K144">
        <v>6416</v>
      </c>
      <c r="L144">
        <v>6556</v>
      </c>
      <c r="M144">
        <v>6234</v>
      </c>
      <c r="N144">
        <v>7158</v>
      </c>
    </row>
    <row r="145" spans="1:14" x14ac:dyDescent="0.15">
      <c r="A145" t="s">
        <v>107</v>
      </c>
      <c r="B145">
        <v>51900</v>
      </c>
      <c r="C145" s="18">
        <v>11029</v>
      </c>
      <c r="D145">
        <v>9698</v>
      </c>
      <c r="E145">
        <v>13668</v>
      </c>
      <c r="F145">
        <v>16231</v>
      </c>
      <c r="G145">
        <v>14875</v>
      </c>
      <c r="H145">
        <v>13930</v>
      </c>
      <c r="I145">
        <v>12956</v>
      </c>
      <c r="J145">
        <v>12772</v>
      </c>
      <c r="K145">
        <v>12487</v>
      </c>
      <c r="L145">
        <v>12568</v>
      </c>
      <c r="M145">
        <v>12412</v>
      </c>
      <c r="N145">
        <v>13381</v>
      </c>
    </row>
    <row r="146" spans="1:14" x14ac:dyDescent="0.15">
      <c r="A146" t="s">
        <v>108</v>
      </c>
      <c r="B146">
        <v>51921</v>
      </c>
      <c r="C146" s="18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15">
      <c r="A147" t="s">
        <v>109</v>
      </c>
      <c r="B147">
        <v>51930</v>
      </c>
      <c r="C147" s="18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15">
      <c r="C148" s="21">
        <f>SUM(C126:C147)</f>
        <v>4309821</v>
      </c>
      <c r="D148" s="21">
        <f t="shared" ref="D148:N148" si="6">SUM(D126:D147)</f>
        <v>3962228</v>
      </c>
      <c r="E148" s="21">
        <f t="shared" si="6"/>
        <v>4819629</v>
      </c>
      <c r="F148" s="21">
        <f t="shared" si="6"/>
        <v>5631983</v>
      </c>
      <c r="G148" s="21">
        <f t="shared" si="6"/>
        <v>5047924</v>
      </c>
      <c r="H148" s="21">
        <f t="shared" si="6"/>
        <v>5036111</v>
      </c>
      <c r="I148" s="21">
        <f t="shared" si="6"/>
        <v>4653073</v>
      </c>
      <c r="J148" s="21">
        <f t="shared" si="6"/>
        <v>4654190</v>
      </c>
      <c r="K148" s="21">
        <f t="shared" si="6"/>
        <v>4520988</v>
      </c>
      <c r="L148" s="21">
        <f t="shared" si="6"/>
        <v>4557402</v>
      </c>
      <c r="M148" s="21">
        <f t="shared" si="6"/>
        <v>4675492</v>
      </c>
      <c r="N148" s="21">
        <f t="shared" si="6"/>
        <v>4738961</v>
      </c>
    </row>
    <row r="150" spans="1:14" x14ac:dyDescent="0.15">
      <c r="B150" s="19" t="s">
        <v>129</v>
      </c>
      <c r="C150" s="19">
        <v>4</v>
      </c>
      <c r="D150" s="19">
        <v>5</v>
      </c>
      <c r="E150" s="19">
        <v>6</v>
      </c>
      <c r="F150" s="23">
        <v>7</v>
      </c>
      <c r="G150" s="19">
        <v>8</v>
      </c>
      <c r="H150" s="19">
        <v>9</v>
      </c>
      <c r="I150" s="19">
        <v>10</v>
      </c>
      <c r="J150" s="19">
        <v>11</v>
      </c>
      <c r="K150" s="24">
        <v>12</v>
      </c>
      <c r="L150" s="24">
        <v>1</v>
      </c>
      <c r="M150" s="19">
        <v>2</v>
      </c>
      <c r="N150" s="23">
        <v>3</v>
      </c>
    </row>
    <row r="151" spans="1:14" x14ac:dyDescent="0.15">
      <c r="A151" t="s">
        <v>87</v>
      </c>
      <c r="B151">
        <v>52140</v>
      </c>
      <c r="C151" s="18">
        <v>148467</v>
      </c>
      <c r="D151" s="18">
        <v>153563</v>
      </c>
      <c r="E151" s="18">
        <v>142899</v>
      </c>
      <c r="F151" s="18">
        <v>151500</v>
      </c>
      <c r="G151" s="18">
        <v>161813</v>
      </c>
      <c r="H151" s="18">
        <v>130329</v>
      </c>
      <c r="I151" s="18">
        <v>112717</v>
      </c>
      <c r="J151" s="18">
        <v>150192</v>
      </c>
      <c r="K151" s="18">
        <v>158218</v>
      </c>
      <c r="L151" s="18">
        <v>111682</v>
      </c>
      <c r="M151" s="18">
        <v>113657</v>
      </c>
      <c r="N151">
        <v>149625</v>
      </c>
    </row>
    <row r="152" spans="1:14" x14ac:dyDescent="0.15">
      <c r="A152" t="s">
        <v>88</v>
      </c>
      <c r="B152">
        <v>52141</v>
      </c>
      <c r="C152" s="18">
        <v>445243</v>
      </c>
      <c r="D152" s="18">
        <v>524474</v>
      </c>
      <c r="E152" s="18">
        <v>466172</v>
      </c>
      <c r="F152" s="18">
        <v>517516</v>
      </c>
      <c r="G152" s="18">
        <v>486197</v>
      </c>
      <c r="H152" s="18">
        <v>407908</v>
      </c>
      <c r="I152" s="18">
        <v>370081</v>
      </c>
      <c r="J152" s="18">
        <v>409858</v>
      </c>
      <c r="K152" s="18">
        <v>403625</v>
      </c>
      <c r="L152" s="18">
        <v>362972</v>
      </c>
      <c r="M152" s="18">
        <v>309738</v>
      </c>
      <c r="N152">
        <v>341494</v>
      </c>
    </row>
    <row r="153" spans="1:14" x14ac:dyDescent="0.15">
      <c r="A153" t="s">
        <v>89</v>
      </c>
      <c r="B153">
        <v>74500</v>
      </c>
      <c r="C153" s="18">
        <v>145208</v>
      </c>
      <c r="D153" s="18">
        <v>172621</v>
      </c>
      <c r="E153" s="18">
        <v>173706</v>
      </c>
      <c r="F153" s="18">
        <v>172200</v>
      </c>
      <c r="G153" s="18">
        <v>150162</v>
      </c>
      <c r="H153" s="18">
        <v>131067</v>
      </c>
      <c r="I153" s="18">
        <v>136756</v>
      </c>
      <c r="J153" s="18">
        <v>134461</v>
      </c>
      <c r="K153" s="18">
        <v>154105</v>
      </c>
      <c r="L153" s="18">
        <v>124776</v>
      </c>
      <c r="M153" s="18">
        <v>139568</v>
      </c>
      <c r="N153">
        <v>148007</v>
      </c>
    </row>
    <row r="154" spans="1:14" x14ac:dyDescent="0.15">
      <c r="A154" t="s">
        <v>90</v>
      </c>
      <c r="B154">
        <v>51211</v>
      </c>
      <c r="C154" s="18">
        <v>237199</v>
      </c>
      <c r="D154" s="18">
        <v>334395</v>
      </c>
      <c r="E154" s="18">
        <v>308759</v>
      </c>
      <c r="F154" s="18">
        <v>308209</v>
      </c>
      <c r="G154" s="18">
        <v>256990</v>
      </c>
      <c r="H154" s="18">
        <v>236816</v>
      </c>
      <c r="I154" s="18">
        <v>250379</v>
      </c>
      <c r="J154" s="18">
        <v>274705</v>
      </c>
      <c r="K154" s="18">
        <v>264695</v>
      </c>
      <c r="L154" s="18">
        <v>231278</v>
      </c>
      <c r="M154" s="18">
        <v>236909</v>
      </c>
      <c r="N154">
        <v>282347</v>
      </c>
    </row>
    <row r="155" spans="1:14" x14ac:dyDescent="0.15">
      <c r="A155" t="s">
        <v>91</v>
      </c>
      <c r="B155">
        <v>51221</v>
      </c>
      <c r="C155" s="18">
        <v>221269</v>
      </c>
      <c r="D155" s="18">
        <v>308657</v>
      </c>
      <c r="E155" s="18">
        <v>300778</v>
      </c>
      <c r="F155" s="18">
        <v>256284</v>
      </c>
      <c r="G155" s="18">
        <v>217967</v>
      </c>
      <c r="H155" s="18">
        <v>193950</v>
      </c>
      <c r="I155" s="18">
        <v>204981</v>
      </c>
      <c r="J155" s="18">
        <v>253972</v>
      </c>
      <c r="K155" s="18">
        <v>256013</v>
      </c>
      <c r="L155" s="18">
        <v>216083</v>
      </c>
      <c r="M155" s="18">
        <v>229506</v>
      </c>
      <c r="N155">
        <v>247313</v>
      </c>
    </row>
    <row r="156" spans="1:14" x14ac:dyDescent="0.15">
      <c r="A156" t="s">
        <v>92</v>
      </c>
      <c r="B156">
        <v>51231</v>
      </c>
      <c r="C156" s="18">
        <v>771714</v>
      </c>
      <c r="D156" s="18">
        <v>925473</v>
      </c>
      <c r="E156" s="18">
        <v>990277</v>
      </c>
      <c r="F156" s="18">
        <v>941652</v>
      </c>
      <c r="G156" s="18">
        <v>787932</v>
      </c>
      <c r="H156" s="18">
        <v>733251</v>
      </c>
      <c r="I156" s="18">
        <v>787139</v>
      </c>
      <c r="J156" s="18">
        <v>811942</v>
      </c>
      <c r="K156" s="18">
        <v>773283</v>
      </c>
      <c r="L156" s="18">
        <v>750367</v>
      </c>
      <c r="M156" s="18">
        <v>777072</v>
      </c>
      <c r="N156">
        <v>810722</v>
      </c>
    </row>
    <row r="157" spans="1:14" x14ac:dyDescent="0.15">
      <c r="A157" t="s">
        <v>93</v>
      </c>
      <c r="B157">
        <v>51241</v>
      </c>
      <c r="C157" s="18">
        <v>304014</v>
      </c>
      <c r="D157" s="18">
        <v>276943</v>
      </c>
      <c r="E157" s="18">
        <v>342380</v>
      </c>
      <c r="F157" s="18">
        <v>339813</v>
      </c>
      <c r="G157" s="18">
        <v>292384</v>
      </c>
      <c r="H157" s="18">
        <v>267636</v>
      </c>
      <c r="I157" s="18">
        <v>282088</v>
      </c>
      <c r="J157" s="18">
        <v>299650</v>
      </c>
      <c r="K157" s="18">
        <v>295025</v>
      </c>
      <c r="L157" s="18">
        <v>243543</v>
      </c>
      <c r="M157" s="18">
        <v>276101</v>
      </c>
      <c r="N157">
        <v>289070</v>
      </c>
    </row>
    <row r="158" spans="1:14" x14ac:dyDescent="0.15">
      <c r="A158" t="s">
        <v>94</v>
      </c>
      <c r="B158">
        <v>51810</v>
      </c>
      <c r="C158" s="18">
        <v>268384</v>
      </c>
      <c r="D158" s="18">
        <v>374181</v>
      </c>
      <c r="E158" s="18">
        <v>374698</v>
      </c>
      <c r="F158" s="18">
        <v>542720</v>
      </c>
      <c r="G158" s="18">
        <v>518728</v>
      </c>
      <c r="H158" s="18">
        <v>386864</v>
      </c>
      <c r="I158" s="18">
        <v>314435</v>
      </c>
      <c r="J158" s="18">
        <v>312935</v>
      </c>
      <c r="K158" s="18">
        <v>315761</v>
      </c>
      <c r="L158" s="18">
        <v>341600</v>
      </c>
      <c r="M158" s="18">
        <v>342531</v>
      </c>
      <c r="N158">
        <v>318458</v>
      </c>
    </row>
    <row r="159" spans="1:14" x14ac:dyDescent="0.15">
      <c r="A159" t="s">
        <v>95</v>
      </c>
      <c r="B159">
        <v>52131</v>
      </c>
      <c r="C159" s="18">
        <v>82083</v>
      </c>
      <c r="D159" s="18">
        <v>93246</v>
      </c>
      <c r="E159" s="18">
        <v>97351</v>
      </c>
      <c r="F159" s="18">
        <v>89549</v>
      </c>
      <c r="G159" s="18">
        <v>120272</v>
      </c>
      <c r="H159" s="18">
        <v>122566</v>
      </c>
      <c r="I159" s="18">
        <v>133329</v>
      </c>
      <c r="J159" s="18">
        <v>130382</v>
      </c>
      <c r="K159" s="18">
        <v>138525</v>
      </c>
      <c r="L159" s="18">
        <v>121215</v>
      </c>
      <c r="M159" s="18">
        <v>121679</v>
      </c>
      <c r="N159">
        <v>129795</v>
      </c>
    </row>
    <row r="160" spans="1:14" x14ac:dyDescent="0.15">
      <c r="A160" t="s">
        <v>96</v>
      </c>
      <c r="B160">
        <v>52112</v>
      </c>
      <c r="C160" s="18">
        <v>0</v>
      </c>
      <c r="D160" s="18">
        <v>0</v>
      </c>
      <c r="E160" s="18"/>
      <c r="G160" s="18"/>
      <c r="H160" s="18"/>
      <c r="I160" s="18"/>
      <c r="J160" s="18"/>
      <c r="K160" s="18"/>
      <c r="L160" s="18"/>
      <c r="M160" s="18"/>
    </row>
    <row r="161" spans="1:14" x14ac:dyDescent="0.15">
      <c r="A161" t="s">
        <v>98</v>
      </c>
      <c r="B161">
        <v>51113</v>
      </c>
      <c r="C161" s="18">
        <v>425666</v>
      </c>
      <c r="D161" s="18">
        <v>600767</v>
      </c>
      <c r="E161" s="18">
        <v>492835</v>
      </c>
      <c r="F161" s="18">
        <v>481268</v>
      </c>
      <c r="G161" s="18">
        <v>480613</v>
      </c>
      <c r="H161" s="18">
        <v>473080</v>
      </c>
      <c r="I161" s="18">
        <v>477285</v>
      </c>
      <c r="J161" s="18">
        <v>487895</v>
      </c>
      <c r="K161" s="18">
        <v>525566</v>
      </c>
      <c r="L161" s="18">
        <v>484312</v>
      </c>
      <c r="M161" s="18">
        <v>482667</v>
      </c>
      <c r="N161">
        <v>507895</v>
      </c>
    </row>
    <row r="162" spans="1:14" x14ac:dyDescent="0.15">
      <c r="A162" t="s">
        <v>130</v>
      </c>
      <c r="B162">
        <v>51124</v>
      </c>
      <c r="C162" s="18">
        <v>386361</v>
      </c>
      <c r="D162" s="18">
        <v>545786</v>
      </c>
      <c r="E162" s="18">
        <v>448004</v>
      </c>
      <c r="F162" s="18">
        <v>437062</v>
      </c>
      <c r="G162" s="18">
        <v>436405</v>
      </c>
      <c r="H162" s="18">
        <v>258192</v>
      </c>
      <c r="I162" s="18">
        <v>259348</v>
      </c>
      <c r="J162" s="18">
        <v>267503</v>
      </c>
      <c r="K162" s="18">
        <v>285411</v>
      </c>
      <c r="L162" s="18">
        <v>263459</v>
      </c>
      <c r="M162" s="18">
        <v>254226</v>
      </c>
      <c r="N162">
        <v>284589</v>
      </c>
    </row>
    <row r="163" spans="1:14" x14ac:dyDescent="0.15">
      <c r="A163" t="s">
        <v>125</v>
      </c>
      <c r="B163">
        <v>52111</v>
      </c>
      <c r="C163" s="18">
        <v>604046</v>
      </c>
      <c r="D163" s="18">
        <v>582926</v>
      </c>
      <c r="E163" s="18">
        <v>642749</v>
      </c>
      <c r="F163" s="18">
        <v>691045</v>
      </c>
      <c r="G163" s="18">
        <v>612694</v>
      </c>
      <c r="H163" s="18">
        <v>553270</v>
      </c>
      <c r="I163" s="18">
        <v>576423</v>
      </c>
      <c r="J163" s="18">
        <v>567151</v>
      </c>
      <c r="K163" s="18">
        <v>623911</v>
      </c>
      <c r="L163" s="18">
        <v>526423</v>
      </c>
      <c r="M163" s="18">
        <v>532111</v>
      </c>
      <c r="N163">
        <v>571332</v>
      </c>
    </row>
    <row r="164" spans="1:14" x14ac:dyDescent="0.15">
      <c r="A164" t="s">
        <v>101</v>
      </c>
      <c r="B164">
        <v>51110</v>
      </c>
      <c r="C164" s="18">
        <v>0</v>
      </c>
      <c r="D164" s="18">
        <v>0</v>
      </c>
      <c r="E164" s="18"/>
      <c r="G164" s="18"/>
      <c r="H164" s="18"/>
      <c r="I164" s="18"/>
      <c r="J164" s="18"/>
      <c r="K164" s="18"/>
      <c r="L164" s="18"/>
      <c r="M164" s="18"/>
    </row>
    <row r="165" spans="1:14" x14ac:dyDescent="0.15">
      <c r="A165" t="s">
        <v>126</v>
      </c>
      <c r="B165">
        <v>52100</v>
      </c>
      <c r="C165" s="18">
        <v>0</v>
      </c>
      <c r="D165" s="18">
        <v>0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>
        <v>0</v>
      </c>
    </row>
    <row r="166" spans="1:14" x14ac:dyDescent="0.15">
      <c r="A166" t="s">
        <v>103</v>
      </c>
      <c r="B166">
        <v>52112</v>
      </c>
      <c r="C166" s="18">
        <v>0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>
        <v>0</v>
      </c>
    </row>
    <row r="167" spans="1:14" x14ac:dyDescent="0.15">
      <c r="A167" t="s">
        <v>104</v>
      </c>
      <c r="B167">
        <v>52132</v>
      </c>
      <c r="C167" s="18">
        <v>97452</v>
      </c>
      <c r="D167" s="18">
        <v>107734</v>
      </c>
      <c r="E167" s="18">
        <v>115041</v>
      </c>
      <c r="F167" s="18">
        <v>114123</v>
      </c>
      <c r="G167" s="18">
        <v>128463</v>
      </c>
      <c r="H167" s="18">
        <v>127511</v>
      </c>
      <c r="I167" s="18">
        <v>134034</v>
      </c>
      <c r="J167" s="18">
        <v>129591</v>
      </c>
      <c r="K167" s="18">
        <v>133845</v>
      </c>
      <c r="L167" s="18">
        <v>118332</v>
      </c>
      <c r="M167" s="18">
        <v>124622</v>
      </c>
      <c r="N167">
        <v>131037</v>
      </c>
    </row>
    <row r="168" spans="1:14" x14ac:dyDescent="0.15">
      <c r="A168" t="s">
        <v>105</v>
      </c>
      <c r="B168">
        <v>51600</v>
      </c>
      <c r="C168" s="18">
        <v>5650</v>
      </c>
      <c r="D168" s="18">
        <v>7271</v>
      </c>
      <c r="E168" s="18">
        <v>6627</v>
      </c>
      <c r="F168" s="18">
        <v>6437</v>
      </c>
      <c r="G168" s="18">
        <v>5900</v>
      </c>
      <c r="H168" s="18">
        <v>5053</v>
      </c>
      <c r="I168" s="18">
        <v>5444</v>
      </c>
      <c r="J168" s="18">
        <v>5241</v>
      </c>
      <c r="K168" s="18">
        <v>5529</v>
      </c>
      <c r="L168" s="18">
        <v>5802</v>
      </c>
      <c r="M168" s="18">
        <v>5490</v>
      </c>
      <c r="N168">
        <v>5677</v>
      </c>
    </row>
    <row r="169" spans="1:14" x14ac:dyDescent="0.15">
      <c r="A169" t="s">
        <v>106</v>
      </c>
      <c r="B169">
        <v>51700</v>
      </c>
      <c r="C169" s="18">
        <v>5650</v>
      </c>
      <c r="D169" s="18">
        <v>7271</v>
      </c>
      <c r="E169" s="18">
        <v>6627</v>
      </c>
      <c r="F169" s="18">
        <v>6437</v>
      </c>
      <c r="G169" s="18">
        <v>5900</v>
      </c>
      <c r="H169" s="18">
        <v>5053</v>
      </c>
      <c r="I169" s="18">
        <v>5444</v>
      </c>
      <c r="J169" s="18">
        <v>5241</v>
      </c>
      <c r="K169" s="18">
        <v>5529</v>
      </c>
      <c r="L169" s="18">
        <v>5802</v>
      </c>
      <c r="M169" s="18">
        <v>5490</v>
      </c>
      <c r="N169">
        <v>5677</v>
      </c>
    </row>
    <row r="170" spans="1:14" x14ac:dyDescent="0.15">
      <c r="A170" t="s">
        <v>107</v>
      </c>
      <c r="B170">
        <v>51900</v>
      </c>
      <c r="C170" s="18">
        <v>10727</v>
      </c>
      <c r="D170" s="18">
        <v>13573</v>
      </c>
      <c r="E170" s="18">
        <v>12621</v>
      </c>
      <c r="F170" s="18">
        <v>12371</v>
      </c>
      <c r="G170" s="18">
        <v>13818</v>
      </c>
      <c r="H170" s="18">
        <v>10307</v>
      </c>
      <c r="I170" s="18">
        <v>11383</v>
      </c>
      <c r="J170" s="18">
        <v>9714</v>
      </c>
      <c r="K170" s="18">
        <v>10564</v>
      </c>
      <c r="L170" s="18">
        <v>10144</v>
      </c>
      <c r="M170" s="18">
        <v>10312</v>
      </c>
      <c r="N170">
        <v>10198</v>
      </c>
    </row>
    <row r="171" spans="1:14" x14ac:dyDescent="0.15">
      <c r="A171" t="s">
        <v>108</v>
      </c>
      <c r="B171">
        <v>51921</v>
      </c>
      <c r="C171" s="18">
        <v>0</v>
      </c>
      <c r="D171" s="18">
        <v>0</v>
      </c>
      <c r="E171" s="18">
        <v>0</v>
      </c>
      <c r="F171" s="18">
        <v>0</v>
      </c>
      <c r="G171" s="18">
        <v>0</v>
      </c>
      <c r="H171" s="18">
        <v>0</v>
      </c>
      <c r="I171" s="18">
        <v>0</v>
      </c>
      <c r="J171" s="18">
        <v>0</v>
      </c>
      <c r="K171" s="18">
        <v>0</v>
      </c>
      <c r="L171" s="18">
        <v>0</v>
      </c>
      <c r="M171" s="18">
        <v>0</v>
      </c>
      <c r="N171">
        <v>0</v>
      </c>
    </row>
    <row r="172" spans="1:14" x14ac:dyDescent="0.15">
      <c r="A172" t="s">
        <v>109</v>
      </c>
      <c r="B172">
        <v>51930</v>
      </c>
      <c r="C172" s="18">
        <v>0</v>
      </c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>
        <v>0</v>
      </c>
    </row>
    <row r="173" spans="1:14" x14ac:dyDescent="0.15">
      <c r="C173" s="18">
        <f t="shared" ref="C173:N173" si="7">SUM(C151:C172)</f>
        <v>4159133</v>
      </c>
      <c r="D173" s="18">
        <f t="shared" si="7"/>
        <v>5028881</v>
      </c>
      <c r="E173" s="18">
        <f t="shared" si="7"/>
        <v>4921524</v>
      </c>
      <c r="F173" s="18">
        <f t="shared" si="7"/>
        <v>5068186</v>
      </c>
      <c r="G173" s="18">
        <f t="shared" si="7"/>
        <v>4676238</v>
      </c>
      <c r="H173" s="18">
        <f t="shared" si="7"/>
        <v>4042853</v>
      </c>
      <c r="I173" s="18">
        <f t="shared" si="7"/>
        <v>4061266</v>
      </c>
      <c r="J173" s="18">
        <f t="shared" si="7"/>
        <v>4250433</v>
      </c>
      <c r="K173" s="18">
        <f t="shared" si="7"/>
        <v>4349605</v>
      </c>
      <c r="L173" s="18">
        <f t="shared" si="7"/>
        <v>3917790</v>
      </c>
      <c r="M173" s="18">
        <f t="shared" si="7"/>
        <v>3961679</v>
      </c>
      <c r="N173" s="18">
        <f t="shared" si="7"/>
        <v>4233236</v>
      </c>
    </row>
    <row r="175" spans="1:14" x14ac:dyDescent="0.15">
      <c r="B175" s="19" t="s">
        <v>131</v>
      </c>
      <c r="C175" s="18">
        <v>4</v>
      </c>
      <c r="D175" s="18">
        <v>5</v>
      </c>
      <c r="E175" s="18">
        <v>6</v>
      </c>
      <c r="F175" s="18">
        <v>7</v>
      </c>
      <c r="G175" s="18">
        <v>8</v>
      </c>
      <c r="H175" s="18">
        <v>9</v>
      </c>
      <c r="I175" s="18">
        <v>10</v>
      </c>
      <c r="J175" s="18">
        <v>11</v>
      </c>
      <c r="K175" s="18">
        <v>12</v>
      </c>
      <c r="L175" s="18">
        <v>1</v>
      </c>
      <c r="M175" s="18">
        <v>2</v>
      </c>
      <c r="N175" s="18">
        <v>3</v>
      </c>
    </row>
    <row r="176" spans="1:14" x14ac:dyDescent="0.15">
      <c r="A176" t="s">
        <v>87</v>
      </c>
      <c r="B176" s="19">
        <v>52100400</v>
      </c>
      <c r="C176" s="18">
        <v>117484</v>
      </c>
      <c r="D176" s="18">
        <v>105624</v>
      </c>
      <c r="E176" s="18">
        <v>142567</v>
      </c>
      <c r="F176" s="18">
        <v>131874</v>
      </c>
      <c r="G176" s="18">
        <v>133543</v>
      </c>
      <c r="H176" s="18">
        <v>130509</v>
      </c>
      <c r="I176" s="18">
        <v>109614</v>
      </c>
      <c r="J176" s="18">
        <v>119687</v>
      </c>
      <c r="K176" s="18">
        <v>132001</v>
      </c>
      <c r="L176">
        <v>108527</v>
      </c>
      <c r="M176">
        <v>102559</v>
      </c>
      <c r="N176">
        <v>118844</v>
      </c>
    </row>
    <row r="177" spans="1:14" x14ac:dyDescent="0.15">
      <c r="A177" t="s">
        <v>88</v>
      </c>
      <c r="B177" s="19">
        <v>52100401</v>
      </c>
      <c r="C177" s="18">
        <v>309817</v>
      </c>
      <c r="D177" s="18">
        <v>659956</v>
      </c>
      <c r="E177" s="18">
        <v>393666</v>
      </c>
      <c r="F177" s="18">
        <v>411244</v>
      </c>
      <c r="G177" s="18">
        <v>351262</v>
      </c>
      <c r="H177" s="18">
        <v>383521</v>
      </c>
      <c r="I177" s="18">
        <v>319256</v>
      </c>
      <c r="J177" s="18">
        <v>396043</v>
      </c>
      <c r="K177" s="18">
        <v>396263</v>
      </c>
      <c r="L177">
        <v>343077</v>
      </c>
      <c r="M177">
        <v>355999</v>
      </c>
      <c r="N177">
        <v>330785</v>
      </c>
    </row>
    <row r="178" spans="1:14" x14ac:dyDescent="0.15">
      <c r="A178" t="s">
        <v>89</v>
      </c>
      <c r="B178" s="19">
        <v>74500000</v>
      </c>
      <c r="C178" s="18">
        <v>127461</v>
      </c>
      <c r="D178" s="18">
        <v>135059</v>
      </c>
      <c r="E178" s="18">
        <v>152788</v>
      </c>
      <c r="F178" s="18">
        <v>164085</v>
      </c>
      <c r="G178" s="18">
        <v>146431</v>
      </c>
      <c r="H178" s="18">
        <v>145856</v>
      </c>
      <c r="I178" s="18">
        <v>142187</v>
      </c>
      <c r="J178" s="18">
        <v>145534</v>
      </c>
      <c r="K178" s="18">
        <v>148534</v>
      </c>
      <c r="L178">
        <v>127259</v>
      </c>
      <c r="M178">
        <v>138303</v>
      </c>
      <c r="N178">
        <v>146609</v>
      </c>
    </row>
    <row r="179" spans="1:14" x14ac:dyDescent="0.15">
      <c r="A179" t="s">
        <v>90</v>
      </c>
      <c r="B179" s="19">
        <v>51200101</v>
      </c>
      <c r="C179" s="18">
        <v>242322</v>
      </c>
      <c r="D179" s="18">
        <v>249212</v>
      </c>
      <c r="E179" s="18">
        <v>285635</v>
      </c>
      <c r="F179" s="18">
        <v>292465</v>
      </c>
      <c r="G179" s="18">
        <v>251206</v>
      </c>
      <c r="H179" s="18">
        <v>252698</v>
      </c>
      <c r="I179" s="18">
        <v>208040</v>
      </c>
      <c r="J179" s="18">
        <v>219589</v>
      </c>
      <c r="K179" s="18">
        <v>208454</v>
      </c>
      <c r="L179">
        <v>205882</v>
      </c>
      <c r="M179">
        <v>196246</v>
      </c>
      <c r="N179">
        <v>206374</v>
      </c>
    </row>
    <row r="180" spans="1:14" x14ac:dyDescent="0.15">
      <c r="A180" t="s">
        <v>91</v>
      </c>
      <c r="B180" s="19">
        <v>51200201</v>
      </c>
      <c r="C180" s="18">
        <v>209343</v>
      </c>
      <c r="D180" s="18">
        <v>202542</v>
      </c>
      <c r="E180" s="18">
        <v>267118</v>
      </c>
      <c r="F180" s="18">
        <v>258464</v>
      </c>
      <c r="G180" s="18">
        <v>217259</v>
      </c>
      <c r="H180" s="18">
        <v>219867</v>
      </c>
      <c r="I180" s="18">
        <v>207090</v>
      </c>
      <c r="J180" s="18">
        <v>198570</v>
      </c>
      <c r="K180" s="18">
        <v>191861</v>
      </c>
      <c r="L180">
        <v>161539</v>
      </c>
      <c r="M180">
        <v>172168</v>
      </c>
      <c r="N180">
        <v>187903</v>
      </c>
    </row>
    <row r="181" spans="1:14" x14ac:dyDescent="0.15">
      <c r="A181" t="s">
        <v>92</v>
      </c>
      <c r="B181" s="19">
        <v>51200301</v>
      </c>
      <c r="C181" s="18">
        <v>702227</v>
      </c>
      <c r="D181" s="18">
        <v>687027</v>
      </c>
      <c r="E181" s="18">
        <v>808360</v>
      </c>
      <c r="F181" s="18">
        <v>874088</v>
      </c>
      <c r="G181" s="18">
        <v>627009</v>
      </c>
      <c r="H181" s="18">
        <v>670563</v>
      </c>
      <c r="I181" s="18">
        <v>623105</v>
      </c>
      <c r="J181" s="18">
        <v>653862</v>
      </c>
      <c r="K181" s="18">
        <v>627409</v>
      </c>
      <c r="L181">
        <v>535378</v>
      </c>
      <c r="M181">
        <v>625052</v>
      </c>
      <c r="N181">
        <v>648557</v>
      </c>
    </row>
    <row r="182" spans="1:14" x14ac:dyDescent="0.15">
      <c r="A182" t="s">
        <v>93</v>
      </c>
      <c r="B182" s="19">
        <v>51200401</v>
      </c>
      <c r="C182" s="18">
        <v>255769</v>
      </c>
      <c r="D182" s="18">
        <v>251495</v>
      </c>
      <c r="E182" s="18">
        <v>294532</v>
      </c>
      <c r="F182" s="18">
        <v>317008</v>
      </c>
      <c r="G182" s="18">
        <v>234003</v>
      </c>
      <c r="H182" s="18">
        <v>255375</v>
      </c>
      <c r="I182" s="18">
        <v>235764</v>
      </c>
      <c r="J182" s="18">
        <v>232467</v>
      </c>
      <c r="K182" s="18">
        <v>226450</v>
      </c>
      <c r="L182">
        <v>196947</v>
      </c>
      <c r="M182">
        <v>212360</v>
      </c>
      <c r="N182">
        <v>224988</v>
      </c>
    </row>
    <row r="183" spans="1:14" x14ac:dyDescent="0.15">
      <c r="A183" t="s">
        <v>94</v>
      </c>
      <c r="B183" s="19">
        <v>51800100</v>
      </c>
      <c r="C183" s="18">
        <v>280656</v>
      </c>
      <c r="D183" s="18">
        <v>331400</v>
      </c>
      <c r="E183" s="18">
        <v>356846</v>
      </c>
      <c r="F183" s="18">
        <v>442386</v>
      </c>
      <c r="G183" s="18">
        <v>495231</v>
      </c>
      <c r="H183" s="18">
        <v>412589</v>
      </c>
      <c r="I183" s="18">
        <v>326687</v>
      </c>
      <c r="J183" s="18">
        <v>258207</v>
      </c>
      <c r="K183" s="18">
        <v>293237</v>
      </c>
      <c r="L183">
        <v>275283</v>
      </c>
      <c r="M183">
        <v>314760</v>
      </c>
      <c r="N183">
        <v>334232</v>
      </c>
    </row>
    <row r="184" spans="1:14" x14ac:dyDescent="0.15">
      <c r="A184" t="s">
        <v>95</v>
      </c>
      <c r="B184" s="19">
        <v>52100301</v>
      </c>
      <c r="C184" s="18">
        <v>103771</v>
      </c>
      <c r="D184" s="18">
        <v>103439</v>
      </c>
      <c r="E184" s="18">
        <v>116525</v>
      </c>
      <c r="F184" s="18">
        <v>137439</v>
      </c>
      <c r="G184" s="18">
        <v>103400</v>
      </c>
      <c r="H184" s="18">
        <v>107568</v>
      </c>
      <c r="I184" s="18">
        <v>101651</v>
      </c>
      <c r="J184" s="18">
        <v>10383</v>
      </c>
      <c r="K184" s="18">
        <v>12216</v>
      </c>
      <c r="L184">
        <v>10281</v>
      </c>
      <c r="M184">
        <v>9356</v>
      </c>
      <c r="N184">
        <v>7188</v>
      </c>
    </row>
    <row r="185" spans="1:14" x14ac:dyDescent="0.15">
      <c r="A185" t="s">
        <v>98</v>
      </c>
      <c r="B185" s="19">
        <v>51100103</v>
      </c>
      <c r="C185" s="18">
        <v>456857</v>
      </c>
      <c r="D185" s="18">
        <v>583236</v>
      </c>
      <c r="E185" s="18">
        <v>538380</v>
      </c>
      <c r="F185" s="18">
        <v>553882</v>
      </c>
      <c r="G185" s="18">
        <v>512255</v>
      </c>
      <c r="H185" s="18">
        <v>474986</v>
      </c>
      <c r="I185" s="18">
        <v>458524</v>
      </c>
      <c r="J185" s="18">
        <v>448395</v>
      </c>
      <c r="K185" s="18">
        <v>471475</v>
      </c>
      <c r="L185">
        <v>479429</v>
      </c>
      <c r="M185">
        <v>470689</v>
      </c>
      <c r="N185">
        <v>516651</v>
      </c>
    </row>
    <row r="186" spans="1:14" x14ac:dyDescent="0.15">
      <c r="A186" t="s">
        <v>130</v>
      </c>
      <c r="B186" s="19">
        <v>51100204</v>
      </c>
      <c r="C186" s="18">
        <v>248362</v>
      </c>
      <c r="D186" s="18">
        <v>321508</v>
      </c>
      <c r="E186" s="18">
        <v>293621</v>
      </c>
      <c r="F186" s="18">
        <v>306862</v>
      </c>
      <c r="G186" s="18">
        <v>280539</v>
      </c>
      <c r="H186" s="18">
        <v>258655</v>
      </c>
      <c r="I186" s="18">
        <v>247440</v>
      </c>
      <c r="J186" s="18">
        <v>243779</v>
      </c>
      <c r="K186" s="18">
        <v>238597</v>
      </c>
      <c r="L186">
        <v>233161</v>
      </c>
      <c r="M186">
        <v>227435</v>
      </c>
      <c r="N186">
        <v>249162</v>
      </c>
    </row>
    <row r="187" spans="1:14" x14ac:dyDescent="0.15">
      <c r="A187" t="s">
        <v>125</v>
      </c>
      <c r="B187" s="19">
        <v>52100101</v>
      </c>
      <c r="C187" s="18">
        <v>506814</v>
      </c>
      <c r="D187" s="18">
        <v>538711</v>
      </c>
      <c r="E187" s="18">
        <v>638951</v>
      </c>
      <c r="F187" s="18">
        <v>721492</v>
      </c>
      <c r="G187" s="18">
        <v>662815</v>
      </c>
      <c r="H187" s="18">
        <v>683418</v>
      </c>
      <c r="I187" s="18">
        <v>650174</v>
      </c>
      <c r="J187" s="18">
        <v>674180</v>
      </c>
      <c r="K187" s="18">
        <v>712618</v>
      </c>
      <c r="L187">
        <v>627569</v>
      </c>
      <c r="M187">
        <v>713002</v>
      </c>
      <c r="N187">
        <v>731773</v>
      </c>
    </row>
    <row r="188" spans="1:14" x14ac:dyDescent="0.15">
      <c r="A188" t="s">
        <v>126</v>
      </c>
      <c r="B188" s="19">
        <v>52100000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>
        <v>0</v>
      </c>
      <c r="M188">
        <v>0</v>
      </c>
      <c r="N188">
        <v>0</v>
      </c>
    </row>
    <row r="189" spans="1:14" x14ac:dyDescent="0.15">
      <c r="A189" t="s">
        <v>103</v>
      </c>
      <c r="B189" s="19">
        <v>52100102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8">
        <v>0</v>
      </c>
      <c r="L189">
        <v>0</v>
      </c>
      <c r="M189">
        <v>0</v>
      </c>
      <c r="N189">
        <v>0</v>
      </c>
    </row>
    <row r="190" spans="1:14" x14ac:dyDescent="0.15">
      <c r="A190" t="s">
        <v>104</v>
      </c>
      <c r="B190" s="19">
        <v>52100302</v>
      </c>
      <c r="C190" s="18">
        <v>110745</v>
      </c>
      <c r="D190" s="18">
        <v>113172</v>
      </c>
      <c r="E190" s="18">
        <v>125591</v>
      </c>
      <c r="F190" s="18">
        <v>147951</v>
      </c>
      <c r="G190" s="18">
        <v>121698</v>
      </c>
      <c r="H190" s="18">
        <v>126163</v>
      </c>
      <c r="I190" s="18">
        <v>123446</v>
      </c>
      <c r="J190" s="18">
        <v>59985</v>
      </c>
      <c r="K190" s="18">
        <v>60236</v>
      </c>
      <c r="L190">
        <v>65516</v>
      </c>
      <c r="M190">
        <v>72826</v>
      </c>
      <c r="N190">
        <v>73283</v>
      </c>
    </row>
    <row r="191" spans="1:14" x14ac:dyDescent="0.15">
      <c r="A191" t="s">
        <v>105</v>
      </c>
      <c r="B191" s="19">
        <v>51600000</v>
      </c>
      <c r="C191" s="18">
        <v>4979</v>
      </c>
      <c r="D191" s="18">
        <v>5924</v>
      </c>
      <c r="E191" s="18">
        <v>159</v>
      </c>
      <c r="F191" s="18">
        <v>6051</v>
      </c>
      <c r="G191" s="18">
        <v>4720</v>
      </c>
      <c r="H191" s="18">
        <v>4814</v>
      </c>
      <c r="I191" s="18">
        <v>4448</v>
      </c>
      <c r="J191" s="18">
        <v>4205</v>
      </c>
      <c r="K191" s="18">
        <v>4225</v>
      </c>
      <c r="L191">
        <v>3982</v>
      </c>
      <c r="M191">
        <v>3815</v>
      </c>
      <c r="N191">
        <v>4155</v>
      </c>
    </row>
    <row r="192" spans="1:14" x14ac:dyDescent="0.15">
      <c r="A192" t="s">
        <v>106</v>
      </c>
      <c r="B192" s="19">
        <v>51700000</v>
      </c>
      <c r="C192" s="18">
        <v>4979</v>
      </c>
      <c r="D192" s="18">
        <v>5924</v>
      </c>
      <c r="E192" s="18">
        <v>159</v>
      </c>
      <c r="F192" s="18">
        <v>6051</v>
      </c>
      <c r="G192" s="18">
        <v>4720</v>
      </c>
      <c r="H192" s="18">
        <v>4814</v>
      </c>
      <c r="I192" s="18">
        <v>4448</v>
      </c>
      <c r="J192" s="18">
        <v>4205</v>
      </c>
      <c r="K192" s="18">
        <v>4225</v>
      </c>
      <c r="L192">
        <v>3982</v>
      </c>
      <c r="M192">
        <v>3815</v>
      </c>
      <c r="N192">
        <v>4155</v>
      </c>
    </row>
    <row r="193" spans="1:14" x14ac:dyDescent="0.15">
      <c r="A193" t="s">
        <v>107</v>
      </c>
      <c r="B193" s="19">
        <v>51900000</v>
      </c>
      <c r="C193" s="18">
        <v>8986</v>
      </c>
      <c r="D193" s="18">
        <v>9283</v>
      </c>
      <c r="E193" s="18">
        <v>11115</v>
      </c>
      <c r="F193" s="18">
        <v>13101</v>
      </c>
      <c r="G193" s="18">
        <v>9610</v>
      </c>
      <c r="H193" s="18">
        <v>9645</v>
      </c>
      <c r="I193" s="18">
        <v>8661</v>
      </c>
      <c r="J193" s="18">
        <v>5819</v>
      </c>
      <c r="K193" s="18">
        <v>5952</v>
      </c>
      <c r="L193">
        <v>5273</v>
      </c>
      <c r="M193">
        <v>5034</v>
      </c>
      <c r="N193">
        <v>5466</v>
      </c>
    </row>
    <row r="194" spans="1:14" x14ac:dyDescent="0.15">
      <c r="A194" t="s">
        <v>108</v>
      </c>
      <c r="B194" s="19">
        <v>51900201</v>
      </c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>
        <v>0</v>
      </c>
      <c r="M194">
        <v>0</v>
      </c>
      <c r="N194">
        <v>0</v>
      </c>
    </row>
    <row r="195" spans="1:14" x14ac:dyDescent="0.15">
      <c r="A195" t="s">
        <v>109</v>
      </c>
      <c r="B195" s="19">
        <v>51900300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>
        <v>0</v>
      </c>
      <c r="M195">
        <v>0</v>
      </c>
      <c r="N195">
        <v>0</v>
      </c>
    </row>
    <row r="196" spans="1:14" x14ac:dyDescent="0.15">
      <c r="C196" s="21">
        <f t="shared" ref="C196:N196" si="8">SUM(C176:C195)</f>
        <v>3690572</v>
      </c>
      <c r="D196" s="21">
        <f t="shared" si="8"/>
        <v>4303512</v>
      </c>
      <c r="E196" s="21">
        <f t="shared" si="8"/>
        <v>4426013</v>
      </c>
      <c r="F196" s="18">
        <f t="shared" si="8"/>
        <v>4784443</v>
      </c>
      <c r="G196" s="18">
        <f t="shared" si="8"/>
        <v>4155701</v>
      </c>
      <c r="H196" s="18">
        <f t="shared" si="8"/>
        <v>4141041</v>
      </c>
      <c r="I196" s="18">
        <f t="shared" si="8"/>
        <v>3770535</v>
      </c>
      <c r="J196" s="18">
        <f t="shared" si="8"/>
        <v>3674910</v>
      </c>
      <c r="K196" s="18">
        <f t="shared" si="8"/>
        <v>3733753</v>
      </c>
      <c r="L196" s="18">
        <f t="shared" si="8"/>
        <v>3383085</v>
      </c>
      <c r="M196" s="18">
        <f t="shared" si="8"/>
        <v>3623419</v>
      </c>
      <c r="N196" s="18">
        <f t="shared" si="8"/>
        <v>3790125</v>
      </c>
    </row>
    <row r="198" spans="1:14" x14ac:dyDescent="0.15">
      <c r="B198" s="19" t="s">
        <v>154</v>
      </c>
      <c r="C198" s="18">
        <v>4</v>
      </c>
      <c r="D198" s="18">
        <v>5</v>
      </c>
      <c r="E198" s="18">
        <v>6</v>
      </c>
      <c r="F198" s="18">
        <v>7</v>
      </c>
      <c r="G198" s="18">
        <v>8</v>
      </c>
      <c r="H198" s="18">
        <v>9</v>
      </c>
      <c r="I198" s="18">
        <v>10</v>
      </c>
      <c r="J198" s="18">
        <v>11</v>
      </c>
      <c r="K198" s="18">
        <v>12</v>
      </c>
      <c r="L198" s="18">
        <v>1</v>
      </c>
      <c r="M198" s="18">
        <v>2</v>
      </c>
      <c r="N198" s="18">
        <v>3</v>
      </c>
    </row>
    <row r="199" spans="1:14" x14ac:dyDescent="0.15">
      <c r="A199" t="s">
        <v>134</v>
      </c>
      <c r="B199" s="19">
        <v>52100400</v>
      </c>
      <c r="C199" s="18">
        <v>109759</v>
      </c>
      <c r="D199" s="18">
        <v>79421</v>
      </c>
      <c r="E199" s="18">
        <v>126059</v>
      </c>
      <c r="F199" s="18">
        <v>138710</v>
      </c>
      <c r="G199" s="18">
        <v>160497</v>
      </c>
      <c r="H199" s="18">
        <v>148102</v>
      </c>
      <c r="I199" s="18">
        <v>135042</v>
      </c>
      <c r="J199" s="18">
        <v>149479</v>
      </c>
      <c r="K199" s="18">
        <v>136178</v>
      </c>
      <c r="L199" s="18">
        <v>97477</v>
      </c>
      <c r="M199" s="18">
        <v>140331</v>
      </c>
      <c r="N199">
        <v>126240</v>
      </c>
    </row>
    <row r="200" spans="1:14" x14ac:dyDescent="0.15">
      <c r="A200" t="s">
        <v>135</v>
      </c>
      <c r="B200" s="19">
        <v>52100401</v>
      </c>
      <c r="C200" s="18">
        <v>297682</v>
      </c>
      <c r="D200" s="18">
        <v>257595</v>
      </c>
      <c r="E200" s="18">
        <v>324359</v>
      </c>
      <c r="F200" s="18">
        <v>353539</v>
      </c>
      <c r="G200" s="18">
        <v>394237</v>
      </c>
      <c r="H200" s="18">
        <v>362242</v>
      </c>
      <c r="I200" s="18">
        <v>268142</v>
      </c>
      <c r="J200" s="18">
        <v>311845</v>
      </c>
      <c r="K200" s="18">
        <v>388407</v>
      </c>
      <c r="L200" s="18">
        <v>296683</v>
      </c>
      <c r="M200" s="18">
        <v>376201</v>
      </c>
      <c r="N200">
        <v>313309</v>
      </c>
    </row>
    <row r="201" spans="1:14" x14ac:dyDescent="0.15">
      <c r="A201" t="s">
        <v>136</v>
      </c>
      <c r="B201" s="19">
        <v>74500000</v>
      </c>
      <c r="C201" s="18">
        <v>122810</v>
      </c>
      <c r="D201" s="18">
        <v>116438</v>
      </c>
      <c r="E201" s="18">
        <v>146010</v>
      </c>
      <c r="F201" s="18">
        <v>154974</v>
      </c>
      <c r="G201" s="18">
        <v>135962</v>
      </c>
      <c r="H201" s="18">
        <v>148607</v>
      </c>
      <c r="I201" s="18">
        <v>137565</v>
      </c>
      <c r="J201" s="18">
        <v>134850</v>
      </c>
      <c r="K201" s="18">
        <v>139045</v>
      </c>
      <c r="L201" s="18">
        <v>120329</v>
      </c>
      <c r="M201" s="18">
        <v>132296</v>
      </c>
      <c r="N201">
        <v>144877</v>
      </c>
    </row>
    <row r="202" spans="1:14" x14ac:dyDescent="0.15">
      <c r="A202" t="s">
        <v>137</v>
      </c>
      <c r="B202" s="19">
        <v>51200101</v>
      </c>
      <c r="C202" s="18">
        <v>190542</v>
      </c>
      <c r="D202" s="18">
        <v>199088</v>
      </c>
      <c r="E202" s="18">
        <v>217769</v>
      </c>
      <c r="F202" s="18">
        <v>228834</v>
      </c>
      <c r="G202" s="18">
        <v>235901</v>
      </c>
      <c r="H202" s="18">
        <v>200858</v>
      </c>
      <c r="I202" s="18">
        <v>172547</v>
      </c>
      <c r="J202" s="18">
        <v>173809</v>
      </c>
      <c r="K202" s="18">
        <v>170179</v>
      </c>
      <c r="L202" s="18">
        <v>145650</v>
      </c>
      <c r="M202" s="18">
        <v>154945</v>
      </c>
      <c r="N202">
        <v>171672</v>
      </c>
    </row>
    <row r="203" spans="1:14" x14ac:dyDescent="0.15">
      <c r="A203" t="s">
        <v>138</v>
      </c>
      <c r="B203" s="19">
        <v>51200201</v>
      </c>
      <c r="C203" s="18">
        <v>166813</v>
      </c>
      <c r="D203" s="18">
        <v>177226</v>
      </c>
      <c r="E203" s="18">
        <v>205068</v>
      </c>
      <c r="F203" s="18">
        <v>196172</v>
      </c>
      <c r="G203" s="18">
        <v>166307</v>
      </c>
      <c r="H203" s="18">
        <v>187442</v>
      </c>
      <c r="I203" s="18">
        <v>179436</v>
      </c>
      <c r="J203" s="18">
        <v>155425</v>
      </c>
      <c r="K203" s="18">
        <v>164987</v>
      </c>
      <c r="L203" s="18">
        <v>137383</v>
      </c>
      <c r="M203" s="18">
        <v>154122</v>
      </c>
      <c r="N203">
        <v>163637</v>
      </c>
    </row>
    <row r="204" spans="1:14" x14ac:dyDescent="0.15">
      <c r="A204" t="s">
        <v>139</v>
      </c>
      <c r="B204" s="19">
        <v>51200301</v>
      </c>
      <c r="C204" s="18">
        <v>584016</v>
      </c>
      <c r="D204" s="18">
        <v>635468</v>
      </c>
      <c r="E204" s="18">
        <v>612544</v>
      </c>
      <c r="F204" s="18">
        <v>591098</v>
      </c>
      <c r="G204" s="18">
        <v>505109</v>
      </c>
      <c r="H204" s="18">
        <v>535416</v>
      </c>
      <c r="I204" s="18">
        <v>523580</v>
      </c>
      <c r="J204" s="18">
        <v>534675</v>
      </c>
      <c r="K204" s="18">
        <v>548569</v>
      </c>
      <c r="L204" s="18">
        <v>439985</v>
      </c>
      <c r="M204" s="18">
        <v>533724</v>
      </c>
      <c r="N204">
        <v>540976</v>
      </c>
    </row>
    <row r="205" spans="1:14" x14ac:dyDescent="0.15">
      <c r="A205" t="s">
        <v>140</v>
      </c>
      <c r="B205" s="19">
        <v>51200401</v>
      </c>
      <c r="C205" s="18">
        <v>204631</v>
      </c>
      <c r="D205" s="18">
        <v>212125</v>
      </c>
      <c r="E205" s="18">
        <v>234781</v>
      </c>
      <c r="F205" s="18">
        <v>232188</v>
      </c>
      <c r="G205" s="18">
        <v>189981</v>
      </c>
      <c r="H205" s="18">
        <v>201413</v>
      </c>
      <c r="I205" s="18">
        <v>201259</v>
      </c>
      <c r="J205" s="18">
        <v>174404</v>
      </c>
      <c r="K205" s="18">
        <v>177418</v>
      </c>
      <c r="L205" s="18">
        <v>150716</v>
      </c>
      <c r="M205" s="18">
        <v>179608</v>
      </c>
      <c r="N205">
        <v>197076</v>
      </c>
    </row>
    <row r="206" spans="1:14" x14ac:dyDescent="0.15">
      <c r="A206" t="s">
        <v>141</v>
      </c>
      <c r="B206" s="19">
        <v>51800100</v>
      </c>
      <c r="C206" s="18">
        <v>191341</v>
      </c>
      <c r="D206" s="18">
        <v>230473</v>
      </c>
      <c r="E206" s="18">
        <v>318701</v>
      </c>
      <c r="F206" s="18">
        <v>401637</v>
      </c>
      <c r="G206" s="18">
        <v>500008</v>
      </c>
      <c r="H206" s="18">
        <v>407405</v>
      </c>
      <c r="I206" s="18">
        <v>217987</v>
      </c>
      <c r="J206" s="18">
        <v>200291</v>
      </c>
      <c r="K206" s="18">
        <v>261801</v>
      </c>
      <c r="L206" s="18">
        <v>252827</v>
      </c>
      <c r="M206" s="18">
        <v>238219</v>
      </c>
      <c r="N206">
        <v>210076</v>
      </c>
    </row>
    <row r="207" spans="1:14" x14ac:dyDescent="0.15">
      <c r="A207" t="s">
        <v>142</v>
      </c>
      <c r="B207" s="19">
        <v>52100103</v>
      </c>
      <c r="C207" s="18">
        <v>7474</v>
      </c>
      <c r="D207" s="18">
        <v>8519</v>
      </c>
      <c r="E207" s="18">
        <v>7945</v>
      </c>
      <c r="F207" s="18">
        <v>14332</v>
      </c>
      <c r="G207" s="18">
        <v>8152</v>
      </c>
      <c r="H207" s="18">
        <v>10371</v>
      </c>
      <c r="I207" s="18">
        <v>11593</v>
      </c>
      <c r="J207" s="18">
        <v>10831</v>
      </c>
      <c r="K207" s="18">
        <v>10978</v>
      </c>
      <c r="L207" s="18">
        <v>9656</v>
      </c>
      <c r="M207" s="18">
        <v>9081</v>
      </c>
      <c r="N207">
        <v>10060</v>
      </c>
    </row>
    <row r="208" spans="1:14" x14ac:dyDescent="0.15">
      <c r="A208" t="s">
        <v>143</v>
      </c>
      <c r="B208" s="19">
        <v>51100103</v>
      </c>
      <c r="C208" s="18">
        <v>465128</v>
      </c>
      <c r="D208" s="18">
        <v>474751</v>
      </c>
      <c r="E208" s="18">
        <v>509733</v>
      </c>
      <c r="F208" s="18">
        <v>577349</v>
      </c>
      <c r="G208" s="18">
        <v>538578</v>
      </c>
      <c r="H208" s="18">
        <v>523772</v>
      </c>
      <c r="I208" s="18">
        <v>520931</v>
      </c>
      <c r="J208" s="18">
        <v>480171</v>
      </c>
      <c r="K208" s="18">
        <v>445734</v>
      </c>
      <c r="L208" s="18">
        <v>426847</v>
      </c>
      <c r="M208" s="18">
        <v>418709</v>
      </c>
      <c r="N208">
        <v>463144</v>
      </c>
    </row>
    <row r="209" spans="1:14" x14ac:dyDescent="0.15">
      <c r="A209" t="s">
        <v>144</v>
      </c>
      <c r="B209" s="19">
        <v>51100204</v>
      </c>
      <c r="C209" s="18">
        <v>224542</v>
      </c>
      <c r="D209" s="18">
        <v>232165</v>
      </c>
      <c r="E209" s="18">
        <v>247915</v>
      </c>
      <c r="F209" s="18">
        <v>282715</v>
      </c>
      <c r="G209" s="18">
        <v>265199</v>
      </c>
      <c r="H209" s="18">
        <v>258015</v>
      </c>
      <c r="I209" s="18">
        <v>250949</v>
      </c>
      <c r="J209" s="18">
        <v>231109</v>
      </c>
      <c r="K209" s="18">
        <v>219228</v>
      </c>
      <c r="L209" s="18">
        <v>207037</v>
      </c>
      <c r="M209" s="18">
        <v>202133</v>
      </c>
      <c r="N209">
        <v>224302</v>
      </c>
    </row>
    <row r="210" spans="1:14" x14ac:dyDescent="0.15">
      <c r="A210" t="s">
        <v>145</v>
      </c>
      <c r="B210" s="19">
        <v>52100101</v>
      </c>
      <c r="C210" s="18">
        <v>623910</v>
      </c>
      <c r="D210" s="18">
        <v>606447</v>
      </c>
      <c r="E210" s="18">
        <v>714374</v>
      </c>
      <c r="F210" s="18">
        <v>793965</v>
      </c>
      <c r="G210" s="18">
        <v>698607</v>
      </c>
      <c r="H210" s="18">
        <v>768968</v>
      </c>
      <c r="I210" s="18">
        <v>707251</v>
      </c>
      <c r="J210" s="18">
        <v>711647</v>
      </c>
      <c r="K210" s="18">
        <v>728469</v>
      </c>
      <c r="L210" s="18">
        <v>658384</v>
      </c>
      <c r="M210" s="18">
        <v>700809</v>
      </c>
      <c r="N210">
        <v>769999</v>
      </c>
    </row>
    <row r="211" spans="1:14" x14ac:dyDescent="0.15">
      <c r="A211" t="s">
        <v>146</v>
      </c>
      <c r="B211" s="19">
        <v>52100000</v>
      </c>
      <c r="C211" s="18">
        <v>0</v>
      </c>
      <c r="D211" s="18">
        <v>0</v>
      </c>
      <c r="E211" s="18">
        <v>0</v>
      </c>
      <c r="F211" s="18">
        <v>0</v>
      </c>
      <c r="G211" s="18">
        <v>0</v>
      </c>
      <c r="H211" s="18">
        <v>0</v>
      </c>
      <c r="I211" s="18">
        <v>0</v>
      </c>
      <c r="J211" s="18">
        <v>0</v>
      </c>
      <c r="K211" s="18">
        <v>0</v>
      </c>
      <c r="L211" s="18">
        <v>0</v>
      </c>
      <c r="M211" s="18">
        <v>0</v>
      </c>
      <c r="N211">
        <v>0</v>
      </c>
    </row>
    <row r="212" spans="1:14" x14ac:dyDescent="0.15">
      <c r="A212" t="s">
        <v>147</v>
      </c>
      <c r="B212" s="19">
        <v>52100102</v>
      </c>
      <c r="C212" s="18">
        <v>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8">
        <v>0</v>
      </c>
      <c r="M212" s="18">
        <v>0</v>
      </c>
      <c r="N212">
        <v>0</v>
      </c>
    </row>
    <row r="213" spans="1:14" x14ac:dyDescent="0.15">
      <c r="A213" t="s">
        <v>148</v>
      </c>
      <c r="B213" s="19">
        <v>52100302</v>
      </c>
      <c r="C213" s="18">
        <v>66836</v>
      </c>
      <c r="D213" s="18">
        <v>73439</v>
      </c>
      <c r="E213" s="18">
        <v>84881</v>
      </c>
      <c r="F213" s="18">
        <v>94761</v>
      </c>
      <c r="G213" s="18">
        <v>65937</v>
      </c>
      <c r="H213" s="18">
        <v>79374</v>
      </c>
      <c r="I213" s="18">
        <v>75240</v>
      </c>
      <c r="J213" s="18">
        <v>72685</v>
      </c>
      <c r="K213" s="18">
        <v>73722</v>
      </c>
      <c r="L213" s="18">
        <v>43988</v>
      </c>
      <c r="M213" s="18">
        <v>48974</v>
      </c>
      <c r="N213">
        <v>65276</v>
      </c>
    </row>
    <row r="214" spans="1:14" x14ac:dyDescent="0.15">
      <c r="A214" t="s">
        <v>149</v>
      </c>
      <c r="B214" s="19">
        <v>51600000</v>
      </c>
      <c r="C214" s="18">
        <v>3862</v>
      </c>
      <c r="D214" s="18">
        <v>4117</v>
      </c>
      <c r="E214" s="18">
        <v>4027</v>
      </c>
      <c r="F214" s="18">
        <v>4278</v>
      </c>
      <c r="G214" s="18">
        <v>4050</v>
      </c>
      <c r="H214" s="18">
        <v>3893</v>
      </c>
      <c r="I214" s="18">
        <v>4006</v>
      </c>
      <c r="J214" s="18">
        <v>3808</v>
      </c>
      <c r="K214" s="18">
        <v>3760</v>
      </c>
      <c r="L214" s="18">
        <v>3292</v>
      </c>
      <c r="M214" s="18">
        <v>3193</v>
      </c>
      <c r="N214">
        <v>3138</v>
      </c>
    </row>
    <row r="215" spans="1:14" x14ac:dyDescent="0.15">
      <c r="A215" t="s">
        <v>150</v>
      </c>
      <c r="B215" s="19">
        <v>51700000</v>
      </c>
      <c r="C215" s="18">
        <v>3862</v>
      </c>
      <c r="D215" s="18">
        <v>4117</v>
      </c>
      <c r="E215" s="18">
        <v>4027</v>
      </c>
      <c r="F215" s="18">
        <v>4278</v>
      </c>
      <c r="G215" s="18">
        <v>4050</v>
      </c>
      <c r="H215" s="18">
        <v>3893</v>
      </c>
      <c r="I215" s="18">
        <v>4006</v>
      </c>
      <c r="J215" s="18">
        <v>3808</v>
      </c>
      <c r="K215" s="18">
        <v>3760</v>
      </c>
      <c r="L215" s="18">
        <v>3292</v>
      </c>
      <c r="M215" s="18">
        <v>3193</v>
      </c>
      <c r="N215">
        <v>3138</v>
      </c>
    </row>
    <row r="216" spans="1:14" x14ac:dyDescent="0.15">
      <c r="A216" t="s">
        <v>151</v>
      </c>
      <c r="B216" s="19">
        <v>51900000</v>
      </c>
      <c r="C216" s="18">
        <v>4700</v>
      </c>
      <c r="D216" s="18">
        <v>5802</v>
      </c>
      <c r="E216" s="18">
        <v>5382</v>
      </c>
      <c r="F216" s="18">
        <v>9436</v>
      </c>
      <c r="G216" s="18">
        <v>2025</v>
      </c>
      <c r="H216" s="18">
        <v>5475</v>
      </c>
      <c r="I216" s="18">
        <v>5212</v>
      </c>
      <c r="J216" s="18">
        <v>4975</v>
      </c>
      <c r="K216" s="18">
        <v>5564</v>
      </c>
      <c r="L216" s="18">
        <v>4618</v>
      </c>
      <c r="M216" s="18">
        <v>4969</v>
      </c>
      <c r="N216">
        <v>4509</v>
      </c>
    </row>
    <row r="217" spans="1:14" x14ac:dyDescent="0.15">
      <c r="A217" t="s">
        <v>152</v>
      </c>
      <c r="B217" s="19">
        <v>51900201</v>
      </c>
      <c r="C217" s="18">
        <v>0</v>
      </c>
      <c r="D217" s="18">
        <v>0</v>
      </c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>
        <v>0</v>
      </c>
    </row>
    <row r="218" spans="1:14" x14ac:dyDescent="0.15">
      <c r="A218" t="s">
        <v>153</v>
      </c>
      <c r="B218" s="19">
        <v>51900300</v>
      </c>
      <c r="C218" s="18">
        <v>0</v>
      </c>
      <c r="D218" s="18">
        <v>0</v>
      </c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>
        <v>0</v>
      </c>
    </row>
    <row r="219" spans="1:14" x14ac:dyDescent="0.15">
      <c r="C219" s="21">
        <f t="shared" ref="C219:N219" si="9">SUM(C199:C218)</f>
        <v>3267908</v>
      </c>
      <c r="D219" s="18">
        <f t="shared" si="9"/>
        <v>3317191</v>
      </c>
      <c r="E219" s="18">
        <f t="shared" si="9"/>
        <v>3763575</v>
      </c>
      <c r="F219" s="18">
        <f t="shared" si="9"/>
        <v>4078266</v>
      </c>
      <c r="G219" s="18">
        <f t="shared" si="9"/>
        <v>3874600</v>
      </c>
      <c r="H219" s="18">
        <f t="shared" si="9"/>
        <v>3845246</v>
      </c>
      <c r="I219" s="18">
        <f t="shared" si="9"/>
        <v>3414746</v>
      </c>
      <c r="J219" s="18">
        <f t="shared" si="9"/>
        <v>3353812</v>
      </c>
      <c r="K219" s="18">
        <f t="shared" si="9"/>
        <v>3477799</v>
      </c>
      <c r="L219" s="18">
        <f t="shared" si="9"/>
        <v>2998164</v>
      </c>
      <c r="M219" s="18">
        <f t="shared" si="9"/>
        <v>3300507</v>
      </c>
      <c r="N219" s="18">
        <f t="shared" si="9"/>
        <v>3411429</v>
      </c>
    </row>
    <row r="221" spans="1:14" x14ac:dyDescent="0.15">
      <c r="B221" s="19" t="s">
        <v>159</v>
      </c>
      <c r="C221" s="18">
        <v>4</v>
      </c>
      <c r="D221" s="18">
        <v>5</v>
      </c>
      <c r="E221" s="18">
        <v>6</v>
      </c>
      <c r="F221" s="18">
        <v>7</v>
      </c>
      <c r="G221" s="18">
        <v>8</v>
      </c>
      <c r="H221" s="18">
        <v>9</v>
      </c>
      <c r="I221" s="18">
        <v>10</v>
      </c>
      <c r="J221" s="18">
        <v>11</v>
      </c>
      <c r="K221" s="18">
        <v>12</v>
      </c>
      <c r="L221" s="18">
        <v>1</v>
      </c>
      <c r="M221" s="18">
        <v>2</v>
      </c>
      <c r="N221" s="18">
        <v>3</v>
      </c>
    </row>
    <row r="222" spans="1:14" x14ac:dyDescent="0.15">
      <c r="A222" t="s">
        <v>134</v>
      </c>
      <c r="B222" s="19">
        <v>52100400</v>
      </c>
      <c r="C222" s="18">
        <v>130473</v>
      </c>
      <c r="D222" s="18">
        <v>126501</v>
      </c>
      <c r="E222" s="18">
        <v>157392</v>
      </c>
      <c r="F222" s="18">
        <v>162925</v>
      </c>
      <c r="G222" s="18">
        <v>138730</v>
      </c>
      <c r="H222" s="18">
        <v>180068</v>
      </c>
      <c r="I222" s="18">
        <v>192158</v>
      </c>
      <c r="J222" s="18">
        <v>195662</v>
      </c>
      <c r="K222" s="18">
        <v>217392</v>
      </c>
      <c r="L222" s="18">
        <v>194967</v>
      </c>
      <c r="M222" s="18">
        <v>247957</v>
      </c>
      <c r="N222" s="18">
        <v>295067</v>
      </c>
    </row>
    <row r="223" spans="1:14" x14ac:dyDescent="0.15">
      <c r="A223" t="s">
        <v>135</v>
      </c>
      <c r="B223" s="19">
        <v>52100401</v>
      </c>
      <c r="C223" s="18">
        <v>350001</v>
      </c>
      <c r="D223" s="18">
        <v>357933</v>
      </c>
      <c r="E223" s="18">
        <v>448776</v>
      </c>
      <c r="F223" s="18">
        <v>448351</v>
      </c>
      <c r="G223" s="18">
        <v>409443</v>
      </c>
      <c r="H223" s="18">
        <v>468184</v>
      </c>
      <c r="I223" s="18">
        <v>475572</v>
      </c>
      <c r="J223" s="18">
        <v>514462</v>
      </c>
      <c r="K223" s="18">
        <v>456695</v>
      </c>
      <c r="L223" s="18">
        <v>356048</v>
      </c>
      <c r="M223" s="18">
        <v>423686</v>
      </c>
      <c r="N223" s="18">
        <v>533903</v>
      </c>
    </row>
    <row r="224" spans="1:14" x14ac:dyDescent="0.15">
      <c r="A224" t="s">
        <v>136</v>
      </c>
      <c r="B224" s="19">
        <v>74500000</v>
      </c>
      <c r="C224" s="18">
        <v>135014</v>
      </c>
      <c r="D224" s="18">
        <v>141817</v>
      </c>
      <c r="E224" s="18">
        <v>152501</v>
      </c>
      <c r="F224" s="18">
        <v>186199</v>
      </c>
      <c r="G224" s="18">
        <v>152696</v>
      </c>
      <c r="H224" s="18">
        <v>152121</v>
      </c>
      <c r="I224" s="18">
        <v>152008</v>
      </c>
      <c r="J224" s="18">
        <v>181394</v>
      </c>
      <c r="K224" s="18">
        <v>209754</v>
      </c>
      <c r="L224" s="18">
        <v>181012</v>
      </c>
      <c r="M224" s="18">
        <v>224017</v>
      </c>
      <c r="N224" s="18">
        <v>238461</v>
      </c>
    </row>
    <row r="225" spans="1:14" x14ac:dyDescent="0.15">
      <c r="A225" t="s">
        <v>137</v>
      </c>
      <c r="B225" s="19">
        <v>51200101</v>
      </c>
      <c r="C225" s="18">
        <v>170049</v>
      </c>
      <c r="D225" s="18">
        <v>235332</v>
      </c>
      <c r="E225" s="18">
        <v>239866</v>
      </c>
      <c r="F225" s="18">
        <v>314558</v>
      </c>
      <c r="G225" s="18">
        <v>234308</v>
      </c>
      <c r="H225" s="18">
        <v>199920</v>
      </c>
      <c r="I225" s="18">
        <v>177999</v>
      </c>
      <c r="J225" s="18">
        <v>160566</v>
      </c>
      <c r="K225" s="18">
        <v>173337</v>
      </c>
      <c r="L225" s="18">
        <v>177659</v>
      </c>
      <c r="M225" s="18">
        <v>189587</v>
      </c>
      <c r="N225" s="18">
        <v>234046</v>
      </c>
    </row>
    <row r="226" spans="1:14" x14ac:dyDescent="0.15">
      <c r="A226" t="s">
        <v>138</v>
      </c>
      <c r="B226" s="19">
        <v>51200201</v>
      </c>
      <c r="C226" s="18">
        <v>162865</v>
      </c>
      <c r="D226" s="18">
        <v>181233</v>
      </c>
      <c r="E226" s="18">
        <v>188756</v>
      </c>
      <c r="F226" s="18">
        <v>243980</v>
      </c>
      <c r="G226" s="18">
        <v>194303</v>
      </c>
      <c r="H226" s="18">
        <v>251001</v>
      </c>
      <c r="I226" s="18">
        <v>250645</v>
      </c>
      <c r="J226" s="18">
        <v>256995</v>
      </c>
      <c r="K226" s="18">
        <v>372628</v>
      </c>
      <c r="L226" s="18">
        <v>302297</v>
      </c>
      <c r="M226" s="18">
        <v>382653</v>
      </c>
      <c r="N226" s="18">
        <v>414028</v>
      </c>
    </row>
    <row r="227" spans="1:14" x14ac:dyDescent="0.15">
      <c r="A227" t="s">
        <v>139</v>
      </c>
      <c r="B227" s="19">
        <v>51200301</v>
      </c>
      <c r="C227" s="18">
        <v>551173</v>
      </c>
      <c r="D227" s="18">
        <v>599588</v>
      </c>
      <c r="E227" s="18">
        <v>629567</v>
      </c>
      <c r="F227" s="18">
        <v>718638</v>
      </c>
      <c r="G227" s="18">
        <v>644408</v>
      </c>
      <c r="H227" s="18">
        <v>613230</v>
      </c>
      <c r="I227" s="18">
        <v>652319</v>
      </c>
      <c r="J227" s="18">
        <v>635516</v>
      </c>
      <c r="K227" s="18">
        <v>660782</v>
      </c>
      <c r="L227" s="18">
        <v>547880</v>
      </c>
      <c r="M227" s="18">
        <v>621368</v>
      </c>
      <c r="N227" s="18">
        <v>751175</v>
      </c>
    </row>
    <row r="228" spans="1:14" x14ac:dyDescent="0.15">
      <c r="A228" t="s">
        <v>140</v>
      </c>
      <c r="B228" s="19">
        <v>51200401</v>
      </c>
      <c r="C228" s="18">
        <v>194889</v>
      </c>
      <c r="D228" s="18">
        <v>217739</v>
      </c>
      <c r="E228" s="18">
        <v>230260</v>
      </c>
      <c r="F228" s="18">
        <v>263469</v>
      </c>
      <c r="G228" s="18">
        <v>248961</v>
      </c>
      <c r="H228" s="18">
        <v>239607</v>
      </c>
      <c r="I228" s="18">
        <v>246394</v>
      </c>
      <c r="J228" s="18">
        <v>255465</v>
      </c>
      <c r="K228" s="18">
        <v>256654</v>
      </c>
      <c r="L228" s="18">
        <v>215271</v>
      </c>
      <c r="M228" s="18">
        <v>248075</v>
      </c>
      <c r="N228" s="18">
        <v>269487</v>
      </c>
    </row>
    <row r="229" spans="1:14" x14ac:dyDescent="0.15">
      <c r="A229" t="s">
        <v>141</v>
      </c>
      <c r="B229" s="19">
        <v>51800100</v>
      </c>
      <c r="C229" s="18">
        <v>185011</v>
      </c>
      <c r="D229" s="18">
        <v>281304</v>
      </c>
      <c r="E229" s="18">
        <v>371512</v>
      </c>
      <c r="F229" s="18">
        <v>527116</v>
      </c>
      <c r="G229" s="18">
        <v>526545</v>
      </c>
      <c r="H229" s="18">
        <v>430396</v>
      </c>
      <c r="I229" s="18">
        <v>342283</v>
      </c>
      <c r="J229" s="18">
        <v>232340</v>
      </c>
      <c r="K229" s="18">
        <v>352786</v>
      </c>
      <c r="L229" s="18">
        <v>514039</v>
      </c>
      <c r="M229" s="18">
        <v>460044</v>
      </c>
      <c r="N229" s="18">
        <v>405526</v>
      </c>
    </row>
    <row r="230" spans="1:14" x14ac:dyDescent="0.15">
      <c r="A230" t="s">
        <v>142</v>
      </c>
      <c r="B230" s="19">
        <v>52100103</v>
      </c>
      <c r="C230" s="18">
        <v>9996</v>
      </c>
      <c r="D230" s="18">
        <v>11201</v>
      </c>
      <c r="E230" s="18">
        <v>13918</v>
      </c>
      <c r="F230" s="18">
        <v>15452</v>
      </c>
      <c r="G230" s="18">
        <v>11985</v>
      </c>
      <c r="H230" s="18">
        <v>11950</v>
      </c>
      <c r="I230" s="18">
        <v>10823</v>
      </c>
      <c r="J230" s="18">
        <v>12317</v>
      </c>
      <c r="K230" s="18">
        <v>14324</v>
      </c>
      <c r="L230" s="18">
        <v>10759</v>
      </c>
      <c r="M230" s="18">
        <v>7842</v>
      </c>
      <c r="N230" s="18">
        <v>9501</v>
      </c>
    </row>
    <row r="231" spans="1:14" x14ac:dyDescent="0.15">
      <c r="A231" t="s">
        <v>143</v>
      </c>
      <c r="B231" s="19">
        <v>51100103</v>
      </c>
      <c r="C231" s="18">
        <v>483972</v>
      </c>
      <c r="D231" s="18">
        <v>527117</v>
      </c>
      <c r="E231" s="18">
        <v>536534</v>
      </c>
      <c r="F231" s="18">
        <v>612935</v>
      </c>
      <c r="G231" s="18">
        <v>577748</v>
      </c>
      <c r="H231" s="18">
        <v>566748</v>
      </c>
      <c r="I231" s="18">
        <v>552411</v>
      </c>
      <c r="J231" s="18">
        <v>554344</v>
      </c>
      <c r="K231" s="18">
        <v>546736</v>
      </c>
      <c r="L231" s="18">
        <v>525204</v>
      </c>
      <c r="M231" s="18">
        <v>521135</v>
      </c>
      <c r="N231" s="18">
        <v>590181</v>
      </c>
    </row>
    <row r="232" spans="1:14" x14ac:dyDescent="0.15">
      <c r="A232" t="s">
        <v>144</v>
      </c>
      <c r="B232" s="19">
        <v>51100204</v>
      </c>
      <c r="C232" s="18">
        <v>235487</v>
      </c>
      <c r="D232" s="18">
        <v>253413</v>
      </c>
      <c r="E232" s="18">
        <v>259254</v>
      </c>
      <c r="F232" s="18">
        <v>295608</v>
      </c>
      <c r="G232" s="18">
        <v>281933</v>
      </c>
      <c r="H232" s="18">
        <v>272849</v>
      </c>
      <c r="I232" s="18">
        <v>265717</v>
      </c>
      <c r="J232" s="18">
        <v>262769</v>
      </c>
      <c r="K232" s="18">
        <v>258976</v>
      </c>
      <c r="L232" s="18">
        <v>248021</v>
      </c>
      <c r="M232" s="18">
        <v>244482</v>
      </c>
      <c r="N232" s="18">
        <v>280849</v>
      </c>
    </row>
    <row r="233" spans="1:14" x14ac:dyDescent="0.15">
      <c r="A233" t="s">
        <v>145</v>
      </c>
      <c r="B233" s="19">
        <v>52100101</v>
      </c>
      <c r="C233" s="18">
        <v>693889</v>
      </c>
      <c r="D233" s="18">
        <v>686713</v>
      </c>
      <c r="E233" s="18">
        <v>768639</v>
      </c>
      <c r="F233" s="18">
        <v>928602</v>
      </c>
      <c r="G233" s="18">
        <v>799334</v>
      </c>
      <c r="H233" s="18">
        <v>752243</v>
      </c>
      <c r="I233" s="18">
        <v>748781</v>
      </c>
      <c r="J233" s="18">
        <v>746270</v>
      </c>
      <c r="K233" s="18">
        <v>845402</v>
      </c>
      <c r="L233" s="18">
        <v>816409</v>
      </c>
      <c r="M233" s="18">
        <v>920458</v>
      </c>
      <c r="N233" s="18">
        <v>967728</v>
      </c>
    </row>
    <row r="234" spans="1:14" x14ac:dyDescent="0.15">
      <c r="A234" t="s">
        <v>146</v>
      </c>
      <c r="B234" s="19">
        <v>52100000</v>
      </c>
      <c r="C234" s="18">
        <v>0</v>
      </c>
      <c r="D234" s="18">
        <v>0</v>
      </c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</row>
    <row r="235" spans="1:14" x14ac:dyDescent="0.15">
      <c r="A235" t="s">
        <v>147</v>
      </c>
      <c r="B235" s="19">
        <v>52100102</v>
      </c>
      <c r="C235" s="18">
        <v>0</v>
      </c>
      <c r="D235" s="18">
        <v>0</v>
      </c>
      <c r="E235" s="18">
        <v>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8">
        <v>0</v>
      </c>
      <c r="M235" s="18">
        <v>0</v>
      </c>
      <c r="N235" s="18">
        <v>0</v>
      </c>
    </row>
    <row r="236" spans="1:14" x14ac:dyDescent="0.15">
      <c r="A236" t="s">
        <v>148</v>
      </c>
      <c r="B236" s="19">
        <v>52100302</v>
      </c>
      <c r="C236" s="18">
        <v>54079</v>
      </c>
      <c r="D236" s="18">
        <v>48388</v>
      </c>
      <c r="E236" s="18">
        <v>58097</v>
      </c>
      <c r="F236" s="18">
        <v>67418</v>
      </c>
      <c r="G236" s="18">
        <v>53922</v>
      </c>
      <c r="H236" s="18">
        <v>57151</v>
      </c>
      <c r="I236" s="18">
        <v>57567</v>
      </c>
      <c r="J236" s="18">
        <v>61427</v>
      </c>
      <c r="K236" s="18">
        <v>65994</v>
      </c>
      <c r="L236" s="18">
        <v>55069</v>
      </c>
      <c r="M236" s="18">
        <v>60804</v>
      </c>
      <c r="N236" s="18">
        <v>69733</v>
      </c>
    </row>
    <row r="237" spans="1:14" x14ac:dyDescent="0.15">
      <c r="A237" t="s">
        <v>149</v>
      </c>
      <c r="B237" s="19">
        <v>51600000</v>
      </c>
      <c r="C237" s="18">
        <v>3365</v>
      </c>
      <c r="D237" s="18">
        <v>3888</v>
      </c>
      <c r="E237" s="18">
        <v>3725</v>
      </c>
      <c r="F237" s="18">
        <v>4043</v>
      </c>
      <c r="G237" s="18">
        <v>3917</v>
      </c>
      <c r="H237" s="18">
        <v>3923</v>
      </c>
      <c r="I237" s="18">
        <v>3778</v>
      </c>
      <c r="J237" s="18">
        <v>3964</v>
      </c>
      <c r="K237" s="18">
        <v>4037</v>
      </c>
      <c r="L237" s="18">
        <v>3702</v>
      </c>
      <c r="M237" s="18">
        <v>4003</v>
      </c>
      <c r="N237" s="18">
        <v>4629</v>
      </c>
    </row>
    <row r="238" spans="1:14" x14ac:dyDescent="0.15">
      <c r="A238" t="s">
        <v>150</v>
      </c>
      <c r="B238" s="19">
        <v>51700000</v>
      </c>
      <c r="C238" s="18">
        <v>3365</v>
      </c>
      <c r="D238" s="18">
        <v>3888</v>
      </c>
      <c r="E238" s="18">
        <v>3725</v>
      </c>
      <c r="F238" s="18">
        <v>4043</v>
      </c>
      <c r="G238" s="18">
        <v>3917</v>
      </c>
      <c r="H238" s="18">
        <v>3923</v>
      </c>
      <c r="I238" s="18">
        <v>3778</v>
      </c>
      <c r="J238" s="18">
        <v>3964</v>
      </c>
      <c r="K238" s="18">
        <v>4037</v>
      </c>
      <c r="L238" s="18">
        <v>3702</v>
      </c>
      <c r="M238" s="18">
        <v>4003</v>
      </c>
      <c r="N238" s="18">
        <v>4629</v>
      </c>
    </row>
    <row r="239" spans="1:14" x14ac:dyDescent="0.15">
      <c r="A239" t="s">
        <v>151</v>
      </c>
      <c r="B239" s="19">
        <v>51900000</v>
      </c>
      <c r="C239" s="18">
        <v>4634</v>
      </c>
      <c r="D239" s="18">
        <v>5928</v>
      </c>
      <c r="E239" s="18">
        <v>5793</v>
      </c>
      <c r="F239" s="18">
        <v>6850</v>
      </c>
      <c r="G239" s="18">
        <v>6872</v>
      </c>
      <c r="H239" s="18">
        <v>7236</v>
      </c>
      <c r="I239" s="18">
        <v>6549</v>
      </c>
      <c r="J239" s="18">
        <v>6516</v>
      </c>
      <c r="K239" s="18">
        <v>8163</v>
      </c>
      <c r="L239" s="18">
        <v>7757</v>
      </c>
      <c r="M239" s="18">
        <v>7712</v>
      </c>
      <c r="N239" s="18">
        <v>8825</v>
      </c>
    </row>
    <row r="240" spans="1:14" x14ac:dyDescent="0.15">
      <c r="A240" t="s">
        <v>152</v>
      </c>
      <c r="B240" s="19">
        <v>51900201</v>
      </c>
      <c r="C240" s="18">
        <v>0</v>
      </c>
      <c r="D240" s="18">
        <v>0</v>
      </c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0</v>
      </c>
    </row>
    <row r="241" spans="1:14" x14ac:dyDescent="0.15">
      <c r="A241" t="s">
        <v>153</v>
      </c>
      <c r="B241" s="19">
        <v>51900300</v>
      </c>
      <c r="C241" s="18">
        <v>0</v>
      </c>
      <c r="D241" s="18">
        <v>0</v>
      </c>
      <c r="E241" s="18">
        <v>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</row>
    <row r="242" spans="1:14" x14ac:dyDescent="0.15">
      <c r="C242" s="21">
        <f t="shared" ref="C242:N242" si="10">SUM(C222:C241)</f>
        <v>3368262</v>
      </c>
      <c r="D242" s="21">
        <f t="shared" si="10"/>
        <v>3681983</v>
      </c>
      <c r="E242" s="21">
        <f t="shared" si="10"/>
        <v>4068315</v>
      </c>
      <c r="F242" s="21">
        <f t="shared" si="10"/>
        <v>4800187</v>
      </c>
      <c r="G242" s="21">
        <f t="shared" si="10"/>
        <v>4289022</v>
      </c>
      <c r="H242" s="21">
        <f t="shared" si="10"/>
        <v>4210550</v>
      </c>
      <c r="I242" s="21">
        <f t="shared" si="10"/>
        <v>4138782</v>
      </c>
      <c r="J242" s="21">
        <f t="shared" si="10"/>
        <v>4083971</v>
      </c>
      <c r="K242" s="21">
        <f t="shared" si="10"/>
        <v>4447697</v>
      </c>
      <c r="L242" s="21">
        <f t="shared" si="10"/>
        <v>4159796</v>
      </c>
      <c r="M242" s="21">
        <f t="shared" si="10"/>
        <v>4567826</v>
      </c>
      <c r="N242" s="21">
        <f t="shared" si="10"/>
        <v>5077768</v>
      </c>
    </row>
    <row r="244" spans="1:14" x14ac:dyDescent="0.15">
      <c r="B244" s="19" t="s">
        <v>162</v>
      </c>
      <c r="C244" s="18">
        <v>4</v>
      </c>
      <c r="D244" s="18">
        <v>5</v>
      </c>
      <c r="E244" s="18">
        <v>6</v>
      </c>
      <c r="F244" s="18">
        <v>7</v>
      </c>
      <c r="G244" s="18">
        <v>8</v>
      </c>
      <c r="H244" s="18">
        <v>9</v>
      </c>
      <c r="I244" s="18">
        <v>10</v>
      </c>
      <c r="J244" s="18">
        <v>11</v>
      </c>
      <c r="K244" s="18">
        <v>12</v>
      </c>
      <c r="L244" s="18">
        <v>1</v>
      </c>
      <c r="M244" s="18">
        <v>2</v>
      </c>
      <c r="N244" s="18">
        <v>3</v>
      </c>
    </row>
    <row r="245" spans="1:14" x14ac:dyDescent="0.15">
      <c r="A245" t="s">
        <v>134</v>
      </c>
      <c r="B245" s="19">
        <v>52100400</v>
      </c>
      <c r="C245" s="18">
        <v>227161</v>
      </c>
      <c r="D245" s="18">
        <v>220629</v>
      </c>
      <c r="E245" s="18">
        <v>289553</v>
      </c>
      <c r="F245" s="18">
        <v>300330</v>
      </c>
      <c r="G245" s="18">
        <v>203234</v>
      </c>
      <c r="H245" s="18">
        <v>268673</v>
      </c>
      <c r="I245" s="18">
        <v>203399</v>
      </c>
      <c r="J245" s="18">
        <v>258683</v>
      </c>
      <c r="K245" s="18">
        <v>198663</v>
      </c>
      <c r="L245" s="18">
        <v>226375</v>
      </c>
      <c r="M245" s="18">
        <v>279344</v>
      </c>
      <c r="N245" s="18">
        <v>244014</v>
      </c>
    </row>
    <row r="246" spans="1:14" x14ac:dyDescent="0.15">
      <c r="A246" t="s">
        <v>135</v>
      </c>
      <c r="B246" s="19">
        <v>52100401</v>
      </c>
      <c r="C246" s="18">
        <v>460407</v>
      </c>
      <c r="D246" s="18">
        <v>483041</v>
      </c>
      <c r="E246" s="18">
        <v>598034</v>
      </c>
      <c r="F246" s="18">
        <v>536703</v>
      </c>
      <c r="G246" s="18">
        <v>376114</v>
      </c>
      <c r="H246" s="18">
        <v>472470</v>
      </c>
      <c r="I246" s="18">
        <v>515836</v>
      </c>
      <c r="J246" s="18">
        <v>515883</v>
      </c>
      <c r="K246" s="18">
        <v>373157</v>
      </c>
      <c r="L246" s="18">
        <v>390461</v>
      </c>
      <c r="M246" s="18">
        <v>541577</v>
      </c>
      <c r="N246" s="18">
        <v>437486</v>
      </c>
    </row>
    <row r="247" spans="1:14" x14ac:dyDescent="0.15">
      <c r="A247" t="s">
        <v>136</v>
      </c>
      <c r="B247" s="19">
        <v>74500000</v>
      </c>
      <c r="C247" s="18">
        <v>244773</v>
      </c>
      <c r="D247" s="18">
        <v>235589</v>
      </c>
      <c r="E247" s="18">
        <v>297381</v>
      </c>
      <c r="F247" s="18">
        <v>355503</v>
      </c>
      <c r="G247" s="18">
        <v>300694</v>
      </c>
      <c r="H247" s="18">
        <v>339321</v>
      </c>
      <c r="I247" s="18">
        <v>335246</v>
      </c>
      <c r="J247" s="18">
        <v>310267</v>
      </c>
      <c r="K247" s="18">
        <v>345886</v>
      </c>
      <c r="L247" s="18">
        <v>335613</v>
      </c>
      <c r="M247" s="18">
        <v>374085</v>
      </c>
      <c r="N247" s="18">
        <v>398581</v>
      </c>
    </row>
    <row r="248" spans="1:14" x14ac:dyDescent="0.15">
      <c r="A248" t="s">
        <v>137</v>
      </c>
      <c r="B248" s="19">
        <v>51200101</v>
      </c>
      <c r="C248" s="18">
        <v>255947</v>
      </c>
      <c r="D248" s="18">
        <v>243724</v>
      </c>
      <c r="E248" s="18">
        <v>339081</v>
      </c>
      <c r="F248" s="18">
        <v>439787</v>
      </c>
      <c r="G248" s="18">
        <v>387937</v>
      </c>
      <c r="H248" s="18">
        <v>327938</v>
      </c>
      <c r="I248" s="18">
        <v>314274</v>
      </c>
      <c r="J248" s="18">
        <v>328875</v>
      </c>
      <c r="K248" s="18">
        <v>335143</v>
      </c>
      <c r="L248" s="18">
        <v>308864</v>
      </c>
      <c r="M248" s="18">
        <v>350047</v>
      </c>
      <c r="N248" s="18">
        <v>392750</v>
      </c>
    </row>
    <row r="249" spans="1:14" x14ac:dyDescent="0.15">
      <c r="A249" t="s">
        <v>138</v>
      </c>
      <c r="B249" s="19">
        <v>51200201</v>
      </c>
      <c r="C249" s="18">
        <v>431680</v>
      </c>
      <c r="D249" s="18">
        <v>443843</v>
      </c>
      <c r="E249" s="18">
        <v>544958</v>
      </c>
      <c r="F249" s="18">
        <v>647283</v>
      </c>
      <c r="G249" s="18">
        <v>553282</v>
      </c>
      <c r="H249" s="18">
        <v>602796</v>
      </c>
      <c r="I249" s="18">
        <v>597534</v>
      </c>
      <c r="J249" s="18">
        <v>589297</v>
      </c>
      <c r="K249" s="18">
        <v>622228</v>
      </c>
      <c r="L249" s="18">
        <v>552693</v>
      </c>
      <c r="M249" s="18">
        <v>615776</v>
      </c>
      <c r="N249" s="18">
        <v>660551</v>
      </c>
    </row>
    <row r="250" spans="1:14" x14ac:dyDescent="0.15">
      <c r="A250" t="s">
        <v>139</v>
      </c>
      <c r="B250" s="19">
        <v>51200301</v>
      </c>
      <c r="C250" s="18">
        <v>745537</v>
      </c>
      <c r="D250" s="18">
        <v>769352</v>
      </c>
      <c r="E250" s="18">
        <v>975849</v>
      </c>
      <c r="F250" s="18">
        <v>1099773</v>
      </c>
      <c r="G250" s="18">
        <v>989397</v>
      </c>
      <c r="H250" s="18">
        <v>1004643</v>
      </c>
      <c r="I250" s="18">
        <v>1052692</v>
      </c>
      <c r="J250" s="18">
        <v>1196929</v>
      </c>
      <c r="K250" s="18">
        <v>1245634</v>
      </c>
      <c r="L250" s="18">
        <v>1015015</v>
      </c>
      <c r="M250" s="18">
        <v>1125916</v>
      </c>
      <c r="N250" s="18">
        <v>1356200</v>
      </c>
    </row>
    <row r="251" spans="1:14" x14ac:dyDescent="0.15">
      <c r="A251" t="s">
        <v>140</v>
      </c>
      <c r="B251" s="19">
        <v>51200401</v>
      </c>
      <c r="C251" s="18">
        <v>271580</v>
      </c>
      <c r="D251" s="18">
        <v>289866</v>
      </c>
      <c r="E251" s="18">
        <v>376970</v>
      </c>
      <c r="F251" s="18">
        <v>426715</v>
      </c>
      <c r="G251" s="18">
        <v>355010</v>
      </c>
      <c r="H251" s="18">
        <v>380041</v>
      </c>
      <c r="I251" s="18">
        <v>389516</v>
      </c>
      <c r="J251" s="18">
        <v>387147</v>
      </c>
      <c r="K251" s="18">
        <v>396327</v>
      </c>
      <c r="L251" s="18">
        <v>328313</v>
      </c>
      <c r="M251" s="18">
        <v>381438</v>
      </c>
      <c r="N251" s="18">
        <v>463396</v>
      </c>
    </row>
    <row r="252" spans="1:14" x14ac:dyDescent="0.15">
      <c r="A252" t="s">
        <v>141</v>
      </c>
      <c r="B252" s="19">
        <v>51800100</v>
      </c>
      <c r="C252" s="18">
        <v>299426</v>
      </c>
      <c r="D252" s="18">
        <v>380978</v>
      </c>
      <c r="E252" s="18">
        <v>613738</v>
      </c>
      <c r="F252" s="18">
        <v>828702</v>
      </c>
      <c r="G252" s="18">
        <v>894594</v>
      </c>
      <c r="H252" s="18">
        <v>722897</v>
      </c>
      <c r="I252" s="18">
        <v>551924</v>
      </c>
      <c r="J252" s="18">
        <v>474730</v>
      </c>
      <c r="K252" s="18">
        <v>618103</v>
      </c>
      <c r="L252" s="18">
        <v>698658</v>
      </c>
      <c r="M252" s="18">
        <v>761427</v>
      </c>
      <c r="N252" s="18">
        <v>630264</v>
      </c>
    </row>
    <row r="253" spans="1:14" x14ac:dyDescent="0.15">
      <c r="A253" t="s">
        <v>142</v>
      </c>
      <c r="B253" s="19">
        <v>52100103</v>
      </c>
      <c r="C253" s="18">
        <v>8889</v>
      </c>
      <c r="D253" s="18">
        <v>9372</v>
      </c>
      <c r="E253" s="18">
        <v>11756</v>
      </c>
      <c r="F253" s="18">
        <v>16249</v>
      </c>
      <c r="G253" s="18">
        <v>14977</v>
      </c>
      <c r="H253" s="18">
        <v>21549</v>
      </c>
      <c r="I253" s="18">
        <v>15924</v>
      </c>
      <c r="J253" s="18">
        <v>12991</v>
      </c>
      <c r="K253" s="18">
        <v>14807</v>
      </c>
      <c r="L253" s="18">
        <v>16342</v>
      </c>
      <c r="M253" s="18">
        <v>11233</v>
      </c>
      <c r="N253" s="18">
        <v>12633</v>
      </c>
    </row>
    <row r="254" spans="1:14" x14ac:dyDescent="0.15">
      <c r="A254" t="s">
        <v>143</v>
      </c>
      <c r="B254" s="19">
        <v>51100103</v>
      </c>
      <c r="C254" s="18">
        <v>594971</v>
      </c>
      <c r="D254" s="18">
        <v>647242</v>
      </c>
      <c r="E254" s="18">
        <v>819898</v>
      </c>
      <c r="F254" s="18">
        <v>1001694</v>
      </c>
      <c r="G254" s="18">
        <v>1069740</v>
      </c>
      <c r="H254" s="18">
        <v>978474</v>
      </c>
      <c r="I254" s="18">
        <v>1047821</v>
      </c>
      <c r="J254" s="18">
        <v>998702</v>
      </c>
      <c r="K254" s="18">
        <v>1095358</v>
      </c>
      <c r="L254" s="18">
        <v>1081430</v>
      </c>
      <c r="M254" s="18">
        <v>980849</v>
      </c>
      <c r="N254" s="18">
        <v>1099020</v>
      </c>
    </row>
    <row r="255" spans="1:14" x14ac:dyDescent="0.15">
      <c r="A255" t="s">
        <v>144</v>
      </c>
      <c r="B255" s="19">
        <v>51100204</v>
      </c>
      <c r="C255" s="18">
        <v>279113</v>
      </c>
      <c r="D255" s="18">
        <v>303924</v>
      </c>
      <c r="E255" s="18">
        <v>387337</v>
      </c>
      <c r="F255" s="18">
        <v>443981</v>
      </c>
      <c r="G255" s="18">
        <v>534060</v>
      </c>
      <c r="H255" s="18">
        <v>456162</v>
      </c>
      <c r="I255" s="18">
        <v>477304</v>
      </c>
      <c r="J255" s="18">
        <v>444332</v>
      </c>
      <c r="K255" s="18">
        <v>484426</v>
      </c>
      <c r="L255" s="18">
        <v>471829</v>
      </c>
      <c r="M255" s="18">
        <v>434188</v>
      </c>
      <c r="N255" s="18">
        <v>486814</v>
      </c>
    </row>
    <row r="256" spans="1:14" x14ac:dyDescent="0.15">
      <c r="A256" t="s">
        <v>145</v>
      </c>
      <c r="B256" s="19">
        <v>52100101</v>
      </c>
      <c r="C256" s="18">
        <v>851450</v>
      </c>
      <c r="D256" s="18">
        <v>764537</v>
      </c>
      <c r="E256" s="18">
        <v>912338</v>
      </c>
      <c r="F256" s="18">
        <v>1100350</v>
      </c>
      <c r="G256" s="18">
        <v>1036114</v>
      </c>
      <c r="H256" s="18">
        <v>1189617</v>
      </c>
      <c r="I256" s="18">
        <v>1182333</v>
      </c>
      <c r="J256" s="18">
        <v>1332779</v>
      </c>
      <c r="K256" s="18">
        <v>1572971</v>
      </c>
      <c r="L256" s="18">
        <v>1706892</v>
      </c>
      <c r="M256" s="18">
        <v>1680649</v>
      </c>
      <c r="N256" s="18">
        <v>1683814</v>
      </c>
    </row>
    <row r="257" spans="1:14" x14ac:dyDescent="0.15">
      <c r="A257" t="s">
        <v>146</v>
      </c>
      <c r="B257" s="19">
        <v>52100000</v>
      </c>
      <c r="C257" s="18">
        <v>0</v>
      </c>
      <c r="D257" s="18">
        <v>0</v>
      </c>
      <c r="E257" s="18">
        <v>0</v>
      </c>
      <c r="F257" s="18">
        <v>0</v>
      </c>
      <c r="G257" s="18">
        <v>0</v>
      </c>
      <c r="H257" s="18">
        <v>0</v>
      </c>
      <c r="I257" s="18">
        <v>0</v>
      </c>
      <c r="J257" s="18">
        <v>0</v>
      </c>
      <c r="K257" s="18">
        <v>0</v>
      </c>
      <c r="L257" s="18">
        <v>0</v>
      </c>
      <c r="M257" s="18">
        <v>0</v>
      </c>
      <c r="N257" s="18">
        <v>0</v>
      </c>
    </row>
    <row r="258" spans="1:14" x14ac:dyDescent="0.15">
      <c r="A258" t="s">
        <v>147</v>
      </c>
      <c r="B258" s="19">
        <v>52100102</v>
      </c>
      <c r="C258" s="18">
        <v>0</v>
      </c>
      <c r="D258" s="18">
        <v>0</v>
      </c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</row>
    <row r="259" spans="1:14" x14ac:dyDescent="0.15">
      <c r="A259" t="s">
        <v>148</v>
      </c>
      <c r="B259" s="19">
        <v>52100302</v>
      </c>
      <c r="C259" s="18">
        <v>67568</v>
      </c>
      <c r="D259" s="18">
        <v>67390</v>
      </c>
      <c r="E259" s="18">
        <v>75444</v>
      </c>
      <c r="F259" s="18">
        <v>86290</v>
      </c>
      <c r="G259" s="18">
        <v>76738</v>
      </c>
      <c r="H259" s="18">
        <v>91318</v>
      </c>
      <c r="I259" s="18">
        <v>92852</v>
      </c>
      <c r="J259" s="18">
        <v>102636</v>
      </c>
      <c r="K259" s="18">
        <v>112159</v>
      </c>
      <c r="L259" s="18">
        <v>100759</v>
      </c>
      <c r="M259" s="18">
        <v>113900</v>
      </c>
      <c r="N259" s="18">
        <v>117034</v>
      </c>
    </row>
    <row r="260" spans="1:14" x14ac:dyDescent="0.15">
      <c r="A260" t="s">
        <v>149</v>
      </c>
      <c r="B260" s="19">
        <v>51600000</v>
      </c>
      <c r="C260" s="18">
        <v>4693</v>
      </c>
      <c r="D260" s="18">
        <v>4565</v>
      </c>
      <c r="E260" s="18">
        <v>5076</v>
      </c>
      <c r="F260" s="18">
        <v>5911</v>
      </c>
      <c r="G260" s="18">
        <v>5451</v>
      </c>
      <c r="H260" s="18">
        <v>5313</v>
      </c>
      <c r="I260" s="18">
        <v>6358</v>
      </c>
      <c r="J260" s="18">
        <v>6410</v>
      </c>
      <c r="K260" s="18">
        <v>7267</v>
      </c>
      <c r="L260" s="18">
        <v>6735</v>
      </c>
      <c r="M260" s="18">
        <v>6485</v>
      </c>
      <c r="N260" s="18">
        <v>7143</v>
      </c>
    </row>
    <row r="261" spans="1:14" x14ac:dyDescent="0.15">
      <c r="A261" t="s">
        <v>150</v>
      </c>
      <c r="B261" s="19">
        <v>51700000</v>
      </c>
      <c r="C261" s="18">
        <v>4693</v>
      </c>
      <c r="D261" s="18">
        <v>4565</v>
      </c>
      <c r="E261" s="18">
        <v>5076</v>
      </c>
      <c r="F261" s="18">
        <v>5911</v>
      </c>
      <c r="G261" s="18">
        <v>5451</v>
      </c>
      <c r="H261" s="18">
        <v>5313</v>
      </c>
      <c r="I261" s="18">
        <v>6358</v>
      </c>
      <c r="J261" s="18">
        <v>6410</v>
      </c>
      <c r="K261" s="18">
        <v>7267</v>
      </c>
      <c r="L261" s="18">
        <v>6735</v>
      </c>
      <c r="M261" s="18">
        <v>6485</v>
      </c>
      <c r="N261" s="18">
        <v>7143</v>
      </c>
    </row>
    <row r="262" spans="1:14" x14ac:dyDescent="0.15">
      <c r="A262" t="s">
        <v>151</v>
      </c>
      <c r="B262" s="19">
        <v>51900000</v>
      </c>
      <c r="C262" s="18">
        <v>8743</v>
      </c>
      <c r="D262" s="18">
        <v>9063</v>
      </c>
      <c r="E262" s="18">
        <v>10982</v>
      </c>
      <c r="F262" s="18">
        <v>13809</v>
      </c>
      <c r="G262" s="18">
        <v>11681</v>
      </c>
      <c r="H262" s="18">
        <v>12976</v>
      </c>
      <c r="I262" s="18">
        <v>13608</v>
      </c>
      <c r="J262" s="18">
        <v>12782</v>
      </c>
      <c r="K262" s="18">
        <v>14807</v>
      </c>
      <c r="L262" s="18">
        <v>12259</v>
      </c>
      <c r="M262" s="18">
        <v>11015</v>
      </c>
      <c r="N262" s="18">
        <v>12414</v>
      </c>
    </row>
    <row r="263" spans="1:14" x14ac:dyDescent="0.15">
      <c r="A263" t="s">
        <v>152</v>
      </c>
      <c r="B263" s="19">
        <v>51900201</v>
      </c>
      <c r="C263" s="18">
        <v>0</v>
      </c>
      <c r="D263" s="18">
        <v>0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</row>
    <row r="264" spans="1:14" x14ac:dyDescent="0.15">
      <c r="A264" t="s">
        <v>153</v>
      </c>
      <c r="B264" s="19">
        <v>51900300</v>
      </c>
      <c r="C264" s="18">
        <v>0</v>
      </c>
      <c r="D264" s="18">
        <v>0</v>
      </c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</row>
    <row r="265" spans="1:14" x14ac:dyDescent="0.15">
      <c r="C265" s="21">
        <f t="shared" ref="C265:N265" si="11">SUM(C245:C264)</f>
        <v>4756631</v>
      </c>
      <c r="D265" s="21">
        <f t="shared" si="11"/>
        <v>4877680</v>
      </c>
      <c r="E265" s="21">
        <f t="shared" si="11"/>
        <v>6263471</v>
      </c>
      <c r="F265" s="21">
        <f t="shared" si="11"/>
        <v>7308991</v>
      </c>
      <c r="G265" s="21">
        <f t="shared" si="11"/>
        <v>6814474</v>
      </c>
      <c r="H265" s="21">
        <f t="shared" si="11"/>
        <v>6879501</v>
      </c>
      <c r="I265" s="21">
        <f t="shared" si="11"/>
        <v>6802979</v>
      </c>
      <c r="J265" s="21">
        <f t="shared" si="11"/>
        <v>6978853</v>
      </c>
      <c r="K265" s="21">
        <f t="shared" si="11"/>
        <v>7444203</v>
      </c>
      <c r="L265" s="21">
        <f t="shared" si="11"/>
        <v>7258973</v>
      </c>
      <c r="M265" s="21">
        <f t="shared" si="11"/>
        <v>7674414</v>
      </c>
      <c r="N265" s="21">
        <f t="shared" si="11"/>
        <v>8009257</v>
      </c>
    </row>
    <row r="267" spans="1:14" x14ac:dyDescent="0.15">
      <c r="B267" s="19" t="s">
        <v>163</v>
      </c>
      <c r="C267" s="18">
        <v>4</v>
      </c>
      <c r="D267" s="18">
        <v>5</v>
      </c>
      <c r="E267" s="18">
        <v>6</v>
      </c>
      <c r="F267" s="18">
        <v>7</v>
      </c>
      <c r="G267" s="18">
        <v>8</v>
      </c>
      <c r="H267" s="18">
        <v>9</v>
      </c>
      <c r="I267" s="18">
        <v>10</v>
      </c>
      <c r="J267" s="18">
        <v>11</v>
      </c>
      <c r="K267" s="18">
        <v>12</v>
      </c>
      <c r="L267" s="18">
        <v>1</v>
      </c>
      <c r="M267" s="18">
        <v>2</v>
      </c>
      <c r="N267" s="18">
        <v>3</v>
      </c>
    </row>
    <row r="268" spans="1:14" x14ac:dyDescent="0.15">
      <c r="A268" t="s">
        <v>164</v>
      </c>
      <c r="B268">
        <v>52100400</v>
      </c>
      <c r="C268" s="18">
        <v>262172</v>
      </c>
      <c r="D268" s="18">
        <v>209328</v>
      </c>
      <c r="E268" s="18">
        <v>256497</v>
      </c>
      <c r="F268" s="18">
        <v>288993</v>
      </c>
      <c r="G268" s="18">
        <v>189857</v>
      </c>
      <c r="H268" s="18">
        <v>239812</v>
      </c>
      <c r="I268" s="18">
        <v>217551</v>
      </c>
      <c r="J268" s="18">
        <v>193185</v>
      </c>
      <c r="K268" s="18">
        <v>172401</v>
      </c>
      <c r="L268" s="18">
        <v>151371</v>
      </c>
      <c r="M268" s="18">
        <v>199335</v>
      </c>
      <c r="N268" s="18">
        <v>231673</v>
      </c>
    </row>
    <row r="269" spans="1:14" x14ac:dyDescent="0.15">
      <c r="A269" t="s">
        <v>165</v>
      </c>
      <c r="B269">
        <v>52100401</v>
      </c>
      <c r="C269" s="18">
        <v>467547</v>
      </c>
      <c r="D269" s="18">
        <v>347217</v>
      </c>
      <c r="E269" s="18">
        <v>498275</v>
      </c>
      <c r="F269" s="18">
        <v>641179</v>
      </c>
      <c r="G269" s="18">
        <v>460151</v>
      </c>
      <c r="H269" s="18">
        <v>546881</v>
      </c>
      <c r="I269" s="18">
        <v>441532</v>
      </c>
      <c r="J269" s="18">
        <v>455269</v>
      </c>
      <c r="K269" s="18">
        <v>430408</v>
      </c>
      <c r="L269" s="18">
        <v>424317</v>
      </c>
      <c r="M269" s="18">
        <v>503640</v>
      </c>
      <c r="N269" s="18">
        <v>490331</v>
      </c>
    </row>
    <row r="270" spans="1:14" x14ac:dyDescent="0.15">
      <c r="A270" t="s">
        <v>166</v>
      </c>
      <c r="B270">
        <v>74500000</v>
      </c>
      <c r="C270" s="18">
        <v>347667</v>
      </c>
      <c r="D270" s="18">
        <v>263009</v>
      </c>
      <c r="E270" s="18">
        <v>321036</v>
      </c>
      <c r="F270" s="18">
        <v>385117</v>
      </c>
      <c r="G270" s="18">
        <v>287676</v>
      </c>
      <c r="H270" s="18">
        <v>327270</v>
      </c>
      <c r="I270" s="18">
        <v>286817</v>
      </c>
      <c r="J270" s="18">
        <v>293780</v>
      </c>
      <c r="K270" s="18">
        <v>286414</v>
      </c>
      <c r="L270" s="18">
        <v>245311</v>
      </c>
      <c r="M270" s="18">
        <v>252202</v>
      </c>
      <c r="N270" s="18">
        <v>280695</v>
      </c>
    </row>
    <row r="271" spans="1:14" x14ac:dyDescent="0.15">
      <c r="A271" t="s">
        <v>167</v>
      </c>
      <c r="B271">
        <v>51200101</v>
      </c>
      <c r="C271" s="18">
        <v>353786</v>
      </c>
      <c r="D271" s="18">
        <v>295808</v>
      </c>
      <c r="E271" s="18">
        <v>329762</v>
      </c>
      <c r="F271" s="18">
        <v>438281</v>
      </c>
      <c r="G271" s="18">
        <v>380780</v>
      </c>
      <c r="H271" s="18">
        <v>373171</v>
      </c>
      <c r="I271" s="18">
        <v>323152</v>
      </c>
      <c r="J271" s="18">
        <v>277011</v>
      </c>
      <c r="K271" s="18">
        <v>273491</v>
      </c>
      <c r="L271" s="18">
        <v>214941</v>
      </c>
      <c r="M271" s="18">
        <v>245195</v>
      </c>
      <c r="N271" s="18">
        <v>257690</v>
      </c>
    </row>
    <row r="272" spans="1:14" x14ac:dyDescent="0.15">
      <c r="A272" t="s">
        <v>168</v>
      </c>
      <c r="B272">
        <v>51200201</v>
      </c>
      <c r="C272" s="18">
        <v>618954</v>
      </c>
      <c r="D272" s="18">
        <v>453596</v>
      </c>
      <c r="E272" s="18">
        <v>546488</v>
      </c>
      <c r="F272" s="18">
        <v>614988</v>
      </c>
      <c r="G272" s="18">
        <v>454247</v>
      </c>
      <c r="H272" s="18">
        <v>553085</v>
      </c>
      <c r="I272" s="18">
        <v>488977</v>
      </c>
      <c r="J272" s="18">
        <v>480014</v>
      </c>
      <c r="K272" s="18">
        <v>427196</v>
      </c>
      <c r="L272" s="18">
        <v>308838</v>
      </c>
      <c r="M272" s="18">
        <v>421634</v>
      </c>
      <c r="N272" s="18">
        <v>433961</v>
      </c>
    </row>
    <row r="273" spans="1:14" x14ac:dyDescent="0.15">
      <c r="A273" t="s">
        <v>169</v>
      </c>
      <c r="B273">
        <v>51200301</v>
      </c>
      <c r="C273" s="18">
        <v>1114930</v>
      </c>
      <c r="D273" s="18">
        <v>814734</v>
      </c>
      <c r="E273" s="18">
        <v>933686</v>
      </c>
      <c r="F273" s="18">
        <v>1081617</v>
      </c>
      <c r="G273" s="18">
        <v>867509</v>
      </c>
      <c r="H273" s="18">
        <v>990432</v>
      </c>
      <c r="I273" s="18">
        <v>891677</v>
      </c>
      <c r="J273" s="18">
        <v>925860</v>
      </c>
      <c r="K273" s="18">
        <v>882876</v>
      </c>
      <c r="L273" s="18">
        <v>683908</v>
      </c>
      <c r="M273" s="18">
        <v>831949</v>
      </c>
      <c r="N273" s="18">
        <v>891478</v>
      </c>
    </row>
    <row r="274" spans="1:14" x14ac:dyDescent="0.15">
      <c r="A274" t="s">
        <v>170</v>
      </c>
      <c r="B274">
        <v>51200401</v>
      </c>
      <c r="C274" s="18">
        <v>375381</v>
      </c>
      <c r="D274" s="18">
        <v>289305</v>
      </c>
      <c r="E274" s="18">
        <v>353403</v>
      </c>
      <c r="F274" s="18">
        <v>397335</v>
      </c>
      <c r="G274" s="18">
        <v>300731</v>
      </c>
      <c r="H274" s="18">
        <v>342861</v>
      </c>
      <c r="I274" s="18">
        <v>303054</v>
      </c>
      <c r="J274" s="18">
        <v>323392</v>
      </c>
      <c r="K274" s="18">
        <v>297471</v>
      </c>
      <c r="L274" s="18">
        <v>243368</v>
      </c>
      <c r="M274" s="18">
        <v>279216</v>
      </c>
      <c r="N274" s="18">
        <v>298147</v>
      </c>
    </row>
    <row r="275" spans="1:14" x14ac:dyDescent="0.15">
      <c r="A275" t="s">
        <v>171</v>
      </c>
      <c r="B275">
        <v>51800100</v>
      </c>
      <c r="C275" s="18">
        <v>464518</v>
      </c>
      <c r="D275" s="18">
        <v>461982</v>
      </c>
      <c r="E275" s="18">
        <v>559635</v>
      </c>
      <c r="F275" s="18">
        <v>914254</v>
      </c>
      <c r="G275" s="18">
        <v>1036881</v>
      </c>
      <c r="H275" s="18">
        <v>810150</v>
      </c>
      <c r="I275" s="18">
        <v>414488</v>
      </c>
      <c r="J275" s="18">
        <v>382180</v>
      </c>
      <c r="K275" s="18">
        <v>478281</v>
      </c>
      <c r="L275" s="18">
        <v>571441</v>
      </c>
      <c r="M275" s="18">
        <v>512131</v>
      </c>
      <c r="N275" s="18">
        <v>566611</v>
      </c>
    </row>
    <row r="276" spans="1:14" x14ac:dyDescent="0.15">
      <c r="A276" t="s">
        <v>172</v>
      </c>
      <c r="B276">
        <v>52100101</v>
      </c>
      <c r="C276" s="18">
        <v>10186</v>
      </c>
      <c r="D276" s="18">
        <v>8442</v>
      </c>
      <c r="E276" s="18">
        <v>11662</v>
      </c>
      <c r="F276" s="18">
        <v>12804</v>
      </c>
      <c r="G276" s="18">
        <v>11995</v>
      </c>
      <c r="H276" s="18">
        <v>10945</v>
      </c>
      <c r="I276" s="18">
        <v>8279</v>
      </c>
      <c r="J276" s="18">
        <v>6792</v>
      </c>
      <c r="K276" s="18">
        <v>6006</v>
      </c>
      <c r="L276" s="18">
        <v>4919</v>
      </c>
      <c r="M276" s="18">
        <v>4607</v>
      </c>
      <c r="N276" s="18">
        <v>5577</v>
      </c>
    </row>
    <row r="277" spans="1:14" x14ac:dyDescent="0.15">
      <c r="A277" t="s">
        <v>173</v>
      </c>
      <c r="B277">
        <v>51100103</v>
      </c>
      <c r="C277" s="18">
        <v>997063</v>
      </c>
      <c r="D277" s="18">
        <v>840302</v>
      </c>
      <c r="E277" s="18">
        <v>878112</v>
      </c>
      <c r="F277" s="18">
        <v>958450</v>
      </c>
      <c r="G277" s="18">
        <v>908119</v>
      </c>
      <c r="H277" s="18">
        <v>807999</v>
      </c>
      <c r="I277" s="18">
        <v>711460</v>
      </c>
      <c r="J277" s="18">
        <v>721038</v>
      </c>
      <c r="K277" s="18">
        <v>717999</v>
      </c>
      <c r="L277" s="18">
        <v>713015</v>
      </c>
      <c r="M277" s="18">
        <v>684330</v>
      </c>
      <c r="N277" s="18">
        <v>717295</v>
      </c>
    </row>
    <row r="278" spans="1:14" x14ac:dyDescent="0.15">
      <c r="A278" t="s">
        <v>174</v>
      </c>
      <c r="B278">
        <v>51100204</v>
      </c>
      <c r="C278" s="18">
        <v>442284</v>
      </c>
      <c r="D278" s="18">
        <v>383219</v>
      </c>
      <c r="E278" s="18">
        <v>395385</v>
      </c>
      <c r="F278" s="18">
        <v>433152</v>
      </c>
      <c r="G278" s="18">
        <v>412389</v>
      </c>
      <c r="H278" s="18">
        <v>363322</v>
      </c>
      <c r="I278" s="18">
        <v>314411</v>
      </c>
      <c r="J278" s="18">
        <v>316534</v>
      </c>
      <c r="K278" s="18">
        <v>314247</v>
      </c>
      <c r="L278" s="18">
        <v>314621</v>
      </c>
      <c r="M278" s="18">
        <v>296108</v>
      </c>
      <c r="N278" s="18">
        <v>307569</v>
      </c>
    </row>
    <row r="279" spans="1:14" x14ac:dyDescent="0.15">
      <c r="A279" t="s">
        <v>175</v>
      </c>
      <c r="B279">
        <v>52100101</v>
      </c>
      <c r="C279" s="18">
        <v>1359853</v>
      </c>
      <c r="D279" s="18">
        <v>1153836</v>
      </c>
      <c r="E279" s="18">
        <v>1366934</v>
      </c>
      <c r="F279" s="18">
        <v>1545536</v>
      </c>
      <c r="G279" s="18">
        <v>1349898</v>
      </c>
      <c r="H279" s="18">
        <v>1290162</v>
      </c>
      <c r="I279" s="18">
        <v>1134706</v>
      </c>
      <c r="J279" s="18">
        <v>1201219</v>
      </c>
      <c r="K279" s="18">
        <v>1215932</v>
      </c>
      <c r="L279" s="18">
        <v>1134917</v>
      </c>
      <c r="M279" s="18">
        <v>1105489</v>
      </c>
      <c r="N279" s="18">
        <v>1356765</v>
      </c>
    </row>
    <row r="280" spans="1:14" x14ac:dyDescent="0.15">
      <c r="A280" t="s">
        <v>176</v>
      </c>
      <c r="B280">
        <v>52100000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</row>
    <row r="281" spans="1:14" x14ac:dyDescent="0.15">
      <c r="A281" t="s">
        <v>177</v>
      </c>
      <c r="B281">
        <v>52100102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</row>
    <row r="282" spans="1:14" x14ac:dyDescent="0.15">
      <c r="A282" t="s">
        <v>178</v>
      </c>
      <c r="B282">
        <v>52100302</v>
      </c>
      <c r="C282" s="18">
        <v>97202</v>
      </c>
      <c r="D282" s="18">
        <v>76390</v>
      </c>
      <c r="E282" s="18">
        <v>95023</v>
      </c>
      <c r="F282" s="18">
        <v>105848</v>
      </c>
      <c r="G282" s="18">
        <v>91105</v>
      </c>
      <c r="H282" s="18">
        <v>90804</v>
      </c>
      <c r="I282" s="18">
        <v>72199</v>
      </c>
      <c r="J282" s="18">
        <v>80761</v>
      </c>
      <c r="K282" s="18">
        <v>70757</v>
      </c>
      <c r="L282" s="18">
        <v>62911</v>
      </c>
      <c r="M282" s="18">
        <v>69999</v>
      </c>
      <c r="N282" s="18">
        <v>86642</v>
      </c>
    </row>
    <row r="283" spans="1:14" x14ac:dyDescent="0.15">
      <c r="A283" t="s">
        <v>179</v>
      </c>
      <c r="B283">
        <v>51600000</v>
      </c>
      <c r="C283" s="18">
        <v>6696</v>
      </c>
      <c r="D283" s="18">
        <v>5440</v>
      </c>
      <c r="E283" s="18">
        <v>5713</v>
      </c>
      <c r="F283" s="18">
        <v>6286</v>
      </c>
      <c r="G283" s="18">
        <v>5846</v>
      </c>
      <c r="H283" s="18">
        <v>5163</v>
      </c>
      <c r="I283" s="18">
        <v>4918</v>
      </c>
      <c r="J283" s="18">
        <v>4856</v>
      </c>
      <c r="K283" s="18">
        <v>4810</v>
      </c>
      <c r="L283" s="18">
        <v>5168</v>
      </c>
      <c r="M283" s="18">
        <v>4453</v>
      </c>
      <c r="N283" s="18">
        <v>4213</v>
      </c>
    </row>
    <row r="284" spans="1:14" x14ac:dyDescent="0.15">
      <c r="A284" t="s">
        <v>180</v>
      </c>
      <c r="B284">
        <v>51700000</v>
      </c>
      <c r="C284" s="18">
        <v>6696</v>
      </c>
      <c r="D284" s="18">
        <v>5440</v>
      </c>
      <c r="E284" s="18">
        <v>5713</v>
      </c>
      <c r="F284" s="18">
        <v>6286</v>
      </c>
      <c r="G284" s="18">
        <v>5846</v>
      </c>
      <c r="H284" s="18">
        <v>5163</v>
      </c>
      <c r="I284" s="18">
        <v>4918</v>
      </c>
      <c r="J284" s="18">
        <v>4856</v>
      </c>
      <c r="K284" s="18">
        <v>4810</v>
      </c>
      <c r="L284" s="18">
        <v>5168</v>
      </c>
      <c r="M284" s="18">
        <v>4453</v>
      </c>
      <c r="N284" s="18">
        <v>4213</v>
      </c>
    </row>
    <row r="285" spans="1:14" x14ac:dyDescent="0.15">
      <c r="A285" t="s">
        <v>181</v>
      </c>
      <c r="B285">
        <v>51900000</v>
      </c>
      <c r="C285" s="18">
        <v>10186</v>
      </c>
      <c r="D285" s="18">
        <v>8442</v>
      </c>
      <c r="E285" s="18">
        <v>11140</v>
      </c>
      <c r="F285" s="18">
        <v>12804</v>
      </c>
      <c r="G285" s="18">
        <v>11268</v>
      </c>
      <c r="H285" s="18">
        <v>9961</v>
      </c>
      <c r="I285" s="18">
        <v>8279</v>
      </c>
      <c r="J285" s="18">
        <v>6792</v>
      </c>
      <c r="K285" s="18">
        <v>6006</v>
      </c>
      <c r="L285" s="18">
        <v>4919</v>
      </c>
      <c r="M285" s="18">
        <v>4607</v>
      </c>
      <c r="N285" s="18">
        <v>5577</v>
      </c>
    </row>
    <row r="286" spans="1:14" x14ac:dyDescent="0.15">
      <c r="A286" t="s">
        <v>182</v>
      </c>
      <c r="B286">
        <v>51900200</v>
      </c>
      <c r="C286" s="18">
        <v>0</v>
      </c>
      <c r="D286" s="18">
        <v>0</v>
      </c>
      <c r="E286" s="18">
        <v>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x14ac:dyDescent="0.15">
      <c r="A287" t="s">
        <v>183</v>
      </c>
      <c r="B287">
        <v>51900300</v>
      </c>
      <c r="C287" s="18">
        <v>0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x14ac:dyDescent="0.15">
      <c r="C288" s="21">
        <f t="shared" ref="C288" si="12">SUM(C268:C287)</f>
        <v>6935121</v>
      </c>
      <c r="D288" s="21">
        <f t="shared" ref="D288:N288" si="13">SUM(D268:D287)</f>
        <v>5616490</v>
      </c>
      <c r="E288" s="21">
        <f t="shared" si="13"/>
        <v>6568464</v>
      </c>
      <c r="F288" s="21">
        <f t="shared" si="13"/>
        <v>7842930</v>
      </c>
      <c r="G288" s="21">
        <f t="shared" si="13"/>
        <v>6774298</v>
      </c>
      <c r="H288" s="21">
        <f t="shared" si="13"/>
        <v>6767181</v>
      </c>
      <c r="I288" s="21">
        <f t="shared" si="13"/>
        <v>5626418</v>
      </c>
      <c r="J288" s="21">
        <f t="shared" si="13"/>
        <v>5673539</v>
      </c>
      <c r="K288" s="21">
        <f t="shared" si="13"/>
        <v>5589105</v>
      </c>
      <c r="L288" s="21">
        <f t="shared" si="13"/>
        <v>5089133</v>
      </c>
      <c r="M288" s="21">
        <f t="shared" si="13"/>
        <v>5419348</v>
      </c>
      <c r="N288" s="21">
        <f t="shared" si="13"/>
        <v>5938437</v>
      </c>
    </row>
    <row r="290" spans="1:7" x14ac:dyDescent="0.15">
      <c r="B290" s="19" t="s">
        <v>188</v>
      </c>
      <c r="C290" s="21">
        <v>4</v>
      </c>
      <c r="D290" s="21">
        <v>5</v>
      </c>
      <c r="E290" s="21">
        <v>6</v>
      </c>
      <c r="F290" s="21">
        <v>7</v>
      </c>
      <c r="G290" s="21">
        <v>8</v>
      </c>
    </row>
    <row r="291" spans="1:7" x14ac:dyDescent="0.15">
      <c r="A291" t="s">
        <v>164</v>
      </c>
      <c r="B291">
        <v>52100400</v>
      </c>
      <c r="C291" s="18">
        <v>246709</v>
      </c>
      <c r="D291" s="18">
        <v>248739</v>
      </c>
      <c r="E291" s="18">
        <v>233645</v>
      </c>
      <c r="F291" s="18">
        <v>281724</v>
      </c>
      <c r="G291" s="18">
        <v>206748</v>
      </c>
    </row>
    <row r="292" spans="1:7" x14ac:dyDescent="0.15">
      <c r="A292" t="s">
        <v>165</v>
      </c>
      <c r="B292">
        <v>52100401</v>
      </c>
      <c r="C292" s="18">
        <v>549482</v>
      </c>
      <c r="D292" s="18">
        <v>584463</v>
      </c>
      <c r="E292" s="18">
        <v>557261</v>
      </c>
      <c r="F292" s="18">
        <v>634389</v>
      </c>
      <c r="G292" s="18">
        <v>515986</v>
      </c>
    </row>
    <row r="293" spans="1:7" x14ac:dyDescent="0.15">
      <c r="A293" t="s">
        <v>166</v>
      </c>
      <c r="B293">
        <v>74500000</v>
      </c>
      <c r="C293" s="18">
        <v>264867</v>
      </c>
      <c r="D293" s="18">
        <v>308310</v>
      </c>
      <c r="E293" s="18">
        <v>297145</v>
      </c>
      <c r="F293" s="18">
        <v>341078</v>
      </c>
      <c r="G293" s="18">
        <v>299207</v>
      </c>
    </row>
    <row r="294" spans="1:7" x14ac:dyDescent="0.15">
      <c r="A294" t="s">
        <v>167</v>
      </c>
      <c r="B294">
        <v>51200101</v>
      </c>
      <c r="C294" s="18">
        <v>267115</v>
      </c>
      <c r="D294" s="18">
        <v>318306</v>
      </c>
      <c r="E294" s="18">
        <v>347112</v>
      </c>
      <c r="F294" s="18">
        <v>426356</v>
      </c>
      <c r="G294" s="18">
        <v>375361</v>
      </c>
    </row>
    <row r="295" spans="1:7" x14ac:dyDescent="0.15">
      <c r="A295" t="s">
        <v>168</v>
      </c>
      <c r="B295">
        <v>51200201</v>
      </c>
      <c r="C295" s="18">
        <v>428772</v>
      </c>
      <c r="D295" s="18">
        <v>467575</v>
      </c>
      <c r="E295" s="18">
        <v>489660</v>
      </c>
      <c r="F295" s="18">
        <v>522001</v>
      </c>
      <c r="G295" s="18">
        <v>442273</v>
      </c>
    </row>
    <row r="296" spans="1:7" x14ac:dyDescent="0.15">
      <c r="A296" t="s">
        <v>169</v>
      </c>
      <c r="B296">
        <v>51200301</v>
      </c>
      <c r="C296" s="18">
        <v>892466</v>
      </c>
      <c r="D296" s="18">
        <v>947050</v>
      </c>
      <c r="E296" s="18">
        <v>1021739</v>
      </c>
      <c r="F296" s="18">
        <v>1210027</v>
      </c>
      <c r="G296" s="18">
        <v>1018989</v>
      </c>
    </row>
    <row r="297" spans="1:7" x14ac:dyDescent="0.15">
      <c r="A297" t="s">
        <v>170</v>
      </c>
      <c r="B297">
        <v>51200401</v>
      </c>
      <c r="C297" s="18">
        <v>285365</v>
      </c>
      <c r="D297" s="18">
        <v>309013</v>
      </c>
      <c r="E297" s="18">
        <v>356258</v>
      </c>
      <c r="F297" s="18">
        <v>414538</v>
      </c>
      <c r="G297" s="18">
        <v>348696</v>
      </c>
    </row>
    <row r="298" spans="1:7" x14ac:dyDescent="0.15">
      <c r="A298" t="s">
        <v>171</v>
      </c>
      <c r="B298">
        <v>51800100</v>
      </c>
      <c r="C298" s="18">
        <v>388907</v>
      </c>
      <c r="D298" s="18">
        <v>465926</v>
      </c>
      <c r="E298" s="18">
        <v>565143</v>
      </c>
      <c r="F298" s="18">
        <v>870916</v>
      </c>
      <c r="G298" s="18">
        <v>952557</v>
      </c>
    </row>
    <row r="299" spans="1:7" x14ac:dyDescent="0.15">
      <c r="A299" t="s">
        <v>172</v>
      </c>
      <c r="B299">
        <v>52100101</v>
      </c>
      <c r="C299" s="18">
        <v>5838</v>
      </c>
      <c r="D299" s="18">
        <v>5657</v>
      </c>
      <c r="E299" s="18">
        <v>6189</v>
      </c>
      <c r="F299" s="18">
        <v>7485</v>
      </c>
      <c r="G299" s="18">
        <v>6981</v>
      </c>
    </row>
    <row r="300" spans="1:7" x14ac:dyDescent="0.15">
      <c r="A300" t="s">
        <v>173</v>
      </c>
      <c r="B300">
        <v>51100103</v>
      </c>
      <c r="C300" s="18">
        <v>680941</v>
      </c>
      <c r="D300" s="18">
        <v>819415</v>
      </c>
      <c r="E300" s="18">
        <v>784108</v>
      </c>
      <c r="F300" s="18">
        <v>883547</v>
      </c>
      <c r="G300" s="18">
        <v>908310</v>
      </c>
    </row>
    <row r="301" spans="1:7" x14ac:dyDescent="0.15">
      <c r="A301" t="s">
        <v>174</v>
      </c>
      <c r="B301">
        <v>51100204</v>
      </c>
      <c r="C301" s="18">
        <v>289002</v>
      </c>
      <c r="D301" s="18">
        <v>350816</v>
      </c>
      <c r="E301" s="18">
        <v>337071</v>
      </c>
      <c r="F301" s="18">
        <v>383723</v>
      </c>
      <c r="G301" s="18">
        <v>397690</v>
      </c>
    </row>
    <row r="302" spans="1:7" x14ac:dyDescent="0.15">
      <c r="A302" t="s">
        <v>175</v>
      </c>
      <c r="B302">
        <v>52100101</v>
      </c>
      <c r="C302" s="18">
        <v>1203353</v>
      </c>
      <c r="D302" s="18">
        <v>1391027</v>
      </c>
      <c r="E302" s="18">
        <v>1210800</v>
      </c>
      <c r="F302" s="18">
        <v>1545497</v>
      </c>
      <c r="G302" s="18">
        <v>1472824</v>
      </c>
    </row>
    <row r="303" spans="1:7" x14ac:dyDescent="0.15">
      <c r="A303" t="s">
        <v>176</v>
      </c>
      <c r="B303">
        <v>52100000</v>
      </c>
      <c r="C303" s="18">
        <v>0</v>
      </c>
      <c r="D303" s="18">
        <v>0</v>
      </c>
      <c r="E303" s="18">
        <v>0</v>
      </c>
      <c r="F303" s="18">
        <v>0</v>
      </c>
      <c r="G303" s="18">
        <v>0</v>
      </c>
    </row>
    <row r="304" spans="1:7" x14ac:dyDescent="0.15">
      <c r="A304" t="s">
        <v>177</v>
      </c>
      <c r="B304">
        <v>52100102</v>
      </c>
      <c r="C304" s="18">
        <v>0</v>
      </c>
      <c r="D304" s="18">
        <v>0</v>
      </c>
      <c r="E304" s="18">
        <v>0</v>
      </c>
      <c r="F304" s="18">
        <v>0</v>
      </c>
      <c r="G304" s="18">
        <v>0</v>
      </c>
    </row>
    <row r="305" spans="1:7" x14ac:dyDescent="0.15">
      <c r="A305" t="s">
        <v>178</v>
      </c>
      <c r="B305">
        <v>52100302</v>
      </c>
      <c r="C305" s="18">
        <v>84664</v>
      </c>
      <c r="D305" s="18">
        <v>95766</v>
      </c>
      <c r="E305" s="18">
        <v>87033</v>
      </c>
      <c r="F305" s="18">
        <v>113298</v>
      </c>
      <c r="G305" s="18">
        <v>98051</v>
      </c>
    </row>
    <row r="306" spans="1:7" x14ac:dyDescent="0.15">
      <c r="A306" t="s">
        <v>179</v>
      </c>
      <c r="B306">
        <v>51600000</v>
      </c>
      <c r="C306" s="18">
        <v>4242</v>
      </c>
      <c r="D306" s="18">
        <v>4820</v>
      </c>
      <c r="E306" s="18">
        <v>4898</v>
      </c>
      <c r="F306" s="18">
        <v>6004</v>
      </c>
      <c r="G306" s="18">
        <v>4667</v>
      </c>
    </row>
    <row r="307" spans="1:7" x14ac:dyDescent="0.15">
      <c r="A307" t="s">
        <v>180</v>
      </c>
      <c r="B307">
        <v>51700000</v>
      </c>
      <c r="C307" s="18">
        <v>4242</v>
      </c>
      <c r="D307" s="18">
        <v>4820</v>
      </c>
      <c r="E307" s="18">
        <v>4898</v>
      </c>
      <c r="F307" s="18">
        <v>6004</v>
      </c>
      <c r="G307" s="18">
        <v>4667</v>
      </c>
    </row>
    <row r="308" spans="1:7" x14ac:dyDescent="0.15">
      <c r="A308" t="s">
        <v>181</v>
      </c>
      <c r="B308">
        <v>51900000</v>
      </c>
      <c r="C308" s="18">
        <v>5838</v>
      </c>
      <c r="D308" s="18">
        <v>5657</v>
      </c>
      <c r="E308" s="18">
        <v>6016</v>
      </c>
      <c r="F308" s="18">
        <v>7485</v>
      </c>
      <c r="G308" s="18">
        <v>6981</v>
      </c>
    </row>
    <row r="309" spans="1:7" x14ac:dyDescent="0.15">
      <c r="A309" t="s">
        <v>182</v>
      </c>
      <c r="B309">
        <v>51900200</v>
      </c>
      <c r="C309" s="18">
        <v>0</v>
      </c>
      <c r="D309" s="18">
        <v>0</v>
      </c>
      <c r="E309" s="18">
        <v>0</v>
      </c>
      <c r="F309" s="18">
        <v>0</v>
      </c>
      <c r="G309" s="18">
        <v>0</v>
      </c>
    </row>
    <row r="310" spans="1:7" x14ac:dyDescent="0.15">
      <c r="A310" t="s">
        <v>183</v>
      </c>
      <c r="B310">
        <v>51900300</v>
      </c>
      <c r="C310" s="18">
        <v>0</v>
      </c>
      <c r="D310" s="18">
        <v>0</v>
      </c>
      <c r="E310" s="18">
        <v>0</v>
      </c>
      <c r="F310" s="18">
        <v>0</v>
      </c>
      <c r="G310" s="18">
        <v>0</v>
      </c>
    </row>
    <row r="311" spans="1:7" x14ac:dyDescent="0.15">
      <c r="C311" s="21">
        <f>SUM(C291:C310)</f>
        <v>5601803</v>
      </c>
      <c r="D311" s="18">
        <f>SUM(D291:D310)</f>
        <v>6327360</v>
      </c>
      <c r="E311" s="18">
        <f>SUM(E291:E310)</f>
        <v>6308976</v>
      </c>
      <c r="F311" s="18">
        <f>SUM(F291:F310)</f>
        <v>7654072</v>
      </c>
      <c r="G311" s="18">
        <f>SUM(G291:G310)</f>
        <v>7059988</v>
      </c>
    </row>
  </sheetData>
  <phoneticPr fontId="4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ignoredErrors>
    <ignoredError sqref="C45:N45 C69:H69 C22:N22 I69:N69 C173:N173 C196:N196 C219:K219 L219:N219 C242:H242 I242:N242 C265:N265 C288:N288 C311:G3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9"/>
  <sheetViews>
    <sheetView tabSelected="1" topLeftCell="A16" zoomScale="90" zoomScaleNormal="90" workbookViewId="0">
      <selection activeCell="F191" sqref="F191"/>
    </sheetView>
  </sheetViews>
  <sheetFormatPr defaultRowHeight="13.5" x14ac:dyDescent="0.15"/>
  <cols>
    <col min="1" max="1" width="18.5" style="4" bestFit="1" customWidth="1"/>
    <col min="2" max="13" width="10.25" style="4" customWidth="1"/>
    <col min="14" max="14" width="11.375" style="4" bestFit="1" customWidth="1"/>
    <col min="15" max="15" width="10.25" style="4" bestFit="1" customWidth="1"/>
    <col min="16" max="16384" width="9" style="4"/>
  </cols>
  <sheetData>
    <row r="1" spans="1:15" x14ac:dyDescent="0.15">
      <c r="A1" s="26" t="s">
        <v>41</v>
      </c>
      <c r="B1" s="27" t="s">
        <v>42</v>
      </c>
      <c r="C1" s="28">
        <v>5</v>
      </c>
      <c r="D1" s="28">
        <v>6</v>
      </c>
      <c r="E1" s="28">
        <v>7</v>
      </c>
      <c r="F1" s="28">
        <v>8</v>
      </c>
      <c r="G1" s="28">
        <v>9</v>
      </c>
      <c r="H1" s="28">
        <v>10</v>
      </c>
      <c r="I1" s="28">
        <v>11</v>
      </c>
      <c r="J1" s="28">
        <v>12</v>
      </c>
      <c r="K1" s="27">
        <v>1</v>
      </c>
      <c r="L1" s="28">
        <v>2</v>
      </c>
      <c r="M1" s="28">
        <v>3</v>
      </c>
      <c r="N1" s="28" t="s">
        <v>113</v>
      </c>
      <c r="O1" s="28" t="s">
        <v>114</v>
      </c>
    </row>
    <row r="2" spans="1:15" x14ac:dyDescent="0.15">
      <c r="A2" s="29" t="s">
        <v>31</v>
      </c>
      <c r="B2" s="3">
        <f>入力!C6+入力!C15</f>
        <v>812644</v>
      </c>
      <c r="C2" s="3">
        <f>入力!D6+入力!D15</f>
        <v>883720</v>
      </c>
      <c r="D2" s="3">
        <f>入力!E6+入力!E15</f>
        <v>1021538</v>
      </c>
      <c r="E2" s="3">
        <f>入力!F6+入力!F15</f>
        <v>1105747</v>
      </c>
      <c r="F2" s="3">
        <f>入力!G6+入力!G15</f>
        <v>952104</v>
      </c>
      <c r="G2" s="3">
        <f>入力!H6+入力!H15</f>
        <v>989774</v>
      </c>
      <c r="H2" s="3">
        <f>入力!I6+入力!I15</f>
        <v>988059</v>
      </c>
      <c r="I2" s="3">
        <f>入力!J6+入力!J15</f>
        <v>982412</v>
      </c>
      <c r="J2" s="3">
        <f>入力!K6+入力!K15</f>
        <v>923147</v>
      </c>
      <c r="K2" s="3">
        <f>入力!L6+入力!L15</f>
        <v>864950</v>
      </c>
      <c r="L2" s="3">
        <f>入力!M6+入力!M15</f>
        <v>895410</v>
      </c>
      <c r="M2" s="3">
        <f>入力!N6+入力!N15</f>
        <v>958935</v>
      </c>
      <c r="N2" s="5">
        <f>SUM(B2:M2)</f>
        <v>11378440</v>
      </c>
      <c r="O2" s="5">
        <f>AVERAGE(B2:M2)</f>
        <v>948203.33333333337</v>
      </c>
    </row>
    <row r="3" spans="1:15" x14ac:dyDescent="0.15">
      <c r="A3" s="29" t="s">
        <v>32</v>
      </c>
      <c r="B3" s="3">
        <f>入力!C7+入力!C8+入力!C9+入力!C14</f>
        <v>950666</v>
      </c>
      <c r="C3" s="3">
        <f>入力!D7+入力!D8+入力!D9+入力!D14</f>
        <v>1212643</v>
      </c>
      <c r="D3" s="3">
        <f>入力!E7+入力!E8+入力!E9+入力!E14</f>
        <v>1216017</v>
      </c>
      <c r="E3" s="3">
        <f>入力!F7+入力!F8+入力!F9+入力!F14</f>
        <v>1281633</v>
      </c>
      <c r="F3" s="3">
        <f>入力!G7+入力!G8+入力!G9+入力!G14</f>
        <v>1092062</v>
      </c>
      <c r="G3" s="3">
        <f>入力!H7+入力!H8+入力!H9+入力!H14</f>
        <v>1142520</v>
      </c>
      <c r="H3" s="3">
        <f>入力!I7+入力!I8+入力!I9+入力!I14</f>
        <v>1211731</v>
      </c>
      <c r="I3" s="3">
        <f>入力!J7+入力!J8+入力!J9+入力!J14</f>
        <v>1152662</v>
      </c>
      <c r="J3" s="3">
        <f>入力!K7+入力!K8+入力!K9+入力!K14</f>
        <v>1088700</v>
      </c>
      <c r="K3" s="3">
        <f>入力!L7+入力!L8+入力!L9+入力!L14</f>
        <v>1064227</v>
      </c>
      <c r="L3" s="3">
        <f>入力!M7+入力!M8+入力!M9+入力!M14</f>
        <v>1069269</v>
      </c>
      <c r="M3" s="3">
        <f>入力!N7+入力!N8+入力!N9+入力!N14</f>
        <v>1183304</v>
      </c>
      <c r="N3" s="5">
        <f t="shared" ref="N3:N12" si="0">SUM(B3:M3)</f>
        <v>13665434</v>
      </c>
      <c r="O3" s="5">
        <f t="shared" ref="O3:O8" si="1">AVERAGE(B3:M3)</f>
        <v>1138786.1666666667</v>
      </c>
    </row>
    <row r="4" spans="1:15" x14ac:dyDescent="0.15">
      <c r="A4" s="29" t="s">
        <v>33</v>
      </c>
      <c r="B4" s="3">
        <f>入力!C2+入力!C3+入力!C4+入力!C11+入力!C12+入力!C13</f>
        <v>816237</v>
      </c>
      <c r="C4" s="3">
        <f>入力!D2+入力!D3+入力!D4+入力!D11+入力!D12+入力!D13</f>
        <v>972218</v>
      </c>
      <c r="D4" s="3">
        <f>入力!E2+入力!E3+入力!E4+入力!E11+入力!E12+入力!E13</f>
        <v>1096283</v>
      </c>
      <c r="E4" s="3">
        <f>入力!F2+入力!F3+入力!F4+入力!F11+入力!F12+入力!F13</f>
        <v>1217959</v>
      </c>
      <c r="F4" s="3">
        <f>入力!G2+入力!G3+入力!G4+入力!G11+入力!G12+入力!G13</f>
        <v>1148838</v>
      </c>
      <c r="G4" s="3">
        <f>入力!H2+入力!H3+入力!H4+入力!H11+入力!H12+入力!H13</f>
        <v>1246379</v>
      </c>
      <c r="H4" s="3">
        <f>入力!I2+入力!I3+入力!I4+入力!I11+入力!I12+入力!I13</f>
        <v>1214870</v>
      </c>
      <c r="I4" s="3">
        <f>入力!J2+入力!J3+入力!J4+入力!J11+入力!J12+入力!J13</f>
        <v>1035792</v>
      </c>
      <c r="J4" s="3">
        <f>入力!K2+入力!K3+入力!K4+入力!K11+入力!K12+入力!K13</f>
        <v>1154810</v>
      </c>
      <c r="K4" s="3">
        <f>入力!L2+入力!L3+入力!L4+入力!L11+入力!L12+入力!L13</f>
        <v>1123786</v>
      </c>
      <c r="L4" s="3">
        <f>入力!M2+入力!M3+入力!M4+入力!M11+入力!M12+入力!M13</f>
        <v>894111</v>
      </c>
      <c r="M4" s="3">
        <f>入力!N2+入力!N3+入力!N4+入力!N11+入力!N12+入力!N13</f>
        <v>877400</v>
      </c>
      <c r="N4" s="5">
        <f t="shared" si="0"/>
        <v>12798683</v>
      </c>
      <c r="O4" s="5">
        <f t="shared" si="1"/>
        <v>1066556.9166666667</v>
      </c>
    </row>
    <row r="5" spans="1:15" x14ac:dyDescent="0.15">
      <c r="A5" s="29" t="s">
        <v>34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5">
        <f t="shared" si="0"/>
        <v>0</v>
      </c>
      <c r="O5" s="5">
        <f t="shared" si="1"/>
        <v>0</v>
      </c>
    </row>
    <row r="6" spans="1:15" x14ac:dyDescent="0.15">
      <c r="A6" s="29" t="s">
        <v>35</v>
      </c>
      <c r="B6" s="3">
        <f>入力!C10</f>
        <v>687734</v>
      </c>
      <c r="C6" s="3">
        <f>入力!D10</f>
        <v>810208</v>
      </c>
      <c r="D6" s="3">
        <f>入力!E10</f>
        <v>923211</v>
      </c>
      <c r="E6" s="3">
        <f>入力!F10</f>
        <v>1120354</v>
      </c>
      <c r="F6" s="3">
        <f>入力!G10</f>
        <v>981601</v>
      </c>
      <c r="G6" s="3">
        <f>入力!H10</f>
        <v>962560</v>
      </c>
      <c r="H6" s="3">
        <f>入力!I10</f>
        <v>831405</v>
      </c>
      <c r="I6" s="3">
        <f>入力!J10</f>
        <v>725781</v>
      </c>
      <c r="J6" s="3">
        <f>入力!K10</f>
        <v>699743</v>
      </c>
      <c r="K6" s="3">
        <f>入力!L10</f>
        <v>750377</v>
      </c>
      <c r="L6" s="3">
        <f>入力!M10</f>
        <v>753358</v>
      </c>
      <c r="M6" s="3">
        <f>入力!N10</f>
        <v>817046</v>
      </c>
      <c r="N6" s="5">
        <f t="shared" si="0"/>
        <v>10063378</v>
      </c>
      <c r="O6" s="5">
        <f t="shared" si="1"/>
        <v>838614.83333333337</v>
      </c>
    </row>
    <row r="7" spans="1:15" x14ac:dyDescent="0.15">
      <c r="A7" s="29" t="s">
        <v>36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5">
        <f t="shared" si="0"/>
        <v>0</v>
      </c>
      <c r="O7" s="5">
        <f t="shared" si="1"/>
        <v>0</v>
      </c>
    </row>
    <row r="8" spans="1:15" x14ac:dyDescent="0.15">
      <c r="A8" s="29" t="s">
        <v>37</v>
      </c>
      <c r="B8" s="3">
        <f>入力!C5</f>
        <v>60293</v>
      </c>
      <c r="C8" s="3">
        <f>入力!D5</f>
        <v>82605</v>
      </c>
      <c r="D8" s="3">
        <f>入力!E5</f>
        <v>88139</v>
      </c>
      <c r="E8" s="3">
        <f>入力!F5</f>
        <v>92072</v>
      </c>
      <c r="F8" s="3">
        <f>入力!G5</f>
        <v>75994</v>
      </c>
      <c r="G8" s="3">
        <f>入力!H5</f>
        <v>80770</v>
      </c>
      <c r="H8" s="3">
        <f>入力!I5</f>
        <v>86075</v>
      </c>
      <c r="I8" s="3">
        <f>入力!J5</f>
        <v>84286</v>
      </c>
      <c r="J8" s="3">
        <f>入力!K5</f>
        <v>77408</v>
      </c>
      <c r="K8" s="3">
        <f>入力!L5</f>
        <v>69993</v>
      </c>
      <c r="L8" s="3">
        <f>入力!M5</f>
        <v>85593</v>
      </c>
      <c r="M8" s="3">
        <f>入力!N5</f>
        <v>93424</v>
      </c>
      <c r="N8" s="5">
        <f t="shared" si="0"/>
        <v>976652</v>
      </c>
      <c r="O8" s="5">
        <f t="shared" si="1"/>
        <v>81387.666666666672</v>
      </c>
    </row>
    <row r="9" spans="1:15" x14ac:dyDescent="0.15">
      <c r="A9" s="29" t="s">
        <v>40</v>
      </c>
      <c r="B9" s="5">
        <f>SUM(B2:B8)</f>
        <v>3327574</v>
      </c>
      <c r="C9" s="5">
        <f t="shared" ref="C9:N9" si="2">SUM(C2:C8)</f>
        <v>3961394</v>
      </c>
      <c r="D9" s="5">
        <f t="shared" si="2"/>
        <v>4345188</v>
      </c>
      <c r="E9" s="5">
        <f t="shared" si="2"/>
        <v>4817765</v>
      </c>
      <c r="F9" s="5">
        <f t="shared" si="2"/>
        <v>4250599</v>
      </c>
      <c r="G9" s="5">
        <f t="shared" si="2"/>
        <v>4422003</v>
      </c>
      <c r="H9" s="5">
        <f t="shared" si="2"/>
        <v>4332140</v>
      </c>
      <c r="I9" s="5">
        <f t="shared" si="2"/>
        <v>3980933</v>
      </c>
      <c r="J9" s="5">
        <f t="shared" si="2"/>
        <v>3943808</v>
      </c>
      <c r="K9" s="5">
        <f t="shared" si="2"/>
        <v>3873333</v>
      </c>
      <c r="L9" s="5">
        <f t="shared" si="2"/>
        <v>3697741</v>
      </c>
      <c r="M9" s="5">
        <f t="shared" si="2"/>
        <v>3930109</v>
      </c>
      <c r="N9" s="5">
        <f t="shared" si="2"/>
        <v>48882587</v>
      </c>
      <c r="O9" s="5">
        <f>AVERAGE(B9:M9)</f>
        <v>4073548.9166666665</v>
      </c>
    </row>
    <row r="10" spans="1:15" x14ac:dyDescent="0.15">
      <c r="A10" s="29" t="s">
        <v>60</v>
      </c>
      <c r="B10" s="7">
        <v>491567</v>
      </c>
      <c r="C10" s="7">
        <v>525241</v>
      </c>
      <c r="D10" s="7">
        <v>533547</v>
      </c>
      <c r="E10" s="7">
        <v>536710</v>
      </c>
      <c r="F10" s="7">
        <v>496124</v>
      </c>
      <c r="G10" s="7">
        <v>536355</v>
      </c>
      <c r="H10" s="7">
        <v>448773</v>
      </c>
      <c r="I10" s="7">
        <v>452648</v>
      </c>
      <c r="J10" s="7">
        <v>483089</v>
      </c>
      <c r="K10" s="7">
        <v>453149</v>
      </c>
      <c r="L10" s="7">
        <v>441530</v>
      </c>
      <c r="M10" s="7">
        <v>461837</v>
      </c>
      <c r="N10" s="7">
        <f t="shared" si="0"/>
        <v>5860570</v>
      </c>
      <c r="O10" s="7">
        <f>AVERAGE(B10:M10)</f>
        <v>488380.83333333331</v>
      </c>
    </row>
    <row r="11" spans="1:15" x14ac:dyDescent="0.15">
      <c r="A11" s="29" t="s">
        <v>39</v>
      </c>
      <c r="B11" s="12">
        <f t="shared" ref="B11:O11" si="3">B9/(B10*1000)</f>
        <v>6.7693193399882418E-3</v>
      </c>
      <c r="C11" s="12">
        <f t="shared" si="3"/>
        <v>7.5420502207558058E-3</v>
      </c>
      <c r="D11" s="12">
        <f t="shared" si="3"/>
        <v>8.1439648240923482E-3</v>
      </c>
      <c r="E11" s="12">
        <f t="shared" si="3"/>
        <v>8.9764770546477621E-3</v>
      </c>
      <c r="F11" s="12">
        <f t="shared" si="3"/>
        <v>8.5676141448508842E-3</v>
      </c>
      <c r="G11" s="12">
        <f t="shared" si="3"/>
        <v>8.2445451240316589E-3</v>
      </c>
      <c r="H11" s="12">
        <f t="shared" si="3"/>
        <v>9.6532991066753133E-3</v>
      </c>
      <c r="I11" s="12">
        <f t="shared" si="3"/>
        <v>8.7947654689736841E-3</v>
      </c>
      <c r="J11" s="12">
        <f t="shared" si="3"/>
        <v>8.1637296647201658E-3</v>
      </c>
      <c r="K11" s="12">
        <f t="shared" si="3"/>
        <v>8.5475925137206525E-3</v>
      </c>
      <c r="L11" s="12">
        <f t="shared" si="3"/>
        <v>8.3748352320340627E-3</v>
      </c>
      <c r="M11" s="12">
        <f t="shared" si="3"/>
        <v>8.5097317884881458E-3</v>
      </c>
      <c r="N11" s="12">
        <f t="shared" si="3"/>
        <v>8.3409270770590568E-3</v>
      </c>
      <c r="O11" s="12">
        <f t="shared" si="3"/>
        <v>8.3409270770590568E-3</v>
      </c>
    </row>
    <row r="12" spans="1:15" x14ac:dyDescent="0.15">
      <c r="A12" s="29" t="s">
        <v>58</v>
      </c>
      <c r="B12" s="13">
        <f>B9/B14</f>
        <v>321138.42769669439</v>
      </c>
      <c r="C12" s="13">
        <f t="shared" ref="C12:M12" si="4">C9/C14</f>
        <v>388458.3588460933</v>
      </c>
      <c r="D12" s="13">
        <f t="shared" si="4"/>
        <v>427627.05263767752</v>
      </c>
      <c r="E12" s="13">
        <f t="shared" si="4"/>
        <v>452831.47606588184</v>
      </c>
      <c r="F12" s="13">
        <f t="shared" si="4"/>
        <v>379408.22401654097</v>
      </c>
      <c r="G12" s="13">
        <f t="shared" si="4"/>
        <v>401260.311854136</v>
      </c>
      <c r="H12" s="13">
        <f t="shared" si="4"/>
        <v>416140.1871998937</v>
      </c>
      <c r="I12" s="13">
        <f t="shared" si="4"/>
        <v>384106.41434838186</v>
      </c>
      <c r="J12" s="13">
        <f t="shared" si="4"/>
        <v>383132.3607490976</v>
      </c>
      <c r="K12" s="13">
        <f t="shared" si="4"/>
        <v>376638.80249980645</v>
      </c>
      <c r="L12" s="13">
        <f t="shared" si="4"/>
        <v>355059.55926884018</v>
      </c>
      <c r="M12" s="13">
        <f t="shared" si="4"/>
        <v>382732.36350435746</v>
      </c>
      <c r="N12" s="13">
        <f t="shared" si="0"/>
        <v>4668533.5386874024</v>
      </c>
      <c r="O12" s="13">
        <f>AVERAGE(B12:M12)</f>
        <v>389044.46155728353</v>
      </c>
    </row>
    <row r="13" spans="1:15" x14ac:dyDescent="0.15">
      <c r="A13" s="29" t="s">
        <v>62</v>
      </c>
      <c r="B13" s="14">
        <f>B12/B10</f>
        <v>0.65329533450515265</v>
      </c>
      <c r="C13" s="14">
        <f t="shared" ref="C13" si="5">C12/C10</f>
        <v>0.73958118053635058</v>
      </c>
      <c r="D13" s="14">
        <f t="shared" ref="D13" si="6">D12/D10</f>
        <v>0.8014796309185086</v>
      </c>
      <c r="E13" s="14">
        <f t="shared" ref="E13" si="7">E12/E10</f>
        <v>0.84371723289277611</v>
      </c>
      <c r="F13" s="14">
        <f t="shared" ref="F13" si="8">F12/F10</f>
        <v>0.76474474932988723</v>
      </c>
      <c r="G13" s="14">
        <f t="shared" ref="G13" si="9">G12/G10</f>
        <v>0.74812449190207231</v>
      </c>
      <c r="H13" s="14">
        <f t="shared" ref="H13" si="10">H12/H10</f>
        <v>0.92728436692914618</v>
      </c>
      <c r="I13" s="14">
        <f t="shared" ref="I13" si="11">I12/I10</f>
        <v>0.84857640892786856</v>
      </c>
      <c r="J13" s="14">
        <f t="shared" ref="J13" si="12">J12/J10</f>
        <v>0.79308856287163976</v>
      </c>
      <c r="K13" s="14">
        <f t="shared" ref="K13" si="13">K12/K10</f>
        <v>0.83115885172384019</v>
      </c>
      <c r="L13" s="14">
        <f t="shared" ref="L13" si="14">L12/L10</f>
        <v>0.8041572696506244</v>
      </c>
      <c r="M13" s="14">
        <f t="shared" ref="M13:O13" si="15">M12/M10</f>
        <v>0.82871741221330786</v>
      </c>
      <c r="N13" s="14">
        <f t="shared" si="15"/>
        <v>0.79660059323366195</v>
      </c>
      <c r="O13" s="14">
        <f t="shared" si="15"/>
        <v>0.79660059323366206</v>
      </c>
    </row>
    <row r="14" spans="1:15" s="17" customFormat="1" x14ac:dyDescent="0.15">
      <c r="A14" s="30" t="s">
        <v>59</v>
      </c>
      <c r="B14" s="31">
        <v>10.361805729281311</v>
      </c>
      <c r="C14" s="31">
        <v>10.197731390739616</v>
      </c>
      <c r="D14" s="31">
        <v>10.161162567237339</v>
      </c>
      <c r="E14" s="31">
        <v>10.63920079464412</v>
      </c>
      <c r="F14" s="31">
        <v>11.203233696417417</v>
      </c>
      <c r="G14" s="31">
        <v>11.020285010413547</v>
      </c>
      <c r="H14" s="31">
        <v>10.41028992933828</v>
      </c>
      <c r="I14" s="31">
        <v>10.364140902862719</v>
      </c>
      <c r="J14" s="31">
        <v>10.293591468726618</v>
      </c>
      <c r="K14" s="31">
        <v>10.283945717467574</v>
      </c>
      <c r="L14" s="31">
        <v>10.414424576019327</v>
      </c>
      <c r="M14" s="31">
        <v>10.268556763831798</v>
      </c>
      <c r="N14" s="31">
        <f>AVERAGE(B14:M14)</f>
        <v>10.46819737891497</v>
      </c>
      <c r="O14" s="31">
        <f>AVERAGE(B14:M14)</f>
        <v>10.46819737891497</v>
      </c>
    </row>
    <row r="16" spans="1:15" x14ac:dyDescent="0.15">
      <c r="A16" s="26" t="s">
        <v>21</v>
      </c>
      <c r="B16" s="27" t="s">
        <v>43</v>
      </c>
      <c r="C16" s="28">
        <v>5</v>
      </c>
      <c r="D16" s="28">
        <v>6</v>
      </c>
      <c r="E16" s="28">
        <v>7</v>
      </c>
      <c r="F16" s="28">
        <v>8</v>
      </c>
      <c r="G16" s="28">
        <v>9</v>
      </c>
      <c r="H16" s="28">
        <v>10</v>
      </c>
      <c r="I16" s="28">
        <v>11</v>
      </c>
      <c r="J16" s="28">
        <v>12</v>
      </c>
      <c r="K16" s="27">
        <v>1</v>
      </c>
      <c r="L16" s="28">
        <v>2</v>
      </c>
      <c r="M16" s="28">
        <v>3</v>
      </c>
      <c r="N16" s="28" t="s">
        <v>113</v>
      </c>
      <c r="O16" s="28" t="s">
        <v>114</v>
      </c>
    </row>
    <row r="17" spans="1:15" x14ac:dyDescent="0.15">
      <c r="A17" s="29" t="s">
        <v>31</v>
      </c>
      <c r="B17" s="3">
        <f>入力!C29+入力!C38+入力!C39</f>
        <v>1081793</v>
      </c>
      <c r="C17" s="3">
        <f>入力!D29+入力!D38+入力!D39</f>
        <v>1143924</v>
      </c>
      <c r="D17" s="3">
        <f>入力!E29+入力!E38+入力!E39</f>
        <v>1285610</v>
      </c>
      <c r="E17" s="3">
        <f>入力!F29+入力!F38+入力!F39</f>
        <v>1400881</v>
      </c>
      <c r="F17" s="3">
        <f>入力!G29+入力!G38+入力!G39</f>
        <v>1413903</v>
      </c>
      <c r="G17" s="3">
        <f>入力!H29+入力!H38+入力!H39</f>
        <v>1358478</v>
      </c>
      <c r="H17" s="3">
        <f>入力!I29+入力!I38+入力!I39</f>
        <v>1418370</v>
      </c>
      <c r="I17" s="3">
        <f>入力!J29+入力!J38+入力!J39</f>
        <v>1300663</v>
      </c>
      <c r="J17" s="3">
        <f>入力!K29+入力!K38+入力!K39</f>
        <v>1217666</v>
      </c>
      <c r="K17" s="3">
        <f>入力!L29+入力!L38+入力!L39</f>
        <v>1253880</v>
      </c>
      <c r="L17" s="3">
        <f>入力!M29+入力!M38+入力!M39</f>
        <v>1287848</v>
      </c>
      <c r="M17" s="3">
        <f>入力!N29+入力!N38+入力!N39</f>
        <v>1304778</v>
      </c>
      <c r="N17" s="5">
        <f>SUM(B17:M17)</f>
        <v>15467794</v>
      </c>
      <c r="O17" s="5">
        <f>AVERAGE(B17:M17)</f>
        <v>1288982.8333333333</v>
      </c>
    </row>
    <row r="18" spans="1:15" x14ac:dyDescent="0.15">
      <c r="A18" s="29" t="s">
        <v>32</v>
      </c>
      <c r="B18" s="3">
        <f>入力!C30+入力!C31+入力!C32+入力!C37</f>
        <v>1353785</v>
      </c>
      <c r="C18" s="3">
        <f>入力!D30+入力!D31+入力!D32+入力!D37</f>
        <v>1459204</v>
      </c>
      <c r="D18" s="3">
        <f>入力!E30+入力!E31+入力!E32+入力!E37</f>
        <v>1706353</v>
      </c>
      <c r="E18" s="3">
        <f>入力!F30+入力!F31+入力!F32+入力!F37</f>
        <v>1741501</v>
      </c>
      <c r="F18" s="3">
        <f>入力!G30+入力!G31+入力!G32+入力!G37</f>
        <v>1607452</v>
      </c>
      <c r="G18" s="3">
        <f>入力!H30+入力!H31+入力!H32+入力!H37</f>
        <v>1622962</v>
      </c>
      <c r="H18" s="3">
        <f>入力!I30+入力!I31+入力!I32+入力!I37</f>
        <v>1698689</v>
      </c>
      <c r="I18" s="3">
        <f>入力!J30+入力!J31+入力!J32+入力!J37</f>
        <v>1648157</v>
      </c>
      <c r="J18" s="3">
        <f>入力!K30+入力!K31+入力!K32+入力!K37</f>
        <v>1509422</v>
      </c>
      <c r="K18" s="3">
        <f>入力!L30+入力!L31+入力!L32+入力!L37</f>
        <v>1524376</v>
      </c>
      <c r="L18" s="3">
        <f>入力!M30+入力!M31+入力!M32+入力!M37</f>
        <v>1448180</v>
      </c>
      <c r="M18" s="3">
        <f>入力!N30+入力!N31+入力!N32+入力!N37</f>
        <v>1542723</v>
      </c>
      <c r="N18" s="5">
        <f t="shared" ref="N18:N27" si="16">SUM(B18:M18)</f>
        <v>18862804</v>
      </c>
      <c r="O18" s="5">
        <f t="shared" ref="O18:O23" si="17">AVERAGE(B18:M18)</f>
        <v>1571900.3333333333</v>
      </c>
    </row>
    <row r="19" spans="1:15" x14ac:dyDescent="0.15">
      <c r="A19" s="29" t="s">
        <v>33</v>
      </c>
      <c r="B19" s="3">
        <f>入力!C25+入力!C26+入力!C27+入力!C34+入力!C35+入力!C36+入力!C40+入力!C41</f>
        <v>963077</v>
      </c>
      <c r="C19" s="3">
        <f>入力!D25+入力!D26+入力!D27+入力!D34+入力!D35+入力!D36+入力!D40+入力!D41</f>
        <v>995444</v>
      </c>
      <c r="D19" s="3">
        <f>入力!E25+入力!E26+入力!E27+入力!E34+入力!E35+入力!E36+入力!E40+入力!E41</f>
        <v>1321473</v>
      </c>
      <c r="E19" s="3">
        <f>入力!F25+入力!F26+入力!F27+入力!F34+入力!F35+入力!F36+入力!F40+入力!F41</f>
        <v>1828140</v>
      </c>
      <c r="F19" s="3">
        <f>入力!G25+入力!G26+入力!G27+入力!G34+入力!G35+入力!G36+入力!G40+入力!G41</f>
        <v>1659093</v>
      </c>
      <c r="G19" s="3">
        <f>入力!H25+入力!H26+入力!H27+入力!H34+入力!H35+入力!H36+入力!H40+入力!H41</f>
        <v>1516464</v>
      </c>
      <c r="H19" s="3">
        <f>入力!I25+入力!I26+入力!I27+入力!I34+入力!I35+入力!I36+入力!I40+入力!I41</f>
        <v>1412762</v>
      </c>
      <c r="I19" s="3">
        <f>入力!J25+入力!J26+入力!J27+入力!J34+入力!J35+入力!J36+入力!J40+入力!J41</f>
        <v>1494759</v>
      </c>
      <c r="J19" s="3">
        <f>入力!K25+入力!K26+入力!K27+入力!K34+入力!K35+入力!K36+入力!K40+入力!K41</f>
        <v>1536603</v>
      </c>
      <c r="K19" s="3">
        <f>入力!L25+入力!L26+入力!L27+入力!L34+入力!L35+入力!L36+入力!L40+入力!L41</f>
        <v>1304905</v>
      </c>
      <c r="L19" s="3">
        <f>入力!M25+入力!M26+入力!M27+入力!M34+入力!M35+入力!M36+入力!M40+入力!M41</f>
        <v>1238512</v>
      </c>
      <c r="M19" s="3">
        <f>入力!N25+入力!N26+入力!N27+入力!N34+入力!N35+入力!N36+入力!N40+入力!N41</f>
        <v>1387621</v>
      </c>
      <c r="N19" s="5">
        <f t="shared" si="16"/>
        <v>16658853</v>
      </c>
      <c r="O19" s="5">
        <f t="shared" si="17"/>
        <v>1388237.75</v>
      </c>
    </row>
    <row r="20" spans="1:15" x14ac:dyDescent="0.15">
      <c r="A20" s="29" t="s">
        <v>34</v>
      </c>
      <c r="B20" s="3">
        <f>入力!C42</f>
        <v>0</v>
      </c>
      <c r="C20" s="3">
        <f>入力!D42</f>
        <v>0</v>
      </c>
      <c r="D20" s="3">
        <f>入力!E42</f>
        <v>0</v>
      </c>
      <c r="E20" s="3">
        <f>入力!F42</f>
        <v>0</v>
      </c>
      <c r="F20" s="3">
        <f>入力!G42</f>
        <v>0</v>
      </c>
      <c r="G20" s="3">
        <f>入力!H42</f>
        <v>0</v>
      </c>
      <c r="H20" s="3">
        <f>入力!I42</f>
        <v>165</v>
      </c>
      <c r="I20" s="3">
        <f>入力!J42</f>
        <v>665</v>
      </c>
      <c r="J20" s="3">
        <f>入力!K42</f>
        <v>630</v>
      </c>
      <c r="K20" s="3">
        <f>入力!L42</f>
        <v>793</v>
      </c>
      <c r="L20" s="3">
        <f>入力!M42</f>
        <v>1042</v>
      </c>
      <c r="M20" s="3">
        <f>入力!N42</f>
        <v>898</v>
      </c>
      <c r="N20" s="5">
        <f t="shared" si="16"/>
        <v>4193</v>
      </c>
      <c r="O20" s="5">
        <f t="shared" si="17"/>
        <v>349.41666666666669</v>
      </c>
    </row>
    <row r="21" spans="1:15" x14ac:dyDescent="0.15">
      <c r="A21" s="29" t="s">
        <v>35</v>
      </c>
      <c r="B21" s="3">
        <f>入力!C33</f>
        <v>834987</v>
      </c>
      <c r="C21" s="3">
        <f>入力!D33</f>
        <v>1026495</v>
      </c>
      <c r="D21" s="3">
        <f>入力!E33</f>
        <v>1359722</v>
      </c>
      <c r="E21" s="3">
        <f>入力!F33</f>
        <v>1540200</v>
      </c>
      <c r="F21" s="3">
        <f>入力!G33</f>
        <v>1623473</v>
      </c>
      <c r="G21" s="3">
        <f>入力!H33</f>
        <v>1364419</v>
      </c>
      <c r="H21" s="3">
        <f>入力!I33</f>
        <v>1338282</v>
      </c>
      <c r="I21" s="3">
        <f>入力!J33</f>
        <v>1163223</v>
      </c>
      <c r="J21" s="3">
        <f>入力!K33</f>
        <v>1022566</v>
      </c>
      <c r="K21" s="3">
        <f>入力!L33</f>
        <v>1017339</v>
      </c>
      <c r="L21" s="3">
        <f>入力!M33</f>
        <v>837570</v>
      </c>
      <c r="M21" s="3">
        <f>入力!N33</f>
        <v>889761</v>
      </c>
      <c r="N21" s="5">
        <f t="shared" si="16"/>
        <v>14018037</v>
      </c>
      <c r="O21" s="5">
        <f t="shared" si="17"/>
        <v>1168169.75</v>
      </c>
    </row>
    <row r="22" spans="1:15" x14ac:dyDescent="0.15">
      <c r="A22" s="29" t="s">
        <v>36</v>
      </c>
      <c r="B22" s="3">
        <f>入力!C43+入力!C44</f>
        <v>0</v>
      </c>
      <c r="C22" s="3">
        <f>入力!D43+入力!D44</f>
        <v>0</v>
      </c>
      <c r="D22" s="3">
        <f>入力!E43+入力!E44</f>
        <v>0</v>
      </c>
      <c r="E22" s="3">
        <f>入力!F43+入力!F44</f>
        <v>0</v>
      </c>
      <c r="F22" s="3">
        <f>入力!G43+入力!G44</f>
        <v>0</v>
      </c>
      <c r="G22" s="3">
        <f>入力!H43+入力!H44</f>
        <v>0</v>
      </c>
      <c r="H22" s="3">
        <f>入力!I43+入力!I44</f>
        <v>605</v>
      </c>
      <c r="I22" s="3">
        <f>入力!J43+入力!J44</f>
        <v>2431</v>
      </c>
      <c r="J22" s="3">
        <f>入力!K43+入力!K44</f>
        <v>2305</v>
      </c>
      <c r="K22" s="3">
        <f>入力!L43+入力!L44</f>
        <v>2898</v>
      </c>
      <c r="L22" s="3">
        <f>入力!M43+入力!M44</f>
        <v>3810</v>
      </c>
      <c r="M22" s="3">
        <f>入力!N43+入力!N44</f>
        <v>3284</v>
      </c>
      <c r="N22" s="5">
        <f t="shared" si="16"/>
        <v>15333</v>
      </c>
      <c r="O22" s="5">
        <f t="shared" si="17"/>
        <v>1277.75</v>
      </c>
    </row>
    <row r="23" spans="1:15" x14ac:dyDescent="0.15">
      <c r="A23" s="29" t="s">
        <v>37</v>
      </c>
      <c r="B23" s="3">
        <f>入力!C28</f>
        <v>112968</v>
      </c>
      <c r="C23" s="3">
        <f>入力!D28</f>
        <v>125678</v>
      </c>
      <c r="D23" s="3">
        <f>入力!E28</f>
        <v>159641</v>
      </c>
      <c r="E23" s="3">
        <f>入力!F28</f>
        <v>159951</v>
      </c>
      <c r="F23" s="3">
        <f>入力!G28</f>
        <v>137927</v>
      </c>
      <c r="G23" s="3">
        <f>入力!H28</f>
        <v>134407</v>
      </c>
      <c r="H23" s="3">
        <f>入力!I28</f>
        <v>136062</v>
      </c>
      <c r="I23" s="3">
        <f>入力!J28</f>
        <v>141149</v>
      </c>
      <c r="J23" s="3">
        <f>入力!K28</f>
        <v>130064</v>
      </c>
      <c r="K23" s="3">
        <f>入力!L28</f>
        <v>125238</v>
      </c>
      <c r="L23" s="3">
        <f>入力!M28</f>
        <v>139599</v>
      </c>
      <c r="M23" s="3">
        <f>入力!N28</f>
        <v>135350</v>
      </c>
      <c r="N23" s="5">
        <f t="shared" si="16"/>
        <v>1638034</v>
      </c>
      <c r="O23" s="5">
        <f t="shared" si="17"/>
        <v>136502.83333333334</v>
      </c>
    </row>
    <row r="24" spans="1:15" x14ac:dyDescent="0.15">
      <c r="A24" s="29" t="s">
        <v>40</v>
      </c>
      <c r="B24" s="5">
        <f>SUM(B17:B23)</f>
        <v>4346610</v>
      </c>
      <c r="C24" s="5">
        <f t="shared" ref="C24:O24" si="18">SUM(C17:C23)</f>
        <v>4750745</v>
      </c>
      <c r="D24" s="5">
        <f t="shared" si="18"/>
        <v>5832799</v>
      </c>
      <c r="E24" s="5">
        <f t="shared" si="18"/>
        <v>6670673</v>
      </c>
      <c r="F24" s="5">
        <f t="shared" si="18"/>
        <v>6441848</v>
      </c>
      <c r="G24" s="5">
        <f t="shared" si="18"/>
        <v>5996730</v>
      </c>
      <c r="H24" s="5">
        <f t="shared" si="18"/>
        <v>6004935</v>
      </c>
      <c r="I24" s="5">
        <f t="shared" si="18"/>
        <v>5751047</v>
      </c>
      <c r="J24" s="5">
        <f t="shared" si="18"/>
        <v>5419256</v>
      </c>
      <c r="K24" s="5">
        <f t="shared" si="18"/>
        <v>5229429</v>
      </c>
      <c r="L24" s="5">
        <f t="shared" si="18"/>
        <v>4956561</v>
      </c>
      <c r="M24" s="5">
        <f t="shared" si="18"/>
        <v>5264415</v>
      </c>
      <c r="N24" s="5">
        <f t="shared" si="16"/>
        <v>66665048</v>
      </c>
      <c r="O24" s="5">
        <f t="shared" si="18"/>
        <v>5555420.666666666</v>
      </c>
    </row>
    <row r="25" spans="1:15" x14ac:dyDescent="0.15">
      <c r="A25" s="29" t="s">
        <v>60</v>
      </c>
      <c r="B25" s="7">
        <v>458454</v>
      </c>
      <c r="C25" s="7">
        <v>501300</v>
      </c>
      <c r="D25" s="7">
        <v>508612</v>
      </c>
      <c r="E25" s="7">
        <v>536249</v>
      </c>
      <c r="F25" s="7">
        <v>506282</v>
      </c>
      <c r="G25" s="7">
        <v>511894</v>
      </c>
      <c r="H25" s="7">
        <v>514741</v>
      </c>
      <c r="I25" s="7">
        <v>519617</v>
      </c>
      <c r="J25" s="7">
        <v>520303</v>
      </c>
      <c r="K25" s="7">
        <v>528751</v>
      </c>
      <c r="L25" s="7">
        <v>510757</v>
      </c>
      <c r="M25" s="7">
        <v>574632</v>
      </c>
      <c r="N25" s="7">
        <f t="shared" si="16"/>
        <v>6191592</v>
      </c>
      <c r="O25" s="7">
        <f>AVERAGE(B25:M25)</f>
        <v>515966</v>
      </c>
    </row>
    <row r="26" spans="1:15" x14ac:dyDescent="0.15">
      <c r="A26" s="29" t="s">
        <v>39</v>
      </c>
      <c r="B26" s="12">
        <f t="shared" ref="B26:M26" si="19">B24/(B25*1000)</f>
        <v>9.4810166341661329E-3</v>
      </c>
      <c r="C26" s="12">
        <f t="shared" si="19"/>
        <v>9.4768501895072816E-3</v>
      </c>
      <c r="D26" s="12">
        <f t="shared" si="19"/>
        <v>1.1468071929093297E-2</v>
      </c>
      <c r="E26" s="12">
        <f t="shared" si="19"/>
        <v>1.2439506647098643E-2</v>
      </c>
      <c r="F26" s="12">
        <f t="shared" si="19"/>
        <v>1.2723833752730692E-2</v>
      </c>
      <c r="G26" s="12">
        <f t="shared" si="19"/>
        <v>1.171478860857912E-2</v>
      </c>
      <c r="H26" s="12">
        <f t="shared" si="19"/>
        <v>1.1665934907069769E-2</v>
      </c>
      <c r="I26" s="12">
        <f t="shared" si="19"/>
        <v>1.1067857672093099E-2</v>
      </c>
      <c r="J26" s="12">
        <f t="shared" si="19"/>
        <v>1.0415577077203092E-2</v>
      </c>
      <c r="K26" s="12">
        <f t="shared" si="19"/>
        <v>9.8901543448617589E-3</v>
      </c>
      <c r="L26" s="12">
        <f t="shared" si="19"/>
        <v>9.7043427696536701E-3</v>
      </c>
      <c r="M26" s="12">
        <f t="shared" si="19"/>
        <v>9.1613676231048734E-3</v>
      </c>
      <c r="N26" s="12">
        <f>N24/(N25*1000)</f>
        <v>1.0767028576818369E-2</v>
      </c>
      <c r="O26" s="12">
        <f t="shared" ref="O26" si="20">O24/(O25*1000)</f>
        <v>1.0767028576818369E-2</v>
      </c>
    </row>
    <row r="27" spans="1:15" x14ac:dyDescent="0.15">
      <c r="A27" s="29" t="s">
        <v>58</v>
      </c>
      <c r="B27" s="13">
        <f>B24/B29</f>
        <v>335645.55984555988</v>
      </c>
      <c r="C27" s="13">
        <f t="shared" ref="C27" si="21">C24/C29</f>
        <v>359360.43872919818</v>
      </c>
      <c r="D27" s="13">
        <f t="shared" ref="D27" si="22">D24/D29</f>
        <v>432059.18518518517</v>
      </c>
      <c r="E27" s="13">
        <f t="shared" ref="E27" si="23">E24/E29</f>
        <v>471425.65371024737</v>
      </c>
      <c r="F27" s="13">
        <f t="shared" ref="F27" si="24">F24/F29</f>
        <v>449222.31520223152</v>
      </c>
      <c r="G27" s="13">
        <f t="shared" ref="G27" si="25">G24/G29</f>
        <v>412429.84869325999</v>
      </c>
      <c r="H27" s="13">
        <f t="shared" ref="H27" si="26">H24/H29</f>
        <v>431699.13731128682</v>
      </c>
      <c r="I27" s="13">
        <f t="shared" ref="I27" si="27">I24/I29</f>
        <v>416742.53623188403</v>
      </c>
      <c r="J27" s="13">
        <f t="shared" ref="J27" si="28">J24/J29</f>
        <v>397015.09157509159</v>
      </c>
      <c r="K27" s="13">
        <f t="shared" ref="K27" si="29">K24/K29</f>
        <v>385083.13696612668</v>
      </c>
      <c r="L27" s="13">
        <f t="shared" ref="L27" si="30">L24/L29</f>
        <v>359692.38026124821</v>
      </c>
      <c r="M27" s="13">
        <f t="shared" ref="M27" si="31">M24/M29</f>
        <v>381755.98259608413</v>
      </c>
      <c r="N27" s="13">
        <f t="shared" si="16"/>
        <v>4832131.2663074043</v>
      </c>
      <c r="O27" s="13">
        <f>AVERAGE(B27:M27)</f>
        <v>402677.60552561702</v>
      </c>
    </row>
    <row r="28" spans="1:15" x14ac:dyDescent="0.15">
      <c r="A28" s="29" t="s">
        <v>62</v>
      </c>
      <c r="B28" s="14">
        <f>B27/B25</f>
        <v>0.73212483661514538</v>
      </c>
      <c r="C28" s="14">
        <f t="shared" ref="C28:O28" si="32">C27/C25</f>
        <v>0.71685704913065662</v>
      </c>
      <c r="D28" s="14">
        <f t="shared" si="32"/>
        <v>0.84948680956246636</v>
      </c>
      <c r="E28" s="14">
        <f t="shared" si="32"/>
        <v>0.87911707753347301</v>
      </c>
      <c r="F28" s="14">
        <f t="shared" si="32"/>
        <v>0.8872966354763383</v>
      </c>
      <c r="G28" s="14">
        <f t="shared" si="32"/>
        <v>0.80569385203432742</v>
      </c>
      <c r="H28" s="14">
        <f t="shared" si="32"/>
        <v>0.83867253106180939</v>
      </c>
      <c r="I28" s="14">
        <f t="shared" si="32"/>
        <v>0.80201867189080422</v>
      </c>
      <c r="J28" s="14">
        <f t="shared" si="32"/>
        <v>0.76304593972183821</v>
      </c>
      <c r="K28" s="14">
        <f t="shared" si="32"/>
        <v>0.72828824336242703</v>
      </c>
      <c r="L28" s="14">
        <f t="shared" si="32"/>
        <v>0.70423387297922146</v>
      </c>
      <c r="M28" s="14">
        <f t="shared" si="32"/>
        <v>0.66434863111710474</v>
      </c>
      <c r="N28" s="14">
        <f t="shared" si="32"/>
        <v>0.78043438041579682</v>
      </c>
      <c r="O28" s="14">
        <f t="shared" si="32"/>
        <v>0.78043438041579682</v>
      </c>
    </row>
    <row r="29" spans="1:15" s="17" customFormat="1" x14ac:dyDescent="0.15">
      <c r="A29" s="30" t="s">
        <v>59</v>
      </c>
      <c r="B29" s="31">
        <v>12.95</v>
      </c>
      <c r="C29" s="31">
        <v>13.22</v>
      </c>
      <c r="D29" s="31">
        <v>13.5</v>
      </c>
      <c r="E29" s="31">
        <v>14.15</v>
      </c>
      <c r="F29" s="31">
        <v>14.34</v>
      </c>
      <c r="G29" s="31">
        <v>14.54</v>
      </c>
      <c r="H29" s="31">
        <v>13.91</v>
      </c>
      <c r="I29" s="31">
        <v>13.8</v>
      </c>
      <c r="J29" s="31">
        <v>13.65</v>
      </c>
      <c r="K29" s="31">
        <v>13.58</v>
      </c>
      <c r="L29" s="31">
        <v>13.78</v>
      </c>
      <c r="M29" s="31">
        <v>13.79</v>
      </c>
      <c r="N29" s="31">
        <f>AVERAGE(B29:M29)</f>
        <v>13.767499999999998</v>
      </c>
      <c r="O29" s="31">
        <f>AVERAGE(B29:M29)</f>
        <v>13.767499999999998</v>
      </c>
    </row>
    <row r="31" spans="1:15" x14ac:dyDescent="0.15">
      <c r="A31" s="26" t="s">
        <v>22</v>
      </c>
      <c r="B31" s="27" t="s">
        <v>44</v>
      </c>
      <c r="C31" s="28">
        <v>5</v>
      </c>
      <c r="D31" s="28">
        <v>6</v>
      </c>
      <c r="E31" s="28">
        <v>7</v>
      </c>
      <c r="F31" s="28">
        <v>8</v>
      </c>
      <c r="G31" s="28">
        <v>9</v>
      </c>
      <c r="H31" s="28">
        <v>10</v>
      </c>
      <c r="I31" s="28">
        <v>11</v>
      </c>
      <c r="J31" s="28">
        <v>12</v>
      </c>
      <c r="K31" s="28">
        <v>1</v>
      </c>
      <c r="L31" s="28">
        <v>2</v>
      </c>
      <c r="M31" s="28">
        <v>3</v>
      </c>
      <c r="N31" s="28" t="s">
        <v>113</v>
      </c>
      <c r="O31" s="28" t="s">
        <v>114</v>
      </c>
    </row>
    <row r="32" spans="1:15" x14ac:dyDescent="0.15">
      <c r="A32" s="29" t="s">
        <v>31</v>
      </c>
      <c r="B32" s="3">
        <f>入力!C52+入力!C61+入力!C63</f>
        <v>1289201</v>
      </c>
      <c r="C32" s="3">
        <f>入力!D52+入力!D61+入力!D63</f>
        <v>1243139</v>
      </c>
      <c r="D32" s="3">
        <f>入力!E52+入力!E61+入力!E63</f>
        <v>1323785</v>
      </c>
      <c r="E32" s="3">
        <f>入力!F52+入力!F61+入力!F63</f>
        <v>1410713</v>
      </c>
      <c r="F32" s="3">
        <f>入力!G52+入力!G61+入力!G63</f>
        <v>1423814</v>
      </c>
      <c r="G32" s="3">
        <f>入力!H52+入力!H61+入力!H63</f>
        <v>1410271</v>
      </c>
      <c r="H32" s="3">
        <f>入力!I52+入力!I61+入力!I63</f>
        <v>1220774</v>
      </c>
      <c r="I32" s="3">
        <f>入力!J52+入力!J61+入力!J63</f>
        <v>1141813</v>
      </c>
      <c r="J32" s="3">
        <f>入力!K52+入力!K61+入力!K63</f>
        <v>1088943</v>
      </c>
      <c r="K32" s="3">
        <f>入力!L52+入力!L61+入力!L63</f>
        <v>1103086</v>
      </c>
      <c r="L32" s="3">
        <f>入力!M52+入力!M61+入力!M63</f>
        <v>1043225</v>
      </c>
      <c r="M32" s="3">
        <f>入力!N52+入力!N61+入力!N63</f>
        <v>1208213</v>
      </c>
      <c r="N32" s="5">
        <f>SUM(B32:M32)</f>
        <v>14906977</v>
      </c>
      <c r="O32" s="5">
        <f>AVERAGE(B32:M32)</f>
        <v>1242248.0833333333</v>
      </c>
    </row>
    <row r="33" spans="1:15" x14ac:dyDescent="0.15">
      <c r="A33" s="29" t="s">
        <v>32</v>
      </c>
      <c r="B33" s="3">
        <f>入力!C53+入力!C54+入力!C55+入力!C60</f>
        <v>1432850</v>
      </c>
      <c r="C33" s="3">
        <f>入力!D53+入力!D54+入力!D55+入力!D60</f>
        <v>1396448</v>
      </c>
      <c r="D33" s="3">
        <f>入力!E53+入力!E54+入力!E55+入力!E60</f>
        <v>1671455</v>
      </c>
      <c r="E33" s="3">
        <f>入力!F53+入力!F54+入力!F55+入力!F60</f>
        <v>1771374</v>
      </c>
      <c r="F33" s="3">
        <f>入力!G53+入力!G54+入力!G55+入力!G60</f>
        <v>1546396</v>
      </c>
      <c r="G33" s="3">
        <f>入力!H53+入力!H54+入力!H55+入力!H60</f>
        <v>1697194</v>
      </c>
      <c r="H33" s="3">
        <f>入力!I53+入力!I54+入力!I55+入力!I60</f>
        <v>1821992</v>
      </c>
      <c r="I33" s="3">
        <f>入力!J53+入力!J54+入力!J55+入力!J60</f>
        <v>1580130</v>
      </c>
      <c r="J33" s="3">
        <f>入力!K53+入力!K54+入力!K55+入力!K60</f>
        <v>1491777</v>
      </c>
      <c r="K33" s="3">
        <f>入力!L53+入力!L54+入力!L55+入力!L60</f>
        <v>1454481</v>
      </c>
      <c r="L33" s="3">
        <f>入力!M53+入力!M54+入力!M55+入力!M60</f>
        <v>1405847</v>
      </c>
      <c r="M33" s="3">
        <f>入力!N53+入力!N54+入力!N55+入力!N60</f>
        <v>1580415</v>
      </c>
      <c r="N33" s="5">
        <f t="shared" ref="N33:N42" si="33">SUM(B33:M33)</f>
        <v>18850359</v>
      </c>
      <c r="O33" s="5">
        <f t="shared" ref="O33:O38" si="34">AVERAGE(B33:M33)</f>
        <v>1570863.25</v>
      </c>
    </row>
    <row r="34" spans="1:15" x14ac:dyDescent="0.15">
      <c r="A34" s="29" t="s">
        <v>33</v>
      </c>
      <c r="B34" s="3">
        <f>入力!C48+入力!C49+入力!C50+入力!C57+入力!C58+入力!C59+入力!C64+入力!C65</f>
        <v>1468852</v>
      </c>
      <c r="C34" s="3">
        <f>入力!D48+入力!D49+入力!D50+入力!D57+入力!D58+入力!D59+入力!D64+入力!D65</f>
        <v>1533558</v>
      </c>
      <c r="D34" s="3">
        <f>入力!E48+入力!E49+入力!E50+入力!E57+入力!E58+入力!E59+入力!E64+入力!E65</f>
        <v>1661587</v>
      </c>
      <c r="E34" s="3">
        <f>入力!F48+入力!F49+入力!F50+入力!F57+入力!F58+入力!F59+入力!F64+入力!F65</f>
        <v>1855134</v>
      </c>
      <c r="F34" s="3">
        <f>入力!G48+入力!G49+入力!G50+入力!G57+入力!G58+入力!G59+入力!G64+入力!G65</f>
        <v>1658925</v>
      </c>
      <c r="G34" s="3">
        <f>入力!H48+入力!H49+入力!H50+入力!H57+入力!H58+入力!H59+入力!H64+入力!H65</f>
        <v>1686979</v>
      </c>
      <c r="H34" s="3">
        <f>入力!I48+入力!I49+入力!I50+入力!I57+入力!I58+入力!I59+入力!I64+入力!I65</f>
        <v>1510987</v>
      </c>
      <c r="I34" s="3">
        <f>入力!J48+入力!J49+入力!J50+入力!J57+入力!J58+入力!J59+入力!J64+入力!J65</f>
        <v>1473576</v>
      </c>
      <c r="J34" s="3">
        <f>入力!K48+入力!K49+入力!K50+入力!K57+入力!K58+入力!K59+入力!K64+入力!K65+入力!K62</f>
        <v>1440823</v>
      </c>
      <c r="K34" s="3">
        <f>入力!L48+入力!L49+入力!L50+入力!L57+入力!L58+入力!L59+入力!L64+入力!L65+入力!L62</f>
        <v>1283603</v>
      </c>
      <c r="L34" s="3">
        <f>入力!M48+入力!M49+入力!M50+入力!M57+入力!M58+入力!M59+入力!M64+入力!M65+入力!M62</f>
        <v>1541468</v>
      </c>
      <c r="M34" s="3">
        <f>入力!N48+入力!N49+入力!N50+入力!N57+入力!N58+入力!N59+入力!N64+入力!N65+入力!N62</f>
        <v>1833664</v>
      </c>
      <c r="N34" s="5">
        <f t="shared" si="33"/>
        <v>18949156</v>
      </c>
      <c r="O34" s="5">
        <f t="shared" si="34"/>
        <v>1579096.3333333333</v>
      </c>
    </row>
    <row r="35" spans="1:15" x14ac:dyDescent="0.15">
      <c r="A35" s="29" t="s">
        <v>34</v>
      </c>
      <c r="B35" s="3">
        <f>入力!C66</f>
        <v>272</v>
      </c>
      <c r="C35" s="3">
        <f>入力!D66</f>
        <v>882</v>
      </c>
      <c r="D35" s="3">
        <f>入力!E66</f>
        <v>318</v>
      </c>
      <c r="E35" s="3">
        <f>入力!F66</f>
        <v>498</v>
      </c>
      <c r="F35" s="3">
        <f>入力!G66</f>
        <v>470</v>
      </c>
      <c r="G35" s="3">
        <f>入力!H66</f>
        <v>572</v>
      </c>
      <c r="H35" s="3">
        <f>入力!I66</f>
        <v>712</v>
      </c>
      <c r="I35" s="3">
        <f>入力!J66</f>
        <v>617</v>
      </c>
      <c r="J35" s="3">
        <f>入力!K66</f>
        <v>1014</v>
      </c>
      <c r="K35" s="3">
        <f>入力!L66</f>
        <v>1146</v>
      </c>
      <c r="L35" s="3">
        <f>入力!M66</f>
        <v>1200</v>
      </c>
      <c r="M35" s="3">
        <f>入力!N66</f>
        <v>1117</v>
      </c>
      <c r="N35" s="5">
        <f t="shared" si="33"/>
        <v>8818</v>
      </c>
      <c r="O35" s="5">
        <f t="shared" si="34"/>
        <v>734.83333333333337</v>
      </c>
    </row>
    <row r="36" spans="1:15" x14ac:dyDescent="0.15">
      <c r="A36" s="29" t="s">
        <v>35</v>
      </c>
      <c r="B36" s="3">
        <f>入力!C56</f>
        <v>957064</v>
      </c>
      <c r="C36" s="3">
        <f>入力!D56</f>
        <v>1124097</v>
      </c>
      <c r="D36" s="3">
        <f>入力!E56</f>
        <v>1373009</v>
      </c>
      <c r="E36" s="3">
        <f>入力!F56</f>
        <v>1541886</v>
      </c>
      <c r="F36" s="3">
        <f>入力!G56</f>
        <v>1595368</v>
      </c>
      <c r="G36" s="3">
        <f>入力!H56</f>
        <v>1413690</v>
      </c>
      <c r="H36" s="3">
        <f>入力!I56</f>
        <v>1235817</v>
      </c>
      <c r="I36" s="3">
        <f>入力!J56</f>
        <v>1018772</v>
      </c>
      <c r="J36" s="3">
        <f>入力!K56</f>
        <v>933749</v>
      </c>
      <c r="K36" s="3">
        <f>入力!L56</f>
        <v>859161</v>
      </c>
      <c r="L36" s="3">
        <f>入力!M56</f>
        <v>908691</v>
      </c>
      <c r="M36" s="3">
        <f>入力!N56</f>
        <v>947916</v>
      </c>
      <c r="N36" s="5">
        <f t="shared" si="33"/>
        <v>13909220</v>
      </c>
      <c r="O36" s="5">
        <f t="shared" si="34"/>
        <v>1159101.6666666667</v>
      </c>
    </row>
    <row r="37" spans="1:15" x14ac:dyDescent="0.15">
      <c r="A37" s="29" t="s">
        <v>36</v>
      </c>
      <c r="B37" s="3">
        <f>入力!C67+入力!C68</f>
        <v>994</v>
      </c>
      <c r="C37" s="3">
        <f>入力!D67+入力!D68</f>
        <v>3226</v>
      </c>
      <c r="D37" s="3">
        <f>入力!E67+入力!E68</f>
        <v>1165</v>
      </c>
      <c r="E37" s="3">
        <f>入力!F67+入力!F68</f>
        <v>1819</v>
      </c>
      <c r="F37" s="3">
        <f>入力!G67+入力!G68</f>
        <v>1717</v>
      </c>
      <c r="G37" s="3">
        <f>入力!H67+入力!H68</f>
        <v>2092</v>
      </c>
      <c r="H37" s="3">
        <f>入力!I67+入力!I68</f>
        <v>2603</v>
      </c>
      <c r="I37" s="3">
        <f>入力!J67+入力!J68</f>
        <v>2258</v>
      </c>
      <c r="J37" s="3">
        <f>入力!K67+入力!K68</f>
        <v>3708</v>
      </c>
      <c r="K37" s="3">
        <f>入力!L67+入力!L68</f>
        <v>4192</v>
      </c>
      <c r="L37" s="3">
        <f>入力!M67+入力!M68</f>
        <v>4390</v>
      </c>
      <c r="M37" s="3">
        <f>入力!N67+入力!N68</f>
        <v>4085</v>
      </c>
      <c r="N37" s="5">
        <f t="shared" si="33"/>
        <v>32249</v>
      </c>
      <c r="O37" s="5">
        <f t="shared" si="34"/>
        <v>2687.4166666666665</v>
      </c>
    </row>
    <row r="38" spans="1:15" x14ac:dyDescent="0.15">
      <c r="A38" s="29" t="s">
        <v>37</v>
      </c>
      <c r="B38" s="3">
        <f>入力!C51</f>
        <v>127203</v>
      </c>
      <c r="C38" s="3">
        <f>入力!D51</f>
        <v>118282</v>
      </c>
      <c r="D38" s="3">
        <f>入力!E51</f>
        <v>151216</v>
      </c>
      <c r="E38" s="3">
        <f>入力!F51</f>
        <v>139784</v>
      </c>
      <c r="F38" s="3">
        <f>入力!G51</f>
        <v>104201</v>
      </c>
      <c r="G38" s="3">
        <f>入力!H51</f>
        <v>118627</v>
      </c>
      <c r="H38" s="3">
        <f>入力!I51</f>
        <v>122182</v>
      </c>
      <c r="I38" s="3">
        <f>入力!J51</f>
        <v>111390</v>
      </c>
      <c r="J38" s="3">
        <f>入力!K51</f>
        <v>92510</v>
      </c>
      <c r="K38" s="3">
        <f>入力!L51</f>
        <v>80677</v>
      </c>
      <c r="L38" s="3">
        <f>入力!M51</f>
        <v>41284</v>
      </c>
      <c r="M38" s="3">
        <f>入力!N51</f>
        <v>39549</v>
      </c>
      <c r="N38" s="5">
        <f t="shared" si="33"/>
        <v>1246905</v>
      </c>
      <c r="O38" s="5">
        <f t="shared" si="34"/>
        <v>103908.75</v>
      </c>
    </row>
    <row r="39" spans="1:15" x14ac:dyDescent="0.15">
      <c r="A39" s="29" t="s">
        <v>40</v>
      </c>
      <c r="B39" s="5">
        <f>SUM(B32:B38)</f>
        <v>5276436</v>
      </c>
      <c r="C39" s="5">
        <f t="shared" ref="C39:D39" si="35">SUM(C32:C38)</f>
        <v>5419632</v>
      </c>
      <c r="D39" s="5">
        <f t="shared" si="35"/>
        <v>6182535</v>
      </c>
      <c r="E39" s="5">
        <f t="shared" ref="E39:F39" si="36">SUM(E32:E38)</f>
        <v>6721208</v>
      </c>
      <c r="F39" s="5">
        <f t="shared" si="36"/>
        <v>6330891</v>
      </c>
      <c r="G39" s="5">
        <f t="shared" ref="G39:H39" si="37">SUM(G32:G38)</f>
        <v>6329425</v>
      </c>
      <c r="H39" s="5">
        <f t="shared" si="37"/>
        <v>5915067</v>
      </c>
      <c r="I39" s="5">
        <f t="shared" ref="I39:J39" si="38">SUM(I32:I38)</f>
        <v>5328556</v>
      </c>
      <c r="J39" s="5">
        <f t="shared" si="38"/>
        <v>5052524</v>
      </c>
      <c r="K39" s="5">
        <f t="shared" ref="K39:L39" si="39">SUM(K32:K38)</f>
        <v>4786346</v>
      </c>
      <c r="L39" s="5">
        <f t="shared" si="39"/>
        <v>4946105</v>
      </c>
      <c r="M39" s="5">
        <f t="shared" ref="M39" si="40">SUM(M32:M38)</f>
        <v>5614959</v>
      </c>
      <c r="N39" s="5">
        <f t="shared" si="33"/>
        <v>67903684</v>
      </c>
      <c r="O39" s="5">
        <f t="shared" ref="O39" si="41">SUM(O32:O38)</f>
        <v>5658640.333333333</v>
      </c>
    </row>
    <row r="40" spans="1:15" x14ac:dyDescent="0.15">
      <c r="A40" s="29" t="s">
        <v>60</v>
      </c>
      <c r="B40" s="6">
        <v>550550</v>
      </c>
      <c r="C40" s="6">
        <v>558292</v>
      </c>
      <c r="D40" s="6">
        <v>518601</v>
      </c>
      <c r="E40" s="6">
        <v>526489</v>
      </c>
      <c r="F40" s="6">
        <v>526490</v>
      </c>
      <c r="G40" s="6">
        <v>555273</v>
      </c>
      <c r="H40" s="6">
        <v>555274</v>
      </c>
      <c r="I40" s="6">
        <v>555274</v>
      </c>
      <c r="J40" s="6">
        <v>575888</v>
      </c>
      <c r="K40" s="6">
        <v>583036</v>
      </c>
      <c r="L40" s="6">
        <v>584227</v>
      </c>
      <c r="M40" s="6">
        <v>624814</v>
      </c>
      <c r="N40" s="7">
        <f t="shared" si="33"/>
        <v>6714208</v>
      </c>
      <c r="O40" s="7">
        <f>AVERAGE(B40:M40)</f>
        <v>559517.33333333337</v>
      </c>
    </row>
    <row r="41" spans="1:15" x14ac:dyDescent="0.15">
      <c r="A41" s="29" t="s">
        <v>39</v>
      </c>
      <c r="B41" s="12">
        <f>B39/(B40*1000)</f>
        <v>9.5839360639360643E-3</v>
      </c>
      <c r="C41" s="12">
        <f t="shared" ref="C41" si="42">C39/(C40*1000)</f>
        <v>9.7075222285112443E-3</v>
      </c>
      <c r="D41" s="12">
        <f t="shared" ref="D41:E41" si="43">D39/(D40*1000)</f>
        <v>1.1921563976930241E-2</v>
      </c>
      <c r="E41" s="12">
        <f t="shared" si="43"/>
        <v>1.2766093878504584E-2</v>
      </c>
      <c r="F41" s="12">
        <f t="shared" ref="F41:G41" si="44">F39/(F40*1000)</f>
        <v>1.2024712720089651E-2</v>
      </c>
      <c r="G41" s="12">
        <f t="shared" si="44"/>
        <v>1.1398762410562011E-2</v>
      </c>
      <c r="H41" s="12">
        <f t="shared" ref="H41:I41" si="45">H39/(H40*1000)</f>
        <v>1.0652519296779609E-2</v>
      </c>
      <c r="I41" s="12">
        <f t="shared" si="45"/>
        <v>9.5962641866898148E-3</v>
      </c>
      <c r="J41" s="12">
        <f t="shared" ref="J41:K41" si="46">J39/(J40*1000)</f>
        <v>8.7734490039729947E-3</v>
      </c>
      <c r="K41" s="12">
        <f t="shared" si="46"/>
        <v>8.2093489938871705E-3</v>
      </c>
      <c r="L41" s="12">
        <f t="shared" ref="L41" si="47">L39/(L40*1000)</f>
        <v>8.4660671280170213E-3</v>
      </c>
      <c r="M41" s="12">
        <f t="shared" ref="M41" si="48">M39/(M40*1000)</f>
        <v>8.9866088147832791E-3</v>
      </c>
      <c r="N41" s="12">
        <f>N39/(N40*1000)</f>
        <v>1.0113431695890268E-2</v>
      </c>
      <c r="O41" s="12">
        <f t="shared" ref="O41" si="49">O39/(O40*1000)</f>
        <v>1.0113431695890266E-2</v>
      </c>
    </row>
    <row r="42" spans="1:15" x14ac:dyDescent="0.15">
      <c r="A42" s="29" t="s">
        <v>58</v>
      </c>
      <c r="B42" s="13">
        <f>B39/B44</f>
        <v>370796.62684469431</v>
      </c>
      <c r="C42" s="13">
        <f t="shared" ref="C42" si="50">C39/C44</f>
        <v>370193.44262295082</v>
      </c>
      <c r="D42" s="13">
        <f t="shared" ref="D42" si="51">D39/D44</f>
        <v>424916.49484536081</v>
      </c>
      <c r="E42" s="13">
        <f t="shared" ref="E42" si="52">E39/E44</f>
        <v>447483.88814913452</v>
      </c>
      <c r="F42" s="13">
        <f t="shared" ref="F42:G42" si="53">F39/F44</f>
        <v>420936.90159574471</v>
      </c>
      <c r="G42" s="13">
        <f t="shared" si="53"/>
        <v>420001.65892501659</v>
      </c>
      <c r="H42" s="13">
        <f t="shared" ref="H42:I42" si="54">H39/H44</f>
        <v>414220.37815126055</v>
      </c>
      <c r="I42" s="13">
        <f t="shared" si="54"/>
        <v>370811.13430758525</v>
      </c>
      <c r="J42" s="13">
        <f t="shared" ref="J42:K42" si="55">J39/J44</f>
        <v>352829.88826815644</v>
      </c>
      <c r="K42" s="13">
        <f t="shared" si="55"/>
        <v>330777.19419488596</v>
      </c>
      <c r="L42" s="13">
        <f t="shared" ref="L42" si="56">L39/L44</f>
        <v>334875.08463100879</v>
      </c>
      <c r="M42" s="13">
        <f t="shared" ref="M42" si="57">M39/M44</f>
        <v>384060.12311901507</v>
      </c>
      <c r="N42" s="13">
        <f t="shared" si="33"/>
        <v>4641902.8156548142</v>
      </c>
      <c r="O42" s="13">
        <f>AVERAGE(B42:M42)</f>
        <v>386825.23463790119</v>
      </c>
    </row>
    <row r="43" spans="1:15" x14ac:dyDescent="0.15">
      <c r="A43" s="29" t="s">
        <v>62</v>
      </c>
      <c r="B43" s="14">
        <f>B42/B40</f>
        <v>0.6735021829891823</v>
      </c>
      <c r="C43" s="14">
        <f t="shared" ref="C43:J43" si="58">C42/C40</f>
        <v>0.66308211943382822</v>
      </c>
      <c r="D43" s="14">
        <f t="shared" si="58"/>
        <v>0.81935147607767977</v>
      </c>
      <c r="E43" s="14">
        <f t="shared" si="58"/>
        <v>0.84993967233718948</v>
      </c>
      <c r="F43" s="14">
        <f t="shared" si="58"/>
        <v>0.79951547341021623</v>
      </c>
      <c r="G43" s="14">
        <f t="shared" si="58"/>
        <v>0.75638768484154029</v>
      </c>
      <c r="H43" s="14">
        <f t="shared" si="58"/>
        <v>0.74597474067084102</v>
      </c>
      <c r="I43" s="14">
        <f t="shared" si="58"/>
        <v>0.66779848202434333</v>
      </c>
      <c r="J43" s="14">
        <f t="shared" si="58"/>
        <v>0.61267101983051642</v>
      </c>
      <c r="K43" s="14">
        <f t="shared" ref="K43:L43" si="59">K42/K40</f>
        <v>0.5673357977807304</v>
      </c>
      <c r="L43" s="14">
        <f t="shared" si="59"/>
        <v>0.57319344130108463</v>
      </c>
      <c r="M43" s="14">
        <f t="shared" ref="M43:O43" si="60">M42/M40</f>
        <v>0.61467912549817239</v>
      </c>
      <c r="N43" s="14">
        <f t="shared" si="60"/>
        <v>0.69135522993252729</v>
      </c>
      <c r="O43" s="14">
        <f t="shared" si="60"/>
        <v>0.69135522993252729</v>
      </c>
    </row>
    <row r="44" spans="1:15" s="17" customFormat="1" x14ac:dyDescent="0.15">
      <c r="A44" s="30" t="s">
        <v>59</v>
      </c>
      <c r="B44" s="31">
        <v>14.23</v>
      </c>
      <c r="C44" s="31">
        <v>14.64</v>
      </c>
      <c r="D44" s="31">
        <v>14.55</v>
      </c>
      <c r="E44" s="31">
        <v>15.02</v>
      </c>
      <c r="F44" s="31">
        <v>15.04</v>
      </c>
      <c r="G44" s="31">
        <v>15.07</v>
      </c>
      <c r="H44" s="31">
        <v>14.28</v>
      </c>
      <c r="I44" s="31">
        <v>14.37</v>
      </c>
      <c r="J44" s="31">
        <v>14.32</v>
      </c>
      <c r="K44" s="31">
        <v>14.47</v>
      </c>
      <c r="L44" s="31">
        <v>14.77</v>
      </c>
      <c r="M44" s="31">
        <v>14.62</v>
      </c>
      <c r="N44" s="31">
        <f>AVERAGE(B44:M44)</f>
        <v>14.615</v>
      </c>
      <c r="O44" s="31">
        <f>AVERAGE(B44:M44)</f>
        <v>14.615</v>
      </c>
    </row>
    <row r="46" spans="1:15" x14ac:dyDescent="0.15">
      <c r="A46" s="26" t="s">
        <v>63</v>
      </c>
      <c r="B46" s="27" t="s">
        <v>64</v>
      </c>
      <c r="C46" s="28">
        <v>5</v>
      </c>
      <c r="D46" s="28">
        <v>6</v>
      </c>
      <c r="E46" s="28">
        <v>7</v>
      </c>
      <c r="F46" s="28">
        <v>8</v>
      </c>
      <c r="G46" s="28">
        <v>9</v>
      </c>
      <c r="H46" s="28">
        <v>10</v>
      </c>
      <c r="I46" s="28">
        <v>11</v>
      </c>
      <c r="J46" s="28">
        <v>12</v>
      </c>
      <c r="K46" s="28">
        <v>1</v>
      </c>
      <c r="L46" s="28">
        <v>2</v>
      </c>
      <c r="M46" s="28">
        <v>3</v>
      </c>
      <c r="N46" s="28" t="s">
        <v>113</v>
      </c>
      <c r="O46" s="28" t="s">
        <v>114</v>
      </c>
    </row>
    <row r="47" spans="1:15" x14ac:dyDescent="0.15">
      <c r="A47" s="29" t="s">
        <v>31</v>
      </c>
      <c r="B47" s="3">
        <f>入力!C76+入力!C87+入力!C89</f>
        <v>1239482</v>
      </c>
      <c r="C47" s="3">
        <f>入力!D76+入力!D87+入力!D89</f>
        <v>1202786</v>
      </c>
      <c r="D47" s="3">
        <f>入力!E76+入力!E87+入力!E89</f>
        <v>1360203</v>
      </c>
      <c r="E47" s="3">
        <f>入力!F76+入力!F87+入力!F89</f>
        <v>1851928</v>
      </c>
      <c r="F47" s="3">
        <f>入力!G76+入力!G87+入力!G89</f>
        <v>1492421</v>
      </c>
      <c r="G47" s="3">
        <f>入力!H83+入力!H84+入力!H87</f>
        <v>1145810</v>
      </c>
      <c r="H47" s="3">
        <f>入力!I83+入力!I84+入力!I87</f>
        <v>1147905</v>
      </c>
      <c r="I47" s="3">
        <f>入力!J83+入力!J84+入力!J87</f>
        <v>1081009</v>
      </c>
      <c r="J47" s="3">
        <f>入力!K83+入力!K84+入力!K87</f>
        <v>963216</v>
      </c>
      <c r="K47" s="3">
        <f>入力!L83+入力!L84+入力!L87</f>
        <v>694714</v>
      </c>
      <c r="L47" s="3">
        <f>入力!M83+入力!M84+入力!M87</f>
        <v>848075</v>
      </c>
      <c r="M47" s="3">
        <f>入力!N83+入力!N84+入力!N87</f>
        <v>906845</v>
      </c>
      <c r="N47" s="5">
        <f>SUM(B47:M47)</f>
        <v>13934394</v>
      </c>
      <c r="O47" s="5">
        <f>AVERAGE(B47:M47)</f>
        <v>1161199.5</v>
      </c>
    </row>
    <row r="48" spans="1:15" x14ac:dyDescent="0.15">
      <c r="A48" s="29" t="s">
        <v>32</v>
      </c>
      <c r="B48" s="3">
        <f>入力!C77+入力!C78+入力!C79+入力!C86</f>
        <v>1507927</v>
      </c>
      <c r="C48" s="3">
        <f>入力!D77+入力!D78+入力!D79+入力!D86</f>
        <v>1365903</v>
      </c>
      <c r="D48" s="3">
        <f>入力!E77+入力!E78+入力!E79+入力!E86</f>
        <v>1513785</v>
      </c>
      <c r="E48" s="3">
        <f>入力!F77+入力!F78+入力!F79+入力!F86</f>
        <v>2424505</v>
      </c>
      <c r="F48" s="3">
        <f>入力!G77+入力!G78+入力!G79+入力!G86</f>
        <v>1982422</v>
      </c>
      <c r="G48" s="3">
        <f>入力!H76+入力!H77+入力!H78+入力!H79</f>
        <v>1576417</v>
      </c>
      <c r="H48" s="3">
        <f>入力!I76+入力!I77+入力!I78+入力!I79</f>
        <v>1753508</v>
      </c>
      <c r="I48" s="3">
        <f>入力!J76+入力!J77+入力!J78+入力!J79</f>
        <v>1676635</v>
      </c>
      <c r="J48" s="3">
        <f>入力!K76+入力!K77+入力!K78+入力!K79</f>
        <v>1786638</v>
      </c>
      <c r="K48" s="3">
        <f>入力!L76+入力!L77+入力!L78+入力!L79</f>
        <v>1315500</v>
      </c>
      <c r="L48" s="3">
        <f>入力!M76+入力!M77+入力!M78+入力!M79</f>
        <v>1593951</v>
      </c>
      <c r="M48" s="3">
        <f>入力!N76+入力!N77+入力!N78+入力!N79</f>
        <v>1609722</v>
      </c>
      <c r="N48" s="5">
        <f t="shared" ref="N48:N57" si="61">SUM(B48:M48)</f>
        <v>20106913</v>
      </c>
      <c r="O48" s="5">
        <f t="shared" ref="O48:O53" si="62">AVERAGE(B48:M48)</f>
        <v>1675576.0833333333</v>
      </c>
    </row>
    <row r="49" spans="1:15" x14ac:dyDescent="0.15">
      <c r="A49" s="29" t="s">
        <v>33</v>
      </c>
      <c r="B49" s="3">
        <f>入力!C72+入力!C73+入力!C74+入力!C82+入力!C83+入力!C85+入力!C88+入力!C90+入力!C91</f>
        <v>1765960</v>
      </c>
      <c r="C49" s="3">
        <f>入力!D72+入力!D73+入力!D74+入力!D82+入力!D83+入力!D85+入力!D88+入力!D90+入力!D91</f>
        <v>1783407</v>
      </c>
      <c r="D49" s="3">
        <f>入力!E72+入力!E73+入力!E74+入力!E82+入力!E83+入力!E85+入力!E88+入力!E90+入力!E91</f>
        <v>2054323</v>
      </c>
      <c r="E49" s="3">
        <f>入力!F72+入力!F73+入力!F74+入力!F81+入力!F82+入力!F83+入力!F84+入力!F85+入力!F88+入力!F90+入力!F91</f>
        <v>1890380</v>
      </c>
      <c r="F49" s="3">
        <f>入力!G72+入力!G73+入力!G74+入力!G81+入力!G82+入力!G83+入力!G84+入力!G85+入力!G88+入力!G90+入力!G91</f>
        <v>1813264</v>
      </c>
      <c r="G49" s="3">
        <f>入力!H72+入力!H74+入力!H81+入力!H82+入力!H85+入力!H86+入力!H88+入力!H90+入力!H91</f>
        <v>1501991</v>
      </c>
      <c r="H49" s="3">
        <f>入力!I72+入力!I74+入力!I81+入力!I82+入力!I85+入力!I86+入力!I88+入力!I90+入力!I91</f>
        <v>1499425</v>
      </c>
      <c r="I49" s="3">
        <f>入力!J72+入力!J74+入力!J81+入力!J82+入力!J85+入力!J86+入力!J88+入力!J90+入力!J91</f>
        <v>1452494</v>
      </c>
      <c r="J49" s="3">
        <f>入力!K72+入力!K74+入力!K81+入力!K82+入力!K85+入力!K86+入力!K88+入力!K90+入力!K91</f>
        <v>1481043</v>
      </c>
      <c r="K49" s="3">
        <f>入力!L72+入力!L74+入力!L81+入力!L82+入力!L85+入力!L86+入力!L88+入力!L90+入力!L91</f>
        <v>1459141</v>
      </c>
      <c r="L49" s="3">
        <f>入力!M72+入力!M74+入力!M81+入力!M82+入力!M85+入力!M86+入力!M88+入力!M90+入力!M91</f>
        <v>1439801</v>
      </c>
      <c r="M49" s="3">
        <f>入力!N72+入力!N74+入力!N81+入力!N82+入力!N85+入力!N86+入力!N88+入力!N90+入力!N91</f>
        <v>1569835</v>
      </c>
      <c r="N49" s="5">
        <f t="shared" si="61"/>
        <v>19711064</v>
      </c>
      <c r="O49" s="5">
        <f t="shared" si="62"/>
        <v>1642588.6666666667</v>
      </c>
    </row>
    <row r="50" spans="1:15" x14ac:dyDescent="0.15">
      <c r="A50" s="29" t="s">
        <v>34</v>
      </c>
      <c r="B50" s="3">
        <f>入力!C92</f>
        <v>1028</v>
      </c>
      <c r="C50" s="3">
        <f>入力!D92</f>
        <v>616</v>
      </c>
      <c r="D50" s="3">
        <f>入力!E92</f>
        <v>755</v>
      </c>
      <c r="E50" s="3">
        <f>入力!F92+入力!F93</f>
        <v>296</v>
      </c>
      <c r="F50" s="3">
        <f>入力!G92+入力!G93</f>
        <v>276</v>
      </c>
      <c r="G50" s="3">
        <f>入力!H92+入力!H93</f>
        <v>12962</v>
      </c>
      <c r="H50" s="3">
        <f>入力!I92+入力!I93</f>
        <v>14382</v>
      </c>
      <c r="I50" s="3">
        <f>入力!J92+入力!J93</f>
        <v>14222</v>
      </c>
      <c r="J50" s="3">
        <f>入力!K92+入力!K93</f>
        <v>14974</v>
      </c>
      <c r="K50" s="3">
        <f>入力!L92+入力!L93</f>
        <v>12782</v>
      </c>
      <c r="L50" s="3">
        <f>入力!M92+入力!M93</f>
        <v>13794</v>
      </c>
      <c r="M50" s="3">
        <f>入力!N92+入力!N93</f>
        <v>13858</v>
      </c>
      <c r="N50" s="5">
        <f t="shared" si="61"/>
        <v>99945</v>
      </c>
      <c r="O50" s="5">
        <f t="shared" si="62"/>
        <v>8328.75</v>
      </c>
    </row>
    <row r="51" spans="1:15" x14ac:dyDescent="0.15">
      <c r="A51" s="29" t="s">
        <v>35</v>
      </c>
      <c r="B51" s="3">
        <f>入力!C80</f>
        <v>969930</v>
      </c>
      <c r="C51" s="3">
        <f>入力!D80</f>
        <v>1100244</v>
      </c>
      <c r="D51" s="3">
        <f>入力!E80</f>
        <v>1247688</v>
      </c>
      <c r="E51" s="3">
        <f>入力!F80</f>
        <v>1015614</v>
      </c>
      <c r="F51" s="3">
        <f>入力!G80</f>
        <v>938740</v>
      </c>
      <c r="G51" s="3">
        <f>入力!H80</f>
        <v>476170</v>
      </c>
      <c r="H51" s="3">
        <f>入力!I80</f>
        <v>446524</v>
      </c>
      <c r="I51" s="3">
        <f>入力!J80</f>
        <v>381610</v>
      </c>
      <c r="J51" s="3">
        <f>入力!K80</f>
        <v>410590</v>
      </c>
      <c r="K51" s="3">
        <f>入力!L80</f>
        <v>369704</v>
      </c>
      <c r="L51" s="3">
        <f>入力!M80</f>
        <v>467144</v>
      </c>
      <c r="M51" s="3">
        <f>入力!N80</f>
        <v>353921</v>
      </c>
      <c r="N51" s="5">
        <f t="shared" si="61"/>
        <v>8177879</v>
      </c>
      <c r="O51" s="5">
        <f t="shared" si="62"/>
        <v>681489.91666666663</v>
      </c>
    </row>
    <row r="52" spans="1:15" x14ac:dyDescent="0.15">
      <c r="A52" s="29" t="s">
        <v>36</v>
      </c>
      <c r="B52" s="3">
        <f>入力!C95+入力!C96</f>
        <v>3760</v>
      </c>
      <c r="C52" s="3">
        <f>入力!D95+入力!D96</f>
        <v>2254</v>
      </c>
      <c r="D52" s="3">
        <f>入力!E95+入力!E96</f>
        <v>2759</v>
      </c>
      <c r="E52" s="3">
        <f>入力!F94+入力!F95+入力!F96</f>
        <v>47405</v>
      </c>
      <c r="F52" s="3">
        <f>入力!G94+入力!G95+入力!G96</f>
        <v>37631</v>
      </c>
      <c r="G52" s="3">
        <f>入力!H94+入力!H95+入力!H96</f>
        <v>28867</v>
      </c>
      <c r="H52" s="3">
        <f>入力!I94+入力!I95+入力!I96</f>
        <v>29900</v>
      </c>
      <c r="I52" s="3">
        <f>入力!J94+入力!J95+入力!J96</f>
        <v>27156</v>
      </c>
      <c r="J52" s="3">
        <f>入力!K94+入力!K95+入力!K96</f>
        <v>27457</v>
      </c>
      <c r="K52" s="3">
        <f>入力!L94+入力!L95+入力!L96</f>
        <v>61242</v>
      </c>
      <c r="L52" s="3">
        <f>入力!M94+入力!M95+入力!M96</f>
        <v>17976</v>
      </c>
      <c r="M52" s="3">
        <f>入力!N94+入力!N95+入力!N96</f>
        <v>18861</v>
      </c>
      <c r="N52" s="5">
        <f t="shared" si="61"/>
        <v>305268</v>
      </c>
      <c r="O52" s="5">
        <f t="shared" si="62"/>
        <v>25439</v>
      </c>
    </row>
    <row r="53" spans="1:15" x14ac:dyDescent="0.15">
      <c r="A53" s="29" t="s">
        <v>37</v>
      </c>
      <c r="B53" s="3">
        <f>入力!C75</f>
        <v>47661</v>
      </c>
      <c r="C53" s="3">
        <f>入力!D75</f>
        <v>54074</v>
      </c>
      <c r="D53" s="3">
        <f>入力!E75</f>
        <v>60066</v>
      </c>
      <c r="E53" s="3">
        <f>入力!F75</f>
        <v>154518</v>
      </c>
      <c r="F53" s="3">
        <f>入力!G75</f>
        <v>147580</v>
      </c>
      <c r="G53" s="3">
        <f>入力!H75</f>
        <v>171977</v>
      </c>
      <c r="H53" s="3">
        <f>入力!I75</f>
        <v>169987</v>
      </c>
      <c r="I53" s="3">
        <f>入力!J75</f>
        <v>174776</v>
      </c>
      <c r="J53" s="3">
        <f>入力!K75</f>
        <v>165047</v>
      </c>
      <c r="K53" s="3">
        <f>入力!L75</f>
        <v>131921</v>
      </c>
      <c r="L53" s="3">
        <f>入力!M75</f>
        <v>139805</v>
      </c>
      <c r="M53" s="3">
        <f>入力!N75</f>
        <v>140880</v>
      </c>
      <c r="N53" s="5">
        <f t="shared" si="61"/>
        <v>1558292</v>
      </c>
      <c r="O53" s="5">
        <f t="shared" si="62"/>
        <v>129857.66666666667</v>
      </c>
    </row>
    <row r="54" spans="1:15" x14ac:dyDescent="0.15">
      <c r="A54" s="29" t="s">
        <v>40</v>
      </c>
      <c r="B54" s="5">
        <f t="shared" ref="B54:G54" si="63">SUM(B47:B53)</f>
        <v>5535748</v>
      </c>
      <c r="C54" s="5">
        <f t="shared" si="63"/>
        <v>5509284</v>
      </c>
      <c r="D54" s="5">
        <f t="shared" si="63"/>
        <v>6239579</v>
      </c>
      <c r="E54" s="5">
        <f t="shared" si="63"/>
        <v>7384646</v>
      </c>
      <c r="F54" s="5">
        <f t="shared" si="63"/>
        <v>6412334</v>
      </c>
      <c r="G54" s="5">
        <f t="shared" si="63"/>
        <v>4914194</v>
      </c>
      <c r="H54" s="5">
        <f t="shared" ref="H54:I54" si="64">SUM(H47:H53)</f>
        <v>5061631</v>
      </c>
      <c r="I54" s="5">
        <f t="shared" si="64"/>
        <v>4807902</v>
      </c>
      <c r="J54" s="5">
        <f t="shared" ref="J54:K54" si="65">SUM(J47:J53)</f>
        <v>4848965</v>
      </c>
      <c r="K54" s="5">
        <f t="shared" si="65"/>
        <v>4045004</v>
      </c>
      <c r="L54" s="5">
        <f t="shared" ref="L54:M54" si="66">SUM(L47:L53)</f>
        <v>4520546</v>
      </c>
      <c r="M54" s="5">
        <f t="shared" si="66"/>
        <v>4613922</v>
      </c>
      <c r="N54" s="5">
        <f t="shared" si="61"/>
        <v>63893755</v>
      </c>
      <c r="O54" s="5">
        <f t="shared" ref="O54" si="67">SUM(O47:O53)</f>
        <v>5324479.583333334</v>
      </c>
    </row>
    <row r="55" spans="1:15" x14ac:dyDescent="0.15">
      <c r="A55" s="29" t="s">
        <v>60</v>
      </c>
      <c r="B55" s="6">
        <v>575485</v>
      </c>
      <c r="C55" s="6">
        <v>601857</v>
      </c>
      <c r="D55" s="6">
        <v>634450</v>
      </c>
      <c r="E55" s="6">
        <v>643967</v>
      </c>
      <c r="F55" s="6">
        <v>627363</v>
      </c>
      <c r="G55" s="6">
        <v>648292</v>
      </c>
      <c r="H55" s="6">
        <v>573062</v>
      </c>
      <c r="I55" s="6">
        <v>604021</v>
      </c>
      <c r="J55" s="6">
        <v>585193</v>
      </c>
      <c r="K55" s="6">
        <v>591586</v>
      </c>
      <c r="L55" s="6">
        <v>554289</v>
      </c>
      <c r="M55" s="6">
        <v>625142</v>
      </c>
      <c r="N55" s="7">
        <f t="shared" si="61"/>
        <v>7264707</v>
      </c>
      <c r="O55" s="7">
        <f>AVERAGE(B55:M55)</f>
        <v>605392.25</v>
      </c>
    </row>
    <row r="56" spans="1:15" x14ac:dyDescent="0.15">
      <c r="A56" s="29" t="s">
        <v>39</v>
      </c>
      <c r="B56" s="12">
        <f t="shared" ref="B56:G56" si="68">B54/(B55*1000)</f>
        <v>9.6192741774329474E-3</v>
      </c>
      <c r="C56" s="12">
        <f t="shared" si="68"/>
        <v>9.1538089612648848E-3</v>
      </c>
      <c r="D56" s="12">
        <f t="shared" si="68"/>
        <v>9.8346268421467421E-3</v>
      </c>
      <c r="E56" s="12">
        <f t="shared" si="68"/>
        <v>1.1467429231622117E-2</v>
      </c>
      <c r="F56" s="12">
        <f t="shared" si="68"/>
        <v>1.0221090501033692E-2</v>
      </c>
      <c r="G56" s="12">
        <f t="shared" si="68"/>
        <v>7.5802169392804476E-3</v>
      </c>
      <c r="H56" s="12">
        <f t="shared" ref="H56:J56" si="69">H54/(H55*1000)</f>
        <v>8.8326062450485281E-3</v>
      </c>
      <c r="I56" s="12">
        <f t="shared" si="69"/>
        <v>7.9598259000928772E-3</v>
      </c>
      <c r="J56" s="12">
        <f t="shared" si="69"/>
        <v>8.2860953565746694E-3</v>
      </c>
      <c r="K56" s="12">
        <f t="shared" ref="K56:L56" si="70">K54/(K55*1000)</f>
        <v>6.8375586981436346E-3</v>
      </c>
      <c r="L56" s="12">
        <f t="shared" si="70"/>
        <v>8.1555758818955462E-3</v>
      </c>
      <c r="M56" s="12">
        <f t="shared" ref="M56" si="71">M54/(M55*1000)</f>
        <v>7.3805983280598652E-3</v>
      </c>
      <c r="N56" s="12">
        <f>N54/(N55*1000)</f>
        <v>8.7950904282856832E-3</v>
      </c>
      <c r="O56" s="12">
        <f t="shared" ref="O56" si="72">O54/(O55*1000)</f>
        <v>8.7950904282856849E-3</v>
      </c>
    </row>
    <row r="57" spans="1:15" x14ac:dyDescent="0.15">
      <c r="A57" s="29" t="s">
        <v>58</v>
      </c>
      <c r="B57" s="13">
        <f t="shared" ref="B57:G57" si="73">B54/B59</f>
        <v>384694.09312022239</v>
      </c>
      <c r="C57" s="13">
        <f t="shared" si="73"/>
        <v>377865.8436213992</v>
      </c>
      <c r="D57" s="13">
        <f t="shared" si="73"/>
        <v>446002.78770550393</v>
      </c>
      <c r="E57" s="13">
        <f t="shared" si="73"/>
        <v>532802.74170274171</v>
      </c>
      <c r="F57" s="13">
        <f t="shared" si="73"/>
        <v>440710.24054982816</v>
      </c>
      <c r="G57" s="13">
        <f t="shared" si="73"/>
        <v>330477.06792199059</v>
      </c>
      <c r="H57" s="13">
        <f t="shared" ref="H57:J57" si="74">H54/H59</f>
        <v>354207.90762771171</v>
      </c>
      <c r="I57" s="13">
        <f t="shared" si="74"/>
        <v>334114.10701876302</v>
      </c>
      <c r="J57" s="13">
        <f t="shared" si="74"/>
        <v>340517.20505617978</v>
      </c>
      <c r="K57" s="13">
        <f t="shared" ref="K57:L57" si="75">K54/K59</f>
        <v>288311.04775481112</v>
      </c>
      <c r="L57" s="13">
        <f t="shared" si="75"/>
        <v>326157.72005772009</v>
      </c>
      <c r="M57" s="13">
        <f t="shared" ref="M57" si="76">M54/M59</f>
        <v>343297.7678571429</v>
      </c>
      <c r="N57" s="13">
        <f t="shared" si="61"/>
        <v>4499158.5299940147</v>
      </c>
      <c r="O57" s="13">
        <f>AVERAGE(B57:M57)</f>
        <v>374929.87749950122</v>
      </c>
    </row>
    <row r="58" spans="1:15" x14ac:dyDescent="0.15">
      <c r="A58" s="29" t="s">
        <v>62</v>
      </c>
      <c r="B58" s="14">
        <f t="shared" ref="B58:G58" si="77">B57/B55</f>
        <v>0.66846936604815488</v>
      </c>
      <c r="C58" s="14">
        <f t="shared" si="77"/>
        <v>0.6278332620894983</v>
      </c>
      <c r="D58" s="14">
        <f t="shared" si="77"/>
        <v>0.70297547120419879</v>
      </c>
      <c r="E58" s="14">
        <f t="shared" si="77"/>
        <v>0.82737584643738216</v>
      </c>
      <c r="F58" s="14">
        <f t="shared" si="77"/>
        <v>0.70248044680643928</v>
      </c>
      <c r="G58" s="14">
        <f t="shared" si="77"/>
        <v>0.50976576592336564</v>
      </c>
      <c r="H58" s="14">
        <f t="shared" ref="H58:J58" si="78">H57/H55</f>
        <v>0.61809700805098178</v>
      </c>
      <c r="I58" s="14">
        <f t="shared" si="78"/>
        <v>0.55314981932542584</v>
      </c>
      <c r="J58" s="14">
        <f t="shared" si="78"/>
        <v>0.58188871886058069</v>
      </c>
      <c r="K58" s="14">
        <f t="shared" ref="K58:L58" si="79">K57/K55</f>
        <v>0.48735272260467816</v>
      </c>
      <c r="L58" s="14">
        <f t="shared" si="79"/>
        <v>0.58842538830415192</v>
      </c>
      <c r="M58" s="14">
        <f t="shared" ref="M58:O58" si="80">M57/M55</f>
        <v>0.54915166131397808</v>
      </c>
      <c r="N58" s="14">
        <f t="shared" si="80"/>
        <v>0.61931727322161989</v>
      </c>
      <c r="O58" s="14">
        <f t="shared" si="80"/>
        <v>0.61931727322161989</v>
      </c>
    </row>
    <row r="59" spans="1:15" s="17" customFormat="1" x14ac:dyDescent="0.15">
      <c r="A59" s="30" t="s">
        <v>59</v>
      </c>
      <c r="B59" s="31">
        <v>14.39</v>
      </c>
      <c r="C59" s="31">
        <v>14.58</v>
      </c>
      <c r="D59" s="31">
        <v>13.99</v>
      </c>
      <c r="E59" s="31">
        <v>13.86</v>
      </c>
      <c r="F59" s="31">
        <v>14.55</v>
      </c>
      <c r="G59" s="31">
        <v>14.87</v>
      </c>
      <c r="H59" s="31">
        <v>14.29</v>
      </c>
      <c r="I59" s="31">
        <v>14.39</v>
      </c>
      <c r="J59" s="31">
        <v>14.24</v>
      </c>
      <c r="K59" s="31">
        <v>14.03</v>
      </c>
      <c r="L59" s="31">
        <v>13.86</v>
      </c>
      <c r="M59" s="31">
        <v>13.44</v>
      </c>
      <c r="N59" s="31">
        <f>AVERAGE(B59:M59)</f>
        <v>14.207500000000001</v>
      </c>
      <c r="O59" s="31">
        <f>AVERAGE(B59:M59)</f>
        <v>14.207500000000001</v>
      </c>
    </row>
    <row r="60" spans="1:15" s="17" customFormat="1" x14ac:dyDescent="0.1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5" x14ac:dyDescent="0.15">
      <c r="A61" s="26" t="s">
        <v>86</v>
      </c>
      <c r="B61" s="27" t="s">
        <v>110</v>
      </c>
      <c r="C61" s="28">
        <v>5</v>
      </c>
      <c r="D61" s="28">
        <v>6</v>
      </c>
      <c r="E61" s="28">
        <v>7</v>
      </c>
      <c r="F61" s="28">
        <v>8</v>
      </c>
      <c r="G61" s="28">
        <v>9</v>
      </c>
      <c r="H61" s="28">
        <v>10</v>
      </c>
      <c r="I61" s="28">
        <v>11</v>
      </c>
      <c r="J61" s="28">
        <v>12</v>
      </c>
      <c r="K61" s="28">
        <v>1</v>
      </c>
      <c r="L61" s="28">
        <v>2</v>
      </c>
      <c r="M61" s="28">
        <v>3</v>
      </c>
      <c r="N61" s="28" t="s">
        <v>113</v>
      </c>
      <c r="O61" s="28" t="s">
        <v>114</v>
      </c>
    </row>
    <row r="62" spans="1:15" x14ac:dyDescent="0.15">
      <c r="A62" s="29" t="s">
        <v>31</v>
      </c>
      <c r="B62" s="3">
        <f>入力!C110+入力!C111+入力!C114</f>
        <v>914640</v>
      </c>
      <c r="C62" s="3">
        <f>入力!D110+入力!D111+入力!D114</f>
        <v>862304</v>
      </c>
      <c r="D62" s="3">
        <f>入力!E110+入力!E111+入力!E114</f>
        <v>894435</v>
      </c>
      <c r="E62" s="3">
        <f>入力!F110+入力!F111+入力!F114</f>
        <v>891988</v>
      </c>
      <c r="F62" s="3">
        <f>入力!G110+入力!G111+入力!G114</f>
        <v>874399</v>
      </c>
      <c r="G62" s="3">
        <f>入力!H110+入力!H111+入力!H114</f>
        <v>1167247</v>
      </c>
      <c r="H62" s="3">
        <f>入力!I110+入力!I111+入力!I114</f>
        <v>983126</v>
      </c>
      <c r="I62" s="3">
        <f>入力!J110+入力!J111+入力!J114</f>
        <v>1011878</v>
      </c>
      <c r="J62" s="3">
        <f>入力!K110+入力!K111+入力!K114</f>
        <v>945912</v>
      </c>
      <c r="K62" s="3">
        <f>入力!L110+入力!L111+入力!L114</f>
        <v>881801</v>
      </c>
      <c r="L62" s="3">
        <f>入力!M110+入力!M111+入力!M114</f>
        <v>735788</v>
      </c>
      <c r="M62" s="3">
        <f>入力!N110+入力!N111+入力!N114</f>
        <v>998740</v>
      </c>
      <c r="N62" s="5">
        <f>SUM(B62:M62)</f>
        <v>11162258</v>
      </c>
      <c r="O62" s="5">
        <f>AVERAGE(B62:M62)</f>
        <v>930188.16666666663</v>
      </c>
    </row>
    <row r="63" spans="1:15" x14ac:dyDescent="0.15">
      <c r="A63" s="29" t="s">
        <v>32</v>
      </c>
      <c r="B63" s="3">
        <f>入力!C103+入力!C104+入力!C105+入力!C106</f>
        <v>1533690</v>
      </c>
      <c r="C63" s="3">
        <f>入力!D103+入力!D104+入力!D105+入力!D106</f>
        <v>1429165</v>
      </c>
      <c r="D63" s="3">
        <f>入力!E103+入力!E104+入力!E105+入力!E106</f>
        <v>1520841</v>
      </c>
      <c r="E63" s="3">
        <f>入力!F103+入力!F104+入力!F105+入力!F106</f>
        <v>1499921</v>
      </c>
      <c r="F63" s="3">
        <f>入力!G103+入力!G104+入力!G105+入力!G106</f>
        <v>1480529</v>
      </c>
      <c r="G63" s="3">
        <f>入力!H103+入力!H104+入力!H105+入力!H106</f>
        <v>1650210</v>
      </c>
      <c r="H63" s="3">
        <f>入力!I103+入力!I104+入力!I105+入力!I106</f>
        <v>1352391</v>
      </c>
      <c r="I63" s="3">
        <f>入力!J103+入力!J104+入力!J105+入力!J106</f>
        <v>1338443</v>
      </c>
      <c r="J63" s="3">
        <f>入力!K103+入力!K104+入力!K105+入力!K106</f>
        <v>1365879</v>
      </c>
      <c r="K63" s="3">
        <f>入力!L103+入力!L104+入力!L105+入力!L106</f>
        <v>1274418</v>
      </c>
      <c r="L63" s="3">
        <f>入力!M103+入力!M104+入力!M105+入力!M106</f>
        <v>1392917</v>
      </c>
      <c r="M63" s="3">
        <f>入力!N103+入力!N104+入力!N105+入力!N106</f>
        <v>1768676</v>
      </c>
      <c r="N63" s="5">
        <f t="shared" ref="N63:N72" si="81">SUM(B63:M63)</f>
        <v>17607080</v>
      </c>
      <c r="O63" s="5">
        <f t="shared" ref="O63:O68" si="82">AVERAGE(B63:M63)</f>
        <v>1467256.6666666667</v>
      </c>
    </row>
    <row r="64" spans="1:15" x14ac:dyDescent="0.15">
      <c r="A64" s="29" t="s">
        <v>111</v>
      </c>
      <c r="B64" s="3">
        <f>入力!C100+入力!C101+入力!C108+入力!C109+入力!C112+入力!C113+入力!C115+入力!C116+入力!C117</f>
        <v>1278901</v>
      </c>
      <c r="C64" s="3">
        <f>入力!D100+入力!D101+入力!D108+入力!D109+入力!D112+入力!D113+入力!D115+入力!D116+入力!D117</f>
        <v>1201402</v>
      </c>
      <c r="D64" s="3">
        <f>入力!E100+入力!E101+入力!E108+入力!E109+入力!E112+入力!E113+入力!E115+入力!E116+入力!E117</f>
        <v>1356934</v>
      </c>
      <c r="E64" s="3">
        <f>入力!F100+入力!F101+入力!F108+入力!F109+入力!F112+入力!F113+入力!F115+入力!F116+入力!F117</f>
        <v>1359822</v>
      </c>
      <c r="F64" s="3">
        <f>入力!G100+入力!G101+入力!G108+入力!G109+入力!G112+入力!G113+入力!G115+入力!G116+入力!G117</f>
        <v>1372887</v>
      </c>
      <c r="G64" s="3">
        <f>入力!H100+入力!H101+入力!H108+入力!H109+入力!H112+入力!H113+入力!H115+入力!H116+入力!H117</f>
        <v>1518377</v>
      </c>
      <c r="H64" s="3">
        <f>入力!I100+入力!I101+入力!I108+入力!I109+入力!I112+入力!I113+入力!I115+入力!I116+入力!I117</f>
        <v>1388773</v>
      </c>
      <c r="I64" s="3">
        <f>入力!J100+入力!J101+入力!J108+入力!J109+入力!J112+入力!J113+入力!J115+入力!J116+入力!J117</f>
        <v>1508418</v>
      </c>
      <c r="J64" s="3">
        <f>入力!K100+入力!K101+入力!K108+入力!K109+入力!K112+入力!K113+入力!K115+入力!K116+入力!K117</f>
        <v>1501591</v>
      </c>
      <c r="K64" s="3">
        <f>入力!L100+入力!L101+入力!L108+入力!L109+入力!L112+入力!L113+入力!L115+入力!L116+入力!L117</f>
        <v>1275943</v>
      </c>
      <c r="L64" s="3">
        <f>入力!M100+入力!M101+入力!M108+入力!M109+入力!M112+入力!M113+入力!M115+入力!M116+入力!M117</f>
        <v>1438660</v>
      </c>
      <c r="M64" s="3">
        <f>入力!N100+入力!N101+入力!N108+入力!N109+入力!N112+入力!N113+入力!N115+入力!N116+入力!N117</f>
        <v>1548621</v>
      </c>
      <c r="N64" s="5">
        <f t="shared" si="81"/>
        <v>16750329</v>
      </c>
      <c r="O64" s="5">
        <f t="shared" si="82"/>
        <v>1395860.75</v>
      </c>
    </row>
    <row r="65" spans="1:15" x14ac:dyDescent="0.15">
      <c r="A65" s="29" t="s">
        <v>34</v>
      </c>
      <c r="B65" s="3">
        <f>入力!C118+入力!C119</f>
        <v>13026</v>
      </c>
      <c r="C65" s="3">
        <f>入力!D118+入力!D119</f>
        <v>12174</v>
      </c>
      <c r="D65" s="3">
        <f>入力!E118+入力!E119</f>
        <v>12204</v>
      </c>
      <c r="E65" s="3">
        <f>入力!F118+入力!F119</f>
        <v>12694</v>
      </c>
      <c r="F65" s="3">
        <f>入力!G118+入力!G119</f>
        <v>13442</v>
      </c>
      <c r="G65" s="3">
        <f>入力!H118+入力!H119</f>
        <v>12802</v>
      </c>
      <c r="H65" s="3">
        <f>入力!I118+入力!I119</f>
        <v>10496</v>
      </c>
      <c r="I65" s="3">
        <f>入力!J118+入力!J119</f>
        <v>11136</v>
      </c>
      <c r="J65" s="3">
        <f>入力!K118+入力!K119</f>
        <v>11578</v>
      </c>
      <c r="K65" s="3">
        <f>入力!L118+入力!L119</f>
        <v>11998</v>
      </c>
      <c r="L65" s="3">
        <f>入力!M118+入力!M119</f>
        <v>10636</v>
      </c>
      <c r="M65" s="3">
        <f>入力!N118+入力!N119</f>
        <v>10980</v>
      </c>
      <c r="N65" s="5">
        <f t="shared" si="81"/>
        <v>143166</v>
      </c>
      <c r="O65" s="5">
        <f t="shared" si="82"/>
        <v>11930.5</v>
      </c>
    </row>
    <row r="66" spans="1:15" x14ac:dyDescent="0.15">
      <c r="A66" s="29" t="s">
        <v>35</v>
      </c>
      <c r="B66" s="3">
        <f>入力!C107</f>
        <v>347818</v>
      </c>
      <c r="C66" s="3">
        <f>入力!D107</f>
        <v>370886</v>
      </c>
      <c r="D66" s="3">
        <f>入力!E107</f>
        <v>438073</v>
      </c>
      <c r="E66" s="3">
        <f>入力!F107</f>
        <v>495111</v>
      </c>
      <c r="F66" s="3">
        <f>入力!G107</f>
        <v>560484</v>
      </c>
      <c r="G66" s="3">
        <f>入力!H107</f>
        <v>514237</v>
      </c>
      <c r="H66" s="3">
        <f>入力!I107</f>
        <v>349170</v>
      </c>
      <c r="I66" s="3">
        <f>入力!J107</f>
        <v>299098</v>
      </c>
      <c r="J66" s="3">
        <f>入力!K107</f>
        <v>308195</v>
      </c>
      <c r="K66" s="3">
        <f>入力!L107</f>
        <v>340546</v>
      </c>
      <c r="L66" s="3">
        <f>入力!M107</f>
        <v>299439</v>
      </c>
      <c r="M66" s="3">
        <f>入力!N107</f>
        <v>305617</v>
      </c>
      <c r="N66" s="5">
        <f t="shared" si="81"/>
        <v>4628674</v>
      </c>
      <c r="O66" s="5">
        <f t="shared" si="82"/>
        <v>385722.83333333331</v>
      </c>
    </row>
    <row r="67" spans="1:15" x14ac:dyDescent="0.15">
      <c r="A67" s="29" t="s">
        <v>36</v>
      </c>
      <c r="B67" s="3">
        <f>入力!C120+入力!C121+入力!C122</f>
        <v>19016</v>
      </c>
      <c r="C67" s="3">
        <f>入力!D120+入力!D121+入力!D122</f>
        <v>16172</v>
      </c>
      <c r="D67" s="3">
        <f>入力!E120+入力!E121+入力!E122</f>
        <v>19128</v>
      </c>
      <c r="E67" s="3">
        <f>入力!F120+入力!F121+入力!F122</f>
        <v>17449</v>
      </c>
      <c r="F67" s="3">
        <f>入力!G120+入力!G121+入力!G122</f>
        <v>17578</v>
      </c>
      <c r="G67" s="3">
        <f>入力!H120+入力!H121+入力!H122</f>
        <v>20749</v>
      </c>
      <c r="H67" s="3">
        <f>入力!I120+入力!I121+入力!I122</f>
        <v>15952</v>
      </c>
      <c r="I67" s="3">
        <f>入力!J120+入力!J121+入力!J122</f>
        <v>15589</v>
      </c>
      <c r="J67" s="3">
        <f>入力!K120+入力!K121+入力!K122</f>
        <v>16912</v>
      </c>
      <c r="K67" s="3">
        <f>入力!L120+入力!L121+入力!L122</f>
        <v>16129</v>
      </c>
      <c r="L67" s="3">
        <f>入力!M120+入力!M121+入力!M122</f>
        <v>16533</v>
      </c>
      <c r="M67" s="3">
        <f>入力!N120+入力!N121+入力!N122</f>
        <v>18675</v>
      </c>
      <c r="N67" s="5">
        <f t="shared" si="81"/>
        <v>209882</v>
      </c>
      <c r="O67" s="5">
        <f t="shared" si="82"/>
        <v>17490.166666666668</v>
      </c>
    </row>
    <row r="68" spans="1:15" x14ac:dyDescent="0.15">
      <c r="A68" s="29" t="s">
        <v>112</v>
      </c>
      <c r="B68" s="3">
        <f>入力!C102</f>
        <v>136689</v>
      </c>
      <c r="C68" s="3">
        <f>入力!D102</f>
        <v>141089</v>
      </c>
      <c r="D68" s="3">
        <f>入力!E102</f>
        <v>134311</v>
      </c>
      <c r="E68" s="3">
        <f>入力!F102</f>
        <v>140337</v>
      </c>
      <c r="F68" s="3">
        <f>入力!G102</f>
        <v>143967</v>
      </c>
      <c r="G68" s="3">
        <f>入力!H102</f>
        <v>160825</v>
      </c>
      <c r="H68" s="3">
        <f>入力!I102</f>
        <v>128351</v>
      </c>
      <c r="I68" s="3">
        <f>入力!J102</f>
        <v>158092</v>
      </c>
      <c r="J68" s="3">
        <f>入力!K102</f>
        <v>182325</v>
      </c>
      <c r="K68" s="3">
        <f>入力!L102</f>
        <v>127365</v>
      </c>
      <c r="L68" s="3">
        <f>入力!M102</f>
        <v>140679</v>
      </c>
      <c r="M68" s="3">
        <f>入力!N102</f>
        <v>157110</v>
      </c>
      <c r="N68" s="5">
        <f t="shared" si="81"/>
        <v>1751140</v>
      </c>
      <c r="O68" s="5">
        <f t="shared" si="82"/>
        <v>145928.33333333334</v>
      </c>
    </row>
    <row r="69" spans="1:15" x14ac:dyDescent="0.15">
      <c r="A69" s="29" t="s">
        <v>40</v>
      </c>
      <c r="B69" s="5">
        <f t="shared" ref="B69:E69" si="83">SUM(B62:B68)</f>
        <v>4243780</v>
      </c>
      <c r="C69" s="5">
        <f t="shared" si="83"/>
        <v>4033192</v>
      </c>
      <c r="D69" s="5">
        <f t="shared" si="83"/>
        <v>4375926</v>
      </c>
      <c r="E69" s="5">
        <f t="shared" si="83"/>
        <v>4417322</v>
      </c>
      <c r="F69" s="5">
        <f t="shared" ref="F69:G69" si="84">SUM(F62:F68)</f>
        <v>4463286</v>
      </c>
      <c r="G69" s="5">
        <f t="shared" si="84"/>
        <v>5044447</v>
      </c>
      <c r="H69" s="5">
        <f t="shared" ref="H69:I69" si="85">SUM(H62:H68)</f>
        <v>4228259</v>
      </c>
      <c r="I69" s="5">
        <f t="shared" si="85"/>
        <v>4342654</v>
      </c>
      <c r="J69" s="5">
        <f t="shared" ref="J69:K69" si="86">SUM(J62:J68)</f>
        <v>4332392</v>
      </c>
      <c r="K69" s="5">
        <f t="shared" si="86"/>
        <v>3928200</v>
      </c>
      <c r="L69" s="5">
        <f t="shared" ref="L69:M69" si="87">SUM(L62:L68)</f>
        <v>4034652</v>
      </c>
      <c r="M69" s="5">
        <f t="shared" si="87"/>
        <v>4808419</v>
      </c>
      <c r="N69" s="5">
        <f t="shared" si="81"/>
        <v>52252529</v>
      </c>
      <c r="O69" s="5">
        <f t="shared" ref="O69" si="88">SUM(O62:O68)</f>
        <v>4354377.416666667</v>
      </c>
    </row>
    <row r="70" spans="1:15" x14ac:dyDescent="0.15">
      <c r="A70" s="29" t="s">
        <v>60</v>
      </c>
      <c r="B70" s="6">
        <v>601575</v>
      </c>
      <c r="C70" s="6">
        <v>618904</v>
      </c>
      <c r="D70" s="6">
        <v>614225</v>
      </c>
      <c r="E70" s="6">
        <v>575960</v>
      </c>
      <c r="F70" s="6">
        <v>569976</v>
      </c>
      <c r="G70" s="6">
        <v>593421</v>
      </c>
      <c r="H70" s="6">
        <v>578472</v>
      </c>
      <c r="I70" s="6">
        <v>602469</v>
      </c>
      <c r="J70" s="6">
        <v>612667</v>
      </c>
      <c r="K70" s="6">
        <v>623269</v>
      </c>
      <c r="L70" s="6">
        <v>613833</v>
      </c>
      <c r="M70" s="6">
        <v>660820</v>
      </c>
      <c r="N70" s="7">
        <f t="shared" si="81"/>
        <v>7265591</v>
      </c>
      <c r="O70" s="7">
        <f>AVERAGE(B70:M70)</f>
        <v>605465.91666666663</v>
      </c>
    </row>
    <row r="71" spans="1:15" x14ac:dyDescent="0.15">
      <c r="A71" s="29" t="s">
        <v>39</v>
      </c>
      <c r="B71" s="12">
        <f t="shared" ref="B71:E71" si="89">B69/(B70*1000)</f>
        <v>7.0544487387275067E-3</v>
      </c>
      <c r="C71" s="12">
        <f t="shared" si="89"/>
        <v>6.51666817470884E-3</v>
      </c>
      <c r="D71" s="12">
        <f t="shared" si="89"/>
        <v>7.1243046115022999E-3</v>
      </c>
      <c r="E71" s="12">
        <f t="shared" si="89"/>
        <v>7.6694944093339814E-3</v>
      </c>
      <c r="F71" s="12">
        <f t="shared" ref="F71:G71" si="90">F69/(F70*1000)</f>
        <v>7.8306560276222154E-3</v>
      </c>
      <c r="G71" s="12">
        <f t="shared" si="90"/>
        <v>8.5006209756648323E-3</v>
      </c>
      <c r="H71" s="12">
        <f t="shared" ref="H71:I71" si="91">H69/(H70*1000)</f>
        <v>7.3093581020343247E-3</v>
      </c>
      <c r="I71" s="12">
        <f t="shared" si="91"/>
        <v>7.2080953542837892E-3</v>
      </c>
      <c r="J71" s="12">
        <f t="shared" ref="J71:K71" si="92">J69/(J70*1000)</f>
        <v>7.0713650319015062E-3</v>
      </c>
      <c r="K71" s="12">
        <f t="shared" si="92"/>
        <v>6.3025756134189254E-3</v>
      </c>
      <c r="L71" s="12">
        <f t="shared" ref="L71:M71" si="93">L69/(L70*1000)</f>
        <v>6.5728822008591916E-3</v>
      </c>
      <c r="M71" s="12">
        <f t="shared" si="93"/>
        <v>7.2764429042704521E-3</v>
      </c>
      <c r="N71" s="12">
        <f>N69/(N70*1000)</f>
        <v>7.1917795813169223E-3</v>
      </c>
      <c r="O71" s="12">
        <f t="shared" ref="O71" si="94">O69/(O70*1000)</f>
        <v>7.1917795813169231E-3</v>
      </c>
    </row>
    <row r="72" spans="1:15" x14ac:dyDescent="0.15">
      <c r="A72" s="29" t="s">
        <v>58</v>
      </c>
      <c r="B72" s="13">
        <v>326695.91993841412</v>
      </c>
      <c r="C72" s="13">
        <v>303475.69601203909</v>
      </c>
      <c r="D72" s="13">
        <v>340009.79020979017</v>
      </c>
      <c r="E72" s="13">
        <v>336686.12804878049</v>
      </c>
      <c r="F72" s="13">
        <v>341752.37366003066</v>
      </c>
      <c r="G72" s="13">
        <v>349096.67820069211</v>
      </c>
      <c r="H72" s="13">
        <v>341815.60226354096</v>
      </c>
      <c r="I72" s="13">
        <v>347690.47237790219</v>
      </c>
      <c r="J72" s="13">
        <v>343840.63492063491</v>
      </c>
      <c r="K72" s="13">
        <v>311267.82884310617</v>
      </c>
      <c r="L72" s="13">
        <v>316443.29411764699</v>
      </c>
      <c r="M72" s="13">
        <v>373905.05443234829</v>
      </c>
      <c r="N72" s="13">
        <f t="shared" si="81"/>
        <v>4032679.4730249261</v>
      </c>
      <c r="O72" s="13">
        <f>AVERAGE(B72:M72)</f>
        <v>336056.62275207718</v>
      </c>
    </row>
    <row r="73" spans="1:15" x14ac:dyDescent="0.15">
      <c r="A73" s="29" t="s">
        <v>62</v>
      </c>
      <c r="B73" s="14">
        <f t="shared" ref="B73:E73" si="95">B72/B70</f>
        <v>0.54306764732313362</v>
      </c>
      <c r="C73" s="14">
        <f t="shared" si="95"/>
        <v>0.49034373022639877</v>
      </c>
      <c r="D73" s="14">
        <f t="shared" si="95"/>
        <v>0.55355902187275052</v>
      </c>
      <c r="E73" s="14">
        <f t="shared" si="95"/>
        <v>0.58456512266265104</v>
      </c>
      <c r="F73" s="14">
        <f t="shared" ref="F73:G73" si="96">F72/F70</f>
        <v>0.59959081375361534</v>
      </c>
      <c r="G73" s="14">
        <f t="shared" si="96"/>
        <v>0.58827826821209916</v>
      </c>
      <c r="H73" s="14">
        <f t="shared" ref="H73:I73" si="97">H72/H70</f>
        <v>0.59089394519275085</v>
      </c>
      <c r="I73" s="14">
        <f t="shared" si="97"/>
        <v>0.57710931579533919</v>
      </c>
      <c r="J73" s="14">
        <f t="shared" ref="J73:K73" si="98">J72/J70</f>
        <v>0.56121944697630999</v>
      </c>
      <c r="K73" s="14">
        <f t="shared" si="98"/>
        <v>0.49941169678438391</v>
      </c>
      <c r="L73" s="14">
        <f t="shared" ref="L73:M73" si="99">L72/L70</f>
        <v>0.51552017261640704</v>
      </c>
      <c r="M73" s="14">
        <f t="shared" si="99"/>
        <v>0.56581982148292775</v>
      </c>
      <c r="N73" s="14">
        <f t="shared" ref="N73:O73" si="100">N72/N70</f>
        <v>0.55503805169117371</v>
      </c>
      <c r="O73" s="14">
        <f t="shared" si="100"/>
        <v>0.55503805169117371</v>
      </c>
    </row>
    <row r="74" spans="1:15" s="17" customFormat="1" x14ac:dyDescent="0.15">
      <c r="A74" s="30" t="s">
        <v>59</v>
      </c>
      <c r="B74" s="31">
        <v>12.99</v>
      </c>
      <c r="C74" s="31">
        <v>13.29</v>
      </c>
      <c r="D74" s="31">
        <v>12.87</v>
      </c>
      <c r="E74" s="31">
        <v>13.12</v>
      </c>
      <c r="F74" s="31">
        <v>13.06</v>
      </c>
      <c r="G74" s="31">
        <v>14.45</v>
      </c>
      <c r="H74" s="31">
        <v>12.37</v>
      </c>
      <c r="I74" s="31">
        <v>12.49</v>
      </c>
      <c r="J74" s="31">
        <v>12.6</v>
      </c>
      <c r="K74" s="31">
        <v>12.62</v>
      </c>
      <c r="L74" s="31">
        <v>12.75</v>
      </c>
      <c r="M74" s="31">
        <v>12.86</v>
      </c>
      <c r="N74" s="31">
        <f>AVERAGE(B74:M74)</f>
        <v>12.955833333333331</v>
      </c>
      <c r="O74" s="31">
        <f>AVERAGE(B74:M74)</f>
        <v>12.955833333333331</v>
      </c>
    </row>
    <row r="75" spans="1:15" s="17" customFormat="1" x14ac:dyDescent="0.1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5" x14ac:dyDescent="0.15">
      <c r="A76" s="26" t="s">
        <v>122</v>
      </c>
      <c r="B76" s="27" t="s">
        <v>123</v>
      </c>
      <c r="C76" s="28">
        <v>5</v>
      </c>
      <c r="D76" s="28">
        <v>6</v>
      </c>
      <c r="E76" s="28">
        <v>7</v>
      </c>
      <c r="F76" s="28">
        <v>8</v>
      </c>
      <c r="G76" s="28">
        <v>9</v>
      </c>
      <c r="H76" s="28">
        <v>10</v>
      </c>
      <c r="I76" s="28">
        <v>11</v>
      </c>
      <c r="J76" s="28">
        <v>12</v>
      </c>
      <c r="K76" s="28">
        <v>1</v>
      </c>
      <c r="L76" s="28">
        <v>2</v>
      </c>
      <c r="M76" s="28">
        <v>3</v>
      </c>
      <c r="N76" s="28" t="s">
        <v>113</v>
      </c>
      <c r="O76" s="28" t="s">
        <v>114</v>
      </c>
    </row>
    <row r="77" spans="1:15" x14ac:dyDescent="0.15">
      <c r="A77" s="29" t="s">
        <v>31</v>
      </c>
      <c r="B77" s="3">
        <f>入力!C136+入力!C137+入力!C139</f>
        <v>849421</v>
      </c>
      <c r="C77" s="3">
        <f>入力!D136+入力!D137+入力!D139</f>
        <v>750519</v>
      </c>
      <c r="D77" s="3">
        <f>入力!E136+入力!E137+入力!E139</f>
        <v>1045212</v>
      </c>
      <c r="E77" s="3">
        <f>入力!F136+入力!F137+入力!F139</f>
        <v>1099833</v>
      </c>
      <c r="F77" s="3">
        <f>入力!G136+入力!G137+入力!G139</f>
        <v>941929</v>
      </c>
      <c r="G77" s="3">
        <f>入力!H136+入力!H137+入力!H139</f>
        <v>970858</v>
      </c>
      <c r="H77" s="3">
        <f>入力!I136+入力!I137+入力!I139</f>
        <v>933367</v>
      </c>
      <c r="I77" s="3">
        <f>入力!J136+入力!J137+入力!J139</f>
        <v>934122</v>
      </c>
      <c r="J77" s="3">
        <f>入力!K136+入力!K137+入力!K139</f>
        <v>808093</v>
      </c>
      <c r="K77" s="3">
        <f>入力!L136+入力!L137+入力!L139</f>
        <v>884752</v>
      </c>
      <c r="L77" s="3">
        <f>入力!M136+入力!M137+入力!M139</f>
        <v>737870</v>
      </c>
      <c r="M77" s="3">
        <f>入力!N136+入力!N137+入力!N139</f>
        <v>960834</v>
      </c>
      <c r="N77" s="5">
        <f>SUM(B77:M77)</f>
        <v>10916810</v>
      </c>
      <c r="O77" s="5">
        <f>AVERAGE(B77:M77)</f>
        <v>909734.16666666663</v>
      </c>
    </row>
    <row r="78" spans="1:15" x14ac:dyDescent="0.15">
      <c r="A78" s="29" t="s">
        <v>32</v>
      </c>
      <c r="B78" s="3">
        <f>入力!C129+入力!C130+入力!C131+入力!C132</f>
        <v>1731435</v>
      </c>
      <c r="C78" s="3">
        <f>入力!D129+入力!D130+入力!D131+入力!D132</f>
        <v>1523268</v>
      </c>
      <c r="D78" s="3">
        <f>入力!E129+入力!E130+入力!E131+入力!E132</f>
        <v>1896578</v>
      </c>
      <c r="E78" s="3">
        <f>入力!F129+入力!F130+入力!F131+入力!F132</f>
        <v>2120617</v>
      </c>
      <c r="F78" s="3">
        <f>入力!G129+入力!G130+入力!G131+入力!G132</f>
        <v>1858076</v>
      </c>
      <c r="G78" s="3">
        <f>入力!H129+入力!H130+入力!H131+入力!H132</f>
        <v>1949745</v>
      </c>
      <c r="H78" s="3">
        <f>入力!I129+入力!I130+入力!I131+入力!I132</f>
        <v>1961541</v>
      </c>
      <c r="I78" s="3">
        <f>入力!J129+入力!J130+入力!J131+入力!J132</f>
        <v>1885080</v>
      </c>
      <c r="J78" s="3">
        <f>入力!K129+入力!K130+入力!K131+入力!K132</f>
        <v>1760789</v>
      </c>
      <c r="K78" s="3">
        <f>入力!L129+入力!L130+入力!L131+入力!L132</f>
        <v>1716576</v>
      </c>
      <c r="L78" s="3">
        <f>入力!M129+入力!M130+入力!M131+入力!M132</f>
        <v>1697261</v>
      </c>
      <c r="M78" s="3">
        <f>入力!N129+入力!N130+入力!N131+入力!N132</f>
        <v>1748012</v>
      </c>
      <c r="N78" s="5">
        <f t="shared" ref="N78:N85" si="101">SUM(B78:M78)</f>
        <v>21848978</v>
      </c>
      <c r="O78" s="5">
        <f t="shared" ref="O78:O83" si="102">AVERAGE(B78:M78)</f>
        <v>1820748.1666666667</v>
      </c>
    </row>
    <row r="79" spans="1:15" x14ac:dyDescent="0.15">
      <c r="A79" s="29" t="s">
        <v>111</v>
      </c>
      <c r="B79" s="3">
        <f>入力!C126+入力!C127+入力!C134+入力!C135+入力!C138+入力!C140+入力!C141+入力!C142</f>
        <v>1309110</v>
      </c>
      <c r="C79" s="3">
        <f>入力!D126+入力!D127+入力!D134+入力!D135+入力!D138+入力!D140+入力!D141+入力!D142</f>
        <v>1259096</v>
      </c>
      <c r="D79" s="3">
        <f>入力!E126+入力!E127+入力!E134+入力!E135+入力!E138+入力!E140+入力!E141+入力!E142</f>
        <v>1323469</v>
      </c>
      <c r="E79" s="3">
        <f>入力!F126+入力!F127+入力!F134+入力!F135+入力!F138+入力!F140+入力!F141+入力!F142</f>
        <v>1592764</v>
      </c>
      <c r="F79" s="3">
        <f>入力!G126+入力!G127+入力!G134+入力!G135+入力!G138+入力!G140+入力!G141+入力!G142</f>
        <v>1461169</v>
      </c>
      <c r="G79" s="3">
        <f>入力!H126+入力!H127+入力!H134+入力!H135+入力!H138+入力!H140+入力!H141+入力!H142</f>
        <v>1473558</v>
      </c>
      <c r="H79" s="3">
        <f>入力!I126+入力!I127+入力!I134+入力!I135+入力!I138+入力!I140+入力!I141+入力!I142</f>
        <v>1263002</v>
      </c>
      <c r="I79" s="3">
        <f>入力!J126+入力!J127+入力!J134+入力!J135+入力!J138+入力!J140+入力!J141+入力!J142</f>
        <v>1367549</v>
      </c>
      <c r="J79" s="3">
        <f>入力!K126+入力!K127+入力!K134+入力!K135+入力!K138+入力!K140+入力!K141+入力!K142</f>
        <v>1445979</v>
      </c>
      <c r="K79" s="3">
        <f>入力!L126+入力!L127+入力!L134+入力!L135+入力!L138+入力!L140+入力!L141+入力!L142</f>
        <v>1395181</v>
      </c>
      <c r="L79" s="3">
        <f>入力!M126+入力!M127+入力!M134+入力!M135+入力!M138+入力!M140+入力!M141+入力!M142</f>
        <v>1645237</v>
      </c>
      <c r="M79" s="3">
        <f>入力!N126+入力!N127+入力!N134+入力!N135+入力!N138+入力!N140+入力!N141+入力!N142</f>
        <v>1523093</v>
      </c>
      <c r="N79" s="5">
        <f t="shared" si="101"/>
        <v>17059207</v>
      </c>
      <c r="O79" s="5">
        <f t="shared" si="102"/>
        <v>1421600.5833333333</v>
      </c>
    </row>
    <row r="80" spans="1:15" x14ac:dyDescent="0.15">
      <c r="A80" s="29" t="s">
        <v>34</v>
      </c>
      <c r="B80" s="3">
        <f>入力!C143+入力!C144</f>
        <v>13940</v>
      </c>
      <c r="C80" s="3">
        <f>入力!D143+入力!D144</f>
        <v>10774</v>
      </c>
      <c r="D80" s="3">
        <f>入力!E143+入力!E144</f>
        <v>13472</v>
      </c>
      <c r="E80" s="3">
        <f>入力!F143+入力!F144</f>
        <v>15196</v>
      </c>
      <c r="F80" s="3">
        <f>入力!G143+入力!G144</f>
        <v>14982</v>
      </c>
      <c r="G80" s="3">
        <f>入力!H143+入力!H144</f>
        <v>13478</v>
      </c>
      <c r="H80" s="3">
        <f>入力!I143+入力!I144</f>
        <v>13548</v>
      </c>
      <c r="I80" s="3">
        <f>入力!J143+入力!J144</f>
        <v>13678</v>
      </c>
      <c r="J80" s="3">
        <f>入力!K143+入力!K144</f>
        <v>12832</v>
      </c>
      <c r="K80" s="3">
        <f>入力!L143+入力!L144</f>
        <v>13112</v>
      </c>
      <c r="L80" s="3">
        <f>入力!M143+入力!M144</f>
        <v>12468</v>
      </c>
      <c r="M80" s="3">
        <f>入力!N143+入力!N144</f>
        <v>14316</v>
      </c>
      <c r="N80" s="5">
        <f t="shared" si="101"/>
        <v>161796</v>
      </c>
      <c r="O80" s="5">
        <f t="shared" si="102"/>
        <v>13483</v>
      </c>
    </row>
    <row r="81" spans="1:15" x14ac:dyDescent="0.15">
      <c r="A81" s="29" t="s">
        <v>35</v>
      </c>
      <c r="B81" s="3">
        <f>入力!C133</f>
        <v>260253</v>
      </c>
      <c r="C81" s="3">
        <f>入力!D133</f>
        <v>284070</v>
      </c>
      <c r="D81" s="3">
        <f>入力!E133</f>
        <v>380253</v>
      </c>
      <c r="E81" s="3">
        <f>入力!F133</f>
        <v>611172</v>
      </c>
      <c r="F81" s="3">
        <f>入力!G133</f>
        <v>606138</v>
      </c>
      <c r="G81" s="3">
        <f>入力!H133</f>
        <v>456902</v>
      </c>
      <c r="H81" s="3">
        <f>入力!I133</f>
        <v>320479</v>
      </c>
      <c r="I81" s="3">
        <f>入力!J133</f>
        <v>296603</v>
      </c>
      <c r="J81" s="3">
        <f>入力!K133</f>
        <v>340540</v>
      </c>
      <c r="K81" s="3">
        <f>入力!L133</f>
        <v>380525</v>
      </c>
      <c r="L81" s="3">
        <f>入力!M133</f>
        <v>400824</v>
      </c>
      <c r="M81" s="3">
        <f>入力!N133</f>
        <v>316286</v>
      </c>
      <c r="N81" s="5">
        <f t="shared" si="101"/>
        <v>4654045</v>
      </c>
      <c r="O81" s="5">
        <f t="shared" si="102"/>
        <v>387837.08333333331</v>
      </c>
    </row>
    <row r="82" spans="1:15" x14ac:dyDescent="0.15">
      <c r="A82" s="29" t="s">
        <v>36</v>
      </c>
      <c r="B82" s="3">
        <f>入力!C145+入力!C146+入力!C147</f>
        <v>11029</v>
      </c>
      <c r="C82" s="3">
        <f>入力!D145+入力!D146+入力!D147</f>
        <v>9698</v>
      </c>
      <c r="D82" s="3">
        <f>入力!E145+入力!E146+入力!E147</f>
        <v>13668</v>
      </c>
      <c r="E82" s="3">
        <f>入力!F145+入力!F146+入力!F147</f>
        <v>16231</v>
      </c>
      <c r="F82" s="3">
        <f>入力!G145+入力!G146+入力!G147</f>
        <v>14875</v>
      </c>
      <c r="G82" s="3">
        <f>入力!H145+入力!H146+入力!H147</f>
        <v>13930</v>
      </c>
      <c r="H82" s="3">
        <f>入力!I145+入力!I146+入力!I147</f>
        <v>12956</v>
      </c>
      <c r="I82" s="3">
        <f>入力!J145+入力!J146+入力!J147</f>
        <v>12772</v>
      </c>
      <c r="J82" s="3">
        <f>入力!K145+入力!K146+入力!K147</f>
        <v>12487</v>
      </c>
      <c r="K82" s="3">
        <f>入力!L145+入力!L146+入力!L147</f>
        <v>12568</v>
      </c>
      <c r="L82" s="3">
        <f>入力!M145+入力!M146+入力!M147</f>
        <v>12412</v>
      </c>
      <c r="M82" s="3">
        <f>入力!N145+入力!N146+入力!N147</f>
        <v>13381</v>
      </c>
      <c r="N82" s="5">
        <f t="shared" si="101"/>
        <v>156007</v>
      </c>
      <c r="O82" s="5">
        <f t="shared" si="102"/>
        <v>13000.583333333334</v>
      </c>
    </row>
    <row r="83" spans="1:15" x14ac:dyDescent="0.15">
      <c r="A83" s="29" t="s">
        <v>112</v>
      </c>
      <c r="B83" s="3">
        <f>入力!C128</f>
        <v>134633</v>
      </c>
      <c r="C83" s="3">
        <f>入力!D128</f>
        <v>124803</v>
      </c>
      <c r="D83" s="3">
        <f>入力!E128</f>
        <v>146977</v>
      </c>
      <c r="E83" s="3">
        <f>入力!F128</f>
        <v>176170</v>
      </c>
      <c r="F83" s="3">
        <f>入力!G128</f>
        <v>150755</v>
      </c>
      <c r="G83" s="3">
        <f>入力!H128</f>
        <v>157640</v>
      </c>
      <c r="H83" s="3">
        <f>入力!I128</f>
        <v>148180</v>
      </c>
      <c r="I83" s="3">
        <f>入力!J128</f>
        <v>144386</v>
      </c>
      <c r="J83" s="3">
        <f>入力!K128</f>
        <v>140268</v>
      </c>
      <c r="K83" s="3">
        <f>入力!L128</f>
        <v>154688</v>
      </c>
      <c r="L83" s="3">
        <f>入力!M128</f>
        <v>169420</v>
      </c>
      <c r="M83" s="3">
        <f>入力!N128</f>
        <v>163039</v>
      </c>
      <c r="N83" s="5">
        <f t="shared" si="101"/>
        <v>1810959</v>
      </c>
      <c r="O83" s="5">
        <f t="shared" si="102"/>
        <v>150913.25</v>
      </c>
    </row>
    <row r="84" spans="1:15" x14ac:dyDescent="0.15">
      <c r="A84" s="29" t="s">
        <v>40</v>
      </c>
      <c r="B84" s="5">
        <f>SUM(B77:B83)</f>
        <v>4309821</v>
      </c>
      <c r="C84" s="5">
        <f t="shared" ref="C84:E84" si="103">SUM(C77:C83)</f>
        <v>3962228</v>
      </c>
      <c r="D84" s="5">
        <f t="shared" si="103"/>
        <v>4819629</v>
      </c>
      <c r="E84" s="5">
        <f t="shared" si="103"/>
        <v>5631983</v>
      </c>
      <c r="F84" s="5">
        <f t="shared" ref="F84:M84" si="104">SUM(F77:F83)</f>
        <v>5047924</v>
      </c>
      <c r="G84" s="5">
        <f t="shared" si="104"/>
        <v>5036111</v>
      </c>
      <c r="H84" s="5">
        <f t="shared" si="104"/>
        <v>4653073</v>
      </c>
      <c r="I84" s="5">
        <f t="shared" si="104"/>
        <v>4654190</v>
      </c>
      <c r="J84" s="5">
        <f t="shared" si="104"/>
        <v>4520988</v>
      </c>
      <c r="K84" s="5">
        <f t="shared" si="104"/>
        <v>4557402</v>
      </c>
      <c r="L84" s="5">
        <f t="shared" si="104"/>
        <v>4675492</v>
      </c>
      <c r="M84" s="5">
        <f t="shared" si="104"/>
        <v>4738961</v>
      </c>
      <c r="N84" s="5">
        <f t="shared" si="101"/>
        <v>56607802</v>
      </c>
      <c r="O84" s="5">
        <f t="shared" ref="O84" si="105">SUM(O77:O83)</f>
        <v>4717316.833333333</v>
      </c>
    </row>
    <row r="85" spans="1:15" x14ac:dyDescent="0.15">
      <c r="A85" s="29" t="s">
        <v>60</v>
      </c>
      <c r="B85" s="6">
        <v>562011</v>
      </c>
      <c r="C85" s="6">
        <v>594292</v>
      </c>
      <c r="D85" s="6">
        <v>599149</v>
      </c>
      <c r="E85" s="6">
        <v>624084</v>
      </c>
      <c r="F85" s="6">
        <v>632824</v>
      </c>
      <c r="G85" s="6">
        <v>652450</v>
      </c>
      <c r="H85" s="6">
        <v>588781</v>
      </c>
      <c r="I85" s="6">
        <v>611159</v>
      </c>
      <c r="J85" s="6">
        <v>623971</v>
      </c>
      <c r="K85" s="6">
        <v>620711</v>
      </c>
      <c r="L85" s="6">
        <v>563542</v>
      </c>
      <c r="M85" s="6">
        <v>650712</v>
      </c>
      <c r="N85" s="7">
        <f t="shared" si="101"/>
        <v>7323686</v>
      </c>
      <c r="O85" s="7">
        <f>AVERAGE(B85:M85)</f>
        <v>610307.16666666663</v>
      </c>
    </row>
    <row r="86" spans="1:15" x14ac:dyDescent="0.15">
      <c r="A86" s="29" t="s">
        <v>39</v>
      </c>
      <c r="B86" s="12">
        <f t="shared" ref="B86:E86" si="106">B84/(B85*1000)</f>
        <v>7.668570543992911E-3</v>
      </c>
      <c r="C86" s="12">
        <f t="shared" si="106"/>
        <v>6.667140059095529E-3</v>
      </c>
      <c r="D86" s="12">
        <f t="shared" si="106"/>
        <v>8.0441242495606271E-3</v>
      </c>
      <c r="E86" s="12">
        <f t="shared" si="106"/>
        <v>9.0243989591144783E-3</v>
      </c>
      <c r="F86" s="12">
        <f t="shared" ref="F86:M86" si="107">F84/(F85*1000)</f>
        <v>7.9768213594933191E-3</v>
      </c>
      <c r="G86" s="12">
        <f t="shared" si="107"/>
        <v>7.7187692543489918E-3</v>
      </c>
      <c r="H86" s="12">
        <f t="shared" si="107"/>
        <v>7.9028925865474598E-3</v>
      </c>
      <c r="I86" s="12">
        <f t="shared" si="107"/>
        <v>7.6153505061694257E-3</v>
      </c>
      <c r="J86" s="12">
        <f t="shared" si="107"/>
        <v>7.2455098073468159E-3</v>
      </c>
      <c r="K86" s="12">
        <f t="shared" si="107"/>
        <v>7.3422285089196097E-3</v>
      </c>
      <c r="L86" s="12">
        <f t="shared" si="107"/>
        <v>8.2966167561601446E-3</v>
      </c>
      <c r="M86" s="12">
        <f t="shared" si="107"/>
        <v>7.2827318383555245E-3</v>
      </c>
      <c r="N86" s="12">
        <f>N84/(N85*1000)</f>
        <v>7.7294141228883926E-3</v>
      </c>
      <c r="O86" s="12">
        <f t="shared" ref="O86" si="108">O84/(O85*1000)</f>
        <v>7.7294141228883926E-3</v>
      </c>
    </row>
    <row r="87" spans="1:15" x14ac:dyDescent="0.15">
      <c r="A87" s="29" t="s">
        <v>58</v>
      </c>
      <c r="B87" s="13">
        <v>357068.84838442423</v>
      </c>
      <c r="C87" s="13">
        <v>306200</v>
      </c>
      <c r="D87" s="13">
        <v>368185.48510313215</v>
      </c>
      <c r="E87" s="13">
        <v>414726.28865979373</v>
      </c>
      <c r="F87" s="13">
        <v>369000.2923976609</v>
      </c>
      <c r="G87" s="13">
        <v>370574.76085356879</v>
      </c>
      <c r="H87" s="13">
        <v>353040.44006069808</v>
      </c>
      <c r="I87" s="13">
        <v>354469.91622239148</v>
      </c>
      <c r="J87" s="13">
        <v>339413.51351351343</v>
      </c>
      <c r="K87" s="13">
        <v>337335.45521835674</v>
      </c>
      <c r="L87" s="13">
        <v>339049.45612762868</v>
      </c>
      <c r="M87" s="13">
        <v>341423.70317002881</v>
      </c>
      <c r="N87" s="13">
        <f t="shared" ref="N87" si="109">SUM(B87:M87)</f>
        <v>4250488.159711197</v>
      </c>
      <c r="O87" s="13">
        <f>AVERAGE(B87:M87)</f>
        <v>354207.34664259973</v>
      </c>
    </row>
    <row r="88" spans="1:15" x14ac:dyDescent="0.15">
      <c r="A88" s="29" t="s">
        <v>62</v>
      </c>
      <c r="B88" s="14">
        <f t="shared" ref="B88:O88" si="110">B87/B85</f>
        <v>0.63534138724050637</v>
      </c>
      <c r="C88" s="14">
        <f t="shared" si="110"/>
        <v>0.51523493501511042</v>
      </c>
      <c r="D88" s="14">
        <f t="shared" si="110"/>
        <v>0.61451406094833194</v>
      </c>
      <c r="E88" s="14">
        <f t="shared" si="110"/>
        <v>0.6645360058258083</v>
      </c>
      <c r="F88" s="14">
        <f t="shared" ref="F88:M88" si="111">F87/F85</f>
        <v>0.58310097657114912</v>
      </c>
      <c r="G88" s="14">
        <f t="shared" si="111"/>
        <v>0.56797419090132395</v>
      </c>
      <c r="H88" s="14">
        <f t="shared" si="111"/>
        <v>0.59961248759844166</v>
      </c>
      <c r="I88" s="14">
        <f t="shared" si="111"/>
        <v>0.57999623047748861</v>
      </c>
      <c r="J88" s="14">
        <f t="shared" si="111"/>
        <v>0.54395719274375476</v>
      </c>
      <c r="K88" s="14">
        <f t="shared" si="111"/>
        <v>0.54346621087487856</v>
      </c>
      <c r="L88" s="14">
        <f t="shared" si="111"/>
        <v>0.60164008384047452</v>
      </c>
      <c r="M88" s="14">
        <f t="shared" si="111"/>
        <v>0.5246924955587553</v>
      </c>
      <c r="N88" s="14">
        <f t="shared" si="110"/>
        <v>0.58037553217207793</v>
      </c>
      <c r="O88" s="14">
        <f t="shared" si="110"/>
        <v>0.58037553217207793</v>
      </c>
    </row>
    <row r="89" spans="1:15" s="17" customFormat="1" x14ac:dyDescent="0.15">
      <c r="A89" s="30" t="s">
        <v>59</v>
      </c>
      <c r="B89" s="31">
        <v>12.07</v>
      </c>
      <c r="C89" s="31">
        <v>12.94</v>
      </c>
      <c r="D89" s="31">
        <v>13.09</v>
      </c>
      <c r="E89" s="31">
        <v>13.58</v>
      </c>
      <c r="F89" s="31">
        <v>13.68</v>
      </c>
      <c r="G89" s="31">
        <v>13.59</v>
      </c>
      <c r="H89" s="31">
        <v>13.18</v>
      </c>
      <c r="I89" s="31">
        <v>13.13</v>
      </c>
      <c r="J89" s="31">
        <v>13.32</v>
      </c>
      <c r="K89" s="31">
        <v>13.51</v>
      </c>
      <c r="L89" s="31">
        <v>13.79</v>
      </c>
      <c r="M89" s="31">
        <v>13.88</v>
      </c>
      <c r="N89" s="31">
        <f>AVERAGE(B89:M89)</f>
        <v>13.313333333333331</v>
      </c>
      <c r="O89" s="31">
        <f>AVERAGE(B89:M89)</f>
        <v>13.313333333333331</v>
      </c>
    </row>
    <row r="90" spans="1:15" s="17" customFormat="1" x14ac:dyDescent="0.1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1:15" x14ac:dyDescent="0.15">
      <c r="A91" s="26" t="s">
        <v>127</v>
      </c>
      <c r="B91" s="27" t="s">
        <v>128</v>
      </c>
      <c r="C91" s="28">
        <v>5</v>
      </c>
      <c r="D91" s="28">
        <v>6</v>
      </c>
      <c r="E91" s="28">
        <v>7</v>
      </c>
      <c r="F91" s="28">
        <v>8</v>
      </c>
      <c r="G91" s="28">
        <v>9</v>
      </c>
      <c r="H91" s="28">
        <v>10</v>
      </c>
      <c r="I91" s="28">
        <v>11</v>
      </c>
      <c r="J91" s="28">
        <v>12</v>
      </c>
      <c r="K91" s="28">
        <v>1</v>
      </c>
      <c r="L91" s="28">
        <v>2</v>
      </c>
      <c r="M91" s="28">
        <v>3</v>
      </c>
      <c r="N91" s="28" t="s">
        <v>113</v>
      </c>
      <c r="O91" s="28" t="s">
        <v>114</v>
      </c>
    </row>
    <row r="92" spans="1:15" x14ac:dyDescent="0.15">
      <c r="A92" s="29" t="s">
        <v>31</v>
      </c>
      <c r="B92" s="3">
        <f>入力!C161+入力!C162+入力!C164</f>
        <v>812027</v>
      </c>
      <c r="C92" s="3">
        <f>入力!D161+入力!D162+入力!D164</f>
        <v>1146553</v>
      </c>
      <c r="D92" s="3">
        <f>入力!E161+入力!E162+入力!E164</f>
        <v>940839</v>
      </c>
      <c r="E92" s="3">
        <f>入力!F161+入力!F162+入力!F164</f>
        <v>918330</v>
      </c>
      <c r="F92" s="3">
        <f>入力!G161+入力!G162+入力!G164</f>
        <v>917018</v>
      </c>
      <c r="G92" s="3">
        <f>入力!H161+入力!H162+入力!H164</f>
        <v>731272</v>
      </c>
      <c r="H92" s="3">
        <f>入力!I161+入力!I162+入力!I164</f>
        <v>736633</v>
      </c>
      <c r="I92" s="3">
        <f>入力!J161+入力!J162+入力!J164</f>
        <v>755398</v>
      </c>
      <c r="J92" s="3">
        <f>入力!K161+入力!K162+入力!K164</f>
        <v>810977</v>
      </c>
      <c r="K92" s="3">
        <f>入力!L161+入力!L162+入力!L164</f>
        <v>747771</v>
      </c>
      <c r="L92" s="3">
        <f>入力!M161+入力!M162+入力!M164</f>
        <v>736893</v>
      </c>
      <c r="M92" s="3">
        <f>入力!N161+入力!N162+入力!N164</f>
        <v>792484</v>
      </c>
      <c r="N92" s="5">
        <f>SUM(B92:M92)</f>
        <v>10046195</v>
      </c>
      <c r="O92" s="5">
        <f>AVERAGE(B92:M92)</f>
        <v>837182.91666666663</v>
      </c>
    </row>
    <row r="93" spans="1:15" x14ac:dyDescent="0.15">
      <c r="A93" s="29" t="s">
        <v>32</v>
      </c>
      <c r="B93" s="3">
        <f>入力!C154+入力!C155+入力!C156+入力!C157</f>
        <v>1534196</v>
      </c>
      <c r="C93" s="3">
        <f>入力!D154+入力!D155+入力!D156+入力!D157</f>
        <v>1845468</v>
      </c>
      <c r="D93" s="3">
        <f>入力!E154+入力!E155+入力!E156+入力!E157</f>
        <v>1942194</v>
      </c>
      <c r="E93" s="3">
        <f>入力!F154+入力!F155+入力!F156+入力!F157</f>
        <v>1845958</v>
      </c>
      <c r="F93" s="3">
        <f>入力!G154+入力!G155+入力!G156+入力!G157</f>
        <v>1555273</v>
      </c>
      <c r="G93" s="3">
        <f>入力!H154+入力!H155+入力!H156+入力!H157</f>
        <v>1431653</v>
      </c>
      <c r="H93" s="3">
        <f>入力!I154+入力!I155+入力!I156+入力!I157</f>
        <v>1524587</v>
      </c>
      <c r="I93" s="3">
        <f>入力!J154+入力!J155+入力!J156+入力!J157</f>
        <v>1640269</v>
      </c>
      <c r="J93" s="3">
        <f>入力!K154+入力!K155+入力!K156+入力!K157</f>
        <v>1589016</v>
      </c>
      <c r="K93" s="3">
        <f>入力!L154+入力!L155+入力!L156+入力!L157</f>
        <v>1441271</v>
      </c>
      <c r="L93" s="3">
        <f>入力!M154+入力!M155+入力!M156+入力!M157</f>
        <v>1519588</v>
      </c>
      <c r="M93" s="3">
        <f>入力!N154+入力!N155+入力!N156+入力!N157</f>
        <v>1629452</v>
      </c>
      <c r="N93" s="5">
        <f t="shared" ref="N93:N100" si="112">SUM(B93:M93)</f>
        <v>19498925</v>
      </c>
      <c r="O93" s="5">
        <f t="shared" ref="O93:O98" si="113">AVERAGE(B93:M93)</f>
        <v>1624910.4166666667</v>
      </c>
    </row>
    <row r="94" spans="1:15" x14ac:dyDescent="0.15">
      <c r="A94" s="29" t="s">
        <v>111</v>
      </c>
      <c r="B94" s="3">
        <f>入力!C151+入力!C152+入力!C159+入力!C160+入力!C163+入力!C165+入力!C166+入力!C167</f>
        <v>1377291</v>
      </c>
      <c r="C94" s="3">
        <f>入力!D151+入力!D152+入力!D159+入力!D160+入力!D163+入力!D165+入力!D166+入力!D167</f>
        <v>1461943</v>
      </c>
      <c r="D94" s="3">
        <f>入力!E151+入力!E152+入力!E159+入力!E160+入力!E163+入力!E165+入力!E166+入力!E167</f>
        <v>1464212</v>
      </c>
      <c r="E94" s="3">
        <f>入力!F151+入力!F152+入力!F159+入力!F160+入力!F163+入力!F165+入力!F166+入力!F167</f>
        <v>1563733</v>
      </c>
      <c r="F94" s="3">
        <f>入力!G151+入力!G152+入力!G159+入力!G160+入力!G163+入力!G165+入力!G166+入力!G167</f>
        <v>1509439</v>
      </c>
      <c r="G94" s="3">
        <f>入力!H151+入力!H152+入力!H159+入力!H160+入力!H163+入力!H165+入力!H166+入力!H167</f>
        <v>1341584</v>
      </c>
      <c r="H94" s="3">
        <f>入力!I151+入力!I152+入力!I159+入力!I160+入力!I163+入力!I165+入力!I166+入力!I167</f>
        <v>1326584</v>
      </c>
      <c r="I94" s="3">
        <f>入力!J151+入力!J152+入力!J159+入力!J160+入力!J163+入力!J165+入力!J166+入力!J167</f>
        <v>1387174</v>
      </c>
      <c r="J94" s="3">
        <f>入力!K151+入力!K152+入力!K159+入力!K160+入力!K163+入力!K165+入力!K166+入力!K167</f>
        <v>1458124</v>
      </c>
      <c r="K94" s="3">
        <f>入力!L151+入力!L152+入力!L159+入力!L160+入力!L163+入力!L165+入力!L166+入力!L167</f>
        <v>1240624</v>
      </c>
      <c r="L94" s="3">
        <f>入力!M151+入力!M152+入力!M159+入力!M160+入力!M163+入力!M165+入力!M166+入力!M167</f>
        <v>1201807</v>
      </c>
      <c r="M94" s="3">
        <f>入力!N151+入力!N152+入力!N159+入力!N160+入力!N163+入力!N165+入力!N166+入力!N167</f>
        <v>1323283</v>
      </c>
      <c r="N94" s="5">
        <f t="shared" si="112"/>
        <v>16655798</v>
      </c>
      <c r="O94" s="5">
        <f t="shared" si="113"/>
        <v>1387983.1666666667</v>
      </c>
    </row>
    <row r="95" spans="1:15" x14ac:dyDescent="0.15">
      <c r="A95" s="29" t="s">
        <v>34</v>
      </c>
      <c r="B95" s="3">
        <f>入力!C168+入力!C169</f>
        <v>11300</v>
      </c>
      <c r="C95" s="3">
        <f>入力!D168+入力!D169</f>
        <v>14542</v>
      </c>
      <c r="D95" s="3">
        <f>入力!E168+入力!E169</f>
        <v>13254</v>
      </c>
      <c r="E95" s="3">
        <f>入力!F168+入力!F169</f>
        <v>12874</v>
      </c>
      <c r="F95" s="3">
        <f>入力!G168+入力!G169</f>
        <v>11800</v>
      </c>
      <c r="G95" s="3">
        <f>入力!H168+入力!H169</f>
        <v>10106</v>
      </c>
      <c r="H95" s="3">
        <f>入力!I168+入力!I169</f>
        <v>10888</v>
      </c>
      <c r="I95" s="3">
        <f>入力!J168+入力!J169</f>
        <v>10482</v>
      </c>
      <c r="J95" s="3">
        <f>入力!K168+入力!K169</f>
        <v>11058</v>
      </c>
      <c r="K95" s="3">
        <f>入力!L168+入力!L169</f>
        <v>11604</v>
      </c>
      <c r="L95" s="3">
        <f>入力!M168+入力!M169</f>
        <v>10980</v>
      </c>
      <c r="M95" s="3">
        <f>入力!N168+入力!N169</f>
        <v>11354</v>
      </c>
      <c r="N95" s="5">
        <f t="shared" si="112"/>
        <v>140242</v>
      </c>
      <c r="O95" s="5">
        <f t="shared" si="113"/>
        <v>11686.833333333334</v>
      </c>
    </row>
    <row r="96" spans="1:15" x14ac:dyDescent="0.15">
      <c r="A96" s="29" t="s">
        <v>35</v>
      </c>
      <c r="B96" s="3">
        <f>入力!C158</f>
        <v>268384</v>
      </c>
      <c r="C96" s="3">
        <f>入力!D158</f>
        <v>374181</v>
      </c>
      <c r="D96" s="3">
        <f>入力!E158</f>
        <v>374698</v>
      </c>
      <c r="E96" s="3">
        <f>入力!F158</f>
        <v>542720</v>
      </c>
      <c r="F96" s="3">
        <f>入力!G158</f>
        <v>518728</v>
      </c>
      <c r="G96" s="3">
        <f>入力!H158</f>
        <v>386864</v>
      </c>
      <c r="H96" s="3">
        <f>入力!I158</f>
        <v>314435</v>
      </c>
      <c r="I96" s="3">
        <f>入力!J158</f>
        <v>312935</v>
      </c>
      <c r="J96" s="3">
        <f>入力!K158</f>
        <v>315761</v>
      </c>
      <c r="K96" s="3">
        <f>入力!L158</f>
        <v>341600</v>
      </c>
      <c r="L96" s="3">
        <f>入力!M158</f>
        <v>342531</v>
      </c>
      <c r="M96" s="3">
        <f>入力!N158</f>
        <v>318458</v>
      </c>
      <c r="N96" s="5">
        <f t="shared" si="112"/>
        <v>4411295</v>
      </c>
      <c r="O96" s="5">
        <f t="shared" si="113"/>
        <v>367607.91666666669</v>
      </c>
    </row>
    <row r="97" spans="1:15" x14ac:dyDescent="0.15">
      <c r="A97" s="29" t="s">
        <v>36</v>
      </c>
      <c r="B97" s="3">
        <f>入力!C170+入力!C171+入力!C172</f>
        <v>10727</v>
      </c>
      <c r="C97" s="3">
        <f>入力!D170+入力!D171+入力!D172</f>
        <v>13573</v>
      </c>
      <c r="D97" s="3">
        <f>入力!E170+入力!E171+入力!E172</f>
        <v>12621</v>
      </c>
      <c r="E97" s="3">
        <f>入力!F170+入力!F171+入力!F172</f>
        <v>12371</v>
      </c>
      <c r="F97" s="3">
        <f>入力!G170+入力!G171+入力!G172</f>
        <v>13818</v>
      </c>
      <c r="G97" s="3">
        <f>入力!H170+入力!H171+入力!H172</f>
        <v>10307</v>
      </c>
      <c r="H97" s="3">
        <f>入力!I170+入力!I171+入力!I172</f>
        <v>11383</v>
      </c>
      <c r="I97" s="3">
        <f>入力!J170+入力!J171+入力!J172</f>
        <v>9714</v>
      </c>
      <c r="J97" s="3">
        <f>入力!K170+入力!K171+入力!K172</f>
        <v>10564</v>
      </c>
      <c r="K97" s="3">
        <f>入力!L170+入力!L171+入力!L172</f>
        <v>10144</v>
      </c>
      <c r="L97" s="3">
        <f>入力!M170+入力!M171+入力!M172</f>
        <v>10312</v>
      </c>
      <c r="M97" s="3">
        <f>入力!N170+入力!N171+入力!N172</f>
        <v>10198</v>
      </c>
      <c r="N97" s="5">
        <f t="shared" si="112"/>
        <v>135732</v>
      </c>
      <c r="O97" s="5">
        <f t="shared" si="113"/>
        <v>11311</v>
      </c>
    </row>
    <row r="98" spans="1:15" x14ac:dyDescent="0.15">
      <c r="A98" s="29" t="s">
        <v>112</v>
      </c>
      <c r="B98" s="3">
        <f>入力!C153</f>
        <v>145208</v>
      </c>
      <c r="C98" s="3">
        <f>入力!D153</f>
        <v>172621</v>
      </c>
      <c r="D98" s="3">
        <f>入力!E153</f>
        <v>173706</v>
      </c>
      <c r="E98" s="3">
        <f>入力!F153</f>
        <v>172200</v>
      </c>
      <c r="F98" s="3">
        <f>入力!G153</f>
        <v>150162</v>
      </c>
      <c r="G98" s="3">
        <f>入力!H153</f>
        <v>131067</v>
      </c>
      <c r="H98" s="3">
        <f>入力!I153</f>
        <v>136756</v>
      </c>
      <c r="I98" s="3">
        <f>入力!J153</f>
        <v>134461</v>
      </c>
      <c r="J98" s="3">
        <f>入力!K153</f>
        <v>154105</v>
      </c>
      <c r="K98" s="3">
        <f>入力!L153</f>
        <v>124776</v>
      </c>
      <c r="L98" s="3">
        <f>入力!M153</f>
        <v>139568</v>
      </c>
      <c r="M98" s="3">
        <f>入力!N153</f>
        <v>148007</v>
      </c>
      <c r="N98" s="5">
        <f t="shared" si="112"/>
        <v>1782637</v>
      </c>
      <c r="O98" s="5">
        <f t="shared" si="113"/>
        <v>148553.08333333334</v>
      </c>
    </row>
    <row r="99" spans="1:15" x14ac:dyDescent="0.15">
      <c r="A99" s="29" t="s">
        <v>40</v>
      </c>
      <c r="B99" s="5">
        <f t="shared" ref="B99:G99" si="114">SUM(B92:B98)</f>
        <v>4159133</v>
      </c>
      <c r="C99" s="5">
        <f t="shared" si="114"/>
        <v>5028881</v>
      </c>
      <c r="D99" s="5">
        <f t="shared" si="114"/>
        <v>4921524</v>
      </c>
      <c r="E99" s="5">
        <f t="shared" si="114"/>
        <v>5068186</v>
      </c>
      <c r="F99" s="5">
        <f t="shared" si="114"/>
        <v>4676238</v>
      </c>
      <c r="G99" s="5">
        <f t="shared" si="114"/>
        <v>4042853</v>
      </c>
      <c r="H99" s="5">
        <f t="shared" ref="H99:I99" si="115">SUM(H92:H98)</f>
        <v>4061266</v>
      </c>
      <c r="I99" s="5">
        <f t="shared" si="115"/>
        <v>4250433</v>
      </c>
      <c r="J99" s="5">
        <f t="shared" ref="J99:K99" si="116">SUM(J92:J98)</f>
        <v>4349605</v>
      </c>
      <c r="K99" s="5">
        <f t="shared" si="116"/>
        <v>3917790</v>
      </c>
      <c r="L99" s="5">
        <f t="shared" ref="L99:M99" si="117">SUM(L92:L98)</f>
        <v>3961679</v>
      </c>
      <c r="M99" s="5">
        <f t="shared" si="117"/>
        <v>4233236</v>
      </c>
      <c r="N99" s="5">
        <f t="shared" si="112"/>
        <v>52670824</v>
      </c>
      <c r="O99" s="5">
        <f t="shared" ref="O99" si="118">SUM(O92:O98)</f>
        <v>4389235.333333333</v>
      </c>
    </row>
    <row r="100" spans="1:15" x14ac:dyDescent="0.15">
      <c r="A100" s="29" t="s">
        <v>60</v>
      </c>
      <c r="B100" s="6">
        <v>614071</v>
      </c>
      <c r="C100" s="6">
        <v>613693</v>
      </c>
      <c r="D100" s="6">
        <v>618258</v>
      </c>
      <c r="E100" s="6">
        <v>653726</v>
      </c>
      <c r="F100" s="6">
        <v>679914</v>
      </c>
      <c r="G100" s="6">
        <v>671140</v>
      </c>
      <c r="H100" s="6">
        <v>669593</v>
      </c>
      <c r="I100" s="6">
        <v>677518</v>
      </c>
      <c r="J100" s="6">
        <v>696720</v>
      </c>
      <c r="K100" s="6">
        <v>675486</v>
      </c>
      <c r="L100" s="6">
        <v>610711</v>
      </c>
      <c r="M100" s="6">
        <v>683698</v>
      </c>
      <c r="N100" s="7">
        <f t="shared" si="112"/>
        <v>7864528</v>
      </c>
      <c r="O100" s="7">
        <f>AVERAGE(B100:M100)</f>
        <v>655377.33333333337</v>
      </c>
    </row>
    <row r="101" spans="1:15" x14ac:dyDescent="0.15">
      <c r="A101" s="29" t="s">
        <v>39</v>
      </c>
      <c r="B101" s="12">
        <f t="shared" ref="B101:C101" si="119">B99/(B100*1000)</f>
        <v>6.7730490448172928E-3</v>
      </c>
      <c r="C101" s="12">
        <f t="shared" si="119"/>
        <v>8.1944571634351374E-3</v>
      </c>
      <c r="D101" s="12">
        <f t="shared" ref="D101:E101" si="120">D99/(D100*1000)</f>
        <v>7.9603078326523878E-3</v>
      </c>
      <c r="E101" s="12">
        <f t="shared" si="120"/>
        <v>7.7527679792451275E-3</v>
      </c>
      <c r="F101" s="12">
        <f t="shared" ref="F101:G101" si="121">F99/(F100*1000)</f>
        <v>6.8776904137876262E-3</v>
      </c>
      <c r="G101" s="12">
        <f t="shared" si="121"/>
        <v>6.0238594034031645E-3</v>
      </c>
      <c r="H101" s="12">
        <f t="shared" ref="H101:I101" si="122">H99/(H100*1000)</f>
        <v>6.0652754733099062E-3</v>
      </c>
      <c r="I101" s="12">
        <f t="shared" si="122"/>
        <v>6.2735351680693356E-3</v>
      </c>
      <c r="J101" s="12">
        <f t="shared" ref="J101:K101" si="123">J99/(J100*1000)</f>
        <v>6.2429742220691236E-3</v>
      </c>
      <c r="K101" s="12">
        <f t="shared" si="123"/>
        <v>5.7999573640312311E-3</v>
      </c>
      <c r="L101" s="12">
        <f t="shared" ref="L101:M101" si="124">L99/(L100*1000)</f>
        <v>6.4869946668718922E-3</v>
      </c>
      <c r="M101" s="12">
        <f t="shared" si="124"/>
        <v>6.1916752718305448E-3</v>
      </c>
      <c r="N101" s="12">
        <f>N99/(N100*1000)</f>
        <v>6.6972644766475492E-3</v>
      </c>
      <c r="O101" s="12">
        <f t="shared" ref="O101" si="125">O99/(O100*1000)</f>
        <v>6.6972644766475483E-3</v>
      </c>
    </row>
    <row r="102" spans="1:15" x14ac:dyDescent="0.15">
      <c r="A102" s="29" t="s">
        <v>58</v>
      </c>
      <c r="B102" s="13">
        <v>288228.20512820513</v>
      </c>
      <c r="C102" s="13">
        <v>341172.38805970148</v>
      </c>
      <c r="D102" s="13">
        <v>334342.66304347827</v>
      </c>
      <c r="E102" s="13">
        <v>402678.93890675233</v>
      </c>
      <c r="F102" s="13">
        <v>378030.5578011318</v>
      </c>
      <c r="G102" s="13">
        <v>317834.35534591193</v>
      </c>
      <c r="H102" s="13">
        <v>331802.77777777781</v>
      </c>
      <c r="I102" s="13">
        <v>341674.67845659168</v>
      </c>
      <c r="J102" s="13">
        <v>347690.24780175864</v>
      </c>
      <c r="K102" s="13">
        <v>309462.08530805685</v>
      </c>
      <c r="L102" s="13">
        <v>306631.50154798769</v>
      </c>
      <c r="M102" s="13">
        <v>329434.70817120618</v>
      </c>
      <c r="N102" s="13">
        <f t="shared" ref="N102" si="126">SUM(B102:M102)</f>
        <v>4028983.1073485599</v>
      </c>
      <c r="O102" s="13">
        <f>AVERAGE(B102:M102)</f>
        <v>335748.59227904666</v>
      </c>
    </row>
    <row r="103" spans="1:15" x14ac:dyDescent="0.15">
      <c r="A103" s="29" t="s">
        <v>62</v>
      </c>
      <c r="B103" s="14">
        <f t="shared" ref="B103:O103" si="127">B102/B100</f>
        <v>0.46937276817860657</v>
      </c>
      <c r="C103" s="14">
        <f t="shared" ref="C103:D103" si="128">C102/C100</f>
        <v>0.55593332180699706</v>
      </c>
      <c r="D103" s="14">
        <f t="shared" si="128"/>
        <v>0.5407817821095372</v>
      </c>
      <c r="E103" s="14">
        <f t="shared" ref="E103" si="129">E102/E100</f>
        <v>0.61597510104654296</v>
      </c>
      <c r="F103" s="14">
        <f t="shared" ref="F103:G103" si="130">F102/F100</f>
        <v>0.55599760822858746</v>
      </c>
      <c r="G103" s="14">
        <f t="shared" si="130"/>
        <v>0.47357385246880224</v>
      </c>
      <c r="H103" s="14">
        <f t="shared" ref="H103:I103" si="131">H102/H100</f>
        <v>0.49552904193708386</v>
      </c>
      <c r="I103" s="14">
        <f t="shared" si="131"/>
        <v>0.50430347010203669</v>
      </c>
      <c r="J103" s="14">
        <f t="shared" ref="J103:M103" si="132">J102/J100</f>
        <v>0.49903870680008988</v>
      </c>
      <c r="K103" s="14">
        <f t="shared" si="132"/>
        <v>0.4581324932094179</v>
      </c>
      <c r="L103" s="14">
        <f t="shared" si="132"/>
        <v>0.50208937050092051</v>
      </c>
      <c r="M103" s="14">
        <f t="shared" si="132"/>
        <v>0.48184243360548984</v>
      </c>
      <c r="N103" s="14">
        <f t="shared" si="127"/>
        <v>0.51229814520954853</v>
      </c>
      <c r="O103" s="14">
        <f t="shared" si="127"/>
        <v>0.51229814520954842</v>
      </c>
    </row>
    <row r="104" spans="1:15" s="17" customFormat="1" x14ac:dyDescent="0.15">
      <c r="A104" s="30" t="s">
        <v>59</v>
      </c>
      <c r="B104" s="31">
        <v>14.43</v>
      </c>
      <c r="C104" s="31">
        <v>14.74</v>
      </c>
      <c r="D104" s="31">
        <v>14.72</v>
      </c>
      <c r="E104" s="31">
        <v>12.44</v>
      </c>
      <c r="F104" s="31">
        <v>12.37</v>
      </c>
      <c r="G104" s="31">
        <v>12.72</v>
      </c>
      <c r="H104" s="31">
        <v>12.24</v>
      </c>
      <c r="I104" s="31">
        <v>12.44</v>
      </c>
      <c r="J104" s="31">
        <v>12.51</v>
      </c>
      <c r="K104" s="31">
        <v>12.66</v>
      </c>
      <c r="L104" s="31">
        <v>12.92</v>
      </c>
      <c r="M104" s="31">
        <v>12.85</v>
      </c>
      <c r="N104" s="31">
        <f>AVERAGE(B104:M104)</f>
        <v>13.086666666666666</v>
      </c>
      <c r="O104" s="31">
        <f>AVERAGE(B104:M104)</f>
        <v>13.086666666666666</v>
      </c>
    </row>
    <row r="105" spans="1:15" s="17" customFormat="1" x14ac:dyDescent="0.1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</row>
    <row r="106" spans="1:15" x14ac:dyDescent="0.15">
      <c r="A106" s="26" t="s">
        <v>132</v>
      </c>
      <c r="B106" s="27" t="s">
        <v>133</v>
      </c>
      <c r="C106" s="28">
        <v>5</v>
      </c>
      <c r="D106" s="28">
        <v>6</v>
      </c>
      <c r="E106" s="28">
        <v>7</v>
      </c>
      <c r="F106" s="28">
        <v>8</v>
      </c>
      <c r="G106" s="28">
        <v>9</v>
      </c>
      <c r="H106" s="28">
        <v>10</v>
      </c>
      <c r="I106" s="28">
        <v>11</v>
      </c>
      <c r="J106" s="28">
        <v>12</v>
      </c>
      <c r="K106" s="28">
        <v>1</v>
      </c>
      <c r="L106" s="28">
        <v>2</v>
      </c>
      <c r="M106" s="28">
        <v>3</v>
      </c>
      <c r="N106" s="28" t="s">
        <v>113</v>
      </c>
      <c r="O106" s="28" t="s">
        <v>114</v>
      </c>
    </row>
    <row r="107" spans="1:15" x14ac:dyDescent="0.15">
      <c r="A107" s="29" t="s">
        <v>31</v>
      </c>
      <c r="B107" s="3">
        <f>入力!C185+入力!C186</f>
        <v>705219</v>
      </c>
      <c r="C107" s="3">
        <f>入力!D185+入力!D186</f>
        <v>904744</v>
      </c>
      <c r="D107" s="3">
        <f>入力!E185+入力!E186</f>
        <v>832001</v>
      </c>
      <c r="E107" s="3">
        <f>入力!F185+入力!F186</f>
        <v>860744</v>
      </c>
      <c r="F107" s="3">
        <f>入力!G185+入力!G186</f>
        <v>792794</v>
      </c>
      <c r="G107" s="3">
        <f>入力!H185+入力!H186</f>
        <v>733641</v>
      </c>
      <c r="H107" s="3">
        <f>入力!I185+入力!I186</f>
        <v>705964</v>
      </c>
      <c r="I107" s="3">
        <f>入力!J185+入力!J186</f>
        <v>692174</v>
      </c>
      <c r="J107" s="3">
        <f>入力!K185+入力!K186</f>
        <v>710072</v>
      </c>
      <c r="K107" s="3">
        <f>入力!L185+入力!L186</f>
        <v>712590</v>
      </c>
      <c r="L107" s="3">
        <f>入力!M185+入力!M186</f>
        <v>698124</v>
      </c>
      <c r="M107" s="3">
        <f>入力!N185+入力!N186</f>
        <v>765813</v>
      </c>
      <c r="N107" s="5">
        <f>SUM(B107:M107)</f>
        <v>9113880</v>
      </c>
      <c r="O107" s="5">
        <f>AVERAGE(B107:M107)</f>
        <v>759490</v>
      </c>
    </row>
    <row r="108" spans="1:15" x14ac:dyDescent="0.15">
      <c r="A108" s="29" t="s">
        <v>32</v>
      </c>
      <c r="B108" s="3">
        <f>入力!C179+入力!C180+入力!C181+入力!C182</f>
        <v>1409661</v>
      </c>
      <c r="C108" s="3">
        <f>入力!D179+入力!D180+入力!D181+入力!D182</f>
        <v>1390276</v>
      </c>
      <c r="D108" s="3">
        <f>入力!E179+入力!E180+入力!E181+入力!E182</f>
        <v>1655645</v>
      </c>
      <c r="E108" s="3">
        <f>入力!F179+入力!F180+入力!F181+入力!F182</f>
        <v>1742025</v>
      </c>
      <c r="F108" s="3">
        <f>入力!G179+入力!G180+入力!G181+入力!G182</f>
        <v>1329477</v>
      </c>
      <c r="G108" s="3">
        <f>入力!H179+入力!H180+入力!H181+入力!H182</f>
        <v>1398503</v>
      </c>
      <c r="H108" s="3">
        <f>入力!I179+入力!I180+入力!I181+入力!I182</f>
        <v>1273999</v>
      </c>
      <c r="I108" s="3">
        <f>入力!J179+入力!J180+入力!J181+入力!J182</f>
        <v>1304488</v>
      </c>
      <c r="J108" s="3">
        <f>入力!K179+入力!K180+入力!K181+入力!K182</f>
        <v>1254174</v>
      </c>
      <c r="K108" s="3">
        <f>入力!L179+入力!L180+入力!L181+入力!L182</f>
        <v>1099746</v>
      </c>
      <c r="L108" s="3">
        <f>入力!M179+入力!M180+入力!M181+入力!M182</f>
        <v>1205826</v>
      </c>
      <c r="M108" s="3">
        <f>入力!N179+入力!N180+入力!N181+入力!N182</f>
        <v>1267822</v>
      </c>
      <c r="N108" s="5">
        <f t="shared" ref="N108:N115" si="133">SUM(B108:M108)</f>
        <v>16331642</v>
      </c>
      <c r="O108" s="5">
        <f t="shared" ref="O108:O113" si="134">AVERAGE(B108:M108)</f>
        <v>1360970.1666666667</v>
      </c>
    </row>
    <row r="109" spans="1:15" x14ac:dyDescent="0.15">
      <c r="A109" s="29" t="s">
        <v>111</v>
      </c>
      <c r="B109" s="3">
        <f>入力!C176+入力!C177+入力!C184+入力!C187+入力!C188+入力!C189+入力!C190</f>
        <v>1148631</v>
      </c>
      <c r="C109" s="3">
        <f>入力!D176+入力!D177+入力!D184+入力!D187+入力!D188+入力!D189+入力!D190</f>
        <v>1520902</v>
      </c>
      <c r="D109" s="3">
        <f>入力!E176+入力!E177+入力!E184+入力!E187+入力!E188+入力!E189+入力!E190</f>
        <v>1417300</v>
      </c>
      <c r="E109" s="3">
        <f>入力!F176+入力!F177+入力!F184+入力!F187+入力!F188+入力!F189+入力!F190</f>
        <v>1550000</v>
      </c>
      <c r="F109" s="3">
        <f>入力!G176+入力!G177+入力!G184+入力!G187+入力!G188+入力!G189+入力!G190</f>
        <v>1372718</v>
      </c>
      <c r="G109" s="3">
        <f>入力!H176+入力!H177+入力!H184+入力!H187+入力!H188+入力!H189+入力!H190</f>
        <v>1431179</v>
      </c>
      <c r="H109" s="3">
        <f>入力!I176+入力!I177+入力!I184+入力!I187+入力!I188+入力!I189+入力!I190</f>
        <v>1304141</v>
      </c>
      <c r="I109" s="3">
        <f>入力!J176+入力!J177+入力!J184+入力!J187+入力!J188+入力!J189+入力!J190</f>
        <v>1260278</v>
      </c>
      <c r="J109" s="3">
        <f>入力!K176+入力!K177+入力!K184+入力!K187+入力!K188+入力!K189+入力!K190</f>
        <v>1313334</v>
      </c>
      <c r="K109" s="3">
        <f>入力!L176+入力!L177+入力!L184+入力!L187+入力!L188+入力!L189+入力!L190</f>
        <v>1154970</v>
      </c>
      <c r="L109" s="3">
        <f>入力!M176+入力!M177+入力!M184+入力!M187+入力!M188+入力!M189+入力!M190</f>
        <v>1253742</v>
      </c>
      <c r="M109" s="3">
        <f>入力!N176+入力!N177+入力!N184+入力!N187+入力!N188+入力!N189+入力!N190</f>
        <v>1261873</v>
      </c>
      <c r="N109" s="5">
        <f t="shared" si="133"/>
        <v>15989068</v>
      </c>
      <c r="O109" s="5">
        <f t="shared" si="134"/>
        <v>1332422.3333333333</v>
      </c>
    </row>
    <row r="110" spans="1:15" x14ac:dyDescent="0.15">
      <c r="A110" s="29" t="s">
        <v>34</v>
      </c>
      <c r="B110" s="3">
        <f>入力!C191+入力!C192</f>
        <v>9958</v>
      </c>
      <c r="C110" s="3">
        <f>入力!D191+入力!D192</f>
        <v>11848</v>
      </c>
      <c r="D110" s="3">
        <f>入力!E191+入力!E192</f>
        <v>318</v>
      </c>
      <c r="E110" s="3">
        <f>入力!F191+入力!F192</f>
        <v>12102</v>
      </c>
      <c r="F110" s="3">
        <f>入力!G191+入力!G192</f>
        <v>9440</v>
      </c>
      <c r="G110" s="3">
        <f>入力!H191+入力!H192</f>
        <v>9628</v>
      </c>
      <c r="H110" s="3">
        <f>入力!I191+入力!I192</f>
        <v>8896</v>
      </c>
      <c r="I110" s="3">
        <f>入力!J191+入力!J192</f>
        <v>8410</v>
      </c>
      <c r="J110" s="3">
        <f>入力!K191+入力!K192</f>
        <v>8450</v>
      </c>
      <c r="K110" s="3">
        <f>入力!L191+入力!L192</f>
        <v>7964</v>
      </c>
      <c r="L110" s="3">
        <f>入力!M191+入力!M192</f>
        <v>7630</v>
      </c>
      <c r="M110" s="3">
        <f>入力!N191+入力!N192</f>
        <v>8310</v>
      </c>
      <c r="N110" s="5">
        <f t="shared" si="133"/>
        <v>102954</v>
      </c>
      <c r="O110" s="5">
        <f t="shared" si="134"/>
        <v>8579.5</v>
      </c>
    </row>
    <row r="111" spans="1:15" x14ac:dyDescent="0.15">
      <c r="A111" s="29" t="s">
        <v>35</v>
      </c>
      <c r="B111" s="3">
        <f>入力!C183</f>
        <v>280656</v>
      </c>
      <c r="C111" s="3">
        <f>入力!D183</f>
        <v>331400</v>
      </c>
      <c r="D111" s="3">
        <f>入力!E183</f>
        <v>356846</v>
      </c>
      <c r="E111" s="3">
        <f>入力!F183</f>
        <v>442386</v>
      </c>
      <c r="F111" s="3">
        <f>入力!G183</f>
        <v>495231</v>
      </c>
      <c r="G111" s="3">
        <f>入力!H183</f>
        <v>412589</v>
      </c>
      <c r="H111" s="3">
        <f>入力!I183</f>
        <v>326687</v>
      </c>
      <c r="I111" s="3">
        <f>入力!J183</f>
        <v>258207</v>
      </c>
      <c r="J111" s="3">
        <f>入力!K183</f>
        <v>293237</v>
      </c>
      <c r="K111" s="3">
        <f>入力!L183</f>
        <v>275283</v>
      </c>
      <c r="L111" s="3">
        <f>入力!M183</f>
        <v>314760</v>
      </c>
      <c r="M111" s="3">
        <f>入力!N183</f>
        <v>334232</v>
      </c>
      <c r="N111" s="5">
        <f t="shared" si="133"/>
        <v>4121514</v>
      </c>
      <c r="O111" s="5">
        <f t="shared" si="134"/>
        <v>343459.5</v>
      </c>
    </row>
    <row r="112" spans="1:15" x14ac:dyDescent="0.15">
      <c r="A112" s="29" t="s">
        <v>36</v>
      </c>
      <c r="B112" s="3">
        <f>入力!C193+入力!C194+入力!C195</f>
        <v>8986</v>
      </c>
      <c r="C112" s="3">
        <f>入力!D193+入力!D194+入力!D195</f>
        <v>9283</v>
      </c>
      <c r="D112" s="3">
        <f>入力!E193+入力!E194+入力!E195</f>
        <v>11115</v>
      </c>
      <c r="E112" s="3">
        <f>入力!F193+入力!F194+入力!F195</f>
        <v>13101</v>
      </c>
      <c r="F112" s="3">
        <f>入力!G193+入力!G194+入力!G195</f>
        <v>9610</v>
      </c>
      <c r="G112" s="3">
        <f>入力!H193+入力!H194+入力!H195</f>
        <v>9645</v>
      </c>
      <c r="H112" s="3">
        <f>入力!I193+入力!I194+入力!I195</f>
        <v>8661</v>
      </c>
      <c r="I112" s="3">
        <f>入力!J193+入力!J194+入力!J195</f>
        <v>5819</v>
      </c>
      <c r="J112" s="3">
        <f>入力!K193+入力!K194+入力!K195</f>
        <v>5952</v>
      </c>
      <c r="K112" s="3">
        <f>入力!L193+入力!L194+入力!L195</f>
        <v>5273</v>
      </c>
      <c r="L112" s="3">
        <f>入力!M193+入力!M194+入力!M195</f>
        <v>5034</v>
      </c>
      <c r="M112" s="3">
        <f>入力!N193+入力!N194+入力!N195</f>
        <v>5466</v>
      </c>
      <c r="N112" s="5">
        <f t="shared" si="133"/>
        <v>97945</v>
      </c>
      <c r="O112" s="5">
        <f t="shared" si="134"/>
        <v>8162.083333333333</v>
      </c>
    </row>
    <row r="113" spans="1:15" x14ac:dyDescent="0.15">
      <c r="A113" s="29" t="s">
        <v>112</v>
      </c>
      <c r="B113" s="3">
        <f>入力!C178</f>
        <v>127461</v>
      </c>
      <c r="C113" s="3">
        <f>入力!D178</f>
        <v>135059</v>
      </c>
      <c r="D113" s="3">
        <f>入力!E178</f>
        <v>152788</v>
      </c>
      <c r="E113" s="3">
        <f>入力!F178</f>
        <v>164085</v>
      </c>
      <c r="F113" s="3">
        <f>入力!G178</f>
        <v>146431</v>
      </c>
      <c r="G113" s="3">
        <f>入力!H178</f>
        <v>145856</v>
      </c>
      <c r="H113" s="3">
        <f>入力!I178</f>
        <v>142187</v>
      </c>
      <c r="I113" s="3">
        <f>入力!J178</f>
        <v>145534</v>
      </c>
      <c r="J113" s="3">
        <f>入力!K178</f>
        <v>148534</v>
      </c>
      <c r="K113" s="3">
        <f>入力!L178</f>
        <v>127259</v>
      </c>
      <c r="L113" s="3">
        <f>入力!M178</f>
        <v>138303</v>
      </c>
      <c r="M113" s="3">
        <f>入力!N178</f>
        <v>146609</v>
      </c>
      <c r="N113" s="5">
        <f t="shared" si="133"/>
        <v>1720106</v>
      </c>
      <c r="O113" s="5">
        <f t="shared" si="134"/>
        <v>143342.16666666666</v>
      </c>
    </row>
    <row r="114" spans="1:15" x14ac:dyDescent="0.15">
      <c r="A114" s="29" t="s">
        <v>40</v>
      </c>
      <c r="B114" s="5">
        <f t="shared" ref="B114:C114" si="135">SUM(B107:B113)</f>
        <v>3690572</v>
      </c>
      <c r="C114" s="5">
        <f t="shared" si="135"/>
        <v>4303512</v>
      </c>
      <c r="D114" s="5">
        <f t="shared" ref="D114:E114" si="136">SUM(D107:D113)</f>
        <v>4426013</v>
      </c>
      <c r="E114" s="5">
        <f t="shared" si="136"/>
        <v>4784443</v>
      </c>
      <c r="F114" s="5">
        <f t="shared" ref="F114:G114" si="137">SUM(F107:F113)</f>
        <v>4155701</v>
      </c>
      <c r="G114" s="5">
        <f t="shared" si="137"/>
        <v>4141041</v>
      </c>
      <c r="H114" s="5">
        <f t="shared" ref="H114:I114" si="138">SUM(H107:H113)</f>
        <v>3770535</v>
      </c>
      <c r="I114" s="5">
        <f t="shared" si="138"/>
        <v>3674910</v>
      </c>
      <c r="J114" s="5">
        <f t="shared" ref="J114:K114" si="139">SUM(J107:J113)</f>
        <v>3733753</v>
      </c>
      <c r="K114" s="5">
        <f t="shared" si="139"/>
        <v>3383085</v>
      </c>
      <c r="L114" s="5">
        <f t="shared" ref="L114:M114" si="140">SUM(L107:L113)</f>
        <v>3623419</v>
      </c>
      <c r="M114" s="5">
        <f t="shared" si="140"/>
        <v>3790125</v>
      </c>
      <c r="N114" s="5">
        <f t="shared" si="133"/>
        <v>47477109</v>
      </c>
      <c r="O114" s="5">
        <f t="shared" ref="O114" si="141">SUM(O107:O113)</f>
        <v>3956425.75</v>
      </c>
    </row>
    <row r="115" spans="1:15" x14ac:dyDescent="0.15">
      <c r="A115" s="29" t="s">
        <v>60</v>
      </c>
      <c r="B115" s="6">
        <v>639647</v>
      </c>
      <c r="C115" s="6">
        <v>637705</v>
      </c>
      <c r="D115" s="6">
        <v>649119</v>
      </c>
      <c r="E115" s="6">
        <v>604924</v>
      </c>
      <c r="F115" s="6">
        <v>590404</v>
      </c>
      <c r="G115" s="6">
        <v>575256</v>
      </c>
      <c r="H115" s="6">
        <v>565037</v>
      </c>
      <c r="I115" s="6">
        <v>563011</v>
      </c>
      <c r="J115" s="6">
        <v>543513</v>
      </c>
      <c r="K115" s="6">
        <v>530231</v>
      </c>
      <c r="L115" s="6">
        <v>468248</v>
      </c>
      <c r="M115" s="6">
        <v>505210</v>
      </c>
      <c r="N115" s="7">
        <f t="shared" si="133"/>
        <v>6872305</v>
      </c>
      <c r="O115" s="7">
        <f>AVERAGE(B115:M115)</f>
        <v>572692.08333333337</v>
      </c>
    </row>
    <row r="116" spans="1:15" x14ac:dyDescent="0.15">
      <c r="A116" s="29" t="s">
        <v>39</v>
      </c>
      <c r="B116" s="12">
        <f t="shared" ref="B116:F116" si="142">B114/(B115*1000)</f>
        <v>5.7697011007633902E-3</v>
      </c>
      <c r="C116" s="12">
        <f t="shared" si="142"/>
        <v>6.7484369732086153E-3</v>
      </c>
      <c r="D116" s="12">
        <f t="shared" si="142"/>
        <v>6.8184924489962549E-3</v>
      </c>
      <c r="E116" s="12">
        <f t="shared" si="142"/>
        <v>7.9091637957826103E-3</v>
      </c>
      <c r="F116" s="12">
        <f t="shared" si="142"/>
        <v>7.0387412686905917E-3</v>
      </c>
      <c r="G116" s="12">
        <f t="shared" ref="G116:L116" si="143">G114/(G115*1000)</f>
        <v>7.1986054904251322E-3</v>
      </c>
      <c r="H116" s="12">
        <f t="shared" si="143"/>
        <v>6.6730762764208359E-3</v>
      </c>
      <c r="I116" s="12">
        <f t="shared" si="143"/>
        <v>6.5272436950610203E-3</v>
      </c>
      <c r="J116" s="12">
        <f t="shared" si="143"/>
        <v>6.8696664109230135E-3</v>
      </c>
      <c r="K116" s="12">
        <f t="shared" si="143"/>
        <v>6.3803983546793759E-3</v>
      </c>
      <c r="L116" s="12">
        <f t="shared" si="143"/>
        <v>7.7382476807162015E-3</v>
      </c>
      <c r="M116" s="12">
        <f t="shared" ref="M116" si="144">M114/(M115*1000)</f>
        <v>7.5020783436590723E-3</v>
      </c>
      <c r="N116" s="12">
        <f>N114/(N115*1000)</f>
        <v>6.9084694291071192E-3</v>
      </c>
      <c r="O116" s="12">
        <f t="shared" ref="O116" si="145">O114/(O115*1000)</f>
        <v>6.9084694291071183E-3</v>
      </c>
    </row>
    <row r="117" spans="1:15" x14ac:dyDescent="0.15">
      <c r="A117" s="29" t="s">
        <v>58</v>
      </c>
      <c r="B117" s="13">
        <v>279377.13853141549</v>
      </c>
      <c r="C117" s="13">
        <v>330784.93466564181</v>
      </c>
      <c r="D117" s="13">
        <v>347138.27450980392</v>
      </c>
      <c r="E117" s="13">
        <v>362732.60045489011</v>
      </c>
      <c r="F117" s="13">
        <v>314178.79019908112</v>
      </c>
      <c r="G117" s="13">
        <v>321759.20745920757</v>
      </c>
      <c r="H117" s="13">
        <v>303830.37872683321</v>
      </c>
      <c r="I117" s="13">
        <v>295410.77170417999</v>
      </c>
      <c r="J117" s="13">
        <v>302328.17813765182</v>
      </c>
      <c r="K117" s="13">
        <v>275047.5609756097</v>
      </c>
      <c r="L117" s="13">
        <v>293156.8770226537</v>
      </c>
      <c r="M117" s="13">
        <v>309397.95918367355</v>
      </c>
      <c r="N117" s="13">
        <f t="shared" ref="N117" si="146">SUM(B117:M117)</f>
        <v>3735142.6715706419</v>
      </c>
      <c r="O117" s="13">
        <f>AVERAGE(B117:M117)</f>
        <v>311261.88929755351</v>
      </c>
    </row>
    <row r="118" spans="1:15" x14ac:dyDescent="0.15">
      <c r="A118" s="29" t="s">
        <v>62</v>
      </c>
      <c r="B118" s="14">
        <f t="shared" ref="B118:L118" si="147">B117/B115</f>
        <v>0.43676768363083934</v>
      </c>
      <c r="C118" s="14">
        <f t="shared" si="147"/>
        <v>0.51871152753332939</v>
      </c>
      <c r="D118" s="14">
        <f t="shared" si="147"/>
        <v>0.53478372148990239</v>
      </c>
      <c r="E118" s="14">
        <f t="shared" si="147"/>
        <v>0.59963334312226013</v>
      </c>
      <c r="F118" s="14">
        <f t="shared" si="147"/>
        <v>0.53214204205777926</v>
      </c>
      <c r="G118" s="14">
        <f t="shared" si="147"/>
        <v>0.55933220593823896</v>
      </c>
      <c r="H118" s="14">
        <f t="shared" si="147"/>
        <v>0.53771766933286358</v>
      </c>
      <c r="I118" s="14">
        <f t="shared" si="147"/>
        <v>0.52469804622676997</v>
      </c>
      <c r="J118" s="14">
        <f t="shared" si="147"/>
        <v>0.55624829238243023</v>
      </c>
      <c r="K118" s="14">
        <f t="shared" si="147"/>
        <v>0.51873157355116861</v>
      </c>
      <c r="L118" s="14">
        <f t="shared" si="147"/>
        <v>0.62607181882817164</v>
      </c>
      <c r="M118" s="14">
        <f t="shared" ref="M118" si="148">M117/M115</f>
        <v>0.61241455866604688</v>
      </c>
      <c r="N118" s="14">
        <f t="shared" ref="N118:O118" si="149">N117/N115</f>
        <v>0.54350653406253679</v>
      </c>
      <c r="O118" s="14">
        <f t="shared" si="149"/>
        <v>0.54350653406253679</v>
      </c>
    </row>
    <row r="119" spans="1:15" s="17" customFormat="1" x14ac:dyDescent="0.15">
      <c r="A119" s="30" t="s">
        <v>59</v>
      </c>
      <c r="B119" s="31">
        <v>13.21</v>
      </c>
      <c r="C119" s="31">
        <v>13.01</v>
      </c>
      <c r="D119" s="31">
        <v>12.75</v>
      </c>
      <c r="E119" s="31">
        <v>13.19</v>
      </c>
      <c r="F119" s="31">
        <v>13.06</v>
      </c>
      <c r="G119" s="31">
        <v>12.87</v>
      </c>
      <c r="H119" s="31">
        <v>12.41</v>
      </c>
      <c r="I119" s="31">
        <v>12.44</v>
      </c>
      <c r="J119" s="31">
        <v>12.35</v>
      </c>
      <c r="K119" s="31">
        <v>12.3</v>
      </c>
      <c r="L119" s="31">
        <v>12.36</v>
      </c>
      <c r="M119" s="31">
        <v>12.25</v>
      </c>
      <c r="N119" s="31">
        <f>AVERAGE(B119:M119)</f>
        <v>12.683333333333332</v>
      </c>
      <c r="O119" s="31">
        <f>AVERAGE(B119:M119)</f>
        <v>12.683333333333332</v>
      </c>
    </row>
    <row r="120" spans="1:15" s="17" customFormat="1" x14ac:dyDescent="0.15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</row>
    <row r="121" spans="1:15" s="17" customFormat="1" x14ac:dyDescent="0.15">
      <c r="A121" s="26" t="s">
        <v>155</v>
      </c>
      <c r="B121" s="27" t="s">
        <v>156</v>
      </c>
      <c r="C121" s="28">
        <v>5</v>
      </c>
      <c r="D121" s="28">
        <v>6</v>
      </c>
      <c r="E121" s="28">
        <v>7</v>
      </c>
      <c r="F121" s="28">
        <v>8</v>
      </c>
      <c r="G121" s="28">
        <v>9</v>
      </c>
      <c r="H121" s="28">
        <v>10</v>
      </c>
      <c r="I121" s="28">
        <v>11</v>
      </c>
      <c r="J121" s="28">
        <v>12</v>
      </c>
      <c r="K121" s="28">
        <v>1</v>
      </c>
      <c r="L121" s="28">
        <v>2</v>
      </c>
      <c r="M121" s="28">
        <v>3</v>
      </c>
      <c r="N121" s="28" t="s">
        <v>113</v>
      </c>
      <c r="O121" s="28" t="s">
        <v>114</v>
      </c>
    </row>
    <row r="122" spans="1:15" s="17" customFormat="1" x14ac:dyDescent="0.15">
      <c r="A122" s="29" t="s">
        <v>31</v>
      </c>
      <c r="B122" s="3">
        <f>入力!C208+入力!C209</f>
        <v>689670</v>
      </c>
      <c r="C122" s="3">
        <f>入力!D208+入力!D209</f>
        <v>706916</v>
      </c>
      <c r="D122" s="3">
        <f>入力!E208+入力!E209</f>
        <v>757648</v>
      </c>
      <c r="E122" s="3">
        <f>入力!F208+入力!F209</f>
        <v>860064</v>
      </c>
      <c r="F122" s="3">
        <f>入力!G208+入力!G209</f>
        <v>803777</v>
      </c>
      <c r="G122" s="3">
        <f>入力!H208+入力!H209</f>
        <v>781787</v>
      </c>
      <c r="H122" s="3">
        <f>入力!I208+入力!I209</f>
        <v>771880</v>
      </c>
      <c r="I122" s="3">
        <f>入力!J208+入力!J209</f>
        <v>711280</v>
      </c>
      <c r="J122" s="3">
        <f>入力!K208+入力!K209</f>
        <v>664962</v>
      </c>
      <c r="K122" s="3">
        <f>入力!L208+入力!L209</f>
        <v>633884</v>
      </c>
      <c r="L122" s="3">
        <f>入力!M208+入力!M209</f>
        <v>620842</v>
      </c>
      <c r="M122" s="3">
        <f>入力!N208+入力!N209</f>
        <v>687446</v>
      </c>
      <c r="N122" s="5">
        <f>SUM(B122:M122)</f>
        <v>8690156</v>
      </c>
      <c r="O122" s="5">
        <f>AVERAGE(B122:M122)</f>
        <v>724179.66666666663</v>
      </c>
    </row>
    <row r="123" spans="1:15" s="17" customFormat="1" x14ac:dyDescent="0.15">
      <c r="A123" s="29" t="s">
        <v>32</v>
      </c>
      <c r="B123" s="3">
        <f>入力!C202+入力!C203+入力!C204+入力!C205</f>
        <v>1146002</v>
      </c>
      <c r="C123" s="3">
        <f>入力!D202+入力!D203+入力!D204+入力!D205</f>
        <v>1223907</v>
      </c>
      <c r="D123" s="3">
        <f>入力!E202+入力!E203+入力!E204+入力!E205</f>
        <v>1270162</v>
      </c>
      <c r="E123" s="3">
        <f>入力!F202+入力!F203+入力!F204+入力!F205</f>
        <v>1248292</v>
      </c>
      <c r="F123" s="3">
        <f>入力!G202+入力!G203+入力!G204+入力!G205</f>
        <v>1097298</v>
      </c>
      <c r="G123" s="3">
        <f>入力!H202+入力!H203+入力!H204+入力!H205</f>
        <v>1125129</v>
      </c>
      <c r="H123" s="3">
        <f>入力!I202+入力!I203+入力!I204+入力!I205</f>
        <v>1076822</v>
      </c>
      <c r="I123" s="3">
        <f>入力!J202+入力!J203+入力!J204+入力!J205</f>
        <v>1038313</v>
      </c>
      <c r="J123" s="3">
        <f>入力!K202+入力!K203+入力!K204+入力!K205</f>
        <v>1061153</v>
      </c>
      <c r="K123" s="3">
        <f>入力!L202+入力!L203+入力!L204+入力!L205</f>
        <v>873734</v>
      </c>
      <c r="L123" s="3">
        <f>入力!M202+入力!M203+入力!M204+入力!M205</f>
        <v>1022399</v>
      </c>
      <c r="M123" s="3">
        <f>入力!N202+入力!N203+入力!N204+入力!N205</f>
        <v>1073361</v>
      </c>
      <c r="N123" s="5">
        <f t="shared" ref="N123:N130" si="150">SUM(B123:M123)</f>
        <v>13256572</v>
      </c>
      <c r="O123" s="5">
        <f t="shared" ref="O123:O128" si="151">AVERAGE(B123:M123)</f>
        <v>1104714.3333333333</v>
      </c>
    </row>
    <row r="124" spans="1:15" s="17" customFormat="1" x14ac:dyDescent="0.15">
      <c r="A124" s="29" t="s">
        <v>111</v>
      </c>
      <c r="B124" s="3">
        <f>入力!C199+入力!C200+入力!C207+入力!C210+入力!C211+入力!C212+入力!C213</f>
        <v>1105661</v>
      </c>
      <c r="C124" s="3">
        <f>入力!D199+入力!D200+入力!D207+入力!D210+入力!D211+入力!D212+入力!D213</f>
        <v>1025421</v>
      </c>
      <c r="D124" s="3">
        <f>入力!E199+入力!E200+入力!E207+入力!E210+入力!E211+入力!E212+入力!E213</f>
        <v>1257618</v>
      </c>
      <c r="E124" s="3">
        <f>入力!F199+入力!F200+入力!F207+入力!F210+入力!F211+入力!F212+入力!F213</f>
        <v>1395307</v>
      </c>
      <c r="F124" s="3">
        <f>入力!G199+入力!G200+入力!G207+入力!G210+入力!G211+入力!G212+入力!G213</f>
        <v>1327430</v>
      </c>
      <c r="G124" s="3">
        <f>入力!H199+入力!H200+入力!H207+入力!H210+入力!H211+入力!H212+入力!H213</f>
        <v>1369057</v>
      </c>
      <c r="H124" s="3">
        <f>入力!I199+入力!I200+入力!I207+入力!I210+入力!I211+入力!I212+入力!I213</f>
        <v>1197268</v>
      </c>
      <c r="I124" s="3">
        <f>入力!J199+入力!J200+入力!J207+入力!J210+入力!J211+入力!J212+入力!J213</f>
        <v>1256487</v>
      </c>
      <c r="J124" s="3">
        <f>入力!K199+入力!K200+入力!K207+入力!K210+入力!K211+入力!K212+入力!K213</f>
        <v>1337754</v>
      </c>
      <c r="K124" s="3">
        <f>入力!L199+入力!L200+入力!L207+入力!L210+入力!L211+入力!L212+入力!L213</f>
        <v>1106188</v>
      </c>
      <c r="L124" s="3">
        <f>入力!M199+入力!M200+入力!M207+入力!M210+入力!M211+入力!M212+入力!M213</f>
        <v>1275396</v>
      </c>
      <c r="M124" s="3">
        <f>入力!N199+入力!N200+入力!N207+入力!N210+入力!N211+入力!N212+入力!N213</f>
        <v>1284884</v>
      </c>
      <c r="N124" s="5">
        <f t="shared" si="150"/>
        <v>14938471</v>
      </c>
      <c r="O124" s="5">
        <f t="shared" si="151"/>
        <v>1244872.5833333333</v>
      </c>
    </row>
    <row r="125" spans="1:15" s="17" customFormat="1" x14ac:dyDescent="0.15">
      <c r="A125" s="29" t="s">
        <v>34</v>
      </c>
      <c r="B125" s="3">
        <f>入力!C214+入力!C215</f>
        <v>7724</v>
      </c>
      <c r="C125" s="3">
        <f>入力!D214+入力!D215</f>
        <v>8234</v>
      </c>
      <c r="D125" s="3">
        <f>入力!E214+入力!E215</f>
        <v>8054</v>
      </c>
      <c r="E125" s="3">
        <f>入力!F214+入力!F215</f>
        <v>8556</v>
      </c>
      <c r="F125" s="3">
        <f>入力!G214+入力!G215</f>
        <v>8100</v>
      </c>
      <c r="G125" s="3">
        <f>入力!H214+入力!H215</f>
        <v>7786</v>
      </c>
      <c r="H125" s="3">
        <f>入力!I214+入力!I215</f>
        <v>8012</v>
      </c>
      <c r="I125" s="3">
        <f>入力!J214+入力!J215</f>
        <v>7616</v>
      </c>
      <c r="J125" s="3">
        <f>入力!K214+入力!K215</f>
        <v>7520</v>
      </c>
      <c r="K125" s="3">
        <f>入力!L214+入力!L215</f>
        <v>6584</v>
      </c>
      <c r="L125" s="3">
        <f>入力!M214+入力!M215</f>
        <v>6386</v>
      </c>
      <c r="M125" s="3">
        <f>入力!N214+入力!N215</f>
        <v>6276</v>
      </c>
      <c r="N125" s="5">
        <f t="shared" si="150"/>
        <v>90848</v>
      </c>
      <c r="O125" s="5">
        <f t="shared" si="151"/>
        <v>7570.666666666667</v>
      </c>
    </row>
    <row r="126" spans="1:15" s="17" customFormat="1" x14ac:dyDescent="0.15">
      <c r="A126" s="29" t="s">
        <v>35</v>
      </c>
      <c r="B126" s="3">
        <f>入力!C206</f>
        <v>191341</v>
      </c>
      <c r="C126" s="3">
        <f>入力!D206</f>
        <v>230473</v>
      </c>
      <c r="D126" s="3">
        <f>入力!E206</f>
        <v>318701</v>
      </c>
      <c r="E126" s="3">
        <f>入力!F206</f>
        <v>401637</v>
      </c>
      <c r="F126" s="3">
        <f>入力!G206</f>
        <v>500008</v>
      </c>
      <c r="G126" s="3">
        <f>入力!H206</f>
        <v>407405</v>
      </c>
      <c r="H126" s="3">
        <f>入力!I206</f>
        <v>217987</v>
      </c>
      <c r="I126" s="3">
        <f>入力!J206</f>
        <v>200291</v>
      </c>
      <c r="J126" s="3">
        <f>入力!K206</f>
        <v>261801</v>
      </c>
      <c r="K126" s="3">
        <f>入力!L206</f>
        <v>252827</v>
      </c>
      <c r="L126" s="3">
        <f>入力!M206</f>
        <v>238219</v>
      </c>
      <c r="M126" s="3">
        <f>入力!N206</f>
        <v>210076</v>
      </c>
      <c r="N126" s="5">
        <f t="shared" si="150"/>
        <v>3430766</v>
      </c>
      <c r="O126" s="5">
        <f t="shared" si="151"/>
        <v>285897.16666666669</v>
      </c>
    </row>
    <row r="127" spans="1:15" s="17" customFormat="1" x14ac:dyDescent="0.15">
      <c r="A127" s="29" t="s">
        <v>36</v>
      </c>
      <c r="B127" s="3">
        <f>入力!C216+入力!C217+入力!C218</f>
        <v>4700</v>
      </c>
      <c r="C127" s="3">
        <f>入力!D216+入力!D217+入力!D218</f>
        <v>5802</v>
      </c>
      <c r="D127" s="3">
        <f>入力!E216+入力!E217+入力!E218</f>
        <v>5382</v>
      </c>
      <c r="E127" s="3">
        <f>入力!F216+入力!F217+入力!F218</f>
        <v>9436</v>
      </c>
      <c r="F127" s="3">
        <f>入力!G216+入力!G217+入力!G218</f>
        <v>2025</v>
      </c>
      <c r="G127" s="3">
        <f>入力!H216+入力!H217+入力!H218</f>
        <v>5475</v>
      </c>
      <c r="H127" s="3">
        <f>入力!I216+入力!I217+入力!I218</f>
        <v>5212</v>
      </c>
      <c r="I127" s="3">
        <f>入力!J216+入力!J217+入力!J218</f>
        <v>4975</v>
      </c>
      <c r="J127" s="3">
        <f>入力!K216+入力!K217+入力!K218</f>
        <v>5564</v>
      </c>
      <c r="K127" s="3">
        <f>入力!L216+入力!L217+入力!L218</f>
        <v>4618</v>
      </c>
      <c r="L127" s="3">
        <f>入力!M216+入力!M217+入力!M218</f>
        <v>4969</v>
      </c>
      <c r="M127" s="3">
        <f>入力!N216+入力!N217+入力!N218</f>
        <v>4509</v>
      </c>
      <c r="N127" s="5">
        <f t="shared" si="150"/>
        <v>62667</v>
      </c>
      <c r="O127" s="5">
        <f t="shared" si="151"/>
        <v>5222.25</v>
      </c>
    </row>
    <row r="128" spans="1:15" s="17" customFormat="1" x14ac:dyDescent="0.15">
      <c r="A128" s="29" t="s">
        <v>112</v>
      </c>
      <c r="B128" s="3">
        <f>入力!C201</f>
        <v>122810</v>
      </c>
      <c r="C128" s="3">
        <f>入力!D201</f>
        <v>116438</v>
      </c>
      <c r="D128" s="3">
        <f>入力!E201</f>
        <v>146010</v>
      </c>
      <c r="E128" s="3">
        <f>入力!F201</f>
        <v>154974</v>
      </c>
      <c r="F128" s="3">
        <f>入力!G201</f>
        <v>135962</v>
      </c>
      <c r="G128" s="3">
        <f>入力!H201</f>
        <v>148607</v>
      </c>
      <c r="H128" s="3">
        <f>入力!I201</f>
        <v>137565</v>
      </c>
      <c r="I128" s="3">
        <f>入力!J201</f>
        <v>134850</v>
      </c>
      <c r="J128" s="3">
        <f>入力!K201</f>
        <v>139045</v>
      </c>
      <c r="K128" s="3">
        <f>入力!L201</f>
        <v>120329</v>
      </c>
      <c r="L128" s="3">
        <f>入力!M201</f>
        <v>132296</v>
      </c>
      <c r="M128" s="3">
        <f>入力!N201</f>
        <v>144877</v>
      </c>
      <c r="N128" s="5">
        <f t="shared" si="150"/>
        <v>1633763</v>
      </c>
      <c r="O128" s="5">
        <f t="shared" si="151"/>
        <v>136146.91666666666</v>
      </c>
    </row>
    <row r="129" spans="1:15" s="17" customFormat="1" x14ac:dyDescent="0.15">
      <c r="A129" s="29" t="s">
        <v>40</v>
      </c>
      <c r="B129" s="5">
        <f t="shared" ref="B129:C129" si="152">SUM(B122:B128)</f>
        <v>3267908</v>
      </c>
      <c r="C129" s="5">
        <f t="shared" si="152"/>
        <v>3317191</v>
      </c>
      <c r="D129" s="5">
        <f t="shared" ref="D129:E129" si="153">SUM(D122:D128)</f>
        <v>3763575</v>
      </c>
      <c r="E129" s="5">
        <f t="shared" si="153"/>
        <v>4078266</v>
      </c>
      <c r="F129" s="5">
        <f t="shared" ref="F129:G129" si="154">SUM(F122:F128)</f>
        <v>3874600</v>
      </c>
      <c r="G129" s="5">
        <f t="shared" si="154"/>
        <v>3845246</v>
      </c>
      <c r="H129" s="5">
        <f t="shared" ref="H129:I129" si="155">SUM(H122:H128)</f>
        <v>3414746</v>
      </c>
      <c r="I129" s="5">
        <f t="shared" si="155"/>
        <v>3353812</v>
      </c>
      <c r="J129" s="5">
        <f t="shared" ref="J129:L129" si="156">SUM(J122:J128)</f>
        <v>3477799</v>
      </c>
      <c r="K129" s="5">
        <f t="shared" si="156"/>
        <v>2998164</v>
      </c>
      <c r="L129" s="5">
        <f t="shared" si="156"/>
        <v>3300507</v>
      </c>
      <c r="M129" s="5">
        <f t="shared" ref="M129" si="157">SUM(M122:M128)</f>
        <v>3411429</v>
      </c>
      <c r="N129" s="5">
        <f t="shared" si="150"/>
        <v>42103243</v>
      </c>
      <c r="O129" s="5">
        <f t="shared" ref="O129" si="158">SUM(O122:O128)</f>
        <v>3508603.5833333326</v>
      </c>
    </row>
    <row r="130" spans="1:15" s="17" customFormat="1" x14ac:dyDescent="0.15">
      <c r="A130" s="29" t="s">
        <v>60</v>
      </c>
      <c r="B130" s="6">
        <v>446120</v>
      </c>
      <c r="C130" s="6">
        <v>368130</v>
      </c>
      <c r="D130" s="6">
        <v>386146</v>
      </c>
      <c r="E130" s="6">
        <v>384426</v>
      </c>
      <c r="F130" s="6">
        <v>418568</v>
      </c>
      <c r="G130" s="6">
        <v>416164</v>
      </c>
      <c r="H130" s="6">
        <v>395996</v>
      </c>
      <c r="I130" s="6">
        <v>422948</v>
      </c>
      <c r="J130" s="6">
        <v>473361</v>
      </c>
      <c r="K130" s="6">
        <v>506616</v>
      </c>
      <c r="L130" s="6">
        <v>468531</v>
      </c>
      <c r="M130" s="6">
        <v>572460</v>
      </c>
      <c r="N130" s="7">
        <f t="shared" si="150"/>
        <v>5259466</v>
      </c>
      <c r="O130" s="7">
        <f>AVERAGE(B130:M130)</f>
        <v>438288.83333333331</v>
      </c>
    </row>
    <row r="131" spans="1:15" s="17" customFormat="1" x14ac:dyDescent="0.15">
      <c r="A131" s="29" t="s">
        <v>39</v>
      </c>
      <c r="B131" s="12">
        <f t="shared" ref="B131:D131" si="159">B129/(B130*1000)</f>
        <v>7.3251770823993543E-3</v>
      </c>
      <c r="C131" s="12">
        <f t="shared" si="159"/>
        <v>9.0109227718469017E-3</v>
      </c>
      <c r="D131" s="12">
        <f t="shared" si="159"/>
        <v>9.7465077975687955E-3</v>
      </c>
      <c r="E131" s="12">
        <f t="shared" ref="E131:G131" si="160">E129/(E130*1000)</f>
        <v>1.0608715331429196E-2</v>
      </c>
      <c r="F131" s="12">
        <f t="shared" si="160"/>
        <v>9.2567993731006663E-3</v>
      </c>
      <c r="G131" s="12">
        <f t="shared" si="160"/>
        <v>9.2397372189809788E-3</v>
      </c>
      <c r="H131" s="12">
        <f t="shared" ref="H131:J131" si="161">H129/(H130*1000)</f>
        <v>8.623183062455176E-3</v>
      </c>
      <c r="I131" s="12">
        <f t="shared" si="161"/>
        <v>7.9296083679317557E-3</v>
      </c>
      <c r="J131" s="12">
        <f t="shared" si="161"/>
        <v>7.347033236789681E-3</v>
      </c>
      <c r="K131" s="12">
        <f t="shared" ref="K131:L131" si="162">K129/(K130*1000)</f>
        <v>5.9180207494433654E-3</v>
      </c>
      <c r="L131" s="12">
        <f t="shared" si="162"/>
        <v>7.0443727309398955E-3</v>
      </c>
      <c r="M131" s="12">
        <f t="shared" ref="M131" si="163">M129/(M130*1000)</f>
        <v>5.9592443140132059E-3</v>
      </c>
      <c r="N131" s="12">
        <f>N129/(N130*1000)</f>
        <v>8.0052315197018092E-3</v>
      </c>
      <c r="O131" s="12">
        <f t="shared" ref="O131" si="164">O129/(O130*1000)</f>
        <v>8.0052315197018092E-3</v>
      </c>
    </row>
    <row r="132" spans="1:15" s="17" customFormat="1" x14ac:dyDescent="0.15">
      <c r="A132" s="29" t="s">
        <v>58</v>
      </c>
      <c r="B132" s="13">
        <v>261851.60256410256</v>
      </c>
      <c r="C132" s="13">
        <v>266655.22508038586</v>
      </c>
      <c r="D132" s="13">
        <v>309250.20542317169</v>
      </c>
      <c r="E132" s="13">
        <v>322137.91469194321</v>
      </c>
      <c r="F132" s="13">
        <v>306292.49011857709</v>
      </c>
      <c r="G132" s="13">
        <v>308112.66025641031</v>
      </c>
      <c r="H132" s="13">
        <v>288651.39475908712</v>
      </c>
      <c r="I132" s="13">
        <v>290373.33333333331</v>
      </c>
      <c r="J132" s="13">
        <v>311630.7347670251</v>
      </c>
      <c r="K132" s="13">
        <v>273555.1094890511</v>
      </c>
      <c r="L132" s="13">
        <v>297342.9729729729</v>
      </c>
      <c r="M132" s="13">
        <v>306232.4057450628</v>
      </c>
      <c r="N132" s="13">
        <f t="shared" ref="N132" si="165">SUM(B132:M132)</f>
        <v>3542086.0492011234</v>
      </c>
      <c r="O132" s="13">
        <f>AVERAGE(B132:M132)</f>
        <v>295173.83743342693</v>
      </c>
    </row>
    <row r="133" spans="1:15" s="17" customFormat="1" x14ac:dyDescent="0.15">
      <c r="A133" s="29" t="s">
        <v>62</v>
      </c>
      <c r="B133" s="14">
        <f t="shared" ref="B133:O133" si="166">B132/B130</f>
        <v>0.58695329185892264</v>
      </c>
      <c r="C133" s="14">
        <f t="shared" si="166"/>
        <v>0.72435070513238764</v>
      </c>
      <c r="D133" s="14">
        <f t="shared" si="166"/>
        <v>0.80086341804180727</v>
      </c>
      <c r="E133" s="14">
        <f t="shared" si="166"/>
        <v>0.8379711952155765</v>
      </c>
      <c r="F133" s="14">
        <f t="shared" si="166"/>
        <v>0.73176279629254293</v>
      </c>
      <c r="G133" s="14">
        <f t="shared" si="166"/>
        <v>0.74036355921321961</v>
      </c>
      <c r="H133" s="14">
        <f t="shared" ref="H133:J133" si="167">H132/H130</f>
        <v>0.72892502641210299</v>
      </c>
      <c r="I133" s="14">
        <f t="shared" si="167"/>
        <v>0.68654617904171034</v>
      </c>
      <c r="J133" s="14">
        <f t="shared" si="167"/>
        <v>0.65833631154029404</v>
      </c>
      <c r="K133" s="14">
        <f t="shared" ref="K133:L133" si="168">K132/K130</f>
        <v>0.53996539684702238</v>
      </c>
      <c r="L133" s="14">
        <f t="shared" si="168"/>
        <v>0.63462817395854898</v>
      </c>
      <c r="M133" s="14">
        <f t="shared" ref="M133" si="169">M132/M130</f>
        <v>0.53494114129382453</v>
      </c>
      <c r="N133" s="14">
        <f t="shared" si="166"/>
        <v>0.67346876074512574</v>
      </c>
      <c r="O133" s="14">
        <f t="shared" si="166"/>
        <v>0.67346876074512574</v>
      </c>
    </row>
    <row r="134" spans="1:15" s="17" customFormat="1" x14ac:dyDescent="0.15">
      <c r="A134" s="30" t="s">
        <v>59</v>
      </c>
      <c r="B134" s="31">
        <v>12.48</v>
      </c>
      <c r="C134" s="31">
        <v>12.44</v>
      </c>
      <c r="D134" s="31">
        <v>12.17</v>
      </c>
      <c r="E134" s="31">
        <v>12.66</v>
      </c>
      <c r="F134" s="31">
        <v>12.65</v>
      </c>
      <c r="G134" s="31">
        <v>12.48</v>
      </c>
      <c r="H134" s="31">
        <v>11.83</v>
      </c>
      <c r="I134" s="31">
        <v>11.55</v>
      </c>
      <c r="J134" s="31">
        <v>11.16</v>
      </c>
      <c r="K134" s="31">
        <v>10.96</v>
      </c>
      <c r="L134" s="31">
        <v>11.1</v>
      </c>
      <c r="M134" s="31">
        <v>11.14</v>
      </c>
      <c r="N134" s="31">
        <f>AVERAGE(B134:M134)</f>
        <v>11.885</v>
      </c>
      <c r="O134" s="31">
        <f>AVERAGE(B134:M134)</f>
        <v>11.885</v>
      </c>
    </row>
    <row r="135" spans="1:15" s="17" customFormat="1" x14ac:dyDescent="0.1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1:15" s="17" customFormat="1" x14ac:dyDescent="0.15">
      <c r="A136" s="26" t="s">
        <v>157</v>
      </c>
      <c r="B136" s="27" t="s">
        <v>158</v>
      </c>
      <c r="C136" s="28">
        <v>5</v>
      </c>
      <c r="D136" s="28">
        <v>6</v>
      </c>
      <c r="E136" s="28">
        <v>7</v>
      </c>
      <c r="F136" s="28">
        <v>8</v>
      </c>
      <c r="G136" s="28">
        <v>9</v>
      </c>
      <c r="H136" s="28">
        <v>10</v>
      </c>
      <c r="I136" s="28">
        <v>11</v>
      </c>
      <c r="J136" s="28">
        <v>12</v>
      </c>
      <c r="K136" s="28">
        <v>1</v>
      </c>
      <c r="L136" s="28">
        <v>2</v>
      </c>
      <c r="M136" s="28">
        <v>3</v>
      </c>
      <c r="N136" s="28" t="s">
        <v>113</v>
      </c>
      <c r="O136" s="28" t="s">
        <v>114</v>
      </c>
    </row>
    <row r="137" spans="1:15" s="17" customFormat="1" x14ac:dyDescent="0.15">
      <c r="A137" s="29" t="s">
        <v>31</v>
      </c>
      <c r="B137" s="3">
        <f>入力!C231+入力!C232</f>
        <v>719459</v>
      </c>
      <c r="C137" s="3">
        <f>入力!D231+入力!D232</f>
        <v>780530</v>
      </c>
      <c r="D137" s="3">
        <f>入力!E231+入力!E232</f>
        <v>795788</v>
      </c>
      <c r="E137" s="3">
        <f>入力!F231+入力!F232</f>
        <v>908543</v>
      </c>
      <c r="F137" s="3">
        <f>入力!G231+入力!G232</f>
        <v>859681</v>
      </c>
      <c r="G137" s="3">
        <f>入力!H231+入力!H232</f>
        <v>839597</v>
      </c>
      <c r="H137" s="3">
        <f>入力!I231+入力!I232</f>
        <v>818128</v>
      </c>
      <c r="I137" s="3">
        <f>入力!J231+入力!J232</f>
        <v>817113</v>
      </c>
      <c r="J137" s="3">
        <f>入力!K231+入力!K232</f>
        <v>805712</v>
      </c>
      <c r="K137" s="3">
        <f>入力!L231+入力!L232</f>
        <v>773225</v>
      </c>
      <c r="L137" s="3">
        <f>入力!M231+入力!M232</f>
        <v>765617</v>
      </c>
      <c r="M137" s="3">
        <f>入力!N231+入力!N232</f>
        <v>871030</v>
      </c>
      <c r="N137" s="5">
        <f>SUM(B137:M137)</f>
        <v>9754423</v>
      </c>
      <c r="O137" s="5">
        <f>AVERAGE(B137:M137)</f>
        <v>812868.58333333337</v>
      </c>
    </row>
    <row r="138" spans="1:15" s="17" customFormat="1" x14ac:dyDescent="0.15">
      <c r="A138" s="29" t="s">
        <v>32</v>
      </c>
      <c r="B138" s="3">
        <f>入力!C225+入力!C226+入力!C227+入力!C228</f>
        <v>1078976</v>
      </c>
      <c r="C138" s="3">
        <f>入力!D225+入力!D226+入力!D227+入力!D228</f>
        <v>1233892</v>
      </c>
      <c r="D138" s="3">
        <f>入力!E225+入力!E226+入力!E227+入力!E228</f>
        <v>1288449</v>
      </c>
      <c r="E138" s="3">
        <f>入力!F225+入力!F226+入力!F227+入力!F228</f>
        <v>1540645</v>
      </c>
      <c r="F138" s="3">
        <f>入力!G225+入力!G226+入力!G227+入力!G228</f>
        <v>1321980</v>
      </c>
      <c r="G138" s="3">
        <f>入力!H225+入力!H226+入力!H227+入力!H228</f>
        <v>1303758</v>
      </c>
      <c r="H138" s="3">
        <f>入力!I225+入力!I226+入力!I227+入力!I228</f>
        <v>1327357</v>
      </c>
      <c r="I138" s="3">
        <f>入力!J225+入力!J226+入力!J227+入力!J228</f>
        <v>1308542</v>
      </c>
      <c r="J138" s="3">
        <f>入力!K225+入力!K226+入力!K227+入力!K228</f>
        <v>1463401</v>
      </c>
      <c r="K138" s="3">
        <f>入力!L225+入力!L226+入力!L227+入力!L228</f>
        <v>1243107</v>
      </c>
      <c r="L138" s="3">
        <f>入力!M225+入力!M226+入力!M227+入力!M228</f>
        <v>1441683</v>
      </c>
      <c r="M138" s="3">
        <f>入力!N225+入力!N226+入力!N227+入力!N228</f>
        <v>1668736</v>
      </c>
      <c r="N138" s="5">
        <f t="shared" ref="N138:N145" si="170">SUM(B138:M138)</f>
        <v>16220526</v>
      </c>
      <c r="O138" s="5">
        <f t="shared" ref="O138:O143" si="171">AVERAGE(B138:M138)</f>
        <v>1351710.5</v>
      </c>
    </row>
    <row r="139" spans="1:15" s="17" customFormat="1" x14ac:dyDescent="0.15">
      <c r="A139" s="29" t="s">
        <v>111</v>
      </c>
      <c r="B139" s="3">
        <f>入力!C222+入力!C223+入力!C230+入力!C233+入力!C234+入力!C235+入力!C236</f>
        <v>1238438</v>
      </c>
      <c r="C139" s="3">
        <f>入力!D222+入力!D223+入力!D230+入力!D233+入力!D234+入力!D235+入力!D236</f>
        <v>1230736</v>
      </c>
      <c r="D139" s="3">
        <f>入力!E222+入力!E223+入力!E230+入力!E233+入力!E234+入力!E235+入力!E236</f>
        <v>1446822</v>
      </c>
      <c r="E139" s="3">
        <f>入力!F222+入力!F223+入力!F230+入力!F233+入力!F234+入力!F235+入力!F236</f>
        <v>1622748</v>
      </c>
      <c r="F139" s="3">
        <f>入力!G222+入力!G223+入力!G230+入力!G233+入力!G234+入力!G235+入力!G236</f>
        <v>1413414</v>
      </c>
      <c r="G139" s="3">
        <f>入力!H222+入力!H223+入力!H230+入力!H233+入力!H234+入力!H235+入力!H236</f>
        <v>1469596</v>
      </c>
      <c r="H139" s="3">
        <f>入力!I222+入力!I223+入力!I230+入力!I233+入力!I234+入力!I235+入力!I236</f>
        <v>1484901</v>
      </c>
      <c r="I139" s="3">
        <f>入力!J222+入力!J223+入力!J230+入力!J233+入力!J234+入力!J235+入力!J236</f>
        <v>1530138</v>
      </c>
      <c r="J139" s="3">
        <f>入力!K222+入力!K223+入力!K230+入力!K233+入力!K234+入力!K235+入力!K236</f>
        <v>1599807</v>
      </c>
      <c r="K139" s="3">
        <f>入力!L222+入力!L223+入力!L230+入力!L233+入力!L234+入力!L235+入力!L236</f>
        <v>1433252</v>
      </c>
      <c r="L139" s="3">
        <f>入力!M222+入力!M223+入力!M230+入力!M233+入力!M234+入力!M235+入力!M236</f>
        <v>1660747</v>
      </c>
      <c r="M139" s="3">
        <f>入力!N222+入力!N223+入力!N230+入力!N233+入力!N234+入力!N235+入力!N236</f>
        <v>1875932</v>
      </c>
      <c r="N139" s="5">
        <f t="shared" si="170"/>
        <v>18006531</v>
      </c>
      <c r="O139" s="5">
        <f t="shared" si="171"/>
        <v>1500544.25</v>
      </c>
    </row>
    <row r="140" spans="1:15" s="17" customFormat="1" x14ac:dyDescent="0.15">
      <c r="A140" s="29" t="s">
        <v>34</v>
      </c>
      <c r="B140" s="3">
        <f>入力!C237+入力!C238</f>
        <v>6730</v>
      </c>
      <c r="C140" s="3">
        <f>入力!D237+入力!D238</f>
        <v>7776</v>
      </c>
      <c r="D140" s="3">
        <f>入力!E237+入力!E238</f>
        <v>7450</v>
      </c>
      <c r="E140" s="3">
        <f>入力!F237+入力!F238</f>
        <v>8086</v>
      </c>
      <c r="F140" s="3">
        <f>入力!G237+入力!G238</f>
        <v>7834</v>
      </c>
      <c r="G140" s="3">
        <f>入力!H237+入力!H238</f>
        <v>7846</v>
      </c>
      <c r="H140" s="3">
        <f>入力!I237+入力!I238</f>
        <v>7556</v>
      </c>
      <c r="I140" s="3">
        <f>入力!J237+入力!J238</f>
        <v>7928</v>
      </c>
      <c r="J140" s="3">
        <f>入力!K237+入力!K238</f>
        <v>8074</v>
      </c>
      <c r="K140" s="3">
        <f>入力!L237+入力!L238</f>
        <v>7404</v>
      </c>
      <c r="L140" s="3">
        <f>入力!M237+入力!M238</f>
        <v>8006</v>
      </c>
      <c r="M140" s="3">
        <f>入力!N237+入力!N238</f>
        <v>9258</v>
      </c>
      <c r="N140" s="5">
        <f t="shared" si="170"/>
        <v>93948</v>
      </c>
      <c r="O140" s="5">
        <f t="shared" si="171"/>
        <v>7829</v>
      </c>
    </row>
    <row r="141" spans="1:15" s="17" customFormat="1" x14ac:dyDescent="0.15">
      <c r="A141" s="29" t="s">
        <v>35</v>
      </c>
      <c r="B141" s="3">
        <f>入力!C229</f>
        <v>185011</v>
      </c>
      <c r="C141" s="3">
        <f>入力!D229</f>
        <v>281304</v>
      </c>
      <c r="D141" s="3">
        <f>入力!E229</f>
        <v>371512</v>
      </c>
      <c r="E141" s="3">
        <f>入力!F229</f>
        <v>527116</v>
      </c>
      <c r="F141" s="3">
        <f>入力!G229</f>
        <v>526545</v>
      </c>
      <c r="G141" s="3">
        <f>入力!H229</f>
        <v>430396</v>
      </c>
      <c r="H141" s="3">
        <f>入力!I229</f>
        <v>342283</v>
      </c>
      <c r="I141" s="3">
        <f>入力!J229</f>
        <v>232340</v>
      </c>
      <c r="J141" s="3">
        <f>入力!K229</f>
        <v>352786</v>
      </c>
      <c r="K141" s="3">
        <f>入力!L229</f>
        <v>514039</v>
      </c>
      <c r="L141" s="3">
        <f>入力!M229</f>
        <v>460044</v>
      </c>
      <c r="M141" s="3">
        <f>入力!N229</f>
        <v>405526</v>
      </c>
      <c r="N141" s="5">
        <f t="shared" si="170"/>
        <v>4628902</v>
      </c>
      <c r="O141" s="5">
        <f t="shared" si="171"/>
        <v>385741.83333333331</v>
      </c>
    </row>
    <row r="142" spans="1:15" s="17" customFormat="1" x14ac:dyDescent="0.15">
      <c r="A142" s="29" t="s">
        <v>36</v>
      </c>
      <c r="B142" s="3">
        <f>入力!C239+入力!C240+入力!C241</f>
        <v>4634</v>
      </c>
      <c r="C142" s="3">
        <f>入力!D239+入力!D240+入力!D241</f>
        <v>5928</v>
      </c>
      <c r="D142" s="3">
        <f>入力!E239+入力!E240+入力!E241</f>
        <v>5793</v>
      </c>
      <c r="E142" s="3">
        <f>入力!F239+入力!F240+入力!F241</f>
        <v>6850</v>
      </c>
      <c r="F142" s="3">
        <f>入力!G239+入力!G240+入力!G241</f>
        <v>6872</v>
      </c>
      <c r="G142" s="3">
        <f>入力!H239+入力!H240+入力!H241</f>
        <v>7236</v>
      </c>
      <c r="H142" s="3">
        <f>入力!I239+入力!I240+入力!I241</f>
        <v>6549</v>
      </c>
      <c r="I142" s="3">
        <f>入力!J239+入力!J240+入力!J241</f>
        <v>6516</v>
      </c>
      <c r="J142" s="3">
        <f>入力!K239+入力!K240+入力!K241</f>
        <v>8163</v>
      </c>
      <c r="K142" s="3">
        <f>入力!L239+入力!L240+入力!L241</f>
        <v>7757</v>
      </c>
      <c r="L142" s="3">
        <f>入力!M239+入力!M240+入力!M241</f>
        <v>7712</v>
      </c>
      <c r="M142" s="3">
        <f>入力!N239+入力!N240+入力!N241</f>
        <v>8825</v>
      </c>
      <c r="N142" s="5">
        <f t="shared" si="170"/>
        <v>82835</v>
      </c>
      <c r="O142" s="5">
        <f t="shared" si="171"/>
        <v>6902.916666666667</v>
      </c>
    </row>
    <row r="143" spans="1:15" s="17" customFormat="1" x14ac:dyDescent="0.15">
      <c r="A143" s="29" t="s">
        <v>112</v>
      </c>
      <c r="B143" s="3">
        <f>入力!C224</f>
        <v>135014</v>
      </c>
      <c r="C143" s="3">
        <f>入力!D224</f>
        <v>141817</v>
      </c>
      <c r="D143" s="3">
        <f>入力!E224</f>
        <v>152501</v>
      </c>
      <c r="E143" s="3">
        <f>入力!F224</f>
        <v>186199</v>
      </c>
      <c r="F143" s="3">
        <f>入力!G224</f>
        <v>152696</v>
      </c>
      <c r="G143" s="3">
        <f>入力!H224</f>
        <v>152121</v>
      </c>
      <c r="H143" s="3">
        <f>入力!I224</f>
        <v>152008</v>
      </c>
      <c r="I143" s="3">
        <f>入力!J224</f>
        <v>181394</v>
      </c>
      <c r="J143" s="3">
        <f>入力!K224</f>
        <v>209754</v>
      </c>
      <c r="K143" s="3">
        <f>入力!L224</f>
        <v>181012</v>
      </c>
      <c r="L143" s="3">
        <f>入力!M224</f>
        <v>224017</v>
      </c>
      <c r="M143" s="3">
        <f>入力!N224</f>
        <v>238461</v>
      </c>
      <c r="N143" s="5">
        <f t="shared" si="170"/>
        <v>2106994</v>
      </c>
      <c r="O143" s="5">
        <f t="shared" si="171"/>
        <v>175582.83333333334</v>
      </c>
    </row>
    <row r="144" spans="1:15" s="17" customFormat="1" x14ac:dyDescent="0.15">
      <c r="A144" s="29" t="s">
        <v>40</v>
      </c>
      <c r="B144" s="5">
        <f t="shared" ref="B144:C144" si="172">SUM(B137:B143)</f>
        <v>3368262</v>
      </c>
      <c r="C144" s="5">
        <f t="shared" si="172"/>
        <v>3681983</v>
      </c>
      <c r="D144" s="5">
        <f t="shared" ref="D144:E144" si="173">SUM(D137:D143)</f>
        <v>4068315</v>
      </c>
      <c r="E144" s="5">
        <f t="shared" si="173"/>
        <v>4800187</v>
      </c>
      <c r="F144" s="5">
        <f t="shared" ref="F144:G144" si="174">SUM(F137:F143)</f>
        <v>4289022</v>
      </c>
      <c r="G144" s="5">
        <f t="shared" si="174"/>
        <v>4210550</v>
      </c>
      <c r="H144" s="5">
        <f t="shared" ref="H144:I144" si="175">SUM(H137:H143)</f>
        <v>4138782</v>
      </c>
      <c r="I144" s="5">
        <f t="shared" si="175"/>
        <v>4083971</v>
      </c>
      <c r="J144" s="5">
        <f t="shared" ref="J144:K144" si="176">SUM(J137:J143)</f>
        <v>4447697</v>
      </c>
      <c r="K144" s="5">
        <f t="shared" si="176"/>
        <v>4159796</v>
      </c>
      <c r="L144" s="5">
        <f t="shared" ref="L144:M144" si="177">SUM(L137:L143)</f>
        <v>4567826</v>
      </c>
      <c r="M144" s="5">
        <f t="shared" si="177"/>
        <v>5077768</v>
      </c>
      <c r="N144" s="5">
        <f t="shared" si="170"/>
        <v>50894159</v>
      </c>
      <c r="O144" s="5">
        <f t="shared" ref="O144" si="178">SUM(O137:O143)</f>
        <v>4241179.916666667</v>
      </c>
    </row>
    <row r="145" spans="1:15" s="17" customFormat="1" x14ac:dyDescent="0.15">
      <c r="A145" s="29" t="s">
        <v>60</v>
      </c>
      <c r="B145" s="6">
        <v>547739</v>
      </c>
      <c r="C145" s="6">
        <v>563721</v>
      </c>
      <c r="D145" s="6">
        <v>588136</v>
      </c>
      <c r="E145" s="6">
        <v>577199</v>
      </c>
      <c r="F145" s="6">
        <v>607320</v>
      </c>
      <c r="G145" s="6">
        <v>598075</v>
      </c>
      <c r="H145" s="6">
        <v>606255</v>
      </c>
      <c r="I145" s="6">
        <v>612840</v>
      </c>
      <c r="J145" s="6">
        <v>628403</v>
      </c>
      <c r="K145" s="6">
        <v>624068</v>
      </c>
      <c r="L145" s="6">
        <v>533335</v>
      </c>
      <c r="M145" s="6">
        <v>605032</v>
      </c>
      <c r="N145" s="7">
        <f t="shared" si="170"/>
        <v>7092123</v>
      </c>
      <c r="O145" s="7">
        <f>AVERAGE(B145:M145)</f>
        <v>591010.25</v>
      </c>
    </row>
    <row r="146" spans="1:15" s="17" customFormat="1" x14ac:dyDescent="0.15">
      <c r="A146" s="29" t="s">
        <v>39</v>
      </c>
      <c r="B146" s="12">
        <f t="shared" ref="B146:D146" si="179">B144/(B145*1000)</f>
        <v>6.1493923200648488E-3</v>
      </c>
      <c r="C146" s="12">
        <f t="shared" si="179"/>
        <v>6.5315696949377437E-3</v>
      </c>
      <c r="D146" s="12">
        <f t="shared" si="179"/>
        <v>6.9173031407701617E-3</v>
      </c>
      <c r="E146" s="12">
        <f t="shared" ref="E146:G146" si="180">E144/(E145*1000)</f>
        <v>8.3163467019173633E-3</v>
      </c>
      <c r="F146" s="12">
        <f t="shared" si="180"/>
        <v>7.0622110254890342E-3</v>
      </c>
      <c r="G146" s="12">
        <f t="shared" si="180"/>
        <v>7.0401705471721775E-3</v>
      </c>
      <c r="H146" s="12">
        <f t="shared" ref="H146:J146" si="181">H144/(H145*1000)</f>
        <v>6.826800603706361E-3</v>
      </c>
      <c r="I146" s="12">
        <f t="shared" si="181"/>
        <v>6.664008550355721E-3</v>
      </c>
      <c r="J146" s="12">
        <f t="shared" si="181"/>
        <v>7.0777781137263823E-3</v>
      </c>
      <c r="K146" s="12">
        <f t="shared" ref="K146:L146" si="182">K144/(K145*1000)</f>
        <v>6.6656133626463781E-3</v>
      </c>
      <c r="L146" s="12">
        <f t="shared" si="182"/>
        <v>8.56464698547817E-3</v>
      </c>
      <c r="M146" s="12">
        <f t="shared" ref="M146" si="183">M144/(M145*1000)</f>
        <v>8.392561054621904E-3</v>
      </c>
      <c r="N146" s="12">
        <f>N144/(N145*1000)</f>
        <v>7.1761528952614048E-3</v>
      </c>
      <c r="O146" s="12">
        <f t="shared" ref="O146" si="184">O144/(O145*1000)</f>
        <v>7.1761528952614057E-3</v>
      </c>
    </row>
    <row r="147" spans="1:15" s="17" customFormat="1" x14ac:dyDescent="0.15">
      <c r="A147" s="29" t="s">
        <v>58</v>
      </c>
      <c r="B147" s="13">
        <v>288869.38950988825</v>
      </c>
      <c r="C147" s="13">
        <v>292786.30688896548</v>
      </c>
      <c r="D147" s="13">
        <v>335116.55683690286</v>
      </c>
      <c r="E147" s="13">
        <v>362068.76524275262</v>
      </c>
      <c r="F147" s="13">
        <v>321507.8583743535</v>
      </c>
      <c r="G147" s="13">
        <v>320437.59512937593</v>
      </c>
      <c r="H147" s="13">
        <v>311937.14199577936</v>
      </c>
      <c r="I147" s="13">
        <v>308457.02416918421</v>
      </c>
      <c r="J147" s="13">
        <v>319778.81896179833</v>
      </c>
      <c r="K147" s="13">
        <v>292346.33494975063</v>
      </c>
      <c r="L147" s="13">
        <v>323431.70714437449</v>
      </c>
      <c r="M147" s="13">
        <v>325644.07105752587</v>
      </c>
      <c r="N147" s="13">
        <f t="shared" ref="N147" si="185">SUM(B147:M147)</f>
        <v>3802381.5702606514</v>
      </c>
      <c r="O147" s="13">
        <f>AVERAGE(B147:M147)</f>
        <v>316865.1308550543</v>
      </c>
    </row>
    <row r="148" spans="1:15" s="17" customFormat="1" x14ac:dyDescent="0.15">
      <c r="A148" s="29" t="s">
        <v>62</v>
      </c>
      <c r="B148" s="14">
        <f t="shared" ref="B148:O148" si="186">B147/B145</f>
        <v>0.52738510405482952</v>
      </c>
      <c r="C148" s="14">
        <f t="shared" si="186"/>
        <v>0.51938158572940418</v>
      </c>
      <c r="D148" s="14">
        <f t="shared" si="186"/>
        <v>0.56979432790528528</v>
      </c>
      <c r="E148" s="14">
        <f t="shared" si="186"/>
        <v>0.62728584984165359</v>
      </c>
      <c r="F148" s="14">
        <f t="shared" si="186"/>
        <v>0.52938789826508836</v>
      </c>
      <c r="G148" s="14">
        <f t="shared" si="186"/>
        <v>0.53578162459453404</v>
      </c>
      <c r="H148" s="14">
        <f t="shared" ref="H148:L148" si="187">H147/H145</f>
        <v>0.51453124839511322</v>
      </c>
      <c r="I148" s="14">
        <f t="shared" si="187"/>
        <v>0.50332390863713894</v>
      </c>
      <c r="J148" s="14">
        <f t="shared" si="187"/>
        <v>0.50887538563914925</v>
      </c>
      <c r="K148" s="14">
        <f t="shared" si="187"/>
        <v>0.46845269257476851</v>
      </c>
      <c r="L148" s="14">
        <f t="shared" si="187"/>
        <v>0.60643255579396527</v>
      </c>
      <c r="M148" s="14">
        <f t="shared" ref="M148" si="188">M147/M145</f>
        <v>0.53822619474263489</v>
      </c>
      <c r="N148" s="14">
        <f t="shared" si="186"/>
        <v>0.53614151506687791</v>
      </c>
      <c r="O148" s="14">
        <f t="shared" si="186"/>
        <v>0.53614151506687791</v>
      </c>
    </row>
    <row r="149" spans="1:15" s="17" customFormat="1" x14ac:dyDescent="0.15">
      <c r="A149" s="30" t="s">
        <v>59</v>
      </c>
      <c r="B149" s="31">
        <v>11.63</v>
      </c>
      <c r="C149" s="31">
        <v>12.17</v>
      </c>
      <c r="D149" s="31">
        <v>12.14</v>
      </c>
      <c r="E149" s="31">
        <v>12.83</v>
      </c>
      <c r="F149" s="31">
        <v>12.91</v>
      </c>
      <c r="G149" s="31">
        <v>13.14</v>
      </c>
      <c r="H149" s="31">
        <v>12.84</v>
      </c>
      <c r="I149" s="31">
        <v>13.24</v>
      </c>
      <c r="J149" s="31">
        <v>13.46</v>
      </c>
      <c r="K149" s="31">
        <v>13.77</v>
      </c>
      <c r="L149" s="31">
        <v>14.61</v>
      </c>
      <c r="M149" s="31">
        <v>15.09</v>
      </c>
      <c r="N149" s="31">
        <f>AVERAGE(B149:M149)</f>
        <v>13.152500000000002</v>
      </c>
      <c r="O149" s="31">
        <f>AVERAGE(B149:M149)</f>
        <v>13.152500000000002</v>
      </c>
    </row>
    <row r="151" spans="1:15" s="17" customFormat="1" x14ac:dyDescent="0.15">
      <c r="A151" s="26" t="s">
        <v>161</v>
      </c>
      <c r="B151" s="27" t="s">
        <v>160</v>
      </c>
      <c r="C151" s="28">
        <v>5</v>
      </c>
      <c r="D151" s="28">
        <v>6</v>
      </c>
      <c r="E151" s="28">
        <v>7</v>
      </c>
      <c r="F151" s="28">
        <v>8</v>
      </c>
      <c r="G151" s="28">
        <v>9</v>
      </c>
      <c r="H151" s="28">
        <v>10</v>
      </c>
      <c r="I151" s="28">
        <v>11</v>
      </c>
      <c r="J151" s="28">
        <v>12</v>
      </c>
      <c r="K151" s="28">
        <v>1</v>
      </c>
      <c r="L151" s="28">
        <v>2</v>
      </c>
      <c r="M151" s="28">
        <v>3</v>
      </c>
      <c r="N151" s="28" t="s">
        <v>113</v>
      </c>
      <c r="O151" s="28" t="s">
        <v>114</v>
      </c>
    </row>
    <row r="152" spans="1:15" s="17" customFormat="1" x14ac:dyDescent="0.15">
      <c r="A152" s="29" t="s">
        <v>31</v>
      </c>
      <c r="B152" s="3">
        <f>入力!C254+入力!C255</f>
        <v>874084</v>
      </c>
      <c r="C152" s="3">
        <f>入力!D254+入力!D255</f>
        <v>951166</v>
      </c>
      <c r="D152" s="3">
        <f>入力!E254+入力!E255</f>
        <v>1207235</v>
      </c>
      <c r="E152" s="3">
        <f>入力!F254+入力!F255</f>
        <v>1445675</v>
      </c>
      <c r="F152" s="3">
        <f>入力!G254+入力!G255</f>
        <v>1603800</v>
      </c>
      <c r="G152" s="3">
        <f>入力!H254+入力!H255</f>
        <v>1434636</v>
      </c>
      <c r="H152" s="3">
        <f>入力!I254+入力!I255</f>
        <v>1525125</v>
      </c>
      <c r="I152" s="3">
        <f>入力!J254+入力!J255</f>
        <v>1443034</v>
      </c>
      <c r="J152" s="3">
        <f>入力!K254+入力!K255</f>
        <v>1579784</v>
      </c>
      <c r="K152" s="3">
        <f>入力!L254+入力!L255</f>
        <v>1553259</v>
      </c>
      <c r="L152" s="3">
        <f>入力!M254+入力!M255</f>
        <v>1415037</v>
      </c>
      <c r="M152" s="3">
        <f>入力!N254+入力!N255</f>
        <v>1585834</v>
      </c>
      <c r="N152" s="5">
        <f>SUM(B152:M152)</f>
        <v>16618669</v>
      </c>
      <c r="O152" s="5">
        <f>AVERAGE(B152:M152)</f>
        <v>1384889.0833333333</v>
      </c>
    </row>
    <row r="153" spans="1:15" s="17" customFormat="1" x14ac:dyDescent="0.15">
      <c r="A153" s="29" t="s">
        <v>32</v>
      </c>
      <c r="B153" s="3">
        <f>入力!C248+入力!C249+入力!C250+入力!C251</f>
        <v>1704744</v>
      </c>
      <c r="C153" s="3">
        <f>入力!D248+入力!D249+入力!D250+入力!D251</f>
        <v>1746785</v>
      </c>
      <c r="D153" s="3">
        <f>入力!E248+入力!E249+入力!E250+入力!E251</f>
        <v>2236858</v>
      </c>
      <c r="E153" s="3">
        <f>入力!F248+入力!F249+入力!F250+入力!F251</f>
        <v>2613558</v>
      </c>
      <c r="F153" s="3">
        <f>入力!G248+入力!G249+入力!G250+入力!G251</f>
        <v>2285626</v>
      </c>
      <c r="G153" s="3">
        <f>入力!H248+入力!H249+入力!H250+入力!H251</f>
        <v>2315418</v>
      </c>
      <c r="H153" s="3">
        <f>入力!I248+入力!I249+入力!I250+入力!I251</f>
        <v>2354016</v>
      </c>
      <c r="I153" s="3">
        <f>入力!J248+入力!J249+入力!J250+入力!J251</f>
        <v>2502248</v>
      </c>
      <c r="J153" s="3">
        <f>入力!K248+入力!K249+入力!K250+入力!K251</f>
        <v>2599332</v>
      </c>
      <c r="K153" s="3">
        <f>入力!L248+入力!L249+入力!L250+入力!L251</f>
        <v>2204885</v>
      </c>
      <c r="L153" s="3">
        <f>入力!M248+入力!M249+入力!M250+入力!M251</f>
        <v>2473177</v>
      </c>
      <c r="M153" s="3">
        <f>入力!N248+入力!N249+入力!N250+入力!N251</f>
        <v>2872897</v>
      </c>
      <c r="N153" s="5">
        <f t="shared" ref="N153:N160" si="189">SUM(B153:M153)</f>
        <v>27909544</v>
      </c>
      <c r="O153" s="5">
        <f t="shared" ref="O153:O158" si="190">AVERAGE(B153:M153)</f>
        <v>2325795.3333333335</v>
      </c>
    </row>
    <row r="154" spans="1:15" s="17" customFormat="1" x14ac:dyDescent="0.15">
      <c r="A154" s="29" t="s">
        <v>111</v>
      </c>
      <c r="B154" s="3">
        <f>入力!C245+入力!C246+入力!C253+入力!C256+入力!C257+入力!C258+入力!C259</f>
        <v>1615475</v>
      </c>
      <c r="C154" s="3">
        <f>入力!D245+入力!D246+入力!D253+入力!D256+入力!D257+入力!D258+入力!D259</f>
        <v>1544969</v>
      </c>
      <c r="D154" s="3">
        <f>入力!E245+入力!E246+入力!E253+入力!E256+入力!E257+入力!E258+入力!E259</f>
        <v>1887125</v>
      </c>
      <c r="E154" s="3">
        <f>入力!F245+入力!F246+入力!F253+入力!F256+入力!F257+入力!F258+入力!F259</f>
        <v>2039922</v>
      </c>
      <c r="F154" s="3">
        <f>入力!G245+入力!G246+入力!G253+入力!G256+入力!G257+入力!G258+入力!G259</f>
        <v>1707177</v>
      </c>
      <c r="G154" s="3">
        <f>入力!H245+入力!H246+入力!H253+入力!H256+入力!H257+入力!H258+入力!H259</f>
        <v>2043627</v>
      </c>
      <c r="H154" s="3">
        <f>入力!I245+入力!I246+入力!I253+入力!I256+入力!I257+入力!I258+入力!I259</f>
        <v>2010344</v>
      </c>
      <c r="I154" s="3">
        <f>入力!J245+入力!J246+入力!J253+入力!J256+入力!J257+入力!J258+入力!J259</f>
        <v>2222972</v>
      </c>
      <c r="J154" s="3">
        <f>入力!K245+入力!K246+入力!K253+入力!K256+入力!K257+入力!K258+入力!K259</f>
        <v>2271757</v>
      </c>
      <c r="K154" s="3">
        <f>入力!L245+入力!L246+入力!L253+入力!L256+入力!L257+入力!L258+入力!L259</f>
        <v>2440829</v>
      </c>
      <c r="L154" s="3">
        <f>入力!M245+入力!M246+入力!M253+入力!M256+入力!M257+入力!M258+入力!M259</f>
        <v>2626703</v>
      </c>
      <c r="M154" s="3">
        <f>入力!N245+入力!N246+入力!N253+入力!N256+入力!N257+入力!N258+入力!N259</f>
        <v>2494981</v>
      </c>
      <c r="N154" s="5">
        <f t="shared" si="189"/>
        <v>24905881</v>
      </c>
      <c r="O154" s="5">
        <f t="shared" si="190"/>
        <v>2075490.0833333333</v>
      </c>
    </row>
    <row r="155" spans="1:15" s="17" customFormat="1" x14ac:dyDescent="0.15">
      <c r="A155" s="29" t="s">
        <v>34</v>
      </c>
      <c r="B155" s="3">
        <f>入力!C260+入力!C261</f>
        <v>9386</v>
      </c>
      <c r="C155" s="3">
        <f>入力!D260+入力!D261</f>
        <v>9130</v>
      </c>
      <c r="D155" s="3">
        <f>入力!E260+入力!E261</f>
        <v>10152</v>
      </c>
      <c r="E155" s="3">
        <f>入力!F260+入力!F261</f>
        <v>11822</v>
      </c>
      <c r="F155" s="3">
        <f>入力!G260+入力!G261</f>
        <v>10902</v>
      </c>
      <c r="G155" s="3">
        <f>入力!H260+入力!H261</f>
        <v>10626</v>
      </c>
      <c r="H155" s="3">
        <f>入力!I260+入力!I261</f>
        <v>12716</v>
      </c>
      <c r="I155" s="3">
        <f>入力!J260+入力!J261</f>
        <v>12820</v>
      </c>
      <c r="J155" s="3">
        <f>入力!K260+入力!K261</f>
        <v>14534</v>
      </c>
      <c r="K155" s="3">
        <f>入力!L260+入力!L261</f>
        <v>13470</v>
      </c>
      <c r="L155" s="3">
        <f>入力!M260+入力!M261</f>
        <v>12970</v>
      </c>
      <c r="M155" s="3">
        <f>入力!N260+入力!N261</f>
        <v>14286</v>
      </c>
      <c r="N155" s="5">
        <f t="shared" si="189"/>
        <v>142814</v>
      </c>
      <c r="O155" s="5">
        <f t="shared" si="190"/>
        <v>11901.166666666666</v>
      </c>
    </row>
    <row r="156" spans="1:15" s="17" customFormat="1" x14ac:dyDescent="0.15">
      <c r="A156" s="29" t="s">
        <v>35</v>
      </c>
      <c r="B156" s="3">
        <f>入力!C252</f>
        <v>299426</v>
      </c>
      <c r="C156" s="3">
        <f>入力!D252</f>
        <v>380978</v>
      </c>
      <c r="D156" s="3">
        <f>入力!E252</f>
        <v>613738</v>
      </c>
      <c r="E156" s="3">
        <f>入力!F252</f>
        <v>828702</v>
      </c>
      <c r="F156" s="3">
        <f>入力!G252</f>
        <v>894594</v>
      </c>
      <c r="G156" s="3">
        <f>入力!H252</f>
        <v>722897</v>
      </c>
      <c r="H156" s="3">
        <f>入力!I252</f>
        <v>551924</v>
      </c>
      <c r="I156" s="3">
        <f>入力!J252</f>
        <v>474730</v>
      </c>
      <c r="J156" s="3">
        <f>入力!K252</f>
        <v>618103</v>
      </c>
      <c r="K156" s="3">
        <f>入力!L252</f>
        <v>698658</v>
      </c>
      <c r="L156" s="3">
        <f>入力!M252</f>
        <v>761427</v>
      </c>
      <c r="M156" s="3">
        <f>入力!N252</f>
        <v>630264</v>
      </c>
      <c r="N156" s="5">
        <f t="shared" si="189"/>
        <v>7475441</v>
      </c>
      <c r="O156" s="5">
        <f t="shared" si="190"/>
        <v>622953.41666666663</v>
      </c>
    </row>
    <row r="157" spans="1:15" s="17" customFormat="1" x14ac:dyDescent="0.15">
      <c r="A157" s="29" t="s">
        <v>36</v>
      </c>
      <c r="B157" s="3">
        <f>入力!C262+入力!C263+入力!C264</f>
        <v>8743</v>
      </c>
      <c r="C157" s="3">
        <f>入力!D262+入力!D263+入力!D264</f>
        <v>9063</v>
      </c>
      <c r="D157" s="3">
        <f>入力!E262+入力!E263+入力!E264</f>
        <v>10982</v>
      </c>
      <c r="E157" s="3">
        <f>入力!F262+入力!F263+入力!F264</f>
        <v>13809</v>
      </c>
      <c r="F157" s="3">
        <f>入力!G262+入力!G263+入力!G264</f>
        <v>11681</v>
      </c>
      <c r="G157" s="3">
        <f>入力!H262+入力!H263+入力!H264</f>
        <v>12976</v>
      </c>
      <c r="H157" s="3">
        <f>入力!I262+入力!I263+入力!I264</f>
        <v>13608</v>
      </c>
      <c r="I157" s="3">
        <f>入力!J262+入力!J263+入力!J264</f>
        <v>12782</v>
      </c>
      <c r="J157" s="3">
        <f>入力!K262+入力!K263+入力!K264</f>
        <v>14807</v>
      </c>
      <c r="K157" s="3">
        <f>入力!L262+入力!L263+入力!L264</f>
        <v>12259</v>
      </c>
      <c r="L157" s="3">
        <f>入力!M262+入力!M263+入力!M264</f>
        <v>11015</v>
      </c>
      <c r="M157" s="3">
        <f>入力!N262+入力!N263+入力!N264</f>
        <v>12414</v>
      </c>
      <c r="N157" s="5">
        <f t="shared" si="189"/>
        <v>144139</v>
      </c>
      <c r="O157" s="5">
        <f t="shared" si="190"/>
        <v>12011.583333333334</v>
      </c>
    </row>
    <row r="158" spans="1:15" s="17" customFormat="1" x14ac:dyDescent="0.15">
      <c r="A158" s="29" t="s">
        <v>112</v>
      </c>
      <c r="B158" s="3">
        <f>入力!C247</f>
        <v>244773</v>
      </c>
      <c r="C158" s="3">
        <f>入力!D247</f>
        <v>235589</v>
      </c>
      <c r="D158" s="3">
        <f>入力!E247</f>
        <v>297381</v>
      </c>
      <c r="E158" s="3">
        <f>入力!F247</f>
        <v>355503</v>
      </c>
      <c r="F158" s="3">
        <f>入力!G247</f>
        <v>300694</v>
      </c>
      <c r="G158" s="3">
        <f>入力!H247</f>
        <v>339321</v>
      </c>
      <c r="H158" s="3">
        <f>入力!I247</f>
        <v>335246</v>
      </c>
      <c r="I158" s="3">
        <f>入力!J247</f>
        <v>310267</v>
      </c>
      <c r="J158" s="3">
        <f>入力!K247</f>
        <v>345886</v>
      </c>
      <c r="K158" s="3">
        <f>入力!L247</f>
        <v>335613</v>
      </c>
      <c r="L158" s="3">
        <f>入力!M247</f>
        <v>374085</v>
      </c>
      <c r="M158" s="3">
        <f>入力!N247</f>
        <v>398581</v>
      </c>
      <c r="N158" s="5">
        <f t="shared" si="189"/>
        <v>3872939</v>
      </c>
      <c r="O158" s="5">
        <f t="shared" si="190"/>
        <v>322744.91666666669</v>
      </c>
    </row>
    <row r="159" spans="1:15" s="17" customFormat="1" x14ac:dyDescent="0.15">
      <c r="A159" s="29" t="s">
        <v>40</v>
      </c>
      <c r="B159" s="5">
        <f t="shared" ref="B159:M159" si="191">SUM(B152:B158)</f>
        <v>4756631</v>
      </c>
      <c r="C159" s="5">
        <f t="shared" si="191"/>
        <v>4877680</v>
      </c>
      <c r="D159" s="5">
        <f t="shared" si="191"/>
        <v>6263471</v>
      </c>
      <c r="E159" s="5">
        <f t="shared" si="191"/>
        <v>7308991</v>
      </c>
      <c r="F159" s="5">
        <f t="shared" si="191"/>
        <v>6814474</v>
      </c>
      <c r="G159" s="5">
        <f t="shared" si="191"/>
        <v>6879501</v>
      </c>
      <c r="H159" s="5">
        <f t="shared" si="191"/>
        <v>6802979</v>
      </c>
      <c r="I159" s="5">
        <f t="shared" si="191"/>
        <v>6978853</v>
      </c>
      <c r="J159" s="5">
        <f t="shared" si="191"/>
        <v>7444203</v>
      </c>
      <c r="K159" s="5">
        <f t="shared" si="191"/>
        <v>7258973</v>
      </c>
      <c r="L159" s="5">
        <f t="shared" si="191"/>
        <v>7674414</v>
      </c>
      <c r="M159" s="5">
        <f t="shared" si="191"/>
        <v>8009257</v>
      </c>
      <c r="N159" s="5">
        <f t="shared" si="189"/>
        <v>81069427</v>
      </c>
      <c r="O159" s="5">
        <f>SUM(O152:O158)</f>
        <v>6755785.583333334</v>
      </c>
    </row>
    <row r="160" spans="1:15" s="17" customFormat="1" x14ac:dyDescent="0.15">
      <c r="A160" s="29" t="s">
        <v>60</v>
      </c>
      <c r="B160" s="6">
        <v>606146</v>
      </c>
      <c r="C160" s="6">
        <v>567123</v>
      </c>
      <c r="D160" s="6">
        <v>583602</v>
      </c>
      <c r="E160" s="6">
        <v>564738</v>
      </c>
      <c r="F160" s="6">
        <v>516619</v>
      </c>
      <c r="G160" s="6">
        <v>529327</v>
      </c>
      <c r="H160" s="6">
        <v>546185</v>
      </c>
      <c r="I160" s="6">
        <v>572835</v>
      </c>
      <c r="J160" s="6">
        <v>560806</v>
      </c>
      <c r="K160" s="6">
        <v>510128</v>
      </c>
      <c r="L160" s="6">
        <v>507293</v>
      </c>
      <c r="M160" s="6">
        <v>546088</v>
      </c>
      <c r="N160" s="7">
        <f t="shared" si="189"/>
        <v>6610890</v>
      </c>
      <c r="O160" s="7">
        <f>AVERAGE(B160:M160)</f>
        <v>550907.5</v>
      </c>
    </row>
    <row r="161" spans="1:15" s="17" customFormat="1" x14ac:dyDescent="0.15">
      <c r="A161" s="29" t="s">
        <v>39</v>
      </c>
      <c r="B161" s="12">
        <f t="shared" ref="B161:C161" si="192">B159/(B160*1000)</f>
        <v>7.8473354604336257E-3</v>
      </c>
      <c r="C161" s="12">
        <f t="shared" si="192"/>
        <v>8.6007444593148227E-3</v>
      </c>
      <c r="D161" s="12">
        <f t="shared" ref="D161:E161" si="193">D159/(D160*1000)</f>
        <v>1.0732435803852625E-2</v>
      </c>
      <c r="E161" s="12">
        <f t="shared" si="193"/>
        <v>1.2942268804295089E-2</v>
      </c>
      <c r="F161" s="12">
        <f t="shared" ref="F161:G161" si="194">F159/(F160*1000)</f>
        <v>1.3190521448107792E-2</v>
      </c>
      <c r="G161" s="12">
        <f t="shared" si="194"/>
        <v>1.2996693915103517E-2</v>
      </c>
      <c r="H161" s="12">
        <f t="shared" ref="H161:I161" si="195">H159/(H160*1000)</f>
        <v>1.2455448245557823E-2</v>
      </c>
      <c r="I161" s="12">
        <f t="shared" si="195"/>
        <v>1.2183007323225711E-2</v>
      </c>
      <c r="J161" s="12">
        <f t="shared" ref="J161:M161" si="196">J159/(J160*1000)</f>
        <v>1.3274114399631958E-2</v>
      </c>
      <c r="K161" s="12">
        <f t="shared" si="196"/>
        <v>1.4229709014208199E-2</v>
      </c>
      <c r="L161" s="12">
        <f t="shared" si="196"/>
        <v>1.5128168533766482E-2</v>
      </c>
      <c r="M161" s="12">
        <f t="shared" si="196"/>
        <v>1.4666605016041371E-2</v>
      </c>
      <c r="N161" s="12">
        <f>N159/(N160*1000)</f>
        <v>1.2263012544453167E-2</v>
      </c>
      <c r="O161" s="12">
        <f t="shared" ref="O161" si="197">O159/(O160*1000)</f>
        <v>1.2263012544453169E-2</v>
      </c>
    </row>
    <row r="162" spans="1:15" s="17" customFormat="1" x14ac:dyDescent="0.15">
      <c r="A162" s="29" t="s">
        <v>58</v>
      </c>
      <c r="B162" s="13">
        <v>306089.51093951095</v>
      </c>
      <c r="C162" s="13">
        <v>298944.61582463374</v>
      </c>
      <c r="D162" s="13">
        <v>396422.21518987336</v>
      </c>
      <c r="E162" s="13">
        <v>418533.55602214171</v>
      </c>
      <c r="F162" s="13">
        <v>372789.83934790938</v>
      </c>
      <c r="G162" s="13">
        <v>366515.76984549809</v>
      </c>
      <c r="H162" s="13">
        <v>306638.47529185517</v>
      </c>
      <c r="I162" s="13">
        <v>308935.50243470562</v>
      </c>
      <c r="J162" s="13">
        <v>335970.16789023957</v>
      </c>
      <c r="K162" s="13">
        <v>262284.03671050729</v>
      </c>
      <c r="L162" s="13">
        <v>319607.44627686159</v>
      </c>
      <c r="M162" s="13">
        <v>322550.72288671415</v>
      </c>
      <c r="N162" s="13">
        <f t="shared" ref="N162" si="198">SUM(B162:M162)</f>
        <v>4015281.8586604507</v>
      </c>
      <c r="O162" s="13">
        <f>AVERAGE(B162:M162)</f>
        <v>334606.82155503758</v>
      </c>
    </row>
    <row r="163" spans="1:15" s="17" customFormat="1" x14ac:dyDescent="0.15">
      <c r="A163" s="29" t="s">
        <v>62</v>
      </c>
      <c r="B163" s="14">
        <f t="shared" ref="B163:O163" si="199">B162/B160</f>
        <v>0.5049765418554456</v>
      </c>
      <c r="C163" s="14">
        <f t="shared" ref="C163:D163" si="200">C162/C160</f>
        <v>0.52712483151738465</v>
      </c>
      <c r="D163" s="14">
        <f t="shared" si="200"/>
        <v>0.67926808885143186</v>
      </c>
      <c r="E163" s="14">
        <f t="shared" ref="E163:F163" si="201">E162/E160</f>
        <v>0.74111102143319862</v>
      </c>
      <c r="F163" s="14">
        <f t="shared" si="201"/>
        <v>0.72159529430375069</v>
      </c>
      <c r="G163" s="14">
        <f t="shared" ref="G163:M163" si="202">G162/G160</f>
        <v>0.6924184291477633</v>
      </c>
      <c r="H163" s="14">
        <f t="shared" si="202"/>
        <v>0.56141870481953027</v>
      </c>
      <c r="I163" s="14">
        <f t="shared" si="202"/>
        <v>0.53930975313084151</v>
      </c>
      <c r="J163" s="14">
        <f t="shared" si="202"/>
        <v>0.5990844746494145</v>
      </c>
      <c r="K163" s="14">
        <f t="shared" si="202"/>
        <v>0.51415338250499343</v>
      </c>
      <c r="L163" s="14">
        <f t="shared" si="202"/>
        <v>0.6300253429021524</v>
      </c>
      <c r="M163" s="14">
        <f t="shared" si="202"/>
        <v>0.59065704224724613</v>
      </c>
      <c r="N163" s="14">
        <f t="shared" si="199"/>
        <v>0.60737387230167961</v>
      </c>
      <c r="O163" s="14">
        <f t="shared" si="199"/>
        <v>0.60737387230167961</v>
      </c>
    </row>
    <row r="164" spans="1:15" s="17" customFormat="1" x14ac:dyDescent="0.15">
      <c r="A164" s="30" t="s">
        <v>59</v>
      </c>
      <c r="B164" s="31">
        <v>15.54</v>
      </c>
      <c r="C164" s="31">
        <v>15.79</v>
      </c>
      <c r="D164" s="31">
        <v>15.8</v>
      </c>
      <c r="E164" s="31">
        <v>16.899999999999999</v>
      </c>
      <c r="F164" s="31">
        <v>17.690000000000001</v>
      </c>
      <c r="G164" s="31">
        <v>18.77</v>
      </c>
      <c r="H164" s="31">
        <v>21.47</v>
      </c>
      <c r="I164" s="31">
        <v>22.59</v>
      </c>
      <c r="J164" s="31">
        <v>23.74</v>
      </c>
      <c r="K164" s="31">
        <v>24.42</v>
      </c>
      <c r="L164" s="31">
        <v>24.84</v>
      </c>
      <c r="M164" s="31">
        <v>24.03</v>
      </c>
      <c r="N164" s="31">
        <f>AVERAGE(B164:M164)</f>
        <v>20.131666666666664</v>
      </c>
      <c r="O164" s="31">
        <f>AVERAGE(B164:M164)</f>
        <v>20.131666666666664</v>
      </c>
    </row>
    <row r="165" spans="1:15" s="17" customFormat="1" x14ac:dyDescent="0.1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 spans="1:15" s="17" customFormat="1" x14ac:dyDescent="0.15">
      <c r="A166" s="26" t="s">
        <v>184</v>
      </c>
      <c r="B166" s="27" t="s">
        <v>185</v>
      </c>
      <c r="C166" s="28">
        <v>5</v>
      </c>
      <c r="D166" s="28">
        <v>6</v>
      </c>
      <c r="E166" s="28">
        <v>7</v>
      </c>
      <c r="F166" s="28">
        <v>8</v>
      </c>
      <c r="G166" s="28">
        <v>9</v>
      </c>
      <c r="H166" s="28">
        <v>10</v>
      </c>
      <c r="I166" s="28">
        <v>11</v>
      </c>
      <c r="J166" s="28">
        <v>12</v>
      </c>
      <c r="K166" s="28">
        <v>1</v>
      </c>
      <c r="L166" s="28">
        <v>2</v>
      </c>
      <c r="M166" s="28">
        <v>3</v>
      </c>
      <c r="N166" s="28" t="s">
        <v>113</v>
      </c>
      <c r="O166" s="28" t="s">
        <v>114</v>
      </c>
    </row>
    <row r="167" spans="1:15" s="17" customFormat="1" x14ac:dyDescent="0.15">
      <c r="A167" s="29" t="s">
        <v>31</v>
      </c>
      <c r="B167" s="3">
        <f>入力!C277+入力!C278</f>
        <v>1439347</v>
      </c>
      <c r="C167" s="3">
        <f>入力!D277+入力!D278</f>
        <v>1223521</v>
      </c>
      <c r="D167" s="3">
        <f>入力!E277+入力!E278</f>
        <v>1273497</v>
      </c>
      <c r="E167" s="3">
        <f>入力!F277+入力!F278</f>
        <v>1391602</v>
      </c>
      <c r="F167" s="3">
        <f>入力!G277+入力!G278</f>
        <v>1320508</v>
      </c>
      <c r="G167" s="3">
        <f>入力!H277+入力!H278</f>
        <v>1171321</v>
      </c>
      <c r="H167" s="3">
        <f>入力!I277+入力!I278</f>
        <v>1025871</v>
      </c>
      <c r="I167" s="3">
        <f>入力!J277+入力!J278</f>
        <v>1037572</v>
      </c>
      <c r="J167" s="3">
        <f>入力!K277+入力!K278</f>
        <v>1032246</v>
      </c>
      <c r="K167" s="3">
        <f>入力!L277+入力!L278</f>
        <v>1027636</v>
      </c>
      <c r="L167" s="3">
        <f>入力!M277+入力!M278</f>
        <v>980438</v>
      </c>
      <c r="M167" s="3">
        <f>入力!N277+入力!N278</f>
        <v>1024864</v>
      </c>
      <c r="N167" s="5">
        <f>SUM(B167:M167)</f>
        <v>13948423</v>
      </c>
      <c r="O167" s="5">
        <f>AVERAGE(B167:M167)</f>
        <v>1162368.5833333333</v>
      </c>
    </row>
    <row r="168" spans="1:15" s="17" customFormat="1" x14ac:dyDescent="0.15">
      <c r="A168" s="29" t="s">
        <v>32</v>
      </c>
      <c r="B168" s="3">
        <f>入力!C271+入力!C272+入力!C273+入力!C274</f>
        <v>2463051</v>
      </c>
      <c r="C168" s="3">
        <f>入力!D271+入力!D272+入力!D273+入力!D274</f>
        <v>1853443</v>
      </c>
      <c r="D168" s="3">
        <f>入力!E271+入力!E272+入力!E273+入力!E274</f>
        <v>2163339</v>
      </c>
      <c r="E168" s="3">
        <f>入力!F271+入力!F272+入力!F273+入力!F274</f>
        <v>2532221</v>
      </c>
      <c r="F168" s="3">
        <f>入力!G271+入力!G272+入力!G273+入力!G274</f>
        <v>2003267</v>
      </c>
      <c r="G168" s="3">
        <f>入力!H271+入力!H272+入力!H273+入力!H274</f>
        <v>2259549</v>
      </c>
      <c r="H168" s="3">
        <f>入力!I271+入力!I272+入力!I273+入力!I274</f>
        <v>2006860</v>
      </c>
      <c r="I168" s="3">
        <f>入力!J271+入力!J272+入力!J273+入力!J274</f>
        <v>2006277</v>
      </c>
      <c r="J168" s="3">
        <f>入力!K271+入力!K272+入力!K273+入力!K274</f>
        <v>1881034</v>
      </c>
      <c r="K168" s="3">
        <f>入力!L271+入力!L272+入力!L273+入力!L274</f>
        <v>1451055</v>
      </c>
      <c r="L168" s="3">
        <f>入力!M271+入力!M272+入力!M273+入力!M274</f>
        <v>1777994</v>
      </c>
      <c r="M168" s="3">
        <f>入力!N271+入力!N272+入力!N273+入力!N274</f>
        <v>1881276</v>
      </c>
      <c r="N168" s="5">
        <f t="shared" ref="N168:N175" si="203">SUM(B168:M168)</f>
        <v>24279366</v>
      </c>
      <c r="O168" s="5">
        <f t="shared" ref="O168:O173" si="204">AVERAGE(B168:M168)</f>
        <v>2023280.5</v>
      </c>
    </row>
    <row r="169" spans="1:15" s="17" customFormat="1" x14ac:dyDescent="0.15">
      <c r="A169" s="29" t="s">
        <v>111</v>
      </c>
      <c r="B169" s="3">
        <f>入力!C268+入力!C269+入力!C276+入力!C279+入力!C280+入力!C281+入力!C282</f>
        <v>2196960</v>
      </c>
      <c r="C169" s="3">
        <f>入力!D268+入力!D269+入力!D276+入力!D279+入力!D280+入力!D281+入力!D282</f>
        <v>1795213</v>
      </c>
      <c r="D169" s="3">
        <f>入力!E268+入力!E269+入力!E276+入力!E279+入力!E280+入力!E281+入力!E282</f>
        <v>2228391</v>
      </c>
      <c r="E169" s="3">
        <f>入力!F268+入力!F269+入力!F276+入力!F279+入力!F280+入力!F281+入力!F282</f>
        <v>2594360</v>
      </c>
      <c r="F169" s="3">
        <f>入力!G268+入力!G269+入力!G276+入力!G279+入力!G280+入力!G281+入力!G282</f>
        <v>2103006</v>
      </c>
      <c r="G169" s="3">
        <f>入力!H268+入力!H269+入力!H276+入力!H279+入力!H280+入力!H281+入力!H282</f>
        <v>2178604</v>
      </c>
      <c r="H169" s="3">
        <f>入力!I268+入力!I269+入力!I276+入力!I279+入力!I280+入力!I281+入力!I282</f>
        <v>1874267</v>
      </c>
      <c r="I169" s="3">
        <f>入力!J268+入力!J269+入力!J276+入力!J279+入力!J280+入力!J281+入力!J282</f>
        <v>1937226</v>
      </c>
      <c r="J169" s="3">
        <f>入力!K268+入力!K269+入力!K276+入力!K279+入力!K280+入力!K281+入力!K282</f>
        <v>1895504</v>
      </c>
      <c r="K169" s="3">
        <f>入力!L268+入力!L269+入力!L276+入力!L279+入力!L280+入力!L281+入力!L282</f>
        <v>1778435</v>
      </c>
      <c r="L169" s="3">
        <f>入力!M268+入力!M269+入力!M276+入力!M279+入力!M280+入力!M281+入力!M282</f>
        <v>1883070</v>
      </c>
      <c r="M169" s="3">
        <f>入力!N268+入力!N269+入力!N276+入力!N279+入力!N280+入力!N281+入力!N282</f>
        <v>2170988</v>
      </c>
      <c r="N169" s="5">
        <f t="shared" si="203"/>
        <v>24636024</v>
      </c>
      <c r="O169" s="5">
        <f t="shared" si="204"/>
        <v>2053002</v>
      </c>
    </row>
    <row r="170" spans="1:15" s="17" customFormat="1" x14ac:dyDescent="0.15">
      <c r="A170" s="29" t="s">
        <v>34</v>
      </c>
      <c r="B170" s="3">
        <f>入力!C283+入力!C284</f>
        <v>13392</v>
      </c>
      <c r="C170" s="3">
        <f>入力!D283+入力!D284</f>
        <v>10880</v>
      </c>
      <c r="D170" s="3">
        <f>入力!E283+入力!E284</f>
        <v>11426</v>
      </c>
      <c r="E170" s="3">
        <f>入力!F283+入力!F284</f>
        <v>12572</v>
      </c>
      <c r="F170" s="3">
        <f>入力!G283+入力!G284</f>
        <v>11692</v>
      </c>
      <c r="G170" s="3">
        <f>入力!H283+入力!H284</f>
        <v>10326</v>
      </c>
      <c r="H170" s="3">
        <f>入力!I283+入力!I284</f>
        <v>9836</v>
      </c>
      <c r="I170" s="3">
        <f>入力!J283+入力!J284</f>
        <v>9712</v>
      </c>
      <c r="J170" s="3">
        <f>入力!K283+入力!K284</f>
        <v>9620</v>
      </c>
      <c r="K170" s="3">
        <f>入力!L283+入力!L284</f>
        <v>10336</v>
      </c>
      <c r="L170" s="3">
        <f>入力!M283+入力!M284</f>
        <v>8906</v>
      </c>
      <c r="M170" s="3">
        <f>入力!N283+入力!N284</f>
        <v>8426</v>
      </c>
      <c r="N170" s="5">
        <f t="shared" si="203"/>
        <v>127124</v>
      </c>
      <c r="O170" s="5">
        <f t="shared" si="204"/>
        <v>10593.666666666666</v>
      </c>
    </row>
    <row r="171" spans="1:15" s="17" customFormat="1" x14ac:dyDescent="0.15">
      <c r="A171" s="29" t="s">
        <v>35</v>
      </c>
      <c r="B171" s="3">
        <f>入力!C275</f>
        <v>464518</v>
      </c>
      <c r="C171" s="3">
        <f>入力!D275</f>
        <v>461982</v>
      </c>
      <c r="D171" s="3">
        <f>入力!E275</f>
        <v>559635</v>
      </c>
      <c r="E171" s="3">
        <f>入力!F275</f>
        <v>914254</v>
      </c>
      <c r="F171" s="3">
        <f>入力!G275</f>
        <v>1036881</v>
      </c>
      <c r="G171" s="3">
        <f>入力!H275</f>
        <v>810150</v>
      </c>
      <c r="H171" s="3">
        <f>入力!I275</f>
        <v>414488</v>
      </c>
      <c r="I171" s="3">
        <f>入力!J275</f>
        <v>382180</v>
      </c>
      <c r="J171" s="3">
        <f>入力!K275</f>
        <v>478281</v>
      </c>
      <c r="K171" s="3">
        <f>入力!L275</f>
        <v>571441</v>
      </c>
      <c r="L171" s="3">
        <f>入力!M275</f>
        <v>512131</v>
      </c>
      <c r="M171" s="3">
        <f>入力!N275</f>
        <v>566611</v>
      </c>
      <c r="N171" s="5">
        <f t="shared" si="203"/>
        <v>7172552</v>
      </c>
      <c r="O171" s="5">
        <f t="shared" si="204"/>
        <v>597712.66666666663</v>
      </c>
    </row>
    <row r="172" spans="1:15" s="17" customFormat="1" x14ac:dyDescent="0.15">
      <c r="A172" s="29" t="s">
        <v>36</v>
      </c>
      <c r="B172" s="3">
        <f>入力!C285+入力!C286+入力!C287</f>
        <v>10186</v>
      </c>
      <c r="C172" s="3">
        <f>入力!D285+入力!D286+入力!D287</f>
        <v>8442</v>
      </c>
      <c r="D172" s="3">
        <f>入力!E285+入力!E286+入力!E287</f>
        <v>11140</v>
      </c>
      <c r="E172" s="3">
        <f>入力!F285+入力!F286+入力!F287</f>
        <v>12804</v>
      </c>
      <c r="F172" s="3">
        <f>入力!G285+入力!G286+入力!G287</f>
        <v>11268</v>
      </c>
      <c r="G172" s="3">
        <f>入力!H285+入力!H286+入力!H287</f>
        <v>9961</v>
      </c>
      <c r="H172" s="3">
        <f>入力!I285+入力!I286+入力!I287</f>
        <v>8279</v>
      </c>
      <c r="I172" s="3">
        <f>入力!J285+入力!J286+入力!J287</f>
        <v>6792</v>
      </c>
      <c r="J172" s="3">
        <f>入力!K285+入力!K286+入力!K287</f>
        <v>6006</v>
      </c>
      <c r="K172" s="3">
        <f>入力!L285+入力!L286+入力!L287</f>
        <v>4919</v>
      </c>
      <c r="L172" s="3">
        <f>入力!M285+入力!M286+入力!M287</f>
        <v>4607</v>
      </c>
      <c r="M172" s="3">
        <f>入力!N285+入力!N286+入力!N287</f>
        <v>5577</v>
      </c>
      <c r="N172" s="5">
        <f t="shared" si="203"/>
        <v>99981</v>
      </c>
      <c r="O172" s="5">
        <f t="shared" si="204"/>
        <v>8331.75</v>
      </c>
    </row>
    <row r="173" spans="1:15" s="17" customFormat="1" x14ac:dyDescent="0.15">
      <c r="A173" s="29" t="s">
        <v>112</v>
      </c>
      <c r="B173" s="3">
        <f>入力!C270</f>
        <v>347667</v>
      </c>
      <c r="C173" s="3">
        <f>入力!D270</f>
        <v>263009</v>
      </c>
      <c r="D173" s="3">
        <f>入力!E270</f>
        <v>321036</v>
      </c>
      <c r="E173" s="3">
        <f>入力!F270</f>
        <v>385117</v>
      </c>
      <c r="F173" s="3">
        <f>入力!G270</f>
        <v>287676</v>
      </c>
      <c r="G173" s="3">
        <f>入力!H270</f>
        <v>327270</v>
      </c>
      <c r="H173" s="3">
        <f>入力!I270</f>
        <v>286817</v>
      </c>
      <c r="I173" s="3">
        <f>入力!J270</f>
        <v>293780</v>
      </c>
      <c r="J173" s="3">
        <f>入力!K270</f>
        <v>286414</v>
      </c>
      <c r="K173" s="3">
        <f>入力!L270</f>
        <v>245311</v>
      </c>
      <c r="L173" s="3">
        <f>入力!M270</f>
        <v>252202</v>
      </c>
      <c r="M173" s="3">
        <f>入力!N270</f>
        <v>280695</v>
      </c>
      <c r="N173" s="5">
        <f t="shared" si="203"/>
        <v>3576994</v>
      </c>
      <c r="O173" s="5">
        <f t="shared" si="204"/>
        <v>298082.83333333331</v>
      </c>
    </row>
    <row r="174" spans="1:15" s="17" customFormat="1" x14ac:dyDescent="0.15">
      <c r="A174" s="29" t="s">
        <v>40</v>
      </c>
      <c r="B174" s="5">
        <f t="shared" ref="B174:M174" si="205">SUM(B167:B173)</f>
        <v>6935121</v>
      </c>
      <c r="C174" s="5">
        <f t="shared" si="205"/>
        <v>5616490</v>
      </c>
      <c r="D174" s="5">
        <f t="shared" si="205"/>
        <v>6568464</v>
      </c>
      <c r="E174" s="5">
        <f t="shared" si="205"/>
        <v>7842930</v>
      </c>
      <c r="F174" s="5">
        <f t="shared" si="205"/>
        <v>6774298</v>
      </c>
      <c r="G174" s="5">
        <f t="shared" si="205"/>
        <v>6767181</v>
      </c>
      <c r="H174" s="5">
        <f t="shared" si="205"/>
        <v>5626418</v>
      </c>
      <c r="I174" s="5">
        <f t="shared" si="205"/>
        <v>5673539</v>
      </c>
      <c r="J174" s="5">
        <f t="shared" si="205"/>
        <v>5589105</v>
      </c>
      <c r="K174" s="5">
        <f t="shared" si="205"/>
        <v>5089133</v>
      </c>
      <c r="L174" s="5">
        <f t="shared" si="205"/>
        <v>5419348</v>
      </c>
      <c r="M174" s="5">
        <f t="shared" si="205"/>
        <v>5938437</v>
      </c>
      <c r="N174" s="5">
        <f t="shared" si="203"/>
        <v>73840464</v>
      </c>
      <c r="O174" s="5">
        <f>SUM(O167:O173)</f>
        <v>6153372</v>
      </c>
    </row>
    <row r="175" spans="1:15" s="17" customFormat="1" x14ac:dyDescent="0.15">
      <c r="A175" s="29" t="s">
        <v>60</v>
      </c>
      <c r="B175" s="6">
        <v>524387</v>
      </c>
      <c r="C175" s="6">
        <v>511823</v>
      </c>
      <c r="D175" s="6">
        <v>552299</v>
      </c>
      <c r="E175" s="6">
        <v>544397</v>
      </c>
      <c r="F175" s="6">
        <v>557653</v>
      </c>
      <c r="G175" s="6">
        <v>578379</v>
      </c>
      <c r="H175" s="6">
        <v>564668</v>
      </c>
      <c r="I175" s="6">
        <v>595564</v>
      </c>
      <c r="J175" s="6">
        <v>575182</v>
      </c>
      <c r="K175" s="6">
        <v>561738</v>
      </c>
      <c r="L175" s="6">
        <v>520810</v>
      </c>
      <c r="M175" s="6">
        <v>576759</v>
      </c>
      <c r="N175" s="7">
        <f t="shared" si="203"/>
        <v>6663659</v>
      </c>
      <c r="O175" s="7">
        <f>AVERAGE(B175:M175)</f>
        <v>555304.91666666663</v>
      </c>
    </row>
    <row r="176" spans="1:15" s="17" customFormat="1" x14ac:dyDescent="0.15">
      <c r="A176" s="29" t="s">
        <v>39</v>
      </c>
      <c r="B176" s="12">
        <f t="shared" ref="B176:C176" si="206">B174/(B175*1000)</f>
        <v>1.3225196276795572E-2</v>
      </c>
      <c r="C176" s="12">
        <f t="shared" si="206"/>
        <v>1.0973500604701234E-2</v>
      </c>
      <c r="D176" s="12">
        <f t="shared" ref="D176:E176" si="207">D174/(D175*1000)</f>
        <v>1.1892949290148995E-2</v>
      </c>
      <c r="E176" s="12">
        <f t="shared" si="207"/>
        <v>1.4406637068169002E-2</v>
      </c>
      <c r="F176" s="12">
        <f t="shared" ref="F176:G176" si="208">F174/(F175*1000)</f>
        <v>1.2147873319071179E-2</v>
      </c>
      <c r="G176" s="12">
        <f t="shared" si="208"/>
        <v>1.1700253639914312E-2</v>
      </c>
      <c r="H176" s="12">
        <f t="shared" ref="H176:I176" si="209">H174/(H175*1000)</f>
        <v>9.9641169678465931E-3</v>
      </c>
      <c r="I176" s="12">
        <f t="shared" si="209"/>
        <v>9.5263296639823761E-3</v>
      </c>
      <c r="J176" s="12">
        <f t="shared" ref="J176:L176" si="210">J174/(J175*1000)</f>
        <v>9.7171069331098685E-3</v>
      </c>
      <c r="K176" s="12">
        <f t="shared" si="210"/>
        <v>9.0596203212173643E-3</v>
      </c>
      <c r="L176" s="12">
        <f t="shared" si="210"/>
        <v>1.0405614331522052E-2</v>
      </c>
      <c r="M176" s="12">
        <f t="shared" ref="M176" si="211">M174/(M175*1000)</f>
        <v>1.0296219044696311E-2</v>
      </c>
      <c r="N176" s="12">
        <f>N174/(N175*1000)</f>
        <v>1.1081068824200038E-2</v>
      </c>
      <c r="O176" s="12">
        <f t="shared" ref="O176" si="212">O174/(O175*1000)</f>
        <v>1.1081068824200039E-2</v>
      </c>
    </row>
    <row r="177" spans="1:15" s="17" customFormat="1" x14ac:dyDescent="0.15">
      <c r="A177" s="29" t="s">
        <v>58</v>
      </c>
      <c r="B177" s="13">
        <v>293985.62950402714</v>
      </c>
      <c r="C177" s="13">
        <v>257353.8306451613</v>
      </c>
      <c r="D177" s="13">
        <v>307435.5966050924</v>
      </c>
      <c r="E177" s="13">
        <v>411428.79625096172</v>
      </c>
      <c r="F177" s="13">
        <v>347417.71372890909</v>
      </c>
      <c r="G177" s="13">
        <v>362417.53396290418</v>
      </c>
      <c r="H177" s="13">
        <v>326358.35266821354</v>
      </c>
      <c r="I177" s="13">
        <v>331591.9929865576</v>
      </c>
      <c r="J177" s="13">
        <v>319480.87952289305</v>
      </c>
      <c r="K177" s="13">
        <v>291418.19049436913</v>
      </c>
      <c r="L177" s="13">
        <v>340553.91705069121</v>
      </c>
      <c r="M177" s="13">
        <v>325762.70845523692</v>
      </c>
      <c r="N177" s="13">
        <f t="shared" ref="N177" si="213">SUM(B177:M177)</f>
        <v>3915205.1418750179</v>
      </c>
      <c r="O177" s="13">
        <f>AVERAGE(B177:M177)</f>
        <v>326267.09515625151</v>
      </c>
    </row>
    <row r="178" spans="1:15" s="17" customFormat="1" x14ac:dyDescent="0.15">
      <c r="A178" s="29" t="s">
        <v>62</v>
      </c>
      <c r="B178" s="14">
        <f t="shared" ref="B178:O178" si="214">B177/B175</f>
        <v>0.56062722665517473</v>
      </c>
      <c r="C178" s="14">
        <f t="shared" si="214"/>
        <v>0.50281802624180882</v>
      </c>
      <c r="D178" s="14">
        <f t="shared" si="214"/>
        <v>0.55664702743458239</v>
      </c>
      <c r="E178" s="14">
        <f t="shared" si="214"/>
        <v>0.75575140247092054</v>
      </c>
      <c r="F178" s="14">
        <f t="shared" si="214"/>
        <v>0.62299981122473846</v>
      </c>
      <c r="G178" s="14">
        <f t="shared" si="214"/>
        <v>0.62660908152423267</v>
      </c>
      <c r="H178" s="14">
        <f t="shared" si="214"/>
        <v>0.57796502133680949</v>
      </c>
      <c r="I178" s="14">
        <f t="shared" si="214"/>
        <v>0.5567697056681693</v>
      </c>
      <c r="J178" s="14">
        <f t="shared" si="214"/>
        <v>0.55544311108986899</v>
      </c>
      <c r="K178" s="14">
        <f t="shared" si="214"/>
        <v>0.51877955647360363</v>
      </c>
      <c r="L178" s="14">
        <f t="shared" si="214"/>
        <v>0.65389281513544517</v>
      </c>
      <c r="M178" s="14">
        <f t="shared" si="214"/>
        <v>0.56481599499138624</v>
      </c>
      <c r="N178" s="14">
        <f t="shared" si="214"/>
        <v>0.58754584258813636</v>
      </c>
      <c r="O178" s="14">
        <f t="shared" si="214"/>
        <v>0.58754584258813636</v>
      </c>
    </row>
    <row r="179" spans="1:15" s="17" customFormat="1" x14ac:dyDescent="0.15">
      <c r="A179" s="30" t="s">
        <v>59</v>
      </c>
      <c r="B179" s="31">
        <v>23.59</v>
      </c>
      <c r="C179" s="31">
        <v>21.12</v>
      </c>
      <c r="D179" s="31">
        <v>20.03</v>
      </c>
      <c r="E179" s="31">
        <v>19.72</v>
      </c>
      <c r="F179" s="31">
        <v>18.87</v>
      </c>
      <c r="G179" s="31">
        <v>18.07</v>
      </c>
      <c r="H179" s="31">
        <v>17.239999999999998</v>
      </c>
      <c r="I179" s="31">
        <v>17.11</v>
      </c>
      <c r="J179" s="31">
        <v>16.93</v>
      </c>
      <c r="K179" s="31">
        <v>16.899999999999999</v>
      </c>
      <c r="L179" s="31">
        <v>17.05</v>
      </c>
      <c r="M179" s="31">
        <v>17.09</v>
      </c>
      <c r="N179" s="31">
        <f>AVERAGE(B179:M179)</f>
        <v>18.643333333333334</v>
      </c>
      <c r="O179" s="31">
        <f>AVERAGE(B179:M179)</f>
        <v>18.643333333333334</v>
      </c>
    </row>
    <row r="181" spans="1:15" s="17" customFormat="1" x14ac:dyDescent="0.15">
      <c r="A181" s="26" t="s">
        <v>186</v>
      </c>
      <c r="B181" s="27" t="s">
        <v>187</v>
      </c>
      <c r="C181" s="28">
        <v>5</v>
      </c>
      <c r="D181" s="28">
        <v>6</v>
      </c>
      <c r="E181" s="28">
        <v>7</v>
      </c>
      <c r="F181" s="28">
        <v>8</v>
      </c>
      <c r="G181" s="28">
        <v>9</v>
      </c>
      <c r="H181" s="28">
        <v>10</v>
      </c>
      <c r="I181" s="28">
        <v>11</v>
      </c>
      <c r="J181" s="28">
        <v>12</v>
      </c>
      <c r="K181" s="28">
        <v>1</v>
      </c>
      <c r="L181" s="28">
        <v>2</v>
      </c>
      <c r="M181" s="28">
        <v>3</v>
      </c>
      <c r="N181" s="28" t="s">
        <v>113</v>
      </c>
      <c r="O181" s="28" t="s">
        <v>114</v>
      </c>
    </row>
    <row r="182" spans="1:15" s="17" customFormat="1" x14ac:dyDescent="0.15">
      <c r="A182" s="29" t="s">
        <v>190</v>
      </c>
      <c r="B182" s="3">
        <f>入力!C300+入力!C301</f>
        <v>969943</v>
      </c>
      <c r="C182" s="3">
        <f>入力!D300+入力!D301</f>
        <v>1170231</v>
      </c>
      <c r="D182" s="3">
        <f>入力!E300+入力!E301</f>
        <v>1121179</v>
      </c>
      <c r="E182" s="3">
        <f>入力!F300+入力!F301</f>
        <v>1267270</v>
      </c>
      <c r="F182" s="3">
        <f>入力!G300+入力!G301</f>
        <v>1306000</v>
      </c>
      <c r="G182" s="3"/>
      <c r="H182" s="3"/>
      <c r="I182" s="3"/>
      <c r="J182" s="3"/>
      <c r="K182" s="3"/>
      <c r="L182" s="3"/>
      <c r="M182" s="3"/>
      <c r="N182" s="5">
        <f>SUM(B182:M182)</f>
        <v>5834623</v>
      </c>
      <c r="O182" s="5">
        <f>AVERAGE(B182:M182)</f>
        <v>1166924.6000000001</v>
      </c>
    </row>
    <row r="183" spans="1:15" s="17" customFormat="1" x14ac:dyDescent="0.15">
      <c r="A183" s="29" t="s">
        <v>32</v>
      </c>
      <c r="B183" s="3">
        <f>入力!C294+入力!C295+入力!C296+入力!C297</f>
        <v>1873718</v>
      </c>
      <c r="C183" s="3">
        <f>入力!D294+入力!D295+入力!D296+入力!D297</f>
        <v>2041944</v>
      </c>
      <c r="D183" s="3">
        <f>入力!E294+入力!E295+入力!E296+入力!E297</f>
        <v>2214769</v>
      </c>
      <c r="E183" s="3">
        <f>入力!F294+入力!F295+入力!F296+入力!F297</f>
        <v>2572922</v>
      </c>
      <c r="F183" s="3">
        <f>入力!G294+入力!G295+入力!G296+入力!G297</f>
        <v>2185319</v>
      </c>
      <c r="G183" s="3"/>
      <c r="H183" s="3"/>
      <c r="I183" s="3"/>
      <c r="J183" s="3"/>
      <c r="K183" s="3"/>
      <c r="L183" s="3"/>
      <c r="M183" s="3"/>
      <c r="N183" s="5">
        <f t="shared" ref="N183:N190" si="215">SUM(B183:M183)</f>
        <v>10888672</v>
      </c>
      <c r="O183" s="5">
        <f t="shared" ref="O183:O188" si="216">AVERAGE(B183:M183)</f>
        <v>2177734.4</v>
      </c>
    </row>
    <row r="184" spans="1:15" s="17" customFormat="1" x14ac:dyDescent="0.15">
      <c r="A184" s="29" t="s">
        <v>191</v>
      </c>
      <c r="B184" s="3">
        <f>入力!C291+入力!C292+入力!C299+入力!C302+入力!C303+入力!C304+入力!C305</f>
        <v>2090046</v>
      </c>
      <c r="C184" s="3">
        <f>入力!D291+入力!D292+入力!D299+入力!D302+入力!D303+入力!D304+入力!D305</f>
        <v>2325652</v>
      </c>
      <c r="D184" s="3">
        <f>入力!E291+入力!E292+入力!E299+入力!E302+入力!E303+入力!E304+入力!E305</f>
        <v>2094928</v>
      </c>
      <c r="E184" s="3">
        <f>入力!F291+入力!F292+入力!F299+入力!F302+入力!F303+入力!F304+入力!F305</f>
        <v>2582393</v>
      </c>
      <c r="F184" s="3">
        <f>入力!G291+入力!G292+入力!G299+入力!G302+入力!G303+入力!G304+入力!G305</f>
        <v>2300590</v>
      </c>
      <c r="G184" s="3"/>
      <c r="H184" s="3"/>
      <c r="I184" s="3"/>
      <c r="J184" s="3"/>
      <c r="K184" s="3"/>
      <c r="L184" s="3"/>
      <c r="M184" s="3"/>
      <c r="N184" s="5">
        <f t="shared" si="215"/>
        <v>11393609</v>
      </c>
      <c r="O184" s="5">
        <f t="shared" si="216"/>
        <v>2278721.7999999998</v>
      </c>
    </row>
    <row r="185" spans="1:15" s="17" customFormat="1" x14ac:dyDescent="0.15">
      <c r="A185" s="29" t="s">
        <v>34</v>
      </c>
      <c r="B185" s="3">
        <f>入力!C306+入力!C307</f>
        <v>8484</v>
      </c>
      <c r="C185" s="3">
        <f>入力!D306+入力!D307</f>
        <v>9640</v>
      </c>
      <c r="D185" s="3">
        <f>入力!E306+入力!E307</f>
        <v>9796</v>
      </c>
      <c r="E185" s="3">
        <f>入力!F306+入力!F307</f>
        <v>12008</v>
      </c>
      <c r="F185" s="3">
        <f>入力!G306+入力!G307</f>
        <v>9334</v>
      </c>
      <c r="G185" s="3"/>
      <c r="H185" s="3"/>
      <c r="I185" s="3"/>
      <c r="J185" s="3"/>
      <c r="K185" s="3"/>
      <c r="L185" s="3"/>
      <c r="M185" s="3"/>
      <c r="N185" s="5">
        <f t="shared" si="215"/>
        <v>49262</v>
      </c>
      <c r="O185" s="5">
        <f t="shared" si="216"/>
        <v>9852.4</v>
      </c>
    </row>
    <row r="186" spans="1:15" s="17" customFormat="1" x14ac:dyDescent="0.15">
      <c r="A186" s="29" t="s">
        <v>35</v>
      </c>
      <c r="B186" s="3">
        <f>入力!C298</f>
        <v>388907</v>
      </c>
      <c r="C186" s="3">
        <f>入力!D298</f>
        <v>465926</v>
      </c>
      <c r="D186" s="3">
        <f>入力!E298</f>
        <v>565143</v>
      </c>
      <c r="E186" s="3">
        <f>入力!F298</f>
        <v>870916</v>
      </c>
      <c r="F186" s="3">
        <f>入力!G298</f>
        <v>952557</v>
      </c>
      <c r="G186" s="3"/>
      <c r="H186" s="3"/>
      <c r="I186" s="3"/>
      <c r="J186" s="3"/>
      <c r="K186" s="3"/>
      <c r="L186" s="3"/>
      <c r="M186" s="3"/>
      <c r="N186" s="5">
        <f t="shared" si="215"/>
        <v>3243449</v>
      </c>
      <c r="O186" s="5">
        <f t="shared" si="216"/>
        <v>648689.80000000005</v>
      </c>
    </row>
    <row r="187" spans="1:15" s="17" customFormat="1" x14ac:dyDescent="0.15">
      <c r="A187" s="29" t="s">
        <v>36</v>
      </c>
      <c r="B187" s="3">
        <f>入力!C308+入力!C309+入力!C310</f>
        <v>5838</v>
      </c>
      <c r="C187" s="3">
        <f>入力!D308+入力!D309+入力!D310</f>
        <v>5657</v>
      </c>
      <c r="D187" s="3">
        <f>入力!E308+入力!E309+入力!E310</f>
        <v>6016</v>
      </c>
      <c r="E187" s="3">
        <f>入力!F308+入力!F309+入力!F310</f>
        <v>7485</v>
      </c>
      <c r="F187" s="3">
        <f>入力!G308+入力!G309+入力!G310</f>
        <v>6981</v>
      </c>
      <c r="G187" s="3"/>
      <c r="H187" s="3"/>
      <c r="I187" s="3"/>
      <c r="J187" s="3"/>
      <c r="K187" s="3"/>
      <c r="L187" s="3"/>
      <c r="M187" s="3"/>
      <c r="N187" s="5">
        <f t="shared" si="215"/>
        <v>31977</v>
      </c>
      <c r="O187" s="5">
        <f t="shared" si="216"/>
        <v>6395.4</v>
      </c>
    </row>
    <row r="188" spans="1:15" s="17" customFormat="1" x14ac:dyDescent="0.15">
      <c r="A188" s="29" t="s">
        <v>112</v>
      </c>
      <c r="B188" s="3">
        <f>入力!C293</f>
        <v>264867</v>
      </c>
      <c r="C188" s="3">
        <f>入力!D293</f>
        <v>308310</v>
      </c>
      <c r="D188" s="3">
        <f>入力!E293</f>
        <v>297145</v>
      </c>
      <c r="E188" s="3">
        <f>入力!F293</f>
        <v>341078</v>
      </c>
      <c r="F188" s="3">
        <f>入力!G293</f>
        <v>299207</v>
      </c>
      <c r="G188" s="3"/>
      <c r="H188" s="3"/>
      <c r="I188" s="3"/>
      <c r="J188" s="3"/>
      <c r="K188" s="3"/>
      <c r="L188" s="3"/>
      <c r="M188" s="3"/>
      <c r="N188" s="5">
        <f t="shared" si="215"/>
        <v>1510607</v>
      </c>
      <c r="O188" s="5">
        <f t="shared" si="216"/>
        <v>302121.40000000002</v>
      </c>
    </row>
    <row r="189" spans="1:15" s="17" customFormat="1" x14ac:dyDescent="0.15">
      <c r="A189" s="29" t="s">
        <v>40</v>
      </c>
      <c r="B189" s="5">
        <f t="shared" ref="B189:C189" si="217">SUM(B182:B188)</f>
        <v>5601803</v>
      </c>
      <c r="C189" s="5">
        <f t="shared" si="217"/>
        <v>6327360</v>
      </c>
      <c r="D189" s="5">
        <f t="shared" ref="D189:E189" si="218">SUM(D182:D188)</f>
        <v>6308976</v>
      </c>
      <c r="E189" s="5">
        <f t="shared" si="218"/>
        <v>7654072</v>
      </c>
      <c r="F189" s="5">
        <f t="shared" ref="F189" si="219">SUM(F182:F188)</f>
        <v>7059988</v>
      </c>
      <c r="G189" s="5"/>
      <c r="H189" s="5"/>
      <c r="I189" s="5"/>
      <c r="J189" s="5"/>
      <c r="K189" s="5"/>
      <c r="L189" s="5"/>
      <c r="M189" s="5"/>
      <c r="N189" s="5">
        <f t="shared" si="215"/>
        <v>32952199</v>
      </c>
      <c r="O189" s="5">
        <f t="shared" ref="O189" si="220">SUM(O182:O188)</f>
        <v>6590439.8000000007</v>
      </c>
    </row>
    <row r="190" spans="1:15" s="17" customFormat="1" x14ac:dyDescent="0.15">
      <c r="A190" s="29" t="s">
        <v>60</v>
      </c>
      <c r="B190" s="6">
        <v>542062</v>
      </c>
      <c r="C190" s="6">
        <v>579807</v>
      </c>
      <c r="D190" s="6">
        <v>567690</v>
      </c>
      <c r="E190" s="6">
        <v>586137</v>
      </c>
      <c r="F190" s="6">
        <v>557762</v>
      </c>
      <c r="G190" s="6"/>
      <c r="H190" s="6"/>
      <c r="I190" s="6"/>
      <c r="J190" s="6"/>
      <c r="K190" s="6"/>
      <c r="L190" s="6"/>
      <c r="M190" s="6"/>
      <c r="N190" s="7">
        <f t="shared" si="215"/>
        <v>2833458</v>
      </c>
      <c r="O190" s="7">
        <f>AVERAGE(B190:M190)</f>
        <v>566691.6</v>
      </c>
    </row>
    <row r="191" spans="1:15" s="17" customFormat="1" x14ac:dyDescent="0.15">
      <c r="A191" s="29" t="s">
        <v>39</v>
      </c>
      <c r="B191" s="12">
        <f t="shared" ref="B191:D191" si="221">B189/(B190*1000)</f>
        <v>1.0334247742878121E-2</v>
      </c>
      <c r="C191" s="12">
        <f t="shared" si="221"/>
        <v>1.0912872731788337E-2</v>
      </c>
      <c r="D191" s="12">
        <f t="shared" si="221"/>
        <v>1.1113417534217618E-2</v>
      </c>
      <c r="E191" s="12">
        <f t="shared" ref="E191:F191" si="222">E189/(E190*1000)</f>
        <v>1.3058503387433314E-2</v>
      </c>
      <c r="F191" s="12">
        <f t="shared" si="222"/>
        <v>1.2657707050677529E-2</v>
      </c>
      <c r="G191" s="12"/>
      <c r="H191" s="12"/>
      <c r="I191" s="12"/>
      <c r="J191" s="12"/>
      <c r="K191" s="12"/>
      <c r="L191" s="12"/>
      <c r="M191" s="12"/>
      <c r="N191" s="12">
        <f>N189/(N190*1000)</f>
        <v>1.1629676176601171E-2</v>
      </c>
      <c r="O191" s="12">
        <f t="shared" ref="O191" si="223">O189/(O190*1000)</f>
        <v>1.1629676176601171E-2</v>
      </c>
    </row>
    <row r="192" spans="1:15" s="17" customFormat="1" x14ac:dyDescent="0.15">
      <c r="A192" s="29" t="s">
        <v>58</v>
      </c>
      <c r="B192" s="13">
        <v>354279.73988784163</v>
      </c>
      <c r="C192" s="13">
        <v>315957.25556776195</v>
      </c>
      <c r="D192" s="13">
        <v>321848.21534851287</v>
      </c>
      <c r="E192" s="13">
        <v>369500.12873326463</v>
      </c>
      <c r="F192" s="13"/>
      <c r="G192" s="13"/>
      <c r="H192" s="13"/>
      <c r="I192" s="13"/>
      <c r="J192" s="13"/>
      <c r="K192" s="13"/>
      <c r="L192" s="13"/>
      <c r="M192" s="13"/>
      <c r="N192" s="13">
        <f t="shared" ref="N192" si="224">SUM(B192:M192)</f>
        <v>1361585.3395373812</v>
      </c>
      <c r="O192" s="13">
        <f>AVERAGE(B192:M192)</f>
        <v>340396.3348843453</v>
      </c>
    </row>
    <row r="193" spans="1:15" s="17" customFormat="1" x14ac:dyDescent="0.15">
      <c r="A193" s="29" t="s">
        <v>62</v>
      </c>
      <c r="B193" s="14">
        <f t="shared" ref="B193:D193" si="225">B192/B190</f>
        <v>0.65357789309680747</v>
      </c>
      <c r="C193" s="14">
        <f t="shared" si="225"/>
        <v>0.54493522080237378</v>
      </c>
      <c r="D193" s="14">
        <f t="shared" si="225"/>
        <v>0.56694360539821531</v>
      </c>
      <c r="E193" s="14">
        <f t="shared" ref="E193:F193" si="226">E192/E190</f>
        <v>0.63039891481558852</v>
      </c>
      <c r="F193" s="14">
        <f t="shared" si="226"/>
        <v>0</v>
      </c>
      <c r="G193" s="14"/>
      <c r="H193" s="14"/>
      <c r="I193" s="14"/>
      <c r="J193" s="14"/>
      <c r="K193" s="14"/>
      <c r="L193" s="14"/>
      <c r="M193" s="14"/>
      <c r="N193" s="14">
        <f t="shared" ref="N193:O193" si="227">N192/N190</f>
        <v>0.48053838791236053</v>
      </c>
      <c r="O193" s="14">
        <f t="shared" si="227"/>
        <v>0.60067298489045062</v>
      </c>
    </row>
    <row r="194" spans="1:15" s="17" customFormat="1" x14ac:dyDescent="0.15">
      <c r="A194" s="30" t="s">
        <v>59</v>
      </c>
      <c r="B194" s="31">
        <v>17.34</v>
      </c>
      <c r="C194" s="31">
        <v>19.38</v>
      </c>
      <c r="D194" s="31">
        <v>18.97</v>
      </c>
      <c r="E194" s="31">
        <v>19.420000000000002</v>
      </c>
      <c r="F194" s="31">
        <v>19.48</v>
      </c>
      <c r="G194" s="31"/>
      <c r="H194" s="31"/>
      <c r="I194" s="31"/>
      <c r="J194" s="31"/>
      <c r="K194" s="31"/>
      <c r="L194" s="31"/>
      <c r="M194" s="31"/>
      <c r="N194" s="31">
        <f>AVERAGE(B194:M194)</f>
        <v>18.917999999999999</v>
      </c>
      <c r="O194" s="31">
        <f>AVERAGE(B194:M194)</f>
        <v>18.917999999999999</v>
      </c>
    </row>
    <row r="196" spans="1:15" x14ac:dyDescent="0.15">
      <c r="A196" s="26" t="s">
        <v>189</v>
      </c>
      <c r="B196" s="28" t="s">
        <v>187</v>
      </c>
      <c r="C196" s="28">
        <v>5</v>
      </c>
      <c r="D196" s="28">
        <v>6</v>
      </c>
      <c r="E196" s="28">
        <v>7</v>
      </c>
      <c r="F196" s="28">
        <v>8</v>
      </c>
      <c r="G196" s="28">
        <v>9</v>
      </c>
      <c r="H196" s="28">
        <v>10</v>
      </c>
      <c r="I196" s="28">
        <v>11</v>
      </c>
      <c r="J196" s="28">
        <v>12</v>
      </c>
      <c r="K196" s="28">
        <v>1</v>
      </c>
      <c r="L196" s="28">
        <v>2</v>
      </c>
      <c r="M196" s="28">
        <v>3</v>
      </c>
      <c r="N196" s="28" t="s">
        <v>113</v>
      </c>
      <c r="O196" s="28" t="s">
        <v>114</v>
      </c>
    </row>
    <row r="197" spans="1:15" x14ac:dyDescent="0.15">
      <c r="A197" s="29" t="s">
        <v>190</v>
      </c>
      <c r="B197" s="8">
        <f>B182-B167</f>
        <v>-469404</v>
      </c>
      <c r="C197" s="8">
        <f>C182-C167</f>
        <v>-53290</v>
      </c>
      <c r="D197" s="8">
        <f>D182-D167</f>
        <v>-152318</v>
      </c>
      <c r="E197" s="8">
        <f>E182-E167</f>
        <v>-124332</v>
      </c>
      <c r="F197" s="8">
        <f>F182-F167</f>
        <v>-14508</v>
      </c>
      <c r="G197" s="8"/>
      <c r="H197" s="8"/>
      <c r="I197" s="8"/>
      <c r="J197" s="8"/>
      <c r="K197" s="8"/>
      <c r="L197" s="8"/>
      <c r="M197" s="8"/>
      <c r="N197" s="9">
        <f>SUM(B197:M197)</f>
        <v>-813852</v>
      </c>
      <c r="O197" s="5">
        <f>AVERAGE(B197:M197)</f>
        <v>-162770.4</v>
      </c>
    </row>
    <row r="198" spans="1:15" x14ac:dyDescent="0.15">
      <c r="A198" s="29" t="s">
        <v>32</v>
      </c>
      <c r="B198" s="8">
        <f t="shared" ref="B198:D209" si="228">B183-B168</f>
        <v>-589333</v>
      </c>
      <c r="C198" s="8">
        <f t="shared" si="228"/>
        <v>188501</v>
      </c>
      <c r="D198" s="8">
        <f t="shared" ref="D198:E198" si="229">D183-D168</f>
        <v>51430</v>
      </c>
      <c r="E198" s="8">
        <f t="shared" si="229"/>
        <v>40701</v>
      </c>
      <c r="F198" s="8">
        <f t="shared" ref="F198" si="230">F183-F168</f>
        <v>182052</v>
      </c>
      <c r="G198" s="8"/>
      <c r="H198" s="8"/>
      <c r="I198" s="8"/>
      <c r="J198" s="8"/>
      <c r="K198" s="8"/>
      <c r="L198" s="8"/>
      <c r="M198" s="8"/>
      <c r="N198" s="9">
        <f t="shared" ref="N198:N205" si="231">SUM(B198:M198)</f>
        <v>-126649</v>
      </c>
      <c r="O198" s="5">
        <f t="shared" ref="O198:O203" si="232">AVERAGE(B198:M198)</f>
        <v>-25329.8</v>
      </c>
    </row>
    <row r="199" spans="1:15" x14ac:dyDescent="0.15">
      <c r="A199" s="29" t="s">
        <v>191</v>
      </c>
      <c r="B199" s="8">
        <f t="shared" si="228"/>
        <v>-106914</v>
      </c>
      <c r="C199" s="8">
        <f t="shared" si="228"/>
        <v>530439</v>
      </c>
      <c r="D199" s="8">
        <f t="shared" ref="D199:E199" si="233">D184-D169</f>
        <v>-133463</v>
      </c>
      <c r="E199" s="8">
        <f t="shared" si="233"/>
        <v>-11967</v>
      </c>
      <c r="F199" s="8">
        <f t="shared" ref="F199" si="234">F184-F169</f>
        <v>197584</v>
      </c>
      <c r="G199" s="8"/>
      <c r="H199" s="8"/>
      <c r="I199" s="8"/>
      <c r="J199" s="8"/>
      <c r="K199" s="8"/>
      <c r="L199" s="8"/>
      <c r="M199" s="8"/>
      <c r="N199" s="9">
        <f t="shared" si="231"/>
        <v>475679</v>
      </c>
      <c r="O199" s="5">
        <f t="shared" si="232"/>
        <v>95135.8</v>
      </c>
    </row>
    <row r="200" spans="1:15" x14ac:dyDescent="0.15">
      <c r="A200" s="29" t="s">
        <v>34</v>
      </c>
      <c r="B200" s="8">
        <f t="shared" si="228"/>
        <v>-4908</v>
      </c>
      <c r="C200" s="8">
        <f t="shared" si="228"/>
        <v>-1240</v>
      </c>
      <c r="D200" s="8">
        <f t="shared" ref="D200:E200" si="235">D185-D170</f>
        <v>-1630</v>
      </c>
      <c r="E200" s="8">
        <f t="shared" si="235"/>
        <v>-564</v>
      </c>
      <c r="F200" s="8">
        <f t="shared" ref="F200" si="236">F185-F170</f>
        <v>-2358</v>
      </c>
      <c r="G200" s="8"/>
      <c r="H200" s="8"/>
      <c r="I200" s="8"/>
      <c r="J200" s="8"/>
      <c r="K200" s="8"/>
      <c r="L200" s="8"/>
      <c r="M200" s="8"/>
      <c r="N200" s="9">
        <f t="shared" si="231"/>
        <v>-10700</v>
      </c>
      <c r="O200" s="5">
        <f t="shared" si="232"/>
        <v>-2140</v>
      </c>
    </row>
    <row r="201" spans="1:15" x14ac:dyDescent="0.15">
      <c r="A201" s="29" t="s">
        <v>35</v>
      </c>
      <c r="B201" s="8">
        <f t="shared" si="228"/>
        <v>-75611</v>
      </c>
      <c r="C201" s="8">
        <f t="shared" si="228"/>
        <v>3944</v>
      </c>
      <c r="D201" s="8">
        <f t="shared" ref="D201:E201" si="237">D186-D171</f>
        <v>5508</v>
      </c>
      <c r="E201" s="8">
        <f t="shared" si="237"/>
        <v>-43338</v>
      </c>
      <c r="F201" s="8">
        <f t="shared" ref="F201" si="238">F186-F171</f>
        <v>-84324</v>
      </c>
      <c r="G201" s="8"/>
      <c r="H201" s="8"/>
      <c r="I201" s="8"/>
      <c r="J201" s="8"/>
      <c r="K201" s="8"/>
      <c r="L201" s="8"/>
      <c r="M201" s="8"/>
      <c r="N201" s="9">
        <f t="shared" si="231"/>
        <v>-193821</v>
      </c>
      <c r="O201" s="5">
        <f t="shared" si="232"/>
        <v>-38764.199999999997</v>
      </c>
    </row>
    <row r="202" spans="1:15" x14ac:dyDescent="0.15">
      <c r="A202" s="29" t="s">
        <v>36</v>
      </c>
      <c r="B202" s="8">
        <f t="shared" si="228"/>
        <v>-4348</v>
      </c>
      <c r="C202" s="8">
        <f t="shared" si="228"/>
        <v>-2785</v>
      </c>
      <c r="D202" s="8">
        <f t="shared" ref="D202:E202" si="239">D187-D172</f>
        <v>-5124</v>
      </c>
      <c r="E202" s="8">
        <f t="shared" si="239"/>
        <v>-5319</v>
      </c>
      <c r="F202" s="8">
        <f t="shared" ref="F202" si="240">F187-F172</f>
        <v>-4287</v>
      </c>
      <c r="G202" s="8"/>
      <c r="H202" s="8"/>
      <c r="I202" s="8"/>
      <c r="J202" s="8"/>
      <c r="K202" s="8"/>
      <c r="L202" s="8"/>
      <c r="M202" s="8"/>
      <c r="N202" s="9">
        <f t="shared" si="231"/>
        <v>-21863</v>
      </c>
      <c r="O202" s="5">
        <f t="shared" si="232"/>
        <v>-4372.6000000000004</v>
      </c>
    </row>
    <row r="203" spans="1:15" x14ac:dyDescent="0.15">
      <c r="A203" s="29" t="s">
        <v>112</v>
      </c>
      <c r="B203" s="8">
        <f t="shared" si="228"/>
        <v>-82800</v>
      </c>
      <c r="C203" s="8">
        <f t="shared" si="228"/>
        <v>45301</v>
      </c>
      <c r="D203" s="8">
        <f t="shared" ref="D203:E203" si="241">D188-D173</f>
        <v>-23891</v>
      </c>
      <c r="E203" s="8">
        <f t="shared" si="241"/>
        <v>-44039</v>
      </c>
      <c r="F203" s="8">
        <f t="shared" ref="F203" si="242">F188-F173</f>
        <v>11531</v>
      </c>
      <c r="G203" s="8"/>
      <c r="H203" s="8"/>
      <c r="I203" s="8"/>
      <c r="J203" s="8"/>
      <c r="K203" s="8"/>
      <c r="L203" s="8"/>
      <c r="M203" s="8"/>
      <c r="N203" s="9">
        <f t="shared" si="231"/>
        <v>-93898</v>
      </c>
      <c r="O203" s="5">
        <f t="shared" si="232"/>
        <v>-18779.599999999999</v>
      </c>
    </row>
    <row r="204" spans="1:15" x14ac:dyDescent="0.15">
      <c r="A204" s="29" t="s">
        <v>40</v>
      </c>
      <c r="B204" s="9">
        <f t="shared" si="228"/>
        <v>-1333318</v>
      </c>
      <c r="C204" s="9">
        <f t="shared" si="228"/>
        <v>710870</v>
      </c>
      <c r="D204" s="9">
        <f t="shared" ref="D204:E204" si="243">D189-D174</f>
        <v>-259488</v>
      </c>
      <c r="E204" s="9">
        <f t="shared" si="243"/>
        <v>-188858</v>
      </c>
      <c r="F204" s="9">
        <f t="shared" ref="F204" si="244">F189-F174</f>
        <v>285690</v>
      </c>
      <c r="G204" s="9"/>
      <c r="H204" s="9"/>
      <c r="I204" s="9"/>
      <c r="J204" s="9"/>
      <c r="K204" s="9"/>
      <c r="L204" s="9"/>
      <c r="M204" s="9"/>
      <c r="N204" s="9">
        <f t="shared" si="231"/>
        <v>-785104</v>
      </c>
      <c r="O204" s="9">
        <f t="shared" ref="O204" si="245">SUM(O197:O203)</f>
        <v>-157020.79999999999</v>
      </c>
    </row>
    <row r="205" spans="1:15" x14ac:dyDescent="0.15">
      <c r="A205" s="29" t="s">
        <v>38</v>
      </c>
      <c r="B205" s="10">
        <f t="shared" si="228"/>
        <v>17675</v>
      </c>
      <c r="C205" s="10">
        <f t="shared" si="228"/>
        <v>67984</v>
      </c>
      <c r="D205" s="10">
        <f t="shared" ref="D205:E205" si="246">D190-D175</f>
        <v>15391</v>
      </c>
      <c r="E205" s="10">
        <f t="shared" si="246"/>
        <v>41740</v>
      </c>
      <c r="F205" s="10">
        <f t="shared" ref="F205" si="247">F190-F175</f>
        <v>109</v>
      </c>
      <c r="G205" s="10"/>
      <c r="H205" s="10"/>
      <c r="I205" s="10"/>
      <c r="J205" s="10"/>
      <c r="K205" s="10"/>
      <c r="L205" s="10"/>
      <c r="M205" s="10"/>
      <c r="N205" s="10">
        <f t="shared" si="231"/>
        <v>142899</v>
      </c>
      <c r="O205" s="10">
        <f>AVERAGE(B205:M205)</f>
        <v>28579.8</v>
      </c>
    </row>
    <row r="206" spans="1:15" x14ac:dyDescent="0.15">
      <c r="A206" s="29" t="s">
        <v>39</v>
      </c>
      <c r="B206" s="12">
        <f t="shared" si="228"/>
        <v>-2.890948533917451E-3</v>
      </c>
      <c r="C206" s="12">
        <f t="shared" si="228"/>
        <v>-6.0627872912897077E-5</v>
      </c>
      <c r="D206" s="12">
        <f t="shared" ref="D206:E206" si="248">D191-D176</f>
        <v>-7.795317559313765E-4</v>
      </c>
      <c r="E206" s="12">
        <f t="shared" si="248"/>
        <v>-1.3481336807356879E-3</v>
      </c>
      <c r="F206" s="12">
        <f t="shared" ref="F206" si="249">F191-F176</f>
        <v>5.0983373160634962E-4</v>
      </c>
      <c r="G206" s="12"/>
      <c r="H206" s="12"/>
      <c r="I206" s="12"/>
      <c r="J206" s="12"/>
      <c r="K206" s="12"/>
      <c r="L206" s="12"/>
      <c r="M206" s="12"/>
      <c r="N206" s="32" t="s">
        <v>115</v>
      </c>
      <c r="O206" s="33">
        <f>AVERAGE(B206:M206)</f>
        <v>-9.1388162237821262E-4</v>
      </c>
    </row>
    <row r="207" spans="1:15" x14ac:dyDescent="0.15">
      <c r="A207" s="29" t="s">
        <v>58</v>
      </c>
      <c r="B207" s="9">
        <f t="shared" si="228"/>
        <v>60294.110383814492</v>
      </c>
      <c r="C207" s="9">
        <f t="shared" si="228"/>
        <v>58603.42492260065</v>
      </c>
      <c r="D207" s="9">
        <f t="shared" ref="D207:E207" si="250">D192-D177</f>
        <v>14412.618743420462</v>
      </c>
      <c r="E207" s="9">
        <f t="shared" si="250"/>
        <v>-41928.667517697089</v>
      </c>
      <c r="F207" s="9">
        <f t="shared" ref="F207" si="251">F192-F177</f>
        <v>-347417.71372890909</v>
      </c>
      <c r="G207" s="9"/>
      <c r="H207" s="9"/>
      <c r="I207" s="9"/>
      <c r="J207" s="9"/>
      <c r="K207" s="9"/>
      <c r="L207" s="9"/>
      <c r="M207" s="9"/>
      <c r="N207" s="13">
        <f t="shared" ref="N207" si="252">SUM(B207:M207)</f>
        <v>-256036.22719677057</v>
      </c>
      <c r="O207" s="13">
        <f>AVERAGE(B207:M207)</f>
        <v>-51207.245439354112</v>
      </c>
    </row>
    <row r="208" spans="1:15" x14ac:dyDescent="0.15">
      <c r="A208" s="29" t="s">
        <v>62</v>
      </c>
      <c r="B208" s="12">
        <f t="shared" si="228"/>
        <v>9.2950666441632745E-2</v>
      </c>
      <c r="C208" s="12">
        <f t="shared" si="228"/>
        <v>4.2117194560564952E-2</v>
      </c>
      <c r="D208" s="12">
        <f t="shared" ref="D208:E208" si="253">D193-D178</f>
        <v>1.0296577963632925E-2</v>
      </c>
      <c r="E208" s="12">
        <f t="shared" si="253"/>
        <v>-0.12535248765533202</v>
      </c>
      <c r="F208" s="12">
        <f t="shared" ref="F208" si="254">F193-F178</f>
        <v>-0.62299981122473846</v>
      </c>
      <c r="G208" s="25"/>
      <c r="H208" s="25"/>
      <c r="I208" s="25"/>
      <c r="J208" s="25"/>
      <c r="K208" s="25"/>
      <c r="L208" s="25"/>
      <c r="M208" s="25"/>
      <c r="N208" s="25">
        <f>AVERAGE(B208:M208)</f>
        <v>-0.12059757198284797</v>
      </c>
      <c r="O208" s="25">
        <f>AVERAGE(B208:M208)</f>
        <v>-0.12059757198284797</v>
      </c>
    </row>
    <row r="209" spans="1:15" s="17" customFormat="1" x14ac:dyDescent="0.15">
      <c r="A209" s="30" t="s">
        <v>59</v>
      </c>
      <c r="B209" s="25">
        <f t="shared" si="228"/>
        <v>-6.25</v>
      </c>
      <c r="C209" s="25">
        <f t="shared" si="228"/>
        <v>-1.740000000000002</v>
      </c>
      <c r="D209" s="25">
        <f t="shared" si="228"/>
        <v>-1.0600000000000023</v>
      </c>
      <c r="E209" s="25">
        <f t="shared" ref="E209:F209" si="255">E194-E179</f>
        <v>-0.29999999999999716</v>
      </c>
      <c r="F209" s="25">
        <f t="shared" si="255"/>
        <v>0.60999999999999943</v>
      </c>
      <c r="G209" s="25"/>
      <c r="H209" s="25"/>
      <c r="I209" s="25"/>
      <c r="J209" s="25"/>
      <c r="K209" s="25"/>
      <c r="L209" s="25"/>
      <c r="M209" s="25"/>
      <c r="N209" s="25">
        <f>AVERAGE(B209:M209)</f>
        <v>-1.7480000000000004</v>
      </c>
      <c r="O209" s="25">
        <f>AVERAGE(B209:M209)</f>
        <v>-1.7480000000000004</v>
      </c>
    </row>
  </sheetData>
  <phoneticPr fontId="4"/>
  <pageMargins left="0.7" right="0.7" top="0.75" bottom="0.75" header="0.3" footer="0.3"/>
  <pageSetup paperSize="9" orientation="portrait" r:id="rId1"/>
  <ignoredErrors>
    <ignoredError sqref="N71 O13 N11:O11 N9 O28 O43 O73 O58 N26 N24:O25 O26 N41 N39:O40 O41 N56 N54:O55 O56 O69:O71 N69 N86:O88 N84:O84 O99:O103 N99 N114:O119 N129:O134 O144:O148 O204 N144 O159:O163 N159 O174:O176 N174" formula="1"/>
    <ignoredError sqref="O177 N179:O179" evalError="1"/>
    <ignoredError sqref="O178" evalError="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</vt:lpstr>
      <vt:lpstr>集計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</dc:creator>
  <cp:lastModifiedBy>Nishi Masakazu　( 西　正和 )</cp:lastModifiedBy>
  <cp:lastPrinted>2016-08-08T02:11:15Z</cp:lastPrinted>
  <dcterms:created xsi:type="dcterms:W3CDTF">2014-07-17T06:37:43Z</dcterms:created>
  <dcterms:modified xsi:type="dcterms:W3CDTF">2024-10-02T02:30:06Z</dcterms:modified>
</cp:coreProperties>
</file>