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0" yWindow="285" windowWidth="16470" windowHeight="12945"/>
  </bookViews>
  <sheets>
    <sheet name="中央用空調ゾーン入力シート" sheetId="1" r:id="rId1"/>
  </sheets>
  <calcPr calcId="145621"/>
</workbook>
</file>

<file path=xl/calcChain.xml><?xml version="1.0" encoding="utf-8"?>
<calcChain xmlns="http://schemas.openxmlformats.org/spreadsheetml/2006/main">
  <c r="AM39" i="1" l="1"/>
  <c r="AL39" i="1"/>
  <c r="AK39" i="1"/>
  <c r="AJ39" i="1"/>
  <c r="AG39" i="1"/>
  <c r="AF39" i="1"/>
  <c r="AH39" i="1" s="1"/>
  <c r="AE39" i="1"/>
  <c r="AD39" i="1"/>
  <c r="AC39" i="1"/>
  <c r="AM34" i="1"/>
  <c r="AL34" i="1"/>
  <c r="AK34" i="1"/>
  <c r="AJ34" i="1"/>
  <c r="AG34" i="1"/>
  <c r="AF34" i="1"/>
  <c r="AH34" i="1" s="1"/>
  <c r="AE34" i="1"/>
  <c r="AD34" i="1"/>
  <c r="AC34" i="1"/>
  <c r="X11" i="1"/>
  <c r="AC12" i="1" l="1"/>
  <c r="AD12" i="1"/>
  <c r="AF12" i="1"/>
  <c r="AM12" i="1" s="1"/>
  <c r="AG12" i="1"/>
  <c r="AC13" i="1"/>
  <c r="AD13" i="1"/>
  <c r="AF13" i="1"/>
  <c r="AM13" i="1" s="1"/>
  <c r="AG13" i="1"/>
  <c r="AC14" i="1"/>
  <c r="AD14" i="1"/>
  <c r="AF14" i="1"/>
  <c r="AM14" i="1" s="1"/>
  <c r="AG14" i="1"/>
  <c r="AC15" i="1"/>
  <c r="AD15" i="1"/>
  <c r="AF15" i="1"/>
  <c r="AM15" i="1" s="1"/>
  <c r="AG15" i="1"/>
  <c r="AC16" i="1"/>
  <c r="AE16" i="1" s="1"/>
  <c r="AD16" i="1"/>
  <c r="AF16" i="1"/>
  <c r="AM16" i="1" s="1"/>
  <c r="AG16" i="1"/>
  <c r="AC17" i="1"/>
  <c r="AE17" i="1" s="1"/>
  <c r="AD17" i="1"/>
  <c r="AF17" i="1"/>
  <c r="AM17" i="1" s="1"/>
  <c r="AG17" i="1"/>
  <c r="AC18" i="1"/>
  <c r="AD18" i="1"/>
  <c r="AF18" i="1"/>
  <c r="AM18" i="1" s="1"/>
  <c r="AG18" i="1"/>
  <c r="AC19" i="1"/>
  <c r="AD19" i="1"/>
  <c r="AF19" i="1"/>
  <c r="AM19" i="1" s="1"/>
  <c r="AG19" i="1"/>
  <c r="AC36" i="1"/>
  <c r="AE36" i="1" s="1"/>
  <c r="AD36" i="1"/>
  <c r="AF36" i="1"/>
  <c r="AM36" i="1" s="1"/>
  <c r="AG36" i="1"/>
  <c r="AC20" i="1"/>
  <c r="AD20" i="1"/>
  <c r="AF20" i="1"/>
  <c r="AM20" i="1" s="1"/>
  <c r="AG20" i="1"/>
  <c r="AC37" i="1"/>
  <c r="AD37" i="1"/>
  <c r="AF37" i="1"/>
  <c r="AM37" i="1" s="1"/>
  <c r="AG37" i="1"/>
  <c r="AC21" i="1"/>
  <c r="AD21" i="1"/>
  <c r="AF21" i="1"/>
  <c r="AM21" i="1" s="1"/>
  <c r="AG21" i="1"/>
  <c r="AC22" i="1"/>
  <c r="AE22" i="1" s="1"/>
  <c r="AD22" i="1"/>
  <c r="AF22" i="1"/>
  <c r="AM22" i="1" s="1"/>
  <c r="AG22" i="1"/>
  <c r="AC23" i="1"/>
  <c r="AE23" i="1" s="1"/>
  <c r="AD23" i="1"/>
  <c r="AF23" i="1"/>
  <c r="AM23" i="1" s="1"/>
  <c r="AG23" i="1"/>
  <c r="AC24" i="1"/>
  <c r="AD24" i="1"/>
  <c r="AF24" i="1"/>
  <c r="AM24" i="1" s="1"/>
  <c r="AG24" i="1"/>
  <c r="AC25" i="1"/>
  <c r="AD25" i="1"/>
  <c r="AF25" i="1"/>
  <c r="AM25" i="1" s="1"/>
  <c r="AG25" i="1"/>
  <c r="AC26" i="1"/>
  <c r="AE26" i="1" s="1"/>
  <c r="AD26" i="1"/>
  <c r="AF26" i="1"/>
  <c r="AM26" i="1" s="1"/>
  <c r="AG26" i="1"/>
  <c r="AC27" i="1"/>
  <c r="AD27" i="1"/>
  <c r="AF27" i="1"/>
  <c r="AM27" i="1" s="1"/>
  <c r="AG27" i="1"/>
  <c r="AC28" i="1"/>
  <c r="AD28" i="1"/>
  <c r="AF28" i="1"/>
  <c r="AM28" i="1" s="1"/>
  <c r="AG28" i="1"/>
  <c r="AC29" i="1"/>
  <c r="AD29" i="1"/>
  <c r="AF29" i="1"/>
  <c r="AM29" i="1" s="1"/>
  <c r="AG29" i="1"/>
  <c r="AC30" i="1"/>
  <c r="AE30" i="1" s="1"/>
  <c r="AD30" i="1"/>
  <c r="AF30" i="1"/>
  <c r="AM30" i="1" s="1"/>
  <c r="AG30" i="1"/>
  <c r="AC31" i="1"/>
  <c r="AE31" i="1" s="1"/>
  <c r="AD31" i="1"/>
  <c r="AF31" i="1"/>
  <c r="AM31" i="1" s="1"/>
  <c r="AG31" i="1"/>
  <c r="AC32" i="1"/>
  <c r="AD32" i="1"/>
  <c r="AF32" i="1"/>
  <c r="AM32" i="1" s="1"/>
  <c r="AG32" i="1"/>
  <c r="AC41" i="1"/>
  <c r="AD41" i="1"/>
  <c r="AF41" i="1"/>
  <c r="AM41" i="1" s="1"/>
  <c r="AG41" i="1"/>
  <c r="AG11" i="1"/>
  <c r="AF11" i="1"/>
  <c r="AM11" i="1" s="1"/>
  <c r="AD11" i="1"/>
  <c r="AC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36" i="1"/>
  <c r="Y36" i="1"/>
  <c r="Z36" i="1"/>
  <c r="X20" i="1"/>
  <c r="Y20" i="1"/>
  <c r="Z20" i="1"/>
  <c r="X37" i="1"/>
  <c r="Y37" i="1"/>
  <c r="Z37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41" i="1"/>
  <c r="Y41" i="1"/>
  <c r="Z41" i="1"/>
  <c r="Z11" i="1"/>
  <c r="Y11" i="1"/>
  <c r="AA11" i="1"/>
  <c r="AA32" i="1" l="1"/>
  <c r="AA28" i="1"/>
  <c r="AA24" i="1"/>
  <c r="AA37" i="1"/>
  <c r="AA18" i="1"/>
  <c r="AA14" i="1"/>
  <c r="AA30" i="1"/>
  <c r="AA26" i="1"/>
  <c r="AA22" i="1"/>
  <c r="AA36" i="1"/>
  <c r="AA12" i="1"/>
  <c r="AA31" i="1"/>
  <c r="AA27" i="1"/>
  <c r="AA23" i="1"/>
  <c r="AA20" i="1"/>
  <c r="AA17" i="1"/>
  <c r="AA13" i="1"/>
  <c r="AA41" i="1"/>
  <c r="AA29" i="1"/>
  <c r="AA25" i="1"/>
  <c r="AA21" i="1"/>
  <c r="AA19" i="1"/>
  <c r="AA15" i="1"/>
  <c r="AA16" i="1"/>
  <c r="AH32" i="1"/>
  <c r="AL24" i="1"/>
  <c r="AH11" i="1"/>
  <c r="AL11" i="1"/>
  <c r="AL37" i="1"/>
  <c r="AH18" i="1"/>
  <c r="AL32" i="1"/>
  <c r="AL18" i="1"/>
  <c r="AH24" i="1"/>
  <c r="AL28" i="1"/>
  <c r="AL14" i="1"/>
  <c r="AH13" i="1"/>
  <c r="AH27" i="1"/>
  <c r="AL31" i="1"/>
  <c r="AL27" i="1"/>
  <c r="AL23" i="1"/>
  <c r="AL20" i="1"/>
  <c r="AL13" i="1"/>
  <c r="AH14" i="1"/>
  <c r="AH20" i="1"/>
  <c r="AL17" i="1"/>
  <c r="AH37" i="1"/>
  <c r="AH28" i="1"/>
  <c r="AL30" i="1"/>
  <c r="AL26" i="1"/>
  <c r="AL22" i="1"/>
  <c r="AL36" i="1"/>
  <c r="AL16" i="1"/>
  <c r="AL12" i="1"/>
  <c r="AH17" i="1"/>
  <c r="AH23" i="1"/>
  <c r="AH31" i="1"/>
  <c r="AL41" i="1"/>
  <c r="AL29" i="1"/>
  <c r="AL25" i="1"/>
  <c r="AL21" i="1"/>
  <c r="AL19" i="1"/>
  <c r="AL15" i="1"/>
  <c r="AK11" i="1"/>
  <c r="AJ11" i="1"/>
  <c r="AE11" i="1"/>
  <c r="AJ41" i="1"/>
  <c r="AE41" i="1"/>
  <c r="AK41" i="1"/>
  <c r="AE32" i="1"/>
  <c r="AJ32" i="1"/>
  <c r="AK32" i="1"/>
  <c r="AJ31" i="1"/>
  <c r="AK31" i="1"/>
  <c r="AJ30" i="1"/>
  <c r="AK30" i="1"/>
  <c r="AJ29" i="1"/>
  <c r="AE29" i="1"/>
  <c r="AK29" i="1"/>
  <c r="AE28" i="1"/>
  <c r="AJ28" i="1"/>
  <c r="AK28" i="1"/>
  <c r="AJ27" i="1"/>
  <c r="AK27" i="1"/>
  <c r="AJ26" i="1"/>
  <c r="AK26" i="1"/>
  <c r="AJ25" i="1"/>
  <c r="AE25" i="1"/>
  <c r="AK25" i="1"/>
  <c r="AE24" i="1"/>
  <c r="AJ24" i="1"/>
  <c r="AK24" i="1"/>
  <c r="AJ23" i="1"/>
  <c r="AK23" i="1"/>
  <c r="AJ22" i="1"/>
  <c r="AK22" i="1"/>
  <c r="AJ21" i="1"/>
  <c r="AE21" i="1"/>
  <c r="AK21" i="1"/>
  <c r="AE37" i="1"/>
  <c r="AJ37" i="1"/>
  <c r="AK37" i="1"/>
  <c r="AJ20" i="1"/>
  <c r="AK20" i="1"/>
  <c r="AJ36" i="1"/>
  <c r="AK36" i="1"/>
  <c r="AJ19" i="1"/>
  <c r="AE19" i="1"/>
  <c r="AK19" i="1"/>
  <c r="AE18" i="1"/>
  <c r="AJ18" i="1"/>
  <c r="AK18" i="1"/>
  <c r="AJ17" i="1"/>
  <c r="AK17" i="1"/>
  <c r="AJ16" i="1"/>
  <c r="AK16" i="1"/>
  <c r="AJ15" i="1"/>
  <c r="AE15" i="1"/>
  <c r="AK15" i="1"/>
  <c r="AE14" i="1"/>
  <c r="AJ14" i="1"/>
  <c r="AK14" i="1"/>
  <c r="AE13" i="1"/>
  <c r="AJ13" i="1"/>
  <c r="AK13" i="1"/>
  <c r="AJ12" i="1"/>
  <c r="AK12" i="1"/>
  <c r="AE27" i="1"/>
  <c r="AE20" i="1"/>
  <c r="AE12" i="1"/>
  <c r="AH15" i="1"/>
  <c r="AH19" i="1"/>
  <c r="AH21" i="1"/>
  <c r="AH25" i="1"/>
  <c r="AH29" i="1"/>
  <c r="AH41" i="1"/>
  <c r="AH12" i="1"/>
  <c r="AH16" i="1"/>
  <c r="AH36" i="1"/>
  <c r="AH22" i="1"/>
  <c r="AH26" i="1"/>
  <c r="AH30" i="1"/>
</calcChain>
</file>

<file path=xl/sharedStrings.xml><?xml version="1.0" encoding="utf-8"?>
<sst xmlns="http://schemas.openxmlformats.org/spreadsheetml/2006/main" count="270" uniqueCount="103">
  <si>
    <t>様式 2-1. (空調) 空調ゾーン入力シート</t>
  </si>
  <si>
    <t>室の仕様</t>
  </si>
  <si>
    <t>空調ゾーン</t>
  </si>
  <si>
    <t>空調機群名称</t>
  </si>
  <si>
    <t>⑤</t>
  </si>
  <si>
    <t>①</t>
  </si>
  <si>
    <t>②</t>
  </si>
  <si>
    <t>③</t>
  </si>
  <si>
    <t>④</t>
  </si>
  <si>
    <t>階</t>
  </si>
  <si>
    <t>室名</t>
  </si>
  <si>
    <t>建物用途</t>
  </si>
  <si>
    <t>室用途</t>
  </si>
  <si>
    <t>室面積</t>
  </si>
  <si>
    <t>階高</t>
  </si>
  <si>
    <t>天井高</t>
  </si>
  <si>
    <t>空調ゾーン名</t>
  </si>
  <si>
    <t>室負荷処理</t>
  </si>
  <si>
    <t>外気負荷処理</t>
  </si>
  <si>
    <t>備考</t>
  </si>
  <si>
    <t>[㎡]</t>
  </si>
  <si>
    <t>[m]</t>
  </si>
  <si>
    <t>(転記)</t>
  </si>
  <si>
    <t>1F</t>
  </si>
  <si>
    <t>1F事務室</t>
  </si>
  <si>
    <t>事務所等</t>
  </si>
  <si>
    <t>事務室</t>
  </si>
  <si>
    <t>AC1F</t>
  </si>
  <si>
    <t>2F</t>
  </si>
  <si>
    <t>2F会議室</t>
  </si>
  <si>
    <t>会議室</t>
  </si>
  <si>
    <t>AC2F</t>
  </si>
  <si>
    <t>3F</t>
  </si>
  <si>
    <t>3F事務室</t>
  </si>
  <si>
    <t>AC3F</t>
  </si>
  <si>
    <t>4F</t>
  </si>
  <si>
    <t>4F事務室</t>
  </si>
  <si>
    <t>AC4F</t>
  </si>
  <si>
    <t>5F</t>
  </si>
  <si>
    <t>5F事務室</t>
  </si>
  <si>
    <t>AC5F</t>
  </si>
  <si>
    <t>6F</t>
  </si>
  <si>
    <t>6F事務室</t>
  </si>
  <si>
    <t>AC6F</t>
  </si>
  <si>
    <t>7F</t>
  </si>
  <si>
    <t>7F事務室</t>
  </si>
  <si>
    <t>AC7F</t>
  </si>
  <si>
    <t>8F</t>
  </si>
  <si>
    <t>8F事務室</t>
  </si>
  <si>
    <t>AC8F</t>
  </si>
  <si>
    <t>セミナールーム</t>
  </si>
  <si>
    <t>B1F</t>
  </si>
  <si>
    <t>中央監視室</t>
  </si>
  <si>
    <t>ACCI</t>
  </si>
  <si>
    <t>エントランスホール</t>
  </si>
  <si>
    <t>ロビー</t>
  </si>
  <si>
    <t>ACEN</t>
  </si>
  <si>
    <t>警備員室</t>
  </si>
  <si>
    <t>ACKI</t>
  </si>
  <si>
    <t>書庫</t>
  </si>
  <si>
    <t>更衣室</t>
  </si>
  <si>
    <t>ACSI</t>
  </si>
  <si>
    <t>FCU4</t>
  </si>
  <si>
    <t>清掃員控室</t>
  </si>
  <si>
    <t>FCU6</t>
  </si>
  <si>
    <t>1FEVホール</t>
  </si>
  <si>
    <t>FCU8</t>
  </si>
  <si>
    <t>2FEVホール</t>
  </si>
  <si>
    <t>3FEVホール</t>
  </si>
  <si>
    <t>4FEVホール</t>
  </si>
  <si>
    <t>5FEVホール</t>
  </si>
  <si>
    <t>6FEVホール</t>
  </si>
  <si>
    <t>7FEVホール</t>
  </si>
  <si>
    <t>8FEVホール</t>
  </si>
  <si>
    <t>9F</t>
  </si>
  <si>
    <t>9FEVホール</t>
  </si>
  <si>
    <t>9F食堂</t>
  </si>
  <si>
    <t>社員食堂</t>
  </si>
  <si>
    <t>OCRS</t>
  </si>
  <si>
    <t>AHU</t>
    <phoneticPr fontId="18"/>
  </si>
  <si>
    <t>冷房</t>
    <rPh sb="0" eb="2">
      <t>レイボウ</t>
    </rPh>
    <phoneticPr fontId="18"/>
  </si>
  <si>
    <t>風量</t>
    <rPh sb="0" eb="2">
      <t>フウリョウ</t>
    </rPh>
    <phoneticPr fontId="18"/>
  </si>
  <si>
    <t>ATF</t>
    <phoneticPr fontId="18"/>
  </si>
  <si>
    <t>標準仕様</t>
    <rPh sb="0" eb="2">
      <t>ヒョウジュン</t>
    </rPh>
    <rPh sb="2" eb="4">
      <t>シヨウ</t>
    </rPh>
    <phoneticPr fontId="18"/>
  </si>
  <si>
    <t>AHU</t>
    <phoneticPr fontId="18"/>
  </si>
  <si>
    <t>冷房能力</t>
    <rPh sb="0" eb="2">
      <t>レイボウ</t>
    </rPh>
    <rPh sb="2" eb="4">
      <t>ノウリョク</t>
    </rPh>
    <phoneticPr fontId="18"/>
  </si>
  <si>
    <t>暖房能力</t>
    <rPh sb="0" eb="2">
      <t>ダンボウ</t>
    </rPh>
    <rPh sb="2" eb="4">
      <t>ノウリョク</t>
    </rPh>
    <phoneticPr fontId="18"/>
  </si>
  <si>
    <t>ファンkW</t>
    <phoneticPr fontId="18"/>
  </si>
  <si>
    <t>風量m3/h</t>
    <rPh sb="0" eb="2">
      <t>フウリョウ</t>
    </rPh>
    <phoneticPr fontId="18"/>
  </si>
  <si>
    <t>冷房能力kW</t>
    <rPh sb="0" eb="2">
      <t>レイボウ</t>
    </rPh>
    <rPh sb="2" eb="4">
      <t>ノウリョク</t>
    </rPh>
    <phoneticPr fontId="18"/>
  </si>
  <si>
    <t>暖房能力kW</t>
    <rPh sb="0" eb="2">
      <t>ダンボウ</t>
    </rPh>
    <rPh sb="2" eb="4">
      <t>ノウリョク</t>
    </rPh>
    <phoneticPr fontId="18"/>
  </si>
  <si>
    <t>熱源</t>
    <rPh sb="0" eb="2">
      <t>ネツゲン</t>
    </rPh>
    <phoneticPr fontId="18"/>
  </si>
  <si>
    <t>冷房エネルギー</t>
    <rPh sb="0" eb="2">
      <t>レイボウ</t>
    </rPh>
    <phoneticPr fontId="18"/>
  </si>
  <si>
    <t>暖房エネルギー</t>
    <rPh sb="0" eb="2">
      <t>ダンボウ</t>
    </rPh>
    <phoneticPr fontId="18"/>
  </si>
  <si>
    <t>二次ポンプWTF</t>
    <rPh sb="0" eb="2">
      <t>ニジ</t>
    </rPh>
    <phoneticPr fontId="18"/>
  </si>
  <si>
    <t>一次ポンプＷＴＦ</t>
    <rPh sb="0" eb="2">
      <t>イチジ</t>
    </rPh>
    <phoneticPr fontId="18"/>
  </si>
  <si>
    <t>冷房一次ポンプkW</t>
    <rPh sb="0" eb="2">
      <t>レイボウ</t>
    </rPh>
    <rPh sb="2" eb="4">
      <t>イチジ</t>
    </rPh>
    <phoneticPr fontId="18"/>
  </si>
  <si>
    <t>暖房一次ポンプkW</t>
    <rPh sb="0" eb="2">
      <t>ダンボウ</t>
    </rPh>
    <rPh sb="2" eb="4">
      <t>イチジ</t>
    </rPh>
    <phoneticPr fontId="18"/>
  </si>
  <si>
    <t>2次ポンプ</t>
    <rPh sb="1" eb="2">
      <t>ジ</t>
    </rPh>
    <phoneticPr fontId="18"/>
  </si>
  <si>
    <t>冷房定格エネルギー</t>
    <rPh sb="0" eb="2">
      <t>レイボウ</t>
    </rPh>
    <rPh sb="2" eb="4">
      <t>テイカク</t>
    </rPh>
    <phoneticPr fontId="18"/>
  </si>
  <si>
    <t>冷房流量</t>
    <rPh sb="0" eb="2">
      <t>レイボウ</t>
    </rPh>
    <rPh sb="2" eb="4">
      <t>リュウリョウ</t>
    </rPh>
    <phoneticPr fontId="18"/>
  </si>
  <si>
    <t>暖房流量</t>
    <rPh sb="0" eb="2">
      <t>ダンボウ</t>
    </rPh>
    <rPh sb="2" eb="4">
      <t>リュウリョウ</t>
    </rPh>
    <phoneticPr fontId="18"/>
  </si>
  <si>
    <t>暖房定格エネルギー</t>
    <rPh sb="0" eb="2">
      <t>ダンボウ</t>
    </rPh>
    <rPh sb="2" eb="4">
      <t>テイカク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</si>
</sst>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abSelected="1" topLeftCell="G1" zoomScale="85" zoomScaleNormal="85" workbookViewId="0">
      <selection activeCell="AJ39" sqref="AJ39:AM39"/>
    </sheetView>
  </sheetViews>
  <sheetFormatPr defaultRowHeight="13.5" x14ac:dyDescent="0.15"/>
  <cols>
    <col min="5" max="11" width="9" customWidth="1"/>
    <col min="12" max="12" width="2.625" customWidth="1"/>
    <col min="23" max="23" width="1.5" customWidth="1"/>
    <col min="24" max="25" width="9.5" bestFit="1" customWidth="1"/>
    <col min="26" max="26" width="11.625" bestFit="1" customWidth="1"/>
    <col min="27" max="27" width="9.25" bestFit="1" customWidth="1"/>
    <col min="28" max="28" width="1.5" customWidth="1"/>
    <col min="29" max="30" width="9.5" bestFit="1" customWidth="1"/>
    <col min="31" max="31" width="9.25" bestFit="1" customWidth="1"/>
    <col min="32" max="32" width="9.5" bestFit="1" customWidth="1"/>
    <col min="33" max="34" width="9.25" bestFit="1" customWidth="1"/>
    <col min="35" max="35" width="2" customWidth="1"/>
    <col min="36" max="39" width="9.25" bestFit="1" customWidth="1"/>
  </cols>
  <sheetData>
    <row r="1" spans="1:39" x14ac:dyDescent="0.15">
      <c r="A1" t="s">
        <v>0</v>
      </c>
    </row>
    <row r="4" spans="1:39" x14ac:dyDescent="0.15">
      <c r="A4" t="s">
        <v>1</v>
      </c>
      <c r="H4" t="s">
        <v>2</v>
      </c>
      <c r="J4" t="s">
        <v>3</v>
      </c>
      <c r="L4" t="s">
        <v>4</v>
      </c>
    </row>
    <row r="5" spans="1:39" x14ac:dyDescent="0.15">
      <c r="A5" t="s">
        <v>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6</v>
      </c>
      <c r="I5" t="s">
        <v>6</v>
      </c>
      <c r="J5" t="s">
        <v>7</v>
      </c>
      <c r="K5" t="s">
        <v>8</v>
      </c>
    </row>
    <row r="6" spans="1:39" x14ac:dyDescent="0.1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9</v>
      </c>
      <c r="I6" t="s">
        <v>16</v>
      </c>
      <c r="J6" t="s">
        <v>17</v>
      </c>
      <c r="K6" t="s">
        <v>18</v>
      </c>
      <c r="L6" t="s">
        <v>19</v>
      </c>
    </row>
    <row r="8" spans="1:39" x14ac:dyDescent="0.15">
      <c r="E8" t="s">
        <v>20</v>
      </c>
      <c r="F8" t="s">
        <v>21</v>
      </c>
      <c r="G8" t="s">
        <v>21</v>
      </c>
      <c r="M8" t="s">
        <v>83</v>
      </c>
    </row>
    <row r="9" spans="1:39" x14ac:dyDescent="0.15">
      <c r="A9" t="s">
        <v>22</v>
      </c>
      <c r="B9" t="s">
        <v>22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J9" t="s">
        <v>22</v>
      </c>
      <c r="K9" t="s">
        <v>22</v>
      </c>
      <c r="M9" s="1" t="s">
        <v>79</v>
      </c>
      <c r="N9" s="1"/>
      <c r="O9" s="1"/>
      <c r="P9" s="1"/>
      <c r="Q9" s="1" t="s">
        <v>91</v>
      </c>
      <c r="R9" s="1"/>
      <c r="S9" s="1"/>
      <c r="T9" s="1"/>
      <c r="U9" s="1"/>
      <c r="V9" s="1"/>
      <c r="X9" t="s">
        <v>84</v>
      </c>
      <c r="AC9" t="s">
        <v>91</v>
      </c>
      <c r="AJ9" t="s">
        <v>98</v>
      </c>
    </row>
    <row r="10" spans="1:39" x14ac:dyDescent="0.15">
      <c r="M10" s="1" t="s">
        <v>85</v>
      </c>
      <c r="N10" s="1" t="s">
        <v>86</v>
      </c>
      <c r="O10" s="1" t="s">
        <v>81</v>
      </c>
      <c r="P10" s="1" t="s">
        <v>82</v>
      </c>
      <c r="Q10" s="2" t="s">
        <v>80</v>
      </c>
      <c r="R10" s="2" t="s">
        <v>92</v>
      </c>
      <c r="S10" s="2" t="s">
        <v>86</v>
      </c>
      <c r="T10" s="2" t="s">
        <v>93</v>
      </c>
      <c r="U10" s="2" t="s">
        <v>95</v>
      </c>
      <c r="V10" s="2" t="s">
        <v>94</v>
      </c>
      <c r="X10" t="s">
        <v>89</v>
      </c>
      <c r="Y10" t="s">
        <v>90</v>
      </c>
      <c r="Z10" t="s">
        <v>88</v>
      </c>
      <c r="AA10" t="s">
        <v>87</v>
      </c>
      <c r="AC10" t="s">
        <v>89</v>
      </c>
      <c r="AD10" t="s">
        <v>92</v>
      </c>
      <c r="AE10" t="s">
        <v>96</v>
      </c>
      <c r="AF10" t="s">
        <v>90</v>
      </c>
      <c r="AG10" t="s">
        <v>93</v>
      </c>
      <c r="AH10" t="s">
        <v>97</v>
      </c>
      <c r="AJ10" t="s">
        <v>100</v>
      </c>
      <c r="AK10" t="s">
        <v>99</v>
      </c>
      <c r="AL10" t="s">
        <v>101</v>
      </c>
      <c r="AM10" t="s">
        <v>102</v>
      </c>
    </row>
    <row r="11" spans="1:39" x14ac:dyDescent="0.15">
      <c r="A11" t="s">
        <v>23</v>
      </c>
      <c r="B11" t="s">
        <v>24</v>
      </c>
      <c r="C11" t="s">
        <v>25</v>
      </c>
      <c r="D11" t="s">
        <v>26</v>
      </c>
      <c r="E11">
        <v>605.20000000000005</v>
      </c>
      <c r="F11">
        <v>4</v>
      </c>
      <c r="G11">
        <v>2.6</v>
      </c>
      <c r="H11" t="s">
        <v>23</v>
      </c>
      <c r="I11" t="s">
        <v>24</v>
      </c>
      <c r="J11" t="s">
        <v>27</v>
      </c>
      <c r="K11" t="s">
        <v>27</v>
      </c>
      <c r="M11" s="1">
        <v>0.12</v>
      </c>
      <c r="N11" s="1">
        <v>0.12</v>
      </c>
      <c r="O11" s="1">
        <v>21.6</v>
      </c>
      <c r="P11" s="1">
        <v>6.5</v>
      </c>
      <c r="Q11" s="2">
        <v>7.2999999999999995E-2</v>
      </c>
      <c r="R11" s="2">
        <v>2.3E-2</v>
      </c>
      <c r="S11" s="2">
        <v>7.9000000000000001E-2</v>
      </c>
      <c r="T11" s="2">
        <v>2.3E-2</v>
      </c>
      <c r="U11" s="2">
        <v>44</v>
      </c>
      <c r="V11" s="2">
        <v>22</v>
      </c>
      <c r="X11" s="3">
        <f>M11*E11</f>
        <v>72.624000000000009</v>
      </c>
      <c r="Y11" s="3">
        <f>N11*E11</f>
        <v>72.624000000000009</v>
      </c>
      <c r="Z11" s="3">
        <f>O11*E11</f>
        <v>13072.320000000002</v>
      </c>
      <c r="AA11" s="3">
        <f>MAX(X11:Y11)/P11</f>
        <v>11.172923076923079</v>
      </c>
      <c r="AB11" s="3"/>
      <c r="AC11" s="3">
        <f>Q11*E11</f>
        <v>44.179600000000001</v>
      </c>
      <c r="AD11" s="3">
        <f>E11*R11</f>
        <v>13.919600000000001</v>
      </c>
      <c r="AE11" s="3">
        <f>AC11/44</f>
        <v>1.0040818181818183</v>
      </c>
      <c r="AF11" s="3">
        <f t="shared" ref="AF11:AF32" si="0">S11*E11</f>
        <v>47.810800000000008</v>
      </c>
      <c r="AG11" s="3">
        <f t="shared" ref="AG11:AG32" si="1">T11*E11</f>
        <v>13.919600000000001</v>
      </c>
      <c r="AH11" s="3">
        <f>AF11/44</f>
        <v>1.0866090909090911</v>
      </c>
      <c r="AI11" s="3"/>
      <c r="AJ11" s="3">
        <f>AC11/(7*1000/3600*4.2)</f>
        <v>5.4097469387755108</v>
      </c>
      <c r="AK11" s="3">
        <f>AC11/22</f>
        <v>2.0081636363636366</v>
      </c>
      <c r="AL11" s="3">
        <f>AF11/(7*1000/3600*4.2)</f>
        <v>5.854383673469389</v>
      </c>
      <c r="AM11" s="3">
        <f>AF11/22</f>
        <v>2.1732181818181822</v>
      </c>
    </row>
    <row r="12" spans="1:39" x14ac:dyDescent="0.15">
      <c r="A12" t="s">
        <v>28</v>
      </c>
      <c r="B12" t="s">
        <v>29</v>
      </c>
      <c r="C12" t="s">
        <v>25</v>
      </c>
      <c r="D12" t="s">
        <v>30</v>
      </c>
      <c r="E12">
        <v>623</v>
      </c>
      <c r="F12">
        <v>4</v>
      </c>
      <c r="G12">
        <v>2.6</v>
      </c>
      <c r="H12" t="s">
        <v>28</v>
      </c>
      <c r="I12" t="s">
        <v>29</v>
      </c>
      <c r="J12" t="s">
        <v>31</v>
      </c>
      <c r="K12" t="s">
        <v>31</v>
      </c>
      <c r="M12" s="1">
        <v>0.17799999999999999</v>
      </c>
      <c r="N12" s="1">
        <v>0.16900000000000001</v>
      </c>
      <c r="O12" s="1">
        <v>32</v>
      </c>
      <c r="P12" s="1">
        <v>6.5</v>
      </c>
      <c r="Q12" s="1">
        <v>0.108</v>
      </c>
      <c r="R12" s="2">
        <v>3.3000000000000002E-2</v>
      </c>
      <c r="S12" s="2">
        <v>0.112</v>
      </c>
      <c r="T12" s="2">
        <v>3.3000000000000002E-2</v>
      </c>
      <c r="U12" s="2">
        <v>44</v>
      </c>
      <c r="V12" s="2">
        <v>22</v>
      </c>
      <c r="X12" s="3">
        <f t="shared" ref="X12:X32" si="2">M12*E12</f>
        <v>110.89399999999999</v>
      </c>
      <c r="Y12" s="3">
        <f t="shared" ref="Y12:Y32" si="3">N12*E12</f>
        <v>105.28700000000001</v>
      </c>
      <c r="Z12" s="3">
        <f t="shared" ref="Z12:Z32" si="4">O12*E12</f>
        <v>19936</v>
      </c>
      <c r="AA12" s="3">
        <f t="shared" ref="AA12:AA32" si="5">MAX(X12:Y12)/P12</f>
        <v>17.060615384615382</v>
      </c>
      <c r="AB12" s="3"/>
      <c r="AC12" s="3">
        <f t="shared" ref="AC12:AC32" si="6">Q12*E12</f>
        <v>67.284000000000006</v>
      </c>
      <c r="AD12" s="3">
        <f t="shared" ref="AD12:AD32" si="7">E12*R12</f>
        <v>20.559000000000001</v>
      </c>
      <c r="AE12" s="3">
        <f t="shared" ref="AE12:AE32" si="8">AC12/44</f>
        <v>1.5291818181818184</v>
      </c>
      <c r="AF12" s="3">
        <f t="shared" si="0"/>
        <v>69.775999999999996</v>
      </c>
      <c r="AG12" s="3">
        <f t="shared" si="1"/>
        <v>20.559000000000001</v>
      </c>
      <c r="AH12" s="3">
        <f t="shared" ref="AH12:AH32" si="9">AF12/44</f>
        <v>1.5858181818181818</v>
      </c>
      <c r="AI12" s="3"/>
      <c r="AJ12" s="3">
        <f t="shared" ref="AJ12:AJ32" si="10">AC12/(7*1000/3600*4.2)</f>
        <v>8.2388571428571442</v>
      </c>
      <c r="AK12" s="3">
        <f t="shared" ref="AK12:AK32" si="11">AC12/22</f>
        <v>3.0583636363636368</v>
      </c>
      <c r="AL12" s="3">
        <f t="shared" ref="AL12:AL32" si="12">AF12/(7*1000/3600*4.2)</f>
        <v>8.5440000000000005</v>
      </c>
      <c r="AM12" s="3">
        <f t="shared" ref="AM12:AM32" si="13">AF12/22</f>
        <v>3.1716363636363636</v>
      </c>
    </row>
    <row r="13" spans="1:39" x14ac:dyDescent="0.15">
      <c r="A13" t="s">
        <v>32</v>
      </c>
      <c r="B13" t="s">
        <v>33</v>
      </c>
      <c r="C13" t="s">
        <v>25</v>
      </c>
      <c r="D13" t="s">
        <v>26</v>
      </c>
      <c r="E13">
        <v>623</v>
      </c>
      <c r="F13">
        <v>4</v>
      </c>
      <c r="G13">
        <v>2.6</v>
      </c>
      <c r="H13" t="s">
        <v>32</v>
      </c>
      <c r="I13" t="s">
        <v>33</v>
      </c>
      <c r="J13" t="s">
        <v>34</v>
      </c>
      <c r="K13" t="s">
        <v>34</v>
      </c>
      <c r="M13" s="1">
        <v>0.12</v>
      </c>
      <c r="N13" s="1">
        <v>0.12</v>
      </c>
      <c r="O13" s="1">
        <v>21.6</v>
      </c>
      <c r="P13" s="1">
        <v>6.5</v>
      </c>
      <c r="Q13" s="2">
        <v>7.2999999999999995E-2</v>
      </c>
      <c r="R13" s="2">
        <v>2.3E-2</v>
      </c>
      <c r="S13" s="2">
        <v>7.9000000000000001E-2</v>
      </c>
      <c r="T13" s="2">
        <v>2.3E-2</v>
      </c>
      <c r="U13" s="2">
        <v>44</v>
      </c>
      <c r="V13" s="2">
        <v>22</v>
      </c>
      <c r="X13" s="3">
        <f t="shared" si="2"/>
        <v>74.759999999999991</v>
      </c>
      <c r="Y13" s="3">
        <f t="shared" si="3"/>
        <v>74.759999999999991</v>
      </c>
      <c r="Z13" s="3">
        <f t="shared" si="4"/>
        <v>13456.800000000001</v>
      </c>
      <c r="AA13" s="3">
        <f t="shared" si="5"/>
        <v>11.501538461538461</v>
      </c>
      <c r="AB13" s="3"/>
      <c r="AC13" s="3">
        <f t="shared" si="6"/>
        <v>45.478999999999999</v>
      </c>
      <c r="AD13" s="3">
        <f t="shared" si="7"/>
        <v>14.329000000000001</v>
      </c>
      <c r="AE13" s="3">
        <f t="shared" si="8"/>
        <v>1.0336136363636363</v>
      </c>
      <c r="AF13" s="3">
        <f t="shared" si="0"/>
        <v>49.216999999999999</v>
      </c>
      <c r="AG13" s="3">
        <f t="shared" si="1"/>
        <v>14.329000000000001</v>
      </c>
      <c r="AH13" s="3">
        <f t="shared" si="9"/>
        <v>1.1185681818181819</v>
      </c>
      <c r="AI13" s="3"/>
      <c r="AJ13" s="3">
        <f t="shared" si="10"/>
        <v>5.5688571428571434</v>
      </c>
      <c r="AK13" s="3">
        <f t="shared" si="11"/>
        <v>2.0672272727272727</v>
      </c>
      <c r="AL13" s="3">
        <f t="shared" si="12"/>
        <v>6.0265714285714287</v>
      </c>
      <c r="AM13" s="3">
        <f t="shared" si="13"/>
        <v>2.2371363636363637</v>
      </c>
    </row>
    <row r="14" spans="1:39" x14ac:dyDescent="0.15">
      <c r="A14" t="s">
        <v>35</v>
      </c>
      <c r="B14" t="s">
        <v>36</v>
      </c>
      <c r="C14" t="s">
        <v>25</v>
      </c>
      <c r="D14" t="s">
        <v>26</v>
      </c>
      <c r="E14">
        <v>623</v>
      </c>
      <c r="F14">
        <v>4</v>
      </c>
      <c r="G14">
        <v>2.6</v>
      </c>
      <c r="H14" t="s">
        <v>35</v>
      </c>
      <c r="I14" t="s">
        <v>36</v>
      </c>
      <c r="J14" t="s">
        <v>37</v>
      </c>
      <c r="K14" t="s">
        <v>37</v>
      </c>
      <c r="M14" s="1">
        <v>0.12</v>
      </c>
      <c r="N14" s="1">
        <v>0.12</v>
      </c>
      <c r="O14" s="1">
        <v>21.6</v>
      </c>
      <c r="P14" s="1">
        <v>6.5</v>
      </c>
      <c r="Q14" s="2">
        <v>7.2999999999999995E-2</v>
      </c>
      <c r="R14" s="2">
        <v>2.3E-2</v>
      </c>
      <c r="S14" s="2">
        <v>7.9000000000000001E-2</v>
      </c>
      <c r="T14" s="2">
        <v>2.3E-2</v>
      </c>
      <c r="U14" s="2">
        <v>44</v>
      </c>
      <c r="V14" s="2">
        <v>22</v>
      </c>
      <c r="X14" s="3">
        <f t="shared" si="2"/>
        <v>74.759999999999991</v>
      </c>
      <c r="Y14" s="3">
        <f t="shared" si="3"/>
        <v>74.759999999999991</v>
      </c>
      <c r="Z14" s="3">
        <f t="shared" si="4"/>
        <v>13456.800000000001</v>
      </c>
      <c r="AA14" s="3">
        <f t="shared" si="5"/>
        <v>11.501538461538461</v>
      </c>
      <c r="AB14" s="3"/>
      <c r="AC14" s="3">
        <f t="shared" si="6"/>
        <v>45.478999999999999</v>
      </c>
      <c r="AD14" s="3">
        <f t="shared" si="7"/>
        <v>14.329000000000001</v>
      </c>
      <c r="AE14" s="3">
        <f t="shared" si="8"/>
        <v>1.0336136363636363</v>
      </c>
      <c r="AF14" s="3">
        <f t="shared" si="0"/>
        <v>49.216999999999999</v>
      </c>
      <c r="AG14" s="3">
        <f t="shared" si="1"/>
        <v>14.329000000000001</v>
      </c>
      <c r="AH14" s="3">
        <f t="shared" si="9"/>
        <v>1.1185681818181819</v>
      </c>
      <c r="AI14" s="3"/>
      <c r="AJ14" s="3">
        <f t="shared" si="10"/>
        <v>5.5688571428571434</v>
      </c>
      <c r="AK14" s="3">
        <f t="shared" si="11"/>
        <v>2.0672272727272727</v>
      </c>
      <c r="AL14" s="3">
        <f t="shared" si="12"/>
        <v>6.0265714285714287</v>
      </c>
      <c r="AM14" s="3">
        <f t="shared" si="13"/>
        <v>2.2371363636363637</v>
      </c>
    </row>
    <row r="15" spans="1:39" x14ac:dyDescent="0.15">
      <c r="A15" t="s">
        <v>38</v>
      </c>
      <c r="B15" t="s">
        <v>39</v>
      </c>
      <c r="C15" t="s">
        <v>25</v>
      </c>
      <c r="D15" t="s">
        <v>26</v>
      </c>
      <c r="E15">
        <v>623</v>
      </c>
      <c r="F15">
        <v>4</v>
      </c>
      <c r="G15">
        <v>2.6</v>
      </c>
      <c r="H15" t="s">
        <v>38</v>
      </c>
      <c r="I15" t="s">
        <v>39</v>
      </c>
      <c r="J15" t="s">
        <v>40</v>
      </c>
      <c r="K15" t="s">
        <v>40</v>
      </c>
      <c r="M15" s="1">
        <v>0.12</v>
      </c>
      <c r="N15" s="1">
        <v>0.12</v>
      </c>
      <c r="O15" s="1">
        <v>21.6</v>
      </c>
      <c r="P15" s="1">
        <v>6.5</v>
      </c>
      <c r="Q15" s="2">
        <v>7.2999999999999995E-2</v>
      </c>
      <c r="R15" s="2">
        <v>2.3E-2</v>
      </c>
      <c r="S15" s="2">
        <v>7.9000000000000001E-2</v>
      </c>
      <c r="T15" s="2">
        <v>2.3E-2</v>
      </c>
      <c r="U15" s="2">
        <v>44</v>
      </c>
      <c r="V15" s="2">
        <v>22</v>
      </c>
      <c r="X15" s="3">
        <f t="shared" si="2"/>
        <v>74.759999999999991</v>
      </c>
      <c r="Y15" s="3">
        <f t="shared" si="3"/>
        <v>74.759999999999991</v>
      </c>
      <c r="Z15" s="3">
        <f t="shared" si="4"/>
        <v>13456.800000000001</v>
      </c>
      <c r="AA15" s="3">
        <f t="shared" si="5"/>
        <v>11.501538461538461</v>
      </c>
      <c r="AB15" s="3"/>
      <c r="AC15" s="3">
        <f t="shared" si="6"/>
        <v>45.478999999999999</v>
      </c>
      <c r="AD15" s="3">
        <f t="shared" si="7"/>
        <v>14.329000000000001</v>
      </c>
      <c r="AE15" s="3">
        <f t="shared" si="8"/>
        <v>1.0336136363636363</v>
      </c>
      <c r="AF15" s="3">
        <f t="shared" si="0"/>
        <v>49.216999999999999</v>
      </c>
      <c r="AG15" s="3">
        <f t="shared" si="1"/>
        <v>14.329000000000001</v>
      </c>
      <c r="AH15" s="3">
        <f t="shared" si="9"/>
        <v>1.1185681818181819</v>
      </c>
      <c r="AI15" s="3"/>
      <c r="AJ15" s="3">
        <f t="shared" si="10"/>
        <v>5.5688571428571434</v>
      </c>
      <c r="AK15" s="3">
        <f t="shared" si="11"/>
        <v>2.0672272727272727</v>
      </c>
      <c r="AL15" s="3">
        <f t="shared" si="12"/>
        <v>6.0265714285714287</v>
      </c>
      <c r="AM15" s="3">
        <f t="shared" si="13"/>
        <v>2.2371363636363637</v>
      </c>
    </row>
    <row r="16" spans="1:39" x14ac:dyDescent="0.15">
      <c r="A16" t="s">
        <v>41</v>
      </c>
      <c r="B16" t="s">
        <v>42</v>
      </c>
      <c r="C16" t="s">
        <v>25</v>
      </c>
      <c r="D16" t="s">
        <v>26</v>
      </c>
      <c r="E16">
        <v>623</v>
      </c>
      <c r="F16">
        <v>4</v>
      </c>
      <c r="G16">
        <v>2.6</v>
      </c>
      <c r="H16" t="s">
        <v>41</v>
      </c>
      <c r="I16" t="s">
        <v>42</v>
      </c>
      <c r="J16" t="s">
        <v>43</v>
      </c>
      <c r="K16" t="s">
        <v>43</v>
      </c>
      <c r="M16" s="1">
        <v>0.12</v>
      </c>
      <c r="N16" s="1">
        <v>0.12</v>
      </c>
      <c r="O16" s="1">
        <v>21.6</v>
      </c>
      <c r="P16" s="1">
        <v>6.5</v>
      </c>
      <c r="Q16" s="2">
        <v>7.2999999999999995E-2</v>
      </c>
      <c r="R16" s="2">
        <v>2.3E-2</v>
      </c>
      <c r="S16" s="2">
        <v>7.9000000000000001E-2</v>
      </c>
      <c r="T16" s="2">
        <v>2.3E-2</v>
      </c>
      <c r="U16" s="2">
        <v>44</v>
      </c>
      <c r="V16" s="2">
        <v>22</v>
      </c>
      <c r="X16" s="3">
        <f t="shared" si="2"/>
        <v>74.759999999999991</v>
      </c>
      <c r="Y16" s="3">
        <f t="shared" si="3"/>
        <v>74.759999999999991</v>
      </c>
      <c r="Z16" s="3">
        <f t="shared" si="4"/>
        <v>13456.800000000001</v>
      </c>
      <c r="AA16" s="3">
        <f t="shared" si="5"/>
        <v>11.501538461538461</v>
      </c>
      <c r="AB16" s="3"/>
      <c r="AC16" s="3">
        <f t="shared" si="6"/>
        <v>45.478999999999999</v>
      </c>
      <c r="AD16" s="3">
        <f t="shared" si="7"/>
        <v>14.329000000000001</v>
      </c>
      <c r="AE16" s="3">
        <f t="shared" si="8"/>
        <v>1.0336136363636363</v>
      </c>
      <c r="AF16" s="3">
        <f t="shared" si="0"/>
        <v>49.216999999999999</v>
      </c>
      <c r="AG16" s="3">
        <f t="shared" si="1"/>
        <v>14.329000000000001</v>
      </c>
      <c r="AH16" s="3">
        <f t="shared" si="9"/>
        <v>1.1185681818181819</v>
      </c>
      <c r="AI16" s="3"/>
      <c r="AJ16" s="3">
        <f t="shared" si="10"/>
        <v>5.5688571428571434</v>
      </c>
      <c r="AK16" s="3">
        <f t="shared" si="11"/>
        <v>2.0672272727272727</v>
      </c>
      <c r="AL16" s="3">
        <f t="shared" si="12"/>
        <v>6.0265714285714287</v>
      </c>
      <c r="AM16" s="3">
        <f t="shared" si="13"/>
        <v>2.2371363636363637</v>
      </c>
    </row>
    <row r="17" spans="1:39" x14ac:dyDescent="0.15">
      <c r="A17" t="s">
        <v>44</v>
      </c>
      <c r="B17" t="s">
        <v>45</v>
      </c>
      <c r="C17" t="s">
        <v>25</v>
      </c>
      <c r="D17" t="s">
        <v>26</v>
      </c>
      <c r="E17">
        <v>623</v>
      </c>
      <c r="F17">
        <v>4</v>
      </c>
      <c r="G17">
        <v>2.6</v>
      </c>
      <c r="H17" t="s">
        <v>44</v>
      </c>
      <c r="I17" t="s">
        <v>45</v>
      </c>
      <c r="J17" t="s">
        <v>46</v>
      </c>
      <c r="K17" t="s">
        <v>46</v>
      </c>
      <c r="M17" s="1">
        <v>0.12</v>
      </c>
      <c r="N17" s="1">
        <v>0.12</v>
      </c>
      <c r="O17" s="1">
        <v>21.6</v>
      </c>
      <c r="P17" s="1">
        <v>6.5</v>
      </c>
      <c r="Q17" s="2">
        <v>7.2999999999999995E-2</v>
      </c>
      <c r="R17" s="2">
        <v>2.3E-2</v>
      </c>
      <c r="S17" s="2">
        <v>7.9000000000000001E-2</v>
      </c>
      <c r="T17" s="2">
        <v>2.3E-2</v>
      </c>
      <c r="U17" s="2">
        <v>44</v>
      </c>
      <c r="V17" s="2">
        <v>22</v>
      </c>
      <c r="X17" s="3">
        <f t="shared" si="2"/>
        <v>74.759999999999991</v>
      </c>
      <c r="Y17" s="3">
        <f t="shared" si="3"/>
        <v>74.759999999999991</v>
      </c>
      <c r="Z17" s="3">
        <f t="shared" si="4"/>
        <v>13456.800000000001</v>
      </c>
      <c r="AA17" s="3">
        <f t="shared" si="5"/>
        <v>11.501538461538461</v>
      </c>
      <c r="AB17" s="3"/>
      <c r="AC17" s="3">
        <f t="shared" si="6"/>
        <v>45.478999999999999</v>
      </c>
      <c r="AD17" s="3">
        <f t="shared" si="7"/>
        <v>14.329000000000001</v>
      </c>
      <c r="AE17" s="3">
        <f t="shared" si="8"/>
        <v>1.0336136363636363</v>
      </c>
      <c r="AF17" s="3">
        <f t="shared" si="0"/>
        <v>49.216999999999999</v>
      </c>
      <c r="AG17" s="3">
        <f t="shared" si="1"/>
        <v>14.329000000000001</v>
      </c>
      <c r="AH17" s="3">
        <f t="shared" si="9"/>
        <v>1.1185681818181819</v>
      </c>
      <c r="AI17" s="3"/>
      <c r="AJ17" s="3">
        <f t="shared" si="10"/>
        <v>5.5688571428571434</v>
      </c>
      <c r="AK17" s="3">
        <f t="shared" si="11"/>
        <v>2.0672272727272727</v>
      </c>
      <c r="AL17" s="3">
        <f t="shared" si="12"/>
        <v>6.0265714285714287</v>
      </c>
      <c r="AM17" s="3">
        <f t="shared" si="13"/>
        <v>2.2371363636363637</v>
      </c>
    </row>
    <row r="18" spans="1:39" x14ac:dyDescent="0.15">
      <c r="A18" t="s">
        <v>47</v>
      </c>
      <c r="B18" t="s">
        <v>48</v>
      </c>
      <c r="C18" t="s">
        <v>25</v>
      </c>
      <c r="D18" t="s">
        <v>26</v>
      </c>
      <c r="E18">
        <v>495.1</v>
      </c>
      <c r="F18">
        <v>4</v>
      </c>
      <c r="G18">
        <v>2.6</v>
      </c>
      <c r="H18" t="s">
        <v>47</v>
      </c>
      <c r="I18" t="s">
        <v>48</v>
      </c>
      <c r="J18" t="s">
        <v>49</v>
      </c>
      <c r="K18" t="s">
        <v>49</v>
      </c>
      <c r="M18" s="1">
        <v>0.12</v>
      </c>
      <c r="N18" s="1">
        <v>0.12</v>
      </c>
      <c r="O18" s="1">
        <v>21.6</v>
      </c>
      <c r="P18" s="1">
        <v>6.5</v>
      </c>
      <c r="Q18" s="2">
        <v>7.2999999999999995E-2</v>
      </c>
      <c r="R18" s="2">
        <v>2.3E-2</v>
      </c>
      <c r="S18" s="2">
        <v>7.9000000000000001E-2</v>
      </c>
      <c r="T18" s="2">
        <v>2.3E-2</v>
      </c>
      <c r="U18" s="2">
        <v>44</v>
      </c>
      <c r="V18" s="2">
        <v>22</v>
      </c>
      <c r="X18" s="3">
        <f t="shared" si="2"/>
        <v>59.411999999999999</v>
      </c>
      <c r="Y18" s="3">
        <f t="shared" si="3"/>
        <v>59.411999999999999</v>
      </c>
      <c r="Z18" s="3">
        <f t="shared" si="4"/>
        <v>10694.160000000002</v>
      </c>
      <c r="AA18" s="3">
        <f t="shared" si="5"/>
        <v>9.140307692307692</v>
      </c>
      <c r="AB18" s="3"/>
      <c r="AC18" s="3">
        <f t="shared" si="6"/>
        <v>36.142299999999999</v>
      </c>
      <c r="AD18" s="3">
        <f t="shared" si="7"/>
        <v>11.3873</v>
      </c>
      <c r="AE18" s="3">
        <f t="shared" si="8"/>
        <v>0.82141590909090911</v>
      </c>
      <c r="AF18" s="3">
        <f t="shared" si="0"/>
        <v>39.112900000000003</v>
      </c>
      <c r="AG18" s="3">
        <f t="shared" si="1"/>
        <v>11.3873</v>
      </c>
      <c r="AH18" s="3">
        <f t="shared" si="9"/>
        <v>0.8889295454545455</v>
      </c>
      <c r="AI18" s="3"/>
      <c r="AJ18" s="3">
        <f t="shared" si="10"/>
        <v>4.4255877551020406</v>
      </c>
      <c r="AK18" s="3">
        <f t="shared" si="11"/>
        <v>1.6428318181818182</v>
      </c>
      <c r="AL18" s="3">
        <f t="shared" si="12"/>
        <v>4.7893346938775521</v>
      </c>
      <c r="AM18" s="3">
        <f t="shared" si="13"/>
        <v>1.777859090909091</v>
      </c>
    </row>
    <row r="19" spans="1:39" x14ac:dyDescent="0.15">
      <c r="A19" t="s">
        <v>47</v>
      </c>
      <c r="B19" t="s">
        <v>50</v>
      </c>
      <c r="C19" t="s">
        <v>25</v>
      </c>
      <c r="D19" t="s">
        <v>30</v>
      </c>
      <c r="E19">
        <v>127.9</v>
      </c>
      <c r="F19">
        <v>4</v>
      </c>
      <c r="G19">
        <v>2.6</v>
      </c>
      <c r="H19" t="s">
        <v>47</v>
      </c>
      <c r="I19" t="s">
        <v>50</v>
      </c>
      <c r="J19" t="s">
        <v>49</v>
      </c>
      <c r="K19" t="s">
        <v>49</v>
      </c>
      <c r="M19" s="1">
        <v>0.17799999999999999</v>
      </c>
      <c r="N19" s="1">
        <v>0.16900000000000001</v>
      </c>
      <c r="O19" s="1">
        <v>32</v>
      </c>
      <c r="P19" s="1">
        <v>6.5</v>
      </c>
      <c r="Q19" s="1">
        <v>0.108</v>
      </c>
      <c r="R19" s="2">
        <v>3.3000000000000002E-2</v>
      </c>
      <c r="S19" s="2">
        <v>0.112</v>
      </c>
      <c r="T19" s="2">
        <v>3.3000000000000002E-2</v>
      </c>
      <c r="U19" s="2">
        <v>44</v>
      </c>
      <c r="V19" s="2">
        <v>22</v>
      </c>
      <c r="X19" s="3">
        <f t="shared" si="2"/>
        <v>22.766200000000001</v>
      </c>
      <c r="Y19" s="3">
        <f t="shared" si="3"/>
        <v>21.615100000000002</v>
      </c>
      <c r="Z19" s="3">
        <f t="shared" si="4"/>
        <v>4092.8</v>
      </c>
      <c r="AA19" s="3">
        <f t="shared" si="5"/>
        <v>3.5024923076923078</v>
      </c>
      <c r="AB19" s="3"/>
      <c r="AC19" s="3">
        <f t="shared" si="6"/>
        <v>13.8132</v>
      </c>
      <c r="AD19" s="3">
        <f t="shared" si="7"/>
        <v>4.2207000000000008</v>
      </c>
      <c r="AE19" s="3">
        <f t="shared" si="8"/>
        <v>0.31393636363636362</v>
      </c>
      <c r="AF19" s="3">
        <f t="shared" si="0"/>
        <v>14.324800000000002</v>
      </c>
      <c r="AG19" s="3">
        <f t="shared" si="1"/>
        <v>4.2207000000000008</v>
      </c>
      <c r="AH19" s="3">
        <f t="shared" si="9"/>
        <v>0.32556363636363639</v>
      </c>
      <c r="AI19" s="3"/>
      <c r="AJ19" s="3">
        <f t="shared" si="10"/>
        <v>1.6914122448979594</v>
      </c>
      <c r="AK19" s="3">
        <f t="shared" si="11"/>
        <v>0.62787272727272725</v>
      </c>
      <c r="AL19" s="3">
        <f t="shared" si="12"/>
        <v>1.7540571428571432</v>
      </c>
      <c r="AM19" s="3">
        <f t="shared" si="13"/>
        <v>0.65112727272727278</v>
      </c>
    </row>
    <row r="20" spans="1:39" x14ac:dyDescent="0.15">
      <c r="A20" t="s">
        <v>23</v>
      </c>
      <c r="B20" t="s">
        <v>54</v>
      </c>
      <c r="C20" t="s">
        <v>25</v>
      </c>
      <c r="D20" t="s">
        <v>55</v>
      </c>
      <c r="E20">
        <v>201.6</v>
      </c>
      <c r="F20">
        <v>8</v>
      </c>
      <c r="G20">
        <v>6.4</v>
      </c>
      <c r="H20" t="s">
        <v>23</v>
      </c>
      <c r="I20" t="s">
        <v>54</v>
      </c>
      <c r="J20" t="s">
        <v>56</v>
      </c>
      <c r="K20" t="s">
        <v>56</v>
      </c>
      <c r="M20" s="1">
        <v>8.5999999999999993E-2</v>
      </c>
      <c r="N20" s="1">
        <v>0.10299999999999999</v>
      </c>
      <c r="O20" s="1">
        <v>15.5</v>
      </c>
      <c r="P20" s="1">
        <v>6.5</v>
      </c>
      <c r="Q20" s="2">
        <v>5.1999999999999998E-2</v>
      </c>
      <c r="R20" s="2">
        <v>1.6E-2</v>
      </c>
      <c r="S20" s="2">
        <v>6.8000000000000005E-2</v>
      </c>
      <c r="T20" s="2">
        <v>0.02</v>
      </c>
      <c r="U20" s="2">
        <v>44</v>
      </c>
      <c r="V20" s="2">
        <v>22</v>
      </c>
      <c r="X20" s="3">
        <f t="shared" si="2"/>
        <v>17.337599999999998</v>
      </c>
      <c r="Y20" s="3">
        <f t="shared" si="3"/>
        <v>20.764799999999997</v>
      </c>
      <c r="Z20" s="3">
        <f t="shared" si="4"/>
        <v>3124.7999999999997</v>
      </c>
      <c r="AA20" s="3">
        <f t="shared" si="5"/>
        <v>3.1945846153846151</v>
      </c>
      <c r="AB20" s="3"/>
      <c r="AC20" s="3">
        <f t="shared" si="6"/>
        <v>10.4832</v>
      </c>
      <c r="AD20" s="3">
        <f t="shared" si="7"/>
        <v>3.2256</v>
      </c>
      <c r="AE20" s="3">
        <f t="shared" si="8"/>
        <v>0.23825454545454547</v>
      </c>
      <c r="AF20" s="3">
        <f t="shared" si="0"/>
        <v>13.7088</v>
      </c>
      <c r="AG20" s="3">
        <f t="shared" si="1"/>
        <v>4.032</v>
      </c>
      <c r="AH20" s="3">
        <f t="shared" si="9"/>
        <v>0.31156363636363638</v>
      </c>
      <c r="AI20" s="3"/>
      <c r="AJ20" s="3">
        <f t="shared" si="10"/>
        <v>1.2836571428571431</v>
      </c>
      <c r="AK20" s="3">
        <f t="shared" si="11"/>
        <v>0.47650909090909094</v>
      </c>
      <c r="AL20" s="3">
        <f t="shared" si="12"/>
        <v>1.6786285714285716</v>
      </c>
      <c r="AM20" s="3">
        <f t="shared" si="13"/>
        <v>0.62312727272727275</v>
      </c>
    </row>
    <row r="21" spans="1:39" x14ac:dyDescent="0.15">
      <c r="A21" t="s">
        <v>51</v>
      </c>
      <c r="B21" t="s">
        <v>59</v>
      </c>
      <c r="C21" t="s">
        <v>25</v>
      </c>
      <c r="D21" t="s">
        <v>60</v>
      </c>
      <c r="E21">
        <v>22.1</v>
      </c>
      <c r="F21">
        <v>5.5</v>
      </c>
      <c r="G21">
        <v>2.6</v>
      </c>
      <c r="H21" t="s">
        <v>51</v>
      </c>
      <c r="I21" t="s">
        <v>59</v>
      </c>
      <c r="J21" t="s">
        <v>61</v>
      </c>
      <c r="K21" t="s">
        <v>61</v>
      </c>
      <c r="M21" s="1">
        <v>0.10100000000000001</v>
      </c>
      <c r="N21" s="1">
        <v>0.113</v>
      </c>
      <c r="O21" s="1">
        <v>18.2</v>
      </c>
      <c r="P21" s="1">
        <v>6.5</v>
      </c>
      <c r="Q21" s="2">
        <v>6.0999999999999999E-2</v>
      </c>
      <c r="R21" s="2">
        <v>1.9E-2</v>
      </c>
      <c r="S21" s="2">
        <v>7.4999999999999997E-2</v>
      </c>
      <c r="T21" s="2">
        <v>2.1999999999999999E-2</v>
      </c>
      <c r="U21" s="2">
        <v>44</v>
      </c>
      <c r="V21" s="2">
        <v>22</v>
      </c>
      <c r="X21" s="3">
        <f t="shared" si="2"/>
        <v>2.2321000000000004</v>
      </c>
      <c r="Y21" s="3">
        <f t="shared" si="3"/>
        <v>2.4973000000000001</v>
      </c>
      <c r="Z21" s="3">
        <f t="shared" si="4"/>
        <v>402.22</v>
      </c>
      <c r="AA21" s="3">
        <f t="shared" si="5"/>
        <v>0.38419999999999999</v>
      </c>
      <c r="AB21" s="3"/>
      <c r="AC21" s="3">
        <f t="shared" si="6"/>
        <v>1.3481000000000001</v>
      </c>
      <c r="AD21" s="3">
        <f t="shared" si="7"/>
        <v>0.4199</v>
      </c>
      <c r="AE21" s="3">
        <f t="shared" si="8"/>
        <v>3.0638636363636364E-2</v>
      </c>
      <c r="AF21" s="3">
        <f t="shared" si="0"/>
        <v>1.6575</v>
      </c>
      <c r="AG21" s="3">
        <f t="shared" si="1"/>
        <v>0.48620000000000002</v>
      </c>
      <c r="AH21" s="3">
        <f t="shared" si="9"/>
        <v>3.7670454545454542E-2</v>
      </c>
      <c r="AI21" s="3"/>
      <c r="AJ21" s="3">
        <f t="shared" si="10"/>
        <v>0.16507346938775513</v>
      </c>
      <c r="AK21" s="3">
        <f t="shared" si="11"/>
        <v>6.1277272727272729E-2</v>
      </c>
      <c r="AL21" s="3">
        <f t="shared" si="12"/>
        <v>0.20295918367346941</v>
      </c>
      <c r="AM21" s="3">
        <f t="shared" si="13"/>
        <v>7.5340909090909083E-2</v>
      </c>
    </row>
    <row r="22" spans="1:39" x14ac:dyDescent="0.15">
      <c r="A22" t="s">
        <v>51</v>
      </c>
      <c r="B22" t="s">
        <v>60</v>
      </c>
      <c r="C22" t="s">
        <v>25</v>
      </c>
      <c r="D22" t="s">
        <v>60</v>
      </c>
      <c r="E22">
        <v>12</v>
      </c>
      <c r="F22">
        <v>5.5</v>
      </c>
      <c r="G22">
        <v>2.6</v>
      </c>
      <c r="H22" t="s">
        <v>51</v>
      </c>
      <c r="I22" t="s">
        <v>60</v>
      </c>
      <c r="J22" t="s">
        <v>62</v>
      </c>
      <c r="K22" t="s">
        <v>62</v>
      </c>
      <c r="M22" s="1">
        <v>0.10100000000000001</v>
      </c>
      <c r="N22" s="1">
        <v>0.113</v>
      </c>
      <c r="O22" s="1">
        <v>18.2</v>
      </c>
      <c r="P22" s="1">
        <v>6.5</v>
      </c>
      <c r="Q22" s="2">
        <v>6.0999999999999999E-2</v>
      </c>
      <c r="R22" s="2">
        <v>1.9E-2</v>
      </c>
      <c r="S22" s="2">
        <v>7.4999999999999997E-2</v>
      </c>
      <c r="T22" s="2">
        <v>2.1999999999999999E-2</v>
      </c>
      <c r="U22" s="2">
        <v>44</v>
      </c>
      <c r="V22" s="2">
        <v>22</v>
      </c>
      <c r="X22" s="3">
        <f t="shared" si="2"/>
        <v>1.2120000000000002</v>
      </c>
      <c r="Y22" s="3">
        <f t="shared" si="3"/>
        <v>1.3560000000000001</v>
      </c>
      <c r="Z22" s="3">
        <f t="shared" si="4"/>
        <v>218.39999999999998</v>
      </c>
      <c r="AA22" s="3">
        <f t="shared" si="5"/>
        <v>0.20861538461538462</v>
      </c>
      <c r="AB22" s="3"/>
      <c r="AC22" s="3">
        <f t="shared" si="6"/>
        <v>0.73199999999999998</v>
      </c>
      <c r="AD22" s="3">
        <f t="shared" si="7"/>
        <v>0.22799999999999998</v>
      </c>
      <c r="AE22" s="3">
        <f t="shared" si="8"/>
        <v>1.6636363636363637E-2</v>
      </c>
      <c r="AF22" s="3">
        <f t="shared" si="0"/>
        <v>0.89999999999999991</v>
      </c>
      <c r="AG22" s="3">
        <f t="shared" si="1"/>
        <v>0.26400000000000001</v>
      </c>
      <c r="AH22" s="3">
        <f t="shared" si="9"/>
        <v>2.0454545454545451E-2</v>
      </c>
      <c r="AI22" s="3"/>
      <c r="AJ22" s="3">
        <f t="shared" si="10"/>
        <v>8.963265306122449E-2</v>
      </c>
      <c r="AK22" s="3">
        <f t="shared" si="11"/>
        <v>3.3272727272727273E-2</v>
      </c>
      <c r="AL22" s="3">
        <f t="shared" si="12"/>
        <v>0.11020408163265306</v>
      </c>
      <c r="AM22" s="3">
        <f t="shared" si="13"/>
        <v>4.0909090909090902E-2</v>
      </c>
    </row>
    <row r="23" spans="1:39" x14ac:dyDescent="0.15">
      <c r="A23" t="s">
        <v>51</v>
      </c>
      <c r="B23" t="s">
        <v>63</v>
      </c>
      <c r="C23" t="s">
        <v>25</v>
      </c>
      <c r="D23" t="s">
        <v>60</v>
      </c>
      <c r="E23">
        <v>22.4</v>
      </c>
      <c r="F23">
        <v>5.5</v>
      </c>
      <c r="G23">
        <v>2.6</v>
      </c>
      <c r="H23" t="s">
        <v>51</v>
      </c>
      <c r="I23" t="s">
        <v>63</v>
      </c>
      <c r="J23" t="s">
        <v>64</v>
      </c>
      <c r="K23" t="s">
        <v>64</v>
      </c>
      <c r="M23" s="1">
        <v>0.10100000000000001</v>
      </c>
      <c r="N23" s="1">
        <v>0.113</v>
      </c>
      <c r="O23" s="1">
        <v>18.2</v>
      </c>
      <c r="P23" s="1">
        <v>6.5</v>
      </c>
      <c r="Q23" s="2">
        <v>6.0999999999999999E-2</v>
      </c>
      <c r="R23" s="2">
        <v>1.9E-2</v>
      </c>
      <c r="S23" s="2">
        <v>7.4999999999999997E-2</v>
      </c>
      <c r="T23" s="2">
        <v>2.1999999999999999E-2</v>
      </c>
      <c r="U23" s="2">
        <v>44</v>
      </c>
      <c r="V23" s="2">
        <v>22</v>
      </c>
      <c r="X23" s="3">
        <f t="shared" si="2"/>
        <v>2.2624</v>
      </c>
      <c r="Y23" s="3">
        <f t="shared" si="3"/>
        <v>2.5312000000000001</v>
      </c>
      <c r="Z23" s="3">
        <f t="shared" si="4"/>
        <v>407.67999999999995</v>
      </c>
      <c r="AA23" s="3">
        <f t="shared" si="5"/>
        <v>0.38941538461538461</v>
      </c>
      <c r="AB23" s="3"/>
      <c r="AC23" s="3">
        <f t="shared" si="6"/>
        <v>1.3663999999999998</v>
      </c>
      <c r="AD23" s="3">
        <f t="shared" si="7"/>
        <v>0.42559999999999998</v>
      </c>
      <c r="AE23" s="3">
        <f t="shared" si="8"/>
        <v>3.1054545454545449E-2</v>
      </c>
      <c r="AF23" s="3">
        <f t="shared" si="0"/>
        <v>1.68</v>
      </c>
      <c r="AG23" s="3">
        <f t="shared" si="1"/>
        <v>0.49279999999999996</v>
      </c>
      <c r="AH23" s="3">
        <f t="shared" si="9"/>
        <v>3.8181818181818178E-2</v>
      </c>
      <c r="AI23" s="3"/>
      <c r="AJ23" s="3">
        <f t="shared" si="10"/>
        <v>0.16731428571428569</v>
      </c>
      <c r="AK23" s="3">
        <f t="shared" si="11"/>
        <v>6.2109090909090899E-2</v>
      </c>
      <c r="AL23" s="3">
        <f t="shared" si="12"/>
        <v>0.20571428571428571</v>
      </c>
      <c r="AM23" s="3">
        <f t="shared" si="13"/>
        <v>7.6363636363636356E-2</v>
      </c>
    </row>
    <row r="24" spans="1:39" x14ac:dyDescent="0.15">
      <c r="A24" t="s">
        <v>23</v>
      </c>
      <c r="B24" t="s">
        <v>65</v>
      </c>
      <c r="C24" t="s">
        <v>25</v>
      </c>
      <c r="D24" t="s">
        <v>55</v>
      </c>
      <c r="E24">
        <v>37.4</v>
      </c>
      <c r="F24">
        <v>4</v>
      </c>
      <c r="G24">
        <v>2.4</v>
      </c>
      <c r="H24" t="s">
        <v>23</v>
      </c>
      <c r="I24" t="s">
        <v>65</v>
      </c>
      <c r="J24" t="s">
        <v>66</v>
      </c>
      <c r="K24" t="s">
        <v>66</v>
      </c>
      <c r="M24" s="1">
        <v>8.5999999999999993E-2</v>
      </c>
      <c r="N24" s="1">
        <v>0.10299999999999999</v>
      </c>
      <c r="O24" s="1">
        <v>15.5</v>
      </c>
      <c r="P24" s="1">
        <v>6.5</v>
      </c>
      <c r="Q24" s="2">
        <v>5.1999999999999998E-2</v>
      </c>
      <c r="R24" s="2">
        <v>1.6E-2</v>
      </c>
      <c r="S24" s="2">
        <v>6.8000000000000005E-2</v>
      </c>
      <c r="T24" s="2">
        <v>0.02</v>
      </c>
      <c r="U24" s="2">
        <v>44</v>
      </c>
      <c r="V24" s="2">
        <v>22</v>
      </c>
      <c r="X24" s="3">
        <f t="shared" si="2"/>
        <v>3.2163999999999997</v>
      </c>
      <c r="Y24" s="3">
        <f t="shared" si="3"/>
        <v>3.8521999999999998</v>
      </c>
      <c r="Z24" s="3">
        <f t="shared" si="4"/>
        <v>579.69999999999993</v>
      </c>
      <c r="AA24" s="3">
        <f t="shared" si="5"/>
        <v>0.59264615384615382</v>
      </c>
      <c r="AB24" s="3"/>
      <c r="AC24" s="3">
        <f t="shared" si="6"/>
        <v>1.9447999999999999</v>
      </c>
      <c r="AD24" s="3">
        <f t="shared" si="7"/>
        <v>0.59840000000000004</v>
      </c>
      <c r="AE24" s="3">
        <f t="shared" si="8"/>
        <v>4.4199999999999996E-2</v>
      </c>
      <c r="AF24" s="3">
        <f t="shared" si="0"/>
        <v>2.5432000000000001</v>
      </c>
      <c r="AG24" s="3">
        <f t="shared" si="1"/>
        <v>0.748</v>
      </c>
      <c r="AH24" s="3">
        <f t="shared" si="9"/>
        <v>5.7800000000000004E-2</v>
      </c>
      <c r="AI24" s="3"/>
      <c r="AJ24" s="3">
        <f t="shared" si="10"/>
        <v>0.23813877551020407</v>
      </c>
      <c r="AK24" s="3">
        <f t="shared" si="11"/>
        <v>8.8399999999999992E-2</v>
      </c>
      <c r="AL24" s="3">
        <f t="shared" si="12"/>
        <v>0.31141224489795921</v>
      </c>
      <c r="AM24" s="3">
        <f t="shared" si="13"/>
        <v>0.11560000000000001</v>
      </c>
    </row>
    <row r="25" spans="1:39" x14ac:dyDescent="0.15">
      <c r="A25" t="s">
        <v>28</v>
      </c>
      <c r="B25" t="s">
        <v>67</v>
      </c>
      <c r="C25" t="s">
        <v>25</v>
      </c>
      <c r="D25" t="s">
        <v>55</v>
      </c>
      <c r="E25">
        <v>37.4</v>
      </c>
      <c r="F25">
        <v>4</v>
      </c>
      <c r="G25">
        <v>2.4</v>
      </c>
      <c r="H25" t="s">
        <v>28</v>
      </c>
      <c r="I25" t="s">
        <v>67</v>
      </c>
      <c r="J25" t="s">
        <v>66</v>
      </c>
      <c r="K25" t="s">
        <v>66</v>
      </c>
      <c r="M25" s="1">
        <v>8.5999999999999993E-2</v>
      </c>
      <c r="N25" s="1">
        <v>0.10299999999999999</v>
      </c>
      <c r="O25" s="1">
        <v>15.5</v>
      </c>
      <c r="P25" s="1">
        <v>6.5</v>
      </c>
      <c r="Q25" s="2">
        <v>5.1999999999999998E-2</v>
      </c>
      <c r="R25" s="2">
        <v>1.6E-2</v>
      </c>
      <c r="S25" s="2">
        <v>6.8000000000000005E-2</v>
      </c>
      <c r="T25" s="2">
        <v>0.02</v>
      </c>
      <c r="U25" s="2">
        <v>44</v>
      </c>
      <c r="V25" s="2">
        <v>22</v>
      </c>
      <c r="X25" s="3">
        <f t="shared" si="2"/>
        <v>3.2163999999999997</v>
      </c>
      <c r="Y25" s="3">
        <f t="shared" si="3"/>
        <v>3.8521999999999998</v>
      </c>
      <c r="Z25" s="3">
        <f t="shared" si="4"/>
        <v>579.69999999999993</v>
      </c>
      <c r="AA25" s="3">
        <f t="shared" si="5"/>
        <v>0.59264615384615382</v>
      </c>
      <c r="AB25" s="3"/>
      <c r="AC25" s="3">
        <f t="shared" si="6"/>
        <v>1.9447999999999999</v>
      </c>
      <c r="AD25" s="3">
        <f t="shared" si="7"/>
        <v>0.59840000000000004</v>
      </c>
      <c r="AE25" s="3">
        <f t="shared" si="8"/>
        <v>4.4199999999999996E-2</v>
      </c>
      <c r="AF25" s="3">
        <f t="shared" si="0"/>
        <v>2.5432000000000001</v>
      </c>
      <c r="AG25" s="3">
        <f t="shared" si="1"/>
        <v>0.748</v>
      </c>
      <c r="AH25" s="3">
        <f t="shared" si="9"/>
        <v>5.7800000000000004E-2</v>
      </c>
      <c r="AI25" s="3"/>
      <c r="AJ25" s="3">
        <f t="shared" si="10"/>
        <v>0.23813877551020407</v>
      </c>
      <c r="AK25" s="3">
        <f t="shared" si="11"/>
        <v>8.8399999999999992E-2</v>
      </c>
      <c r="AL25" s="3">
        <f t="shared" si="12"/>
        <v>0.31141224489795921</v>
      </c>
      <c r="AM25" s="3">
        <f t="shared" si="13"/>
        <v>0.11560000000000001</v>
      </c>
    </row>
    <row r="26" spans="1:39" x14ac:dyDescent="0.15">
      <c r="A26" t="s">
        <v>32</v>
      </c>
      <c r="B26" t="s">
        <v>68</v>
      </c>
      <c r="C26" t="s">
        <v>25</v>
      </c>
      <c r="D26" t="s">
        <v>55</v>
      </c>
      <c r="E26">
        <v>37.4</v>
      </c>
      <c r="F26">
        <v>4</v>
      </c>
      <c r="G26">
        <v>2.4</v>
      </c>
      <c r="H26" t="s">
        <v>32</v>
      </c>
      <c r="I26" t="s">
        <v>68</v>
      </c>
      <c r="J26" t="s">
        <v>66</v>
      </c>
      <c r="K26" t="s">
        <v>66</v>
      </c>
      <c r="M26" s="1">
        <v>8.5999999999999993E-2</v>
      </c>
      <c r="N26" s="1">
        <v>0.10299999999999999</v>
      </c>
      <c r="O26" s="1">
        <v>15.5</v>
      </c>
      <c r="P26" s="1">
        <v>6.5</v>
      </c>
      <c r="Q26" s="2">
        <v>5.1999999999999998E-2</v>
      </c>
      <c r="R26" s="2">
        <v>1.6E-2</v>
      </c>
      <c r="S26" s="2">
        <v>6.8000000000000005E-2</v>
      </c>
      <c r="T26" s="2">
        <v>0.02</v>
      </c>
      <c r="U26" s="2">
        <v>44</v>
      </c>
      <c r="V26" s="2">
        <v>22</v>
      </c>
      <c r="X26" s="3">
        <f t="shared" si="2"/>
        <v>3.2163999999999997</v>
      </c>
      <c r="Y26" s="3">
        <f t="shared" si="3"/>
        <v>3.8521999999999998</v>
      </c>
      <c r="Z26" s="3">
        <f t="shared" si="4"/>
        <v>579.69999999999993</v>
      </c>
      <c r="AA26" s="3">
        <f t="shared" si="5"/>
        <v>0.59264615384615382</v>
      </c>
      <c r="AB26" s="3"/>
      <c r="AC26" s="3">
        <f t="shared" si="6"/>
        <v>1.9447999999999999</v>
      </c>
      <c r="AD26" s="3">
        <f t="shared" si="7"/>
        <v>0.59840000000000004</v>
      </c>
      <c r="AE26" s="3">
        <f t="shared" si="8"/>
        <v>4.4199999999999996E-2</v>
      </c>
      <c r="AF26" s="3">
        <f t="shared" si="0"/>
        <v>2.5432000000000001</v>
      </c>
      <c r="AG26" s="3">
        <f t="shared" si="1"/>
        <v>0.748</v>
      </c>
      <c r="AH26" s="3">
        <f t="shared" si="9"/>
        <v>5.7800000000000004E-2</v>
      </c>
      <c r="AI26" s="3"/>
      <c r="AJ26" s="3">
        <f t="shared" si="10"/>
        <v>0.23813877551020407</v>
      </c>
      <c r="AK26" s="3">
        <f t="shared" si="11"/>
        <v>8.8399999999999992E-2</v>
      </c>
      <c r="AL26" s="3">
        <f t="shared" si="12"/>
        <v>0.31141224489795921</v>
      </c>
      <c r="AM26" s="3">
        <f t="shared" si="13"/>
        <v>0.11560000000000001</v>
      </c>
    </row>
    <row r="27" spans="1:39" x14ac:dyDescent="0.15">
      <c r="A27" t="s">
        <v>35</v>
      </c>
      <c r="B27" t="s">
        <v>69</v>
      </c>
      <c r="C27" t="s">
        <v>25</v>
      </c>
      <c r="D27" t="s">
        <v>55</v>
      </c>
      <c r="E27">
        <v>37.4</v>
      </c>
      <c r="F27">
        <v>4</v>
      </c>
      <c r="G27">
        <v>2.4</v>
      </c>
      <c r="H27" t="s">
        <v>35</v>
      </c>
      <c r="I27" t="s">
        <v>69</v>
      </c>
      <c r="J27" t="s">
        <v>66</v>
      </c>
      <c r="K27" t="s">
        <v>66</v>
      </c>
      <c r="M27" s="1">
        <v>8.5999999999999993E-2</v>
      </c>
      <c r="N27" s="1">
        <v>0.10299999999999999</v>
      </c>
      <c r="O27" s="1">
        <v>15.5</v>
      </c>
      <c r="P27" s="1">
        <v>6.5</v>
      </c>
      <c r="Q27" s="2">
        <v>5.1999999999999998E-2</v>
      </c>
      <c r="R27" s="2">
        <v>1.6E-2</v>
      </c>
      <c r="S27" s="2">
        <v>6.8000000000000005E-2</v>
      </c>
      <c r="T27" s="2">
        <v>0.02</v>
      </c>
      <c r="U27" s="2">
        <v>44</v>
      </c>
      <c r="V27" s="2">
        <v>22</v>
      </c>
      <c r="X27" s="3">
        <f t="shared" si="2"/>
        <v>3.2163999999999997</v>
      </c>
      <c r="Y27" s="3">
        <f t="shared" si="3"/>
        <v>3.8521999999999998</v>
      </c>
      <c r="Z27" s="3">
        <f t="shared" si="4"/>
        <v>579.69999999999993</v>
      </c>
      <c r="AA27" s="3">
        <f t="shared" si="5"/>
        <v>0.59264615384615382</v>
      </c>
      <c r="AB27" s="3"/>
      <c r="AC27" s="3">
        <f t="shared" si="6"/>
        <v>1.9447999999999999</v>
      </c>
      <c r="AD27" s="3">
        <f t="shared" si="7"/>
        <v>0.59840000000000004</v>
      </c>
      <c r="AE27" s="3">
        <f t="shared" si="8"/>
        <v>4.4199999999999996E-2</v>
      </c>
      <c r="AF27" s="3">
        <f t="shared" si="0"/>
        <v>2.5432000000000001</v>
      </c>
      <c r="AG27" s="3">
        <f t="shared" si="1"/>
        <v>0.748</v>
      </c>
      <c r="AH27" s="3">
        <f t="shared" si="9"/>
        <v>5.7800000000000004E-2</v>
      </c>
      <c r="AI27" s="3"/>
      <c r="AJ27" s="3">
        <f t="shared" si="10"/>
        <v>0.23813877551020407</v>
      </c>
      <c r="AK27" s="3">
        <f t="shared" si="11"/>
        <v>8.8399999999999992E-2</v>
      </c>
      <c r="AL27" s="3">
        <f t="shared" si="12"/>
        <v>0.31141224489795921</v>
      </c>
      <c r="AM27" s="3">
        <f t="shared" si="13"/>
        <v>0.11560000000000001</v>
      </c>
    </row>
    <row r="28" spans="1:39" x14ac:dyDescent="0.15">
      <c r="A28" t="s">
        <v>38</v>
      </c>
      <c r="B28" t="s">
        <v>70</v>
      </c>
      <c r="C28" t="s">
        <v>25</v>
      </c>
      <c r="D28" t="s">
        <v>55</v>
      </c>
      <c r="E28">
        <v>37.4</v>
      </c>
      <c r="F28">
        <v>4</v>
      </c>
      <c r="G28">
        <v>2.4</v>
      </c>
      <c r="H28" t="s">
        <v>38</v>
      </c>
      <c r="I28" t="s">
        <v>70</v>
      </c>
      <c r="J28" t="s">
        <v>66</v>
      </c>
      <c r="K28" t="s">
        <v>66</v>
      </c>
      <c r="M28" s="1">
        <v>8.5999999999999993E-2</v>
      </c>
      <c r="N28" s="1">
        <v>0.10299999999999999</v>
      </c>
      <c r="O28" s="1">
        <v>15.5</v>
      </c>
      <c r="P28" s="1">
        <v>6.5</v>
      </c>
      <c r="Q28" s="2">
        <v>5.1999999999999998E-2</v>
      </c>
      <c r="R28" s="2">
        <v>1.6E-2</v>
      </c>
      <c r="S28" s="2">
        <v>6.8000000000000005E-2</v>
      </c>
      <c r="T28" s="2">
        <v>0.02</v>
      </c>
      <c r="U28" s="2">
        <v>44</v>
      </c>
      <c r="V28" s="2">
        <v>22</v>
      </c>
      <c r="X28" s="3">
        <f t="shared" si="2"/>
        <v>3.2163999999999997</v>
      </c>
      <c r="Y28" s="3">
        <f t="shared" si="3"/>
        <v>3.8521999999999998</v>
      </c>
      <c r="Z28" s="3">
        <f t="shared" si="4"/>
        <v>579.69999999999993</v>
      </c>
      <c r="AA28" s="3">
        <f t="shared" si="5"/>
        <v>0.59264615384615382</v>
      </c>
      <c r="AB28" s="3"/>
      <c r="AC28" s="3">
        <f t="shared" si="6"/>
        <v>1.9447999999999999</v>
      </c>
      <c r="AD28" s="3">
        <f t="shared" si="7"/>
        <v>0.59840000000000004</v>
      </c>
      <c r="AE28" s="3">
        <f t="shared" si="8"/>
        <v>4.4199999999999996E-2</v>
      </c>
      <c r="AF28" s="3">
        <f t="shared" si="0"/>
        <v>2.5432000000000001</v>
      </c>
      <c r="AG28" s="3">
        <f t="shared" si="1"/>
        <v>0.748</v>
      </c>
      <c r="AH28" s="3">
        <f t="shared" si="9"/>
        <v>5.7800000000000004E-2</v>
      </c>
      <c r="AI28" s="3"/>
      <c r="AJ28" s="3">
        <f t="shared" si="10"/>
        <v>0.23813877551020407</v>
      </c>
      <c r="AK28" s="3">
        <f t="shared" si="11"/>
        <v>8.8399999999999992E-2</v>
      </c>
      <c r="AL28" s="3">
        <f t="shared" si="12"/>
        <v>0.31141224489795921</v>
      </c>
      <c r="AM28" s="3">
        <f t="shared" si="13"/>
        <v>0.11560000000000001</v>
      </c>
    </row>
    <row r="29" spans="1:39" x14ac:dyDescent="0.15">
      <c r="A29" t="s">
        <v>41</v>
      </c>
      <c r="B29" t="s">
        <v>71</v>
      </c>
      <c r="C29" t="s">
        <v>25</v>
      </c>
      <c r="D29" t="s">
        <v>55</v>
      </c>
      <c r="E29">
        <v>37.4</v>
      </c>
      <c r="F29">
        <v>4</v>
      </c>
      <c r="G29">
        <v>2.4</v>
      </c>
      <c r="H29" t="s">
        <v>41</v>
      </c>
      <c r="I29" t="s">
        <v>71</v>
      </c>
      <c r="J29" t="s">
        <v>66</v>
      </c>
      <c r="K29" t="s">
        <v>66</v>
      </c>
      <c r="M29" s="1">
        <v>8.5999999999999993E-2</v>
      </c>
      <c r="N29" s="1">
        <v>0.10299999999999999</v>
      </c>
      <c r="O29" s="1">
        <v>15.5</v>
      </c>
      <c r="P29" s="1">
        <v>6.5</v>
      </c>
      <c r="Q29" s="2">
        <v>5.1999999999999998E-2</v>
      </c>
      <c r="R29" s="2">
        <v>1.6E-2</v>
      </c>
      <c r="S29" s="2">
        <v>6.8000000000000005E-2</v>
      </c>
      <c r="T29" s="2">
        <v>0.02</v>
      </c>
      <c r="U29" s="2">
        <v>44</v>
      </c>
      <c r="V29" s="2">
        <v>22</v>
      </c>
      <c r="X29" s="3">
        <f t="shared" si="2"/>
        <v>3.2163999999999997</v>
      </c>
      <c r="Y29" s="3">
        <f t="shared" si="3"/>
        <v>3.8521999999999998</v>
      </c>
      <c r="Z29" s="3">
        <f t="shared" si="4"/>
        <v>579.69999999999993</v>
      </c>
      <c r="AA29" s="3">
        <f t="shared" si="5"/>
        <v>0.59264615384615382</v>
      </c>
      <c r="AB29" s="3"/>
      <c r="AC29" s="3">
        <f t="shared" si="6"/>
        <v>1.9447999999999999</v>
      </c>
      <c r="AD29" s="3">
        <f t="shared" si="7"/>
        <v>0.59840000000000004</v>
      </c>
      <c r="AE29" s="3">
        <f t="shared" si="8"/>
        <v>4.4199999999999996E-2</v>
      </c>
      <c r="AF29" s="3">
        <f t="shared" si="0"/>
        <v>2.5432000000000001</v>
      </c>
      <c r="AG29" s="3">
        <f t="shared" si="1"/>
        <v>0.748</v>
      </c>
      <c r="AH29" s="3">
        <f t="shared" si="9"/>
        <v>5.7800000000000004E-2</v>
      </c>
      <c r="AI29" s="3"/>
      <c r="AJ29" s="3">
        <f t="shared" si="10"/>
        <v>0.23813877551020407</v>
      </c>
      <c r="AK29" s="3">
        <f t="shared" si="11"/>
        <v>8.8399999999999992E-2</v>
      </c>
      <c r="AL29" s="3">
        <f t="shared" si="12"/>
        <v>0.31141224489795921</v>
      </c>
      <c r="AM29" s="3">
        <f t="shared" si="13"/>
        <v>0.11560000000000001</v>
      </c>
    </row>
    <row r="30" spans="1:39" x14ac:dyDescent="0.15">
      <c r="A30" t="s">
        <v>44</v>
      </c>
      <c r="B30" t="s">
        <v>72</v>
      </c>
      <c r="C30" t="s">
        <v>25</v>
      </c>
      <c r="D30" t="s">
        <v>55</v>
      </c>
      <c r="E30">
        <v>37.4</v>
      </c>
      <c r="F30">
        <v>4</v>
      </c>
      <c r="G30">
        <v>2.4</v>
      </c>
      <c r="H30" t="s">
        <v>44</v>
      </c>
      <c r="I30" t="s">
        <v>72</v>
      </c>
      <c r="J30" t="s">
        <v>66</v>
      </c>
      <c r="K30" t="s">
        <v>66</v>
      </c>
      <c r="M30" s="1">
        <v>8.5999999999999993E-2</v>
      </c>
      <c r="N30" s="1">
        <v>0.10299999999999999</v>
      </c>
      <c r="O30" s="1">
        <v>15.5</v>
      </c>
      <c r="P30" s="1">
        <v>6.5</v>
      </c>
      <c r="Q30" s="2">
        <v>5.1999999999999998E-2</v>
      </c>
      <c r="R30" s="2">
        <v>1.6E-2</v>
      </c>
      <c r="S30" s="2">
        <v>6.8000000000000005E-2</v>
      </c>
      <c r="T30" s="2">
        <v>0.02</v>
      </c>
      <c r="U30" s="2">
        <v>44</v>
      </c>
      <c r="V30" s="2">
        <v>22</v>
      </c>
      <c r="X30" s="3">
        <f t="shared" si="2"/>
        <v>3.2163999999999997</v>
      </c>
      <c r="Y30" s="3">
        <f t="shared" si="3"/>
        <v>3.8521999999999998</v>
      </c>
      <c r="Z30" s="3">
        <f t="shared" si="4"/>
        <v>579.69999999999993</v>
      </c>
      <c r="AA30" s="3">
        <f t="shared" si="5"/>
        <v>0.59264615384615382</v>
      </c>
      <c r="AB30" s="3"/>
      <c r="AC30" s="3">
        <f t="shared" si="6"/>
        <v>1.9447999999999999</v>
      </c>
      <c r="AD30" s="3">
        <f t="shared" si="7"/>
        <v>0.59840000000000004</v>
      </c>
      <c r="AE30" s="3">
        <f t="shared" si="8"/>
        <v>4.4199999999999996E-2</v>
      </c>
      <c r="AF30" s="3">
        <f t="shared" si="0"/>
        <v>2.5432000000000001</v>
      </c>
      <c r="AG30" s="3">
        <f t="shared" si="1"/>
        <v>0.748</v>
      </c>
      <c r="AH30" s="3">
        <f t="shared" si="9"/>
        <v>5.7800000000000004E-2</v>
      </c>
      <c r="AI30" s="3"/>
      <c r="AJ30" s="3">
        <f t="shared" si="10"/>
        <v>0.23813877551020407</v>
      </c>
      <c r="AK30" s="3">
        <f t="shared" si="11"/>
        <v>8.8399999999999992E-2</v>
      </c>
      <c r="AL30" s="3">
        <f t="shared" si="12"/>
        <v>0.31141224489795921</v>
      </c>
      <c r="AM30" s="3">
        <f t="shared" si="13"/>
        <v>0.11560000000000001</v>
      </c>
    </row>
    <row r="31" spans="1:39" x14ac:dyDescent="0.15">
      <c r="A31" t="s">
        <v>47</v>
      </c>
      <c r="B31" t="s">
        <v>73</v>
      </c>
      <c r="C31" t="s">
        <v>25</v>
      </c>
      <c r="D31" t="s">
        <v>55</v>
      </c>
      <c r="E31">
        <v>37.4</v>
      </c>
      <c r="F31">
        <v>4</v>
      </c>
      <c r="G31">
        <v>2.4</v>
      </c>
      <c r="H31" t="s">
        <v>47</v>
      </c>
      <c r="I31" t="s">
        <v>73</v>
      </c>
      <c r="J31" t="s">
        <v>66</v>
      </c>
      <c r="K31" t="s">
        <v>66</v>
      </c>
      <c r="M31" s="1">
        <v>8.5999999999999993E-2</v>
      </c>
      <c r="N31" s="1">
        <v>0.10299999999999999</v>
      </c>
      <c r="O31" s="1">
        <v>15.5</v>
      </c>
      <c r="P31" s="1">
        <v>6.5</v>
      </c>
      <c r="Q31" s="2">
        <v>5.1999999999999998E-2</v>
      </c>
      <c r="R31" s="2">
        <v>1.6E-2</v>
      </c>
      <c r="S31" s="2">
        <v>6.8000000000000005E-2</v>
      </c>
      <c r="T31" s="2">
        <v>0.02</v>
      </c>
      <c r="U31" s="2">
        <v>44</v>
      </c>
      <c r="V31" s="2">
        <v>22</v>
      </c>
      <c r="X31" s="3">
        <f t="shared" si="2"/>
        <v>3.2163999999999997</v>
      </c>
      <c r="Y31" s="3">
        <f t="shared" si="3"/>
        <v>3.8521999999999998</v>
      </c>
      <c r="Z31" s="3">
        <f t="shared" si="4"/>
        <v>579.69999999999993</v>
      </c>
      <c r="AA31" s="3">
        <f t="shared" si="5"/>
        <v>0.59264615384615382</v>
      </c>
      <c r="AB31" s="3"/>
      <c r="AC31" s="3">
        <f t="shared" si="6"/>
        <v>1.9447999999999999</v>
      </c>
      <c r="AD31" s="3">
        <f t="shared" si="7"/>
        <v>0.59840000000000004</v>
      </c>
      <c r="AE31" s="3">
        <f t="shared" si="8"/>
        <v>4.4199999999999996E-2</v>
      </c>
      <c r="AF31" s="3">
        <f t="shared" si="0"/>
        <v>2.5432000000000001</v>
      </c>
      <c r="AG31" s="3">
        <f t="shared" si="1"/>
        <v>0.748</v>
      </c>
      <c r="AH31" s="3">
        <f t="shared" si="9"/>
        <v>5.7800000000000004E-2</v>
      </c>
      <c r="AI31" s="3"/>
      <c r="AJ31" s="3">
        <f t="shared" si="10"/>
        <v>0.23813877551020407</v>
      </c>
      <c r="AK31" s="3">
        <f t="shared" si="11"/>
        <v>8.8399999999999992E-2</v>
      </c>
      <c r="AL31" s="3">
        <f t="shared" si="12"/>
        <v>0.31141224489795921</v>
      </c>
      <c r="AM31" s="3">
        <f t="shared" si="13"/>
        <v>0.11560000000000001</v>
      </c>
    </row>
    <row r="32" spans="1:39" x14ac:dyDescent="0.15">
      <c r="A32" t="s">
        <v>74</v>
      </c>
      <c r="B32" t="s">
        <v>75</v>
      </c>
      <c r="C32" t="s">
        <v>25</v>
      </c>
      <c r="D32" t="s">
        <v>55</v>
      </c>
      <c r="E32">
        <v>37.4</v>
      </c>
      <c r="F32">
        <v>4</v>
      </c>
      <c r="G32">
        <v>2.4</v>
      </c>
      <c r="H32" t="s">
        <v>74</v>
      </c>
      <c r="I32" t="s">
        <v>75</v>
      </c>
      <c r="J32" t="s">
        <v>66</v>
      </c>
      <c r="K32" t="s">
        <v>66</v>
      </c>
      <c r="M32" s="1">
        <v>8.5999999999999993E-2</v>
      </c>
      <c r="N32" s="1">
        <v>0.10299999999999999</v>
      </c>
      <c r="O32" s="1">
        <v>15.5</v>
      </c>
      <c r="P32" s="1">
        <v>6.5</v>
      </c>
      <c r="Q32" s="2">
        <v>5.1999999999999998E-2</v>
      </c>
      <c r="R32" s="2">
        <v>1.6E-2</v>
      </c>
      <c r="S32" s="2">
        <v>6.8000000000000005E-2</v>
      </c>
      <c r="T32" s="2">
        <v>0.02</v>
      </c>
      <c r="U32" s="2">
        <v>44</v>
      </c>
      <c r="V32" s="2">
        <v>22</v>
      </c>
      <c r="X32" s="3">
        <f t="shared" si="2"/>
        <v>3.2163999999999997</v>
      </c>
      <c r="Y32" s="3">
        <f t="shared" si="3"/>
        <v>3.8521999999999998</v>
      </c>
      <c r="Z32" s="3">
        <f t="shared" si="4"/>
        <v>579.69999999999993</v>
      </c>
      <c r="AA32" s="3">
        <f t="shared" si="5"/>
        <v>0.59264615384615382</v>
      </c>
      <c r="AB32" s="3"/>
      <c r="AC32" s="3">
        <f t="shared" si="6"/>
        <v>1.9447999999999999</v>
      </c>
      <c r="AD32" s="3">
        <f t="shared" si="7"/>
        <v>0.59840000000000004</v>
      </c>
      <c r="AE32" s="3">
        <f t="shared" si="8"/>
        <v>4.4199999999999996E-2</v>
      </c>
      <c r="AF32" s="3">
        <f t="shared" si="0"/>
        <v>2.5432000000000001</v>
      </c>
      <c r="AG32" s="3">
        <f t="shared" si="1"/>
        <v>0.748</v>
      </c>
      <c r="AH32" s="3">
        <f t="shared" si="9"/>
        <v>5.7800000000000004E-2</v>
      </c>
      <c r="AI32" s="3"/>
      <c r="AJ32" s="3">
        <f t="shared" si="10"/>
        <v>0.23813877551020407</v>
      </c>
      <c r="AK32" s="3">
        <f t="shared" si="11"/>
        <v>8.8399999999999992E-2</v>
      </c>
      <c r="AL32" s="3">
        <f t="shared" si="12"/>
        <v>0.31141224489795921</v>
      </c>
      <c r="AM32" s="3">
        <f t="shared" si="13"/>
        <v>0.11560000000000001</v>
      </c>
    </row>
    <row r="34" spans="1:39" x14ac:dyDescent="0.15">
      <c r="AC34" s="3">
        <f>SUM(AC11:AC32)</f>
        <v>420.24699999999984</v>
      </c>
      <c r="AD34" s="3">
        <f>SUM(AD11:AD32)</f>
        <v>131.41630000000001</v>
      </c>
      <c r="AE34" s="3">
        <f>AC34/44</f>
        <v>9.5510681818181791</v>
      </c>
      <c r="AF34" s="3">
        <f>SUM(AF11:AF32)</f>
        <v>457.94460000000009</v>
      </c>
      <c r="AG34" s="3">
        <f>SUM(AG11:AG32)</f>
        <v>133.73859999999993</v>
      </c>
      <c r="AH34" s="3">
        <f>AF34/44</f>
        <v>10.407831818181821</v>
      </c>
      <c r="AJ34" s="3">
        <f t="shared" ref="AJ34" si="14">AC34/(7*1000/3600*4.2)</f>
        <v>51.458816326530595</v>
      </c>
      <c r="AK34" s="3">
        <f t="shared" ref="AK34" si="15">AC34/22</f>
        <v>19.102136363636358</v>
      </c>
      <c r="AL34" s="3">
        <f t="shared" ref="AL34" si="16">AF34/(7*1000/3600*4.2)</f>
        <v>56.074848979591849</v>
      </c>
      <c r="AM34" s="3">
        <f t="shared" ref="AM34" si="17">AF34/22</f>
        <v>20.815663636363642</v>
      </c>
    </row>
    <row r="36" spans="1:39" x14ac:dyDescent="0.15">
      <c r="A36" t="s">
        <v>51</v>
      </c>
      <c r="B36" t="s">
        <v>52</v>
      </c>
      <c r="C36" t="s">
        <v>25</v>
      </c>
      <c r="D36" t="s">
        <v>52</v>
      </c>
      <c r="E36">
        <v>85</v>
      </c>
      <c r="F36">
        <v>5.5</v>
      </c>
      <c r="G36">
        <v>4.8</v>
      </c>
      <c r="H36" t="s">
        <v>51</v>
      </c>
      <c r="I36" t="s">
        <v>52</v>
      </c>
      <c r="J36" t="s">
        <v>53</v>
      </c>
      <c r="K36" t="s">
        <v>53</v>
      </c>
      <c r="M36" s="1">
        <v>0.13600000000000001</v>
      </c>
      <c r="N36" s="1">
        <v>0.113</v>
      </c>
      <c r="O36" s="1">
        <v>24.5</v>
      </c>
      <c r="P36" s="1">
        <v>6.5</v>
      </c>
      <c r="Q36" s="2">
        <v>8.2000000000000003E-2</v>
      </c>
      <c r="R36" s="2">
        <v>2.5000000000000001E-2</v>
      </c>
      <c r="S36" s="2">
        <v>7.4999999999999997E-2</v>
      </c>
      <c r="T36" s="2">
        <v>2.1999999999999999E-2</v>
      </c>
      <c r="U36" s="2">
        <v>44</v>
      </c>
      <c r="V36" s="2">
        <v>22</v>
      </c>
      <c r="X36" s="3">
        <f>M36*E36</f>
        <v>11.56</v>
      </c>
      <c r="Y36" s="3">
        <f>N36*E36</f>
        <v>9.6050000000000004</v>
      </c>
      <c r="Z36" s="3">
        <f>O36*E36</f>
        <v>2082.5</v>
      </c>
      <c r="AA36" s="3">
        <f>MAX(X36:Y36)/P36</f>
        <v>1.7784615384615385</v>
      </c>
      <c r="AB36" s="3"/>
      <c r="AC36" s="3">
        <f>Q36*E36</f>
        <v>6.9700000000000006</v>
      </c>
      <c r="AD36" s="3">
        <f>E36*R36</f>
        <v>2.125</v>
      </c>
      <c r="AE36" s="3">
        <f>AC36/44</f>
        <v>0.15840909090909092</v>
      </c>
      <c r="AF36" s="3">
        <f>S36*E36</f>
        <v>6.375</v>
      </c>
      <c r="AG36" s="3">
        <f>T36*E36</f>
        <v>1.8699999999999999</v>
      </c>
      <c r="AH36" s="3">
        <f>AF36/44</f>
        <v>0.14488636363636365</v>
      </c>
      <c r="AI36" s="3"/>
      <c r="AJ36" s="3">
        <f>AC36/(7*1000/3600*4.2)</f>
        <v>0.85346938775510217</v>
      </c>
      <c r="AK36" s="3">
        <f>AC36/22</f>
        <v>0.31681818181818183</v>
      </c>
      <c r="AL36" s="3">
        <f>AF36/(7*1000/3600*4.2)</f>
        <v>0.78061224489795922</v>
      </c>
      <c r="AM36" s="3">
        <f>AF36/22</f>
        <v>0.28977272727272729</v>
      </c>
    </row>
    <row r="37" spans="1:39" x14ac:dyDescent="0.15">
      <c r="A37" t="s">
        <v>23</v>
      </c>
      <c r="B37" t="s">
        <v>57</v>
      </c>
      <c r="C37" t="s">
        <v>25</v>
      </c>
      <c r="D37" t="s">
        <v>52</v>
      </c>
      <c r="E37">
        <v>17.8</v>
      </c>
      <c r="F37">
        <v>4</v>
      </c>
      <c r="G37">
        <v>2.6</v>
      </c>
      <c r="H37" t="s">
        <v>23</v>
      </c>
      <c r="I37" t="s">
        <v>57</v>
      </c>
      <c r="J37" t="s">
        <v>58</v>
      </c>
      <c r="K37" t="s">
        <v>58</v>
      </c>
      <c r="M37" s="1">
        <v>0.13600000000000001</v>
      </c>
      <c r="N37" s="1">
        <v>0.113</v>
      </c>
      <c r="O37" s="1">
        <v>24.5</v>
      </c>
      <c r="P37" s="1">
        <v>6.5</v>
      </c>
      <c r="Q37" s="2">
        <v>8.2000000000000003E-2</v>
      </c>
      <c r="R37" s="2">
        <v>2.5000000000000001E-2</v>
      </c>
      <c r="S37" s="2">
        <v>7.4999999999999997E-2</v>
      </c>
      <c r="T37" s="2">
        <v>2.1999999999999999E-2</v>
      </c>
      <c r="U37" s="2">
        <v>44</v>
      </c>
      <c r="V37" s="2">
        <v>22</v>
      </c>
      <c r="X37" s="3">
        <f>M37*E37</f>
        <v>2.4208000000000003</v>
      </c>
      <c r="Y37" s="3">
        <f>N37*E37</f>
        <v>2.0114000000000001</v>
      </c>
      <c r="Z37" s="3">
        <f>O37*E37</f>
        <v>436.1</v>
      </c>
      <c r="AA37" s="3">
        <f>MAX(X37:Y37)/P37</f>
        <v>0.37243076923076929</v>
      </c>
      <c r="AB37" s="3"/>
      <c r="AC37" s="3">
        <f>Q37*E37</f>
        <v>1.4596</v>
      </c>
      <c r="AD37" s="3">
        <f>E37*R37</f>
        <v>0.44500000000000006</v>
      </c>
      <c r="AE37" s="3">
        <f>AC37/44</f>
        <v>3.317272727272727E-2</v>
      </c>
      <c r="AF37" s="3">
        <f>S37*E37</f>
        <v>1.335</v>
      </c>
      <c r="AG37" s="3">
        <f>T37*E37</f>
        <v>0.3916</v>
      </c>
      <c r="AH37" s="3">
        <f>AF37/44</f>
        <v>3.0340909090909089E-2</v>
      </c>
      <c r="AI37" s="3"/>
      <c r="AJ37" s="3">
        <f>AC37/(7*1000/3600*4.2)</f>
        <v>0.17872653061224492</v>
      </c>
      <c r="AK37" s="3">
        <f>AC37/22</f>
        <v>6.6345454545454541E-2</v>
      </c>
      <c r="AL37" s="3">
        <f>AF37/(7*1000/3600*4.2)</f>
        <v>0.16346938775510206</v>
      </c>
      <c r="AM37" s="3">
        <f>AF37/22</f>
        <v>6.0681818181818177E-2</v>
      </c>
    </row>
    <row r="38" spans="1:39" x14ac:dyDescent="0.15">
      <c r="M38" s="4"/>
      <c r="N38" s="4"/>
      <c r="O38" s="4"/>
      <c r="P38" s="4"/>
      <c r="Q38" s="5"/>
      <c r="R38" s="5"/>
      <c r="S38" s="5"/>
      <c r="T38" s="5"/>
      <c r="U38" s="5"/>
      <c r="V38" s="5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15">
      <c r="M39" s="4"/>
      <c r="N39" s="4"/>
      <c r="O39" s="4"/>
      <c r="P39" s="4"/>
      <c r="Q39" s="5"/>
      <c r="R39" s="5"/>
      <c r="S39" s="5"/>
      <c r="T39" s="5"/>
      <c r="U39" s="5"/>
      <c r="V39" s="5"/>
      <c r="X39" s="3"/>
      <c r="Y39" s="3"/>
      <c r="Z39" s="3"/>
      <c r="AA39" s="3"/>
      <c r="AB39" s="3"/>
      <c r="AC39" s="3">
        <f>SUM(AC36:AC37)</f>
        <v>8.4296000000000006</v>
      </c>
      <c r="AD39" s="3">
        <f>SUM(AD36:AD37)</f>
        <v>2.5700000000000003</v>
      </c>
      <c r="AE39" s="3">
        <f>AC39/44</f>
        <v>0.19158181818181819</v>
      </c>
      <c r="AF39" s="3">
        <f>SUM(AF36:AF37)</f>
        <v>7.71</v>
      </c>
      <c r="AG39" s="3">
        <f>SUM(AG36:AG37)</f>
        <v>2.2616000000000001</v>
      </c>
      <c r="AH39" s="3">
        <f>AF39/44</f>
        <v>0.17522727272727273</v>
      </c>
      <c r="AI39" s="3"/>
      <c r="AJ39" s="3">
        <f t="shared" ref="AJ39" si="18">AC39/(7*1000/3600*4.2)</f>
        <v>1.032195918367347</v>
      </c>
      <c r="AK39" s="3">
        <f t="shared" ref="AK39" si="19">AC39/22</f>
        <v>0.38316363636363637</v>
      </c>
      <c r="AL39" s="3">
        <f t="shared" ref="AL39" si="20">AF39/(7*1000/3600*4.2)</f>
        <v>0.94408163265306133</v>
      </c>
      <c r="AM39" s="3">
        <f t="shared" ref="AM39" si="21">AF39/22</f>
        <v>0.35045454545454546</v>
      </c>
    </row>
    <row r="41" spans="1:39" x14ac:dyDescent="0.15">
      <c r="A41" t="s">
        <v>74</v>
      </c>
      <c r="B41" t="s">
        <v>76</v>
      </c>
      <c r="C41" t="s">
        <v>25</v>
      </c>
      <c r="D41" t="s">
        <v>77</v>
      </c>
      <c r="E41">
        <v>520.4</v>
      </c>
      <c r="F41">
        <v>4</v>
      </c>
      <c r="G41">
        <v>2.6</v>
      </c>
      <c r="H41" t="s">
        <v>74</v>
      </c>
      <c r="I41" t="s">
        <v>76</v>
      </c>
      <c r="J41" t="s">
        <v>78</v>
      </c>
      <c r="K41" t="s">
        <v>78</v>
      </c>
      <c r="M41" s="1">
        <v>0.22600000000000001</v>
      </c>
      <c r="N41" s="1">
        <v>0.19</v>
      </c>
      <c r="O41" s="1">
        <v>40.700000000000003</v>
      </c>
      <c r="P41" s="1">
        <v>6.5</v>
      </c>
      <c r="Q41" s="2">
        <v>0.13700000000000001</v>
      </c>
      <c r="R41" s="2">
        <v>4.2000000000000003E-2</v>
      </c>
      <c r="S41" s="2">
        <v>0.125</v>
      </c>
      <c r="T41" s="2">
        <v>3.6999999999999998E-2</v>
      </c>
      <c r="U41" s="2">
        <v>44</v>
      </c>
      <c r="V41" s="2">
        <v>22</v>
      </c>
      <c r="X41" s="3">
        <f>M41*E41</f>
        <v>117.6104</v>
      </c>
      <c r="Y41" s="3">
        <f>N41*E41</f>
        <v>98.875999999999991</v>
      </c>
      <c r="Z41" s="3">
        <f>O41*E41</f>
        <v>21180.28</v>
      </c>
      <c r="AA41" s="3">
        <f>MAX(X41:Y41)/P41</f>
        <v>18.093907692307692</v>
      </c>
      <c r="AB41" s="3"/>
      <c r="AC41" s="3">
        <f>Q41*E41</f>
        <v>71.294800000000009</v>
      </c>
      <c r="AD41" s="3">
        <f>E41*R41</f>
        <v>21.8568</v>
      </c>
      <c r="AE41" s="3">
        <f>AC41/44</f>
        <v>1.6203363636363639</v>
      </c>
      <c r="AF41" s="3">
        <f>S41*E41</f>
        <v>65.05</v>
      </c>
      <c r="AG41" s="3">
        <f>T41*E41</f>
        <v>19.254799999999999</v>
      </c>
      <c r="AH41" s="3">
        <f>AF41/44</f>
        <v>1.4784090909090908</v>
      </c>
      <c r="AI41" s="3"/>
      <c r="AJ41" s="3">
        <f>AC41/(7*1000/3600*4.2)</f>
        <v>8.729975510204083</v>
      </c>
      <c r="AK41" s="3">
        <f>AC41/22</f>
        <v>3.2406727272727278</v>
      </c>
      <c r="AL41" s="3">
        <f>AF41/(7*1000/3600*4.2)</f>
        <v>7.9653061224489798</v>
      </c>
      <c r="AM41" s="3">
        <f>AF41/22</f>
        <v>2.9568181818181816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中央用空調ゾーン入力シート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宮田征門</cp:lastModifiedBy>
  <dcterms:created xsi:type="dcterms:W3CDTF">2012-11-14T12:57:45Z</dcterms:created>
  <dcterms:modified xsi:type="dcterms:W3CDTF">2012-11-14T13:30:06Z</dcterms:modified>
</cp:coreProperties>
</file>