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21555" windowHeight="10080" activeTab="1"/>
  </bookViews>
  <sheets>
    <sheet name="例IBEC1" sheetId="1" r:id="rId1"/>
    <sheet name="例IBEC2" sheetId="8" r:id="rId2"/>
    <sheet name="例IBEC3" sheetId="9" r:id="rId3"/>
    <sheet name="例IBEC4" sheetId="7" r:id="rId4"/>
    <sheet name="例IBEC5" sheetId="5" r:id="rId5"/>
    <sheet name="例IBEC6" sheetId="6" r:id="rId6"/>
  </sheets>
  <calcPr calcId="145621"/>
</workbook>
</file>

<file path=xl/calcChain.xml><?xml version="1.0" encoding="utf-8"?>
<calcChain xmlns="http://schemas.openxmlformats.org/spreadsheetml/2006/main">
  <c r="D10" i="9" l="1"/>
  <c r="D9" i="9"/>
  <c r="D8" i="9"/>
  <c r="D7" i="9"/>
  <c r="C6" i="9"/>
  <c r="C12" i="9" s="1"/>
  <c r="B6" i="9"/>
  <c r="C18" i="9" l="1"/>
  <c r="C17" i="9"/>
  <c r="C15" i="9"/>
  <c r="G12" i="9"/>
  <c r="D6" i="9"/>
  <c r="C14" i="9"/>
  <c r="B12" i="9"/>
  <c r="B17" i="9" s="1"/>
  <c r="C16" i="9"/>
  <c r="D10" i="8"/>
  <c r="D9" i="8"/>
  <c r="D8" i="8"/>
  <c r="D7" i="8"/>
  <c r="C6" i="8"/>
  <c r="B6" i="8"/>
  <c r="D10" i="7"/>
  <c r="D9" i="7"/>
  <c r="D8" i="7"/>
  <c r="D7" i="7"/>
  <c r="C6" i="7"/>
  <c r="C12" i="7" s="1"/>
  <c r="G12" i="7" s="1"/>
  <c r="B6" i="7"/>
  <c r="B12" i="7" s="1"/>
  <c r="C12" i="8" l="1"/>
  <c r="C18" i="8" s="1"/>
  <c r="B12" i="8"/>
  <c r="D12" i="9"/>
  <c r="B14" i="9"/>
  <c r="B15" i="9"/>
  <c r="B18" i="9"/>
  <c r="F12" i="9"/>
  <c r="B16" i="9"/>
  <c r="D6" i="8"/>
  <c r="C15" i="8"/>
  <c r="C17" i="8"/>
  <c r="C16" i="8"/>
  <c r="B15" i="7"/>
  <c r="F12" i="7"/>
  <c r="B18" i="7"/>
  <c r="B16" i="7"/>
  <c r="D12" i="7"/>
  <c r="B17" i="7"/>
  <c r="C15" i="7"/>
  <c r="C17" i="7"/>
  <c r="B14" i="7"/>
  <c r="D6" i="7"/>
  <c r="C14" i="7"/>
  <c r="C16" i="7"/>
  <c r="C18" i="7"/>
  <c r="B6" i="6"/>
  <c r="C6" i="6"/>
  <c r="G12" i="8" l="1"/>
  <c r="D12" i="8"/>
  <c r="B18" i="8"/>
  <c r="F12" i="8"/>
  <c r="B17" i="8"/>
  <c r="B15" i="8"/>
  <c r="B16" i="8"/>
  <c r="B14" i="8"/>
  <c r="C14" i="8"/>
  <c r="D10" i="6"/>
  <c r="D9" i="6"/>
  <c r="D8" i="6"/>
  <c r="D7" i="6"/>
  <c r="C12" i="6"/>
  <c r="B12" i="6"/>
  <c r="C18" i="1"/>
  <c r="C17" i="1"/>
  <c r="C16" i="1"/>
  <c r="C15" i="1"/>
  <c r="C14" i="1"/>
  <c r="F12" i="6" l="1"/>
  <c r="B18" i="6"/>
  <c r="B16" i="6"/>
  <c r="B15" i="6"/>
  <c r="D12" i="6"/>
  <c r="B17" i="6"/>
  <c r="G12" i="6"/>
  <c r="C18" i="6"/>
  <c r="C16" i="6"/>
  <c r="C14" i="6"/>
  <c r="C15" i="6"/>
  <c r="C17" i="6"/>
  <c r="B14" i="6"/>
  <c r="D6" i="6"/>
  <c r="B14" i="5"/>
  <c r="G12" i="1"/>
  <c r="C6" i="1"/>
  <c r="B6" i="1"/>
  <c r="C18" i="5" l="1"/>
  <c r="C16" i="5"/>
  <c r="C17" i="5"/>
  <c r="C15" i="5"/>
  <c r="B18" i="5"/>
  <c r="B16" i="5"/>
  <c r="B17" i="5"/>
  <c r="B15" i="5"/>
  <c r="C14" i="5"/>
  <c r="C12" i="1"/>
  <c r="B12" i="1"/>
  <c r="D9" i="1"/>
  <c r="D8" i="1"/>
  <c r="D7" i="1"/>
  <c r="D6" i="1"/>
  <c r="D10" i="1"/>
  <c r="F12" i="1" l="1"/>
  <c r="B17" i="1"/>
  <c r="B15" i="1"/>
  <c r="B18" i="1"/>
  <c r="B16" i="1"/>
  <c r="B14" i="1"/>
  <c r="D12" i="1"/>
</calcChain>
</file>

<file path=xl/sharedStrings.xml><?xml version="1.0" encoding="utf-8"?>
<sst xmlns="http://schemas.openxmlformats.org/spreadsheetml/2006/main" count="174" uniqueCount="26">
  <si>
    <t>空調</t>
    <rPh sb="0" eb="2">
      <t>クウチョウ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</si>
  <si>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</si>
  <si>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</si>
  <si>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給湯</t>
    <rPh sb="0" eb="2">
      <t>キュウトウ</t>
    </rPh>
    <phoneticPr fontId="1"/>
  </si>
  <si>
    <t>昇降機</t>
    <rPh sb="0" eb="3">
      <t>ショウコウキ</t>
    </rPh>
    <phoneticPr fontId="1"/>
  </si>
  <si>
    <t>合計</t>
    <rPh sb="0" eb="2">
      <t>ゴウケイ</t>
    </rPh>
    <phoneticPr fontId="1"/>
  </si>
  <si>
    <t>評価値</t>
    <rPh sb="0" eb="3">
      <t>ヒョウカチ</t>
    </rPh>
    <phoneticPr fontId="1"/>
  </si>
  <si>
    <t>基準値</t>
    <rPh sb="0" eb="3">
      <t>キジュンチ</t>
    </rPh>
    <phoneticPr fontId="1"/>
  </si>
  <si>
    <t>BEI</t>
    <phoneticPr fontId="1"/>
  </si>
  <si>
    <t>備考</t>
    <rPh sb="0" eb="2">
      <t>ビコウ</t>
    </rPh>
    <phoneticPr fontId="1"/>
  </si>
  <si>
    <t>床面積</t>
    <rPh sb="0" eb="3">
      <t>ユカメンセキ</t>
    </rPh>
    <phoneticPr fontId="1"/>
  </si>
  <si>
    <t>[MJ/年]</t>
    <rPh sb="4" eb="5">
      <t>ネン</t>
    </rPh>
    <phoneticPr fontId="1"/>
  </si>
  <si>
    <t>[-]</t>
    <phoneticPr fontId="1"/>
  </si>
  <si>
    <t>[m2]</t>
    <phoneticPr fontId="1"/>
  </si>
  <si>
    <t>[MJ/m2年]</t>
    <rPh sb="6" eb="7">
      <t>ネン</t>
    </rPh>
    <phoneticPr fontId="1"/>
  </si>
  <si>
    <t>建物名</t>
    <rPh sb="0" eb="2">
      <t>タテモノ</t>
    </rPh>
    <rPh sb="2" eb="3">
      <t>メイ</t>
    </rPh>
    <phoneticPr fontId="1"/>
  </si>
  <si>
    <t>IBECモデル　事務所2階</t>
    <rPh sb="8" eb="11">
      <t>ジムショ</t>
    </rPh>
    <rPh sb="12" eb="13">
      <t>カイ</t>
    </rPh>
    <phoneticPr fontId="1"/>
  </si>
  <si>
    <t>※ BEI = 評価値／基準値</t>
    <rPh sb="8" eb="11">
      <t>ヒョウカチ</t>
    </rPh>
    <rPh sb="12" eb="15">
      <t>キジュンチ</t>
    </rPh>
    <phoneticPr fontId="1"/>
  </si>
  <si>
    <t>合理化設備</t>
    <rPh sb="0" eb="3">
      <t>ゴウリカ</t>
    </rPh>
    <rPh sb="3" eb="5">
      <t>セツビ</t>
    </rPh>
    <phoneticPr fontId="1"/>
  </si>
  <si>
    <t>-</t>
    <phoneticPr fontId="1"/>
  </si>
  <si>
    <t>IBECモデル　病院2階</t>
    <rPh sb="8" eb="10">
      <t>ビョウイン</t>
    </rPh>
    <rPh sb="11" eb="12">
      <t>カイ</t>
    </rPh>
    <phoneticPr fontId="1"/>
  </si>
  <si>
    <t>-</t>
  </si>
  <si>
    <t>グリーンオフィスビル</t>
    <phoneticPr fontId="1"/>
  </si>
  <si>
    <t>IBECモデル　量販店2階</t>
    <rPh sb="8" eb="11">
      <t>リョウハンテン</t>
    </rPh>
    <rPh sb="12" eb="13">
      <t>カイ</t>
    </rPh>
    <phoneticPr fontId="1"/>
  </si>
  <si>
    <t>IBECモデル　ﾎﾃﾙ4階</t>
    <rPh sb="12" eb="13">
      <t>カイ</t>
    </rPh>
    <phoneticPr fontId="1"/>
  </si>
  <si>
    <t>IBECモデル　事務所8階</t>
    <rPh sb="8" eb="11">
      <t>ジムショ</t>
    </rPh>
    <rPh sb="12" eb="13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</si>
</sst>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);[Red]\(0.0\)"/>
    <numFmt numFmtId="178" formatCode="0.0_ "/>
    <numFmt numFmtId="179" formatCode="0_ "/>
    <numFmt numFmtId="180" formatCode="0.0%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9" fontId="3" fillId="0" borderId="11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ja-JP" sz="1200"/>
              <a:t>IBEC</a:t>
            </a:r>
            <a:r>
              <a:rPr lang="ja-JP" altLang="en-US" sz="1200"/>
              <a:t>モデル 事務所</a:t>
            </a:r>
            <a:r>
              <a:rPr lang="en-US" altLang="ja-JP" sz="1200"/>
              <a:t>2</a:t>
            </a:r>
            <a:r>
              <a:rPr lang="ja-JP" altLang="en-US" sz="1200"/>
              <a:t>階</a:t>
            </a:r>
            <a:endParaRPr lang="en-US" altLang="ja-JP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例IBEC1!$A$6:$A$10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例IBEC1!$D$6:$D$10</c:f>
              <c:numCache>
                <c:formatCode>0.00_ </c:formatCode>
                <c:ptCount val="5"/>
                <c:pt idx="0">
                  <c:v>0.88610515247525456</c:v>
                </c:pt>
                <c:pt idx="1">
                  <c:v>4.6046613887595891</c:v>
                </c:pt>
                <c:pt idx="2">
                  <c:v>1.2107509805815175</c:v>
                </c:pt>
                <c:pt idx="3">
                  <c:v>1.3760053881918777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1952"/>
        <c:axId val="138408320"/>
      </c:radarChart>
      <c:catAx>
        <c:axId val="1383819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38408320"/>
        <c:crosses val="autoZero"/>
        <c:auto val="1"/>
        <c:lblAlgn val="ctr"/>
        <c:lblOffset val="100"/>
        <c:noMultiLvlLbl val="0"/>
      </c:catAx>
      <c:valAx>
        <c:axId val="138408320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383819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2652439805491933"/>
                  <c:y val="-0.104431744732754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6443323136519453"/>
                  <c:y val="7.24050801163433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例IBEC5!$A$14:$A$18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例IBEC5!$B$14:$B$18</c:f>
              <c:numCache>
                <c:formatCode>0.0%</c:formatCode>
                <c:ptCount val="5"/>
                <c:pt idx="0">
                  <c:v>0.32090295295465343</c:v>
                </c:pt>
                <c:pt idx="1">
                  <c:v>9.1158223626824977E-2</c:v>
                </c:pt>
                <c:pt idx="2">
                  <c:v>0.30481076941676766</c:v>
                </c:pt>
                <c:pt idx="3">
                  <c:v>0.20557456937527099</c:v>
                </c:pt>
                <c:pt idx="4">
                  <c:v>7.7553484626483066E-2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グリーンオフィスビル</a:t>
            </a:r>
            <a:endParaRPr lang="en-US" altLang="ja-JP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例IBEC6!$A$6:$A$10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例IBEC6!$D$6:$D$10</c:f>
              <c:numCache>
                <c:formatCode>0.00_ </c:formatCode>
                <c:ptCount val="5"/>
                <c:pt idx="0">
                  <c:v>1.4628057477735832</c:v>
                </c:pt>
                <c:pt idx="1">
                  <c:v>8.4395962786770653</c:v>
                </c:pt>
                <c:pt idx="2">
                  <c:v>1.592711992603699</c:v>
                </c:pt>
                <c:pt idx="3">
                  <c:v>0.61156072392727079</c:v>
                </c:pt>
                <c:pt idx="4">
                  <c:v>0.80000000000000049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2912"/>
        <c:axId val="141064448"/>
      </c:radarChart>
      <c:catAx>
        <c:axId val="1410629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41064448"/>
        <c:crosses val="autoZero"/>
        <c:auto val="1"/>
        <c:lblAlgn val="ctr"/>
        <c:lblOffset val="100"/>
        <c:noMultiLvlLbl val="0"/>
      </c:catAx>
      <c:valAx>
        <c:axId val="141064448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4106291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2652439805491933"/>
                  <c:y val="-0.104431744732754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7721127388437122"/>
                  <c:y val="3.93056149203006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例IBEC6!$A$14:$A$18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例IBEC6!$B$14:$B$18</c:f>
              <c:numCache>
                <c:formatCode>0.0%</c:formatCode>
                <c:ptCount val="5"/>
                <c:pt idx="0">
                  <c:v>0.46451035504053512</c:v>
                </c:pt>
                <c:pt idx="1">
                  <c:v>0.19055126957379814</c:v>
                </c:pt>
                <c:pt idx="2">
                  <c:v>0.288115165365807</c:v>
                </c:pt>
                <c:pt idx="3">
                  <c:v>3.9131086331713423E-2</c:v>
                </c:pt>
                <c:pt idx="4">
                  <c:v>1.7692123688146353E-2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例IBEC1!$A$14:$A$18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例IBEC1!$B$14:$B$18</c:f>
              <c:numCache>
                <c:formatCode>0.0%</c:formatCode>
                <c:ptCount val="5"/>
                <c:pt idx="0">
                  <c:v>0.53663554870065888</c:v>
                </c:pt>
                <c:pt idx="1">
                  <c:v>2.2322009424057696E-2</c:v>
                </c:pt>
                <c:pt idx="2">
                  <c:v>0.41106176514515486</c:v>
                </c:pt>
                <c:pt idx="3">
                  <c:v>1.2883449440839644E-2</c:v>
                </c:pt>
                <c:pt idx="4">
                  <c:v>1.7097227289288808E-2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ja-JP" sz="1200"/>
              <a:t>IBEC</a:t>
            </a:r>
            <a:r>
              <a:rPr lang="ja-JP" altLang="en-US" sz="1200"/>
              <a:t>モデル 事務所</a:t>
            </a:r>
            <a:r>
              <a:rPr lang="en-US" altLang="ja-JP" sz="1200"/>
              <a:t>8</a:t>
            </a:r>
            <a:r>
              <a:rPr lang="ja-JP" altLang="en-US" sz="1200"/>
              <a:t>階</a:t>
            </a:r>
            <a:endParaRPr lang="en-US" altLang="ja-JP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例IBEC2!$A$6:$A$10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例IBEC2!$D$6:$D$10</c:f>
              <c:numCache>
                <c:formatCode>0.00_ </c:formatCode>
                <c:ptCount val="5"/>
                <c:pt idx="0">
                  <c:v>0.89384093821301713</c:v>
                </c:pt>
                <c:pt idx="1">
                  <c:v>4.315066172001413</c:v>
                </c:pt>
                <c:pt idx="2">
                  <c:v>1.4792354003169419</c:v>
                </c:pt>
                <c:pt idx="3">
                  <c:v>1.3760053881918715</c:v>
                </c:pt>
                <c:pt idx="4">
                  <c:v>0.88888888888888962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5552"/>
        <c:axId val="136913664"/>
      </c:radarChart>
      <c:catAx>
        <c:axId val="11573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36913664"/>
        <c:crosses val="autoZero"/>
        <c:auto val="1"/>
        <c:lblAlgn val="ctr"/>
        <c:lblOffset val="100"/>
        <c:noMultiLvlLbl val="0"/>
      </c:catAx>
      <c:valAx>
        <c:axId val="136913664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157355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2652439805491933"/>
                  <c:y val="-0.104431744732754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6443323136519453"/>
                  <c:y val="7.24050801163433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例IBEC2!$A$14:$A$18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例IBEC2!$B$14:$B$18</c:f>
              <c:numCache>
                <c:formatCode>0.0%</c:formatCode>
                <c:ptCount val="5"/>
                <c:pt idx="0">
                  <c:v>0.47382358071418323</c:v>
                </c:pt>
                <c:pt idx="1">
                  <c:v>3.6286554369398261E-2</c:v>
                </c:pt>
                <c:pt idx="2">
                  <c:v>0.43145984288027223</c:v>
                </c:pt>
                <c:pt idx="3">
                  <c:v>1.1627972117139397E-2</c:v>
                </c:pt>
                <c:pt idx="4">
                  <c:v>4.6802049919006793E-2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ja-JP" sz="1200"/>
              <a:t>IBEC</a:t>
            </a:r>
            <a:r>
              <a:rPr lang="ja-JP" altLang="en-US" sz="1200"/>
              <a:t>モデル ﾎﾃﾙ</a:t>
            </a:r>
            <a:r>
              <a:rPr lang="en-US" altLang="ja-JP" sz="1200"/>
              <a:t>4</a:t>
            </a:r>
            <a:r>
              <a:rPr lang="ja-JP" altLang="en-US" sz="1200"/>
              <a:t>階</a:t>
            </a:r>
            <a:endParaRPr lang="en-US" altLang="ja-JP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例IBEC3!$A$6:$A$10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例IBEC3!$D$6:$D$10</c:f>
              <c:numCache>
                <c:formatCode>0.00_ </c:formatCode>
                <c:ptCount val="5"/>
                <c:pt idx="0">
                  <c:v>1.1327419013585607</c:v>
                </c:pt>
                <c:pt idx="1">
                  <c:v>7.0389553064459287</c:v>
                </c:pt>
                <c:pt idx="2">
                  <c:v>1.1520481170745818</c:v>
                </c:pt>
                <c:pt idx="3">
                  <c:v>0.73129140355995659</c:v>
                </c:pt>
                <c:pt idx="4">
                  <c:v>0.88888888888888362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7360"/>
        <c:axId val="140928896"/>
      </c:radarChart>
      <c:catAx>
        <c:axId val="1409273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40928896"/>
        <c:crosses val="autoZero"/>
        <c:auto val="1"/>
        <c:lblAlgn val="ctr"/>
        <c:lblOffset val="100"/>
        <c:noMultiLvlLbl val="0"/>
      </c:catAx>
      <c:valAx>
        <c:axId val="14092889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40927360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2652439805491933"/>
                  <c:y val="-0.104431744732754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6443323136519453"/>
                  <c:y val="7.24050801163433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例IBEC3!$A$14:$A$18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例IBEC3!$B$14:$B$18</c:f>
              <c:numCache>
                <c:formatCode>0.0%</c:formatCode>
                <c:ptCount val="5"/>
                <c:pt idx="0">
                  <c:v>0.44393625140913184</c:v>
                </c:pt>
                <c:pt idx="1">
                  <c:v>5.6863841811336108E-2</c:v>
                </c:pt>
                <c:pt idx="2">
                  <c:v>0.28305634864115381</c:v>
                </c:pt>
                <c:pt idx="3">
                  <c:v>0.15644224296215054</c:v>
                </c:pt>
                <c:pt idx="4">
                  <c:v>5.9701315176227579E-2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ja-JP" sz="1200"/>
              <a:t>IBEC</a:t>
            </a:r>
            <a:r>
              <a:rPr lang="ja-JP" altLang="en-US" sz="1200"/>
              <a:t>モデル 量販店</a:t>
            </a:r>
            <a:r>
              <a:rPr lang="en-US" altLang="ja-JP" sz="1200"/>
              <a:t>2</a:t>
            </a:r>
            <a:r>
              <a:rPr lang="ja-JP" altLang="en-US" sz="1200"/>
              <a:t>階</a:t>
            </a:r>
            <a:endParaRPr lang="en-US" altLang="ja-JP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例IBEC4!$A$6:$A$10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例IBEC4!$D$6:$D$10</c:f>
              <c:numCache>
                <c:formatCode>0.00_ </c:formatCode>
                <c:ptCount val="5"/>
                <c:pt idx="0">
                  <c:v>1.0622804648586166</c:v>
                </c:pt>
                <c:pt idx="1">
                  <c:v>4.0462379501731816</c:v>
                </c:pt>
                <c:pt idx="2">
                  <c:v>1.4711740365775474</c:v>
                </c:pt>
                <c:pt idx="3">
                  <c:v>0.80116643464500104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4416"/>
        <c:axId val="140854400"/>
      </c:radarChart>
      <c:catAx>
        <c:axId val="1408444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40854400"/>
        <c:crosses val="autoZero"/>
        <c:auto val="1"/>
        <c:lblAlgn val="ctr"/>
        <c:lblOffset val="100"/>
        <c:noMultiLvlLbl val="0"/>
      </c:catAx>
      <c:valAx>
        <c:axId val="140854400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40844416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2652439805491933"/>
                  <c:y val="-0.104431744732754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6443323136519453"/>
                  <c:y val="7.24050801163433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例IBEC4!$A$14:$A$18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例IBEC4!$B$14:$B$18</c:f>
              <c:numCache>
                <c:formatCode>0.0%</c:formatCode>
                <c:ptCount val="5"/>
                <c:pt idx="0">
                  <c:v>0.34508987604961788</c:v>
                </c:pt>
                <c:pt idx="1">
                  <c:v>4.2595993740567648E-2</c:v>
                </c:pt>
                <c:pt idx="2">
                  <c:v>0.52935607284912622</c:v>
                </c:pt>
                <c:pt idx="3">
                  <c:v>1.3030329034139115E-2</c:v>
                </c:pt>
                <c:pt idx="4">
                  <c:v>6.9927728326549157E-2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ja-JP" sz="1200"/>
              <a:t>IBEC</a:t>
            </a:r>
            <a:r>
              <a:rPr lang="ja-JP" altLang="en-US" sz="1200"/>
              <a:t>モデル 病院</a:t>
            </a:r>
            <a:r>
              <a:rPr lang="en-US" altLang="ja-JP" sz="1200"/>
              <a:t>2</a:t>
            </a:r>
            <a:r>
              <a:rPr lang="ja-JP" altLang="en-US" sz="1200"/>
              <a:t>階</a:t>
            </a:r>
            <a:endParaRPr lang="en-US" altLang="ja-JP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954633929028838E-2"/>
          <c:y val="0.21408494703499661"/>
          <c:w val="0.81033502891496456"/>
          <c:h val="0.7322085855524692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例IBEC5!$A$6:$A$10</c:f>
              <c:strCache>
                <c:ptCount val="5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</c:strCache>
            </c:strRef>
          </c:cat>
          <c:val>
            <c:numRef>
              <c:f>例IBEC5!$D$6:$D$10</c:f>
              <c:numCache>
                <c:formatCode>0.00_ </c:formatCode>
                <c:ptCount val="5"/>
                <c:pt idx="0">
                  <c:v>0.68210640561158775</c:v>
                </c:pt>
                <c:pt idx="1">
                  <c:v>0.90790736814843398</c:v>
                </c:pt>
                <c:pt idx="2">
                  <c:v>1.1260654228820832</c:v>
                </c:pt>
                <c:pt idx="3">
                  <c:v>0.94203033436857275</c:v>
                </c:pt>
                <c:pt idx="4">
                  <c:v>0.88888888888889295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9200"/>
        <c:axId val="138500736"/>
      </c:radarChart>
      <c:catAx>
        <c:axId val="138499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38500736"/>
        <c:crosses val="autoZero"/>
        <c:auto val="1"/>
        <c:lblAlgn val="ctr"/>
        <c:lblOffset val="100"/>
        <c:noMultiLvlLbl val="0"/>
      </c:catAx>
      <c:valAx>
        <c:axId val="13850073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138499200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173934</xdr:colOff>
      <xdr:row>0</xdr:row>
      <xdr:rowOff>0</xdr:rowOff>
    </xdr:from>
    <xdr:to>
      <xdr:col>11</xdr:col>
      <xdr:colOff>546651</xdr:colOff>
      <xdr:row>10</xdr:row>
      <xdr:rowOff>8281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182217</xdr:colOff>
      <xdr:row>10</xdr:row>
      <xdr:rowOff>86138</xdr:rowOff>
    </xdr:from>
    <xdr:to>
      <xdr:col>11</xdr:col>
      <xdr:colOff>554935</xdr:colOff>
      <xdr:row>24</xdr:row>
      <xdr:rowOff>82826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C29" sqref="C29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2" t="s">
        <v>15</v>
      </c>
      <c r="B1" s="41" t="s">
        <v>16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2" t="s">
        <v>10</v>
      </c>
      <c r="F4" s="19" t="s">
        <v>6</v>
      </c>
      <c r="G4" s="19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f>F6*E6</f>
        <v>811248.61962762533</v>
      </c>
      <c r="C6" s="14">
        <f>G6*E6</f>
        <v>915521.83999999973</v>
      </c>
      <c r="D6" s="5">
        <f t="shared" ref="D6:D9" si="0">B6/C6</f>
        <v>0.88610515247525456</v>
      </c>
      <c r="E6" s="7">
        <v>967.17</v>
      </c>
      <c r="F6" s="10">
        <v>838.785962785886</v>
      </c>
      <c r="G6" s="10">
        <v>946.598674483286</v>
      </c>
    </row>
    <row r="7" spans="1:7" ht="33" customHeight="1" x14ac:dyDescent="0.15">
      <c r="A7" s="4" t="s">
        <v>1</v>
      </c>
      <c r="B7" s="15">
        <v>33744.874666666699</v>
      </c>
      <c r="C7" s="16">
        <v>7328.4161022222197</v>
      </c>
      <c r="D7" s="6">
        <f t="shared" si="0"/>
        <v>4.6046613887595891</v>
      </c>
      <c r="E7" s="8">
        <v>59.37</v>
      </c>
      <c r="F7" s="8">
        <v>568.38259502554604</v>
      </c>
      <c r="G7" s="11">
        <v>123.436350045852</v>
      </c>
    </row>
    <row r="8" spans="1:7" ht="33" customHeight="1" x14ac:dyDescent="0.15">
      <c r="A8" s="4" t="s">
        <v>2</v>
      </c>
      <c r="B8" s="15">
        <v>621414.83239999996</v>
      </c>
      <c r="C8" s="16">
        <v>513247.43268144003</v>
      </c>
      <c r="D8" s="6">
        <f t="shared" si="0"/>
        <v>1.2107509805815175</v>
      </c>
      <c r="E8" s="8">
        <v>1147.5999999999999</v>
      </c>
      <c r="F8" s="11">
        <v>541.50966607410498</v>
      </c>
      <c r="G8" s="11">
        <v>447.25106546188402</v>
      </c>
    </row>
    <row r="9" spans="1:7" ht="33" customHeight="1" x14ac:dyDescent="0.15">
      <c r="A9" s="4" t="s">
        <v>3</v>
      </c>
      <c r="B9" s="17">
        <v>19476.310505761001</v>
      </c>
      <c r="C9" s="18">
        <v>14154.24</v>
      </c>
      <c r="D9" s="6">
        <f t="shared" si="0"/>
        <v>1.3760053881918777</v>
      </c>
      <c r="E9" s="8">
        <v>884.64</v>
      </c>
      <c r="F9" s="11">
        <v>22.01608621107</v>
      </c>
      <c r="G9" s="11">
        <v>16</v>
      </c>
    </row>
    <row r="10" spans="1:7" ht="33" customHeight="1" x14ac:dyDescent="0.15">
      <c r="A10" s="4" t="s">
        <v>4</v>
      </c>
      <c r="B10" s="20">
        <v>25846.409302325599</v>
      </c>
      <c r="C10" s="21">
        <v>25846.409302325599</v>
      </c>
      <c r="D10" s="22">
        <f>B10/C10</f>
        <v>1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19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f>SUM(B6:B10)</f>
        <v>1511731.0465023788</v>
      </c>
      <c r="C12" s="24">
        <f>SUM(C6:C10)</f>
        <v>1476098.3380859876</v>
      </c>
      <c r="D12" s="25">
        <f t="shared" ref="D12" si="1">B12/C12</f>
        <v>1.0241397930591771</v>
      </c>
      <c r="E12" s="8">
        <v>1149.43</v>
      </c>
      <c r="F12" s="11">
        <f>B12/E12</f>
        <v>1315.200618134535</v>
      </c>
      <c r="G12" s="11">
        <f>C12/E12</f>
        <v>1284.2002889136245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0.53663554870065888</v>
      </c>
      <c r="C14" s="37">
        <f>C6/$C$12</f>
        <v>0.62023092661098</v>
      </c>
    </row>
    <row r="15" spans="1:7" x14ac:dyDescent="0.15">
      <c r="A15" s="36" t="s">
        <v>1</v>
      </c>
      <c r="B15" s="37">
        <f t="shared" ref="B15:B18" si="2">B7/$B$12</f>
        <v>2.2322009424057696E-2</v>
      </c>
      <c r="C15" s="37">
        <f t="shared" ref="C15:C18" si="3">C7/$C$12</f>
        <v>4.9647207866413273E-3</v>
      </c>
    </row>
    <row r="16" spans="1:7" x14ac:dyDescent="0.15">
      <c r="A16" s="36" t="s">
        <v>2</v>
      </c>
      <c r="B16" s="37">
        <f t="shared" si="2"/>
        <v>0.41106176514515486</v>
      </c>
      <c r="C16" s="37">
        <f t="shared" si="3"/>
        <v>0.34770544714991858</v>
      </c>
    </row>
    <row r="17" spans="1:3" x14ac:dyDescent="0.15">
      <c r="A17" s="36" t="s">
        <v>3</v>
      </c>
      <c r="B17" s="37">
        <f t="shared" si="2"/>
        <v>1.2883449440839644E-2</v>
      </c>
      <c r="C17" s="37">
        <f t="shared" si="3"/>
        <v>9.5889546345221E-3</v>
      </c>
    </row>
    <row r="18" spans="1:3" x14ac:dyDescent="0.15">
      <c r="A18" s="36" t="s">
        <v>4</v>
      </c>
      <c r="B18" s="37">
        <f t="shared" si="2"/>
        <v>1.7097227289288808E-2</v>
      </c>
      <c r="C18" s="37">
        <f t="shared" si="3"/>
        <v>1.7509950817937957E-2</v>
      </c>
    </row>
  </sheetData>
  <mergeCells count="6">
    <mergeCell ref="A3:A5"/>
    <mergeCell ref="B1:G1"/>
    <mergeCell ref="E3:G3"/>
    <mergeCell ref="B3:B4"/>
    <mergeCell ref="C3:C4"/>
    <mergeCell ref="D3:D4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>
      <selection activeCell="M10" sqref="M10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8" t="s">
        <v>15</v>
      </c>
      <c r="B1" s="41" t="s">
        <v>25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39" t="s">
        <v>10</v>
      </c>
      <c r="F4" s="40" t="s">
        <v>6</v>
      </c>
      <c r="G4" s="40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f>F6*E6</f>
        <v>697783.57859257201</v>
      </c>
      <c r="C6" s="14">
        <f>G6*E6</f>
        <v>780657.43999999983</v>
      </c>
      <c r="D6" s="5">
        <f t="shared" ref="D6:D9" si="0">B6/C6</f>
        <v>0.89384093821301713</v>
      </c>
      <c r="E6" s="7">
        <v>823.72</v>
      </c>
      <c r="F6" s="10">
        <v>847.11258509271602</v>
      </c>
      <c r="G6" s="10">
        <v>947.72184722964096</v>
      </c>
    </row>
    <row r="7" spans="1:7" ht="33" customHeight="1" x14ac:dyDescent="0.15">
      <c r="A7" s="4" t="s">
        <v>1</v>
      </c>
      <c r="B7" s="15">
        <v>53437.951999999997</v>
      </c>
      <c r="C7" s="16">
        <v>12384.039982222201</v>
      </c>
      <c r="D7" s="6">
        <f t="shared" si="0"/>
        <v>4.315066172001413</v>
      </c>
      <c r="E7" s="8">
        <v>97.3</v>
      </c>
      <c r="F7" s="8">
        <v>549.20813977389503</v>
      </c>
      <c r="G7" s="8">
        <v>127.276875459632</v>
      </c>
    </row>
    <row r="8" spans="1:7" ht="33" customHeight="1" x14ac:dyDescent="0.15">
      <c r="A8" s="4" t="s">
        <v>2</v>
      </c>
      <c r="B8" s="15">
        <v>635395.96895999997</v>
      </c>
      <c r="C8" s="16">
        <v>429543.51202239998</v>
      </c>
      <c r="D8" s="6">
        <f t="shared" si="0"/>
        <v>1.4792354003169419</v>
      </c>
      <c r="E8" s="8">
        <v>924.52</v>
      </c>
      <c r="F8" s="11">
        <v>687.27119906546102</v>
      </c>
      <c r="G8" s="11">
        <v>464.61246054428301</v>
      </c>
    </row>
    <row r="9" spans="1:7" ht="33" customHeight="1" x14ac:dyDescent="0.15">
      <c r="A9" s="4" t="s">
        <v>3</v>
      </c>
      <c r="B9" s="17">
        <v>17124.111854970201</v>
      </c>
      <c r="C9" s="18">
        <v>12444.8</v>
      </c>
      <c r="D9" s="6">
        <f t="shared" si="0"/>
        <v>1.3760053881918715</v>
      </c>
      <c r="E9" s="8">
        <v>777.8</v>
      </c>
      <c r="F9" s="11">
        <v>22.01608621107</v>
      </c>
      <c r="G9" s="11">
        <v>16</v>
      </c>
    </row>
    <row r="10" spans="1:7" ht="33" customHeight="1" x14ac:dyDescent="0.15">
      <c r="A10" s="4" t="s">
        <v>4</v>
      </c>
      <c r="B10" s="20">
        <v>68923.758139534897</v>
      </c>
      <c r="C10" s="21">
        <v>77539.227906976696</v>
      </c>
      <c r="D10" s="22">
        <f>B10/C10</f>
        <v>0.88888888888888962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19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f>SUM(B6:B10)</f>
        <v>1472665.3695470772</v>
      </c>
      <c r="C12" s="24">
        <f>SUM(C6:C10)</f>
        <v>1312569.0199115986</v>
      </c>
      <c r="D12" s="25">
        <f t="shared" ref="D12" si="1">B12/C12</f>
        <v>1.1219717570709242</v>
      </c>
      <c r="E12" s="8">
        <v>937.95999999999992</v>
      </c>
      <c r="F12" s="11">
        <f>B12/E12</f>
        <v>1570.0726785226207</v>
      </c>
      <c r="G12" s="11">
        <f>C12/E12</f>
        <v>1399.3869886899215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0.47382358071418323</v>
      </c>
      <c r="C14" s="37">
        <f>C6/$C$12</f>
        <v>0.59475534479137482</v>
      </c>
    </row>
    <row r="15" spans="1:7" x14ac:dyDescent="0.15">
      <c r="A15" s="36" t="s">
        <v>1</v>
      </c>
      <c r="B15" s="37">
        <f t="shared" ref="B15:B18" si="2">B7/$B$12</f>
        <v>3.6286554369398261E-2</v>
      </c>
      <c r="C15" s="37">
        <f t="shared" ref="C15:C18" si="3">C7/$C$12</f>
        <v>9.4349628814614749E-3</v>
      </c>
    </row>
    <row r="16" spans="1:7" x14ac:dyDescent="0.15">
      <c r="A16" s="36" t="s">
        <v>2</v>
      </c>
      <c r="B16" s="37">
        <f t="shared" si="2"/>
        <v>0.43145984288027223</v>
      </c>
      <c r="C16" s="37">
        <f t="shared" si="3"/>
        <v>0.32725403807818781</v>
      </c>
    </row>
    <row r="17" spans="1:3" x14ac:dyDescent="0.15">
      <c r="A17" s="36" t="s">
        <v>3</v>
      </c>
      <c r="B17" s="37">
        <f t="shared" si="2"/>
        <v>1.1627972117139397E-2</v>
      </c>
      <c r="C17" s="37">
        <f t="shared" si="3"/>
        <v>9.4812537940581251E-3</v>
      </c>
    </row>
    <row r="18" spans="1:3" x14ac:dyDescent="0.15">
      <c r="A18" s="36" t="s">
        <v>4</v>
      </c>
      <c r="B18" s="37">
        <f t="shared" si="2"/>
        <v>4.6802049919006793E-2</v>
      </c>
      <c r="C18" s="37">
        <f t="shared" si="3"/>
        <v>5.9074400454917755E-2</v>
      </c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M4" sqref="M4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8" t="s">
        <v>15</v>
      </c>
      <c r="B1" s="41" t="s">
        <v>24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39" t="s">
        <v>10</v>
      </c>
      <c r="F4" s="40" t="s">
        <v>6</v>
      </c>
      <c r="G4" s="40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f>F6*E6</f>
        <v>831657.88061620528</v>
      </c>
      <c r="C6" s="14">
        <f>G6*E6</f>
        <v>734198.92000000307</v>
      </c>
      <c r="D6" s="5">
        <f t="shared" ref="D6:D9" si="0">B6/C6</f>
        <v>1.1327419013585607</v>
      </c>
      <c r="E6" s="7">
        <v>655.34</v>
      </c>
      <c r="F6" s="10">
        <v>1269.0479455186701</v>
      </c>
      <c r="G6" s="10">
        <v>1120.3328348643499</v>
      </c>
    </row>
    <row r="7" spans="1:7" ht="33" customHeight="1" x14ac:dyDescent="0.15">
      <c r="A7" s="4" t="s">
        <v>1</v>
      </c>
      <c r="B7" s="15">
        <v>106527.146666667</v>
      </c>
      <c r="C7" s="16">
        <v>15133.942755555599</v>
      </c>
      <c r="D7" s="6">
        <f t="shared" si="0"/>
        <v>7.0389553064459287</v>
      </c>
      <c r="E7" s="8">
        <v>69.459999999999994</v>
      </c>
      <c r="F7" s="8">
        <v>1533.6473749879999</v>
      </c>
      <c r="G7" s="11">
        <v>217.87997056659299</v>
      </c>
    </row>
    <row r="8" spans="1:7" ht="33" customHeight="1" x14ac:dyDescent="0.15">
      <c r="A8" s="4" t="s">
        <v>2</v>
      </c>
      <c r="B8" s="15">
        <v>530269.92560000101</v>
      </c>
      <c r="C8" s="16">
        <v>460284.52956160001</v>
      </c>
      <c r="D8" s="6">
        <f t="shared" si="0"/>
        <v>1.1520481170745818</v>
      </c>
      <c r="E8" s="8">
        <v>1113.3</v>
      </c>
      <c r="F8" s="11">
        <v>476.29177835861799</v>
      </c>
      <c r="G8" s="11">
        <v>413.43045598483798</v>
      </c>
    </row>
    <row r="9" spans="1:7" ht="33" customHeight="1" x14ac:dyDescent="0.15">
      <c r="A9" s="4" t="s">
        <v>3</v>
      </c>
      <c r="B9" s="17">
        <v>293074.56601655501</v>
      </c>
      <c r="C9" s="18">
        <v>400763.04</v>
      </c>
      <c r="D9" s="6">
        <f t="shared" si="0"/>
        <v>0.73129140355995659</v>
      </c>
      <c r="E9" s="8">
        <v>575.48</v>
      </c>
      <c r="F9" s="11">
        <v>509.26976787473899</v>
      </c>
      <c r="G9" s="11">
        <v>696.39785917842505</v>
      </c>
    </row>
    <row r="10" spans="1:7" ht="33" customHeight="1" x14ac:dyDescent="0.15">
      <c r="A10" s="4" t="s">
        <v>4</v>
      </c>
      <c r="B10" s="20">
        <v>111842.79069767401</v>
      </c>
      <c r="C10" s="21">
        <v>125823.139534884</v>
      </c>
      <c r="D10" s="22">
        <f>B10/C10</f>
        <v>0.88888888888888362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19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f>SUM(B6:B10)</f>
        <v>1873372.3095971025</v>
      </c>
      <c r="C12" s="24">
        <f>SUM(C6:C10)</f>
        <v>1736203.5718520426</v>
      </c>
      <c r="D12" s="25">
        <f t="shared" ref="D12" si="1">B12/C12</f>
        <v>1.0790049853420929</v>
      </c>
      <c r="E12" s="8">
        <v>1140.3100000000006</v>
      </c>
      <c r="F12" s="11">
        <f>B12/E12</f>
        <v>1642.862300249144</v>
      </c>
      <c r="G12" s="11">
        <f>C12/E12</f>
        <v>1522.5715567275931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0.44393625140913184</v>
      </c>
      <c r="C14" s="37">
        <f>C6/$C$12</f>
        <v>0.42287605664629441</v>
      </c>
    </row>
    <row r="15" spans="1:7" x14ac:dyDescent="0.15">
      <c r="A15" s="36" t="s">
        <v>1</v>
      </c>
      <c r="B15" s="37">
        <f t="shared" ref="B15:B18" si="2">B7/$B$12</f>
        <v>5.6863841811336108E-2</v>
      </c>
      <c r="C15" s="37">
        <f t="shared" ref="C15:C18" si="3">C7/$C$12</f>
        <v>8.7166867992397486E-3</v>
      </c>
    </row>
    <row r="16" spans="1:7" x14ac:dyDescent="0.15">
      <c r="A16" s="36" t="s">
        <v>2</v>
      </c>
      <c r="B16" s="37">
        <f t="shared" si="2"/>
        <v>0.28305634864115381</v>
      </c>
      <c r="C16" s="37">
        <f t="shared" si="3"/>
        <v>0.26510976997392388</v>
      </c>
    </row>
    <row r="17" spans="1:3" x14ac:dyDescent="0.15">
      <c r="A17" s="36" t="s">
        <v>3</v>
      </c>
      <c r="B17" s="37">
        <f t="shared" si="2"/>
        <v>0.15644224296215054</v>
      </c>
      <c r="C17" s="37">
        <f t="shared" si="3"/>
        <v>0.23082721778558382</v>
      </c>
    </row>
    <row r="18" spans="1:3" x14ac:dyDescent="0.15">
      <c r="A18" s="36" t="s">
        <v>4</v>
      </c>
      <c r="B18" s="37">
        <f t="shared" si="2"/>
        <v>5.9701315176227579E-2</v>
      </c>
      <c r="C18" s="37">
        <f t="shared" si="3"/>
        <v>7.2470268794958173E-2</v>
      </c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C20" sqref="C20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8" t="s">
        <v>15</v>
      </c>
      <c r="B1" s="41" t="s">
        <v>23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39" t="s">
        <v>10</v>
      </c>
      <c r="F4" s="40" t="s">
        <v>6</v>
      </c>
      <c r="G4" s="40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f>F6*E6</f>
        <v>777313.57475904841</v>
      </c>
      <c r="C6" s="14">
        <f>G6*E6</f>
        <v>731740.43999999983</v>
      </c>
      <c r="D6" s="5">
        <f t="shared" ref="D6:D9" si="0">B6/C6</f>
        <v>1.0622804648586166</v>
      </c>
      <c r="E6" s="7">
        <v>786.37</v>
      </c>
      <c r="F6" s="10">
        <v>988.48325185224303</v>
      </c>
      <c r="G6" s="10">
        <v>930.52944542645298</v>
      </c>
    </row>
    <row r="7" spans="1:7" ht="33" customHeight="1" x14ac:dyDescent="0.15">
      <c r="A7" s="4" t="s">
        <v>1</v>
      </c>
      <c r="B7" s="15">
        <v>95947.3066666667</v>
      </c>
      <c r="C7" s="16">
        <v>23712.719777777798</v>
      </c>
      <c r="D7" s="6">
        <f t="shared" si="0"/>
        <v>4.0462379501731816</v>
      </c>
      <c r="E7" s="8">
        <v>65.3</v>
      </c>
      <c r="F7" s="8">
        <v>1469.33088310362</v>
      </c>
      <c r="G7" s="11">
        <v>363.13506550961398</v>
      </c>
    </row>
    <row r="8" spans="1:7" ht="33" customHeight="1" x14ac:dyDescent="0.15">
      <c r="A8" s="4" t="s">
        <v>2</v>
      </c>
      <c r="B8" s="15">
        <v>1192372.45096</v>
      </c>
      <c r="C8" s="16">
        <v>810490.4119528</v>
      </c>
      <c r="D8" s="6">
        <f t="shared" si="0"/>
        <v>1.4711740365775474</v>
      </c>
      <c r="E8" s="8">
        <v>1106.9000000000001</v>
      </c>
      <c r="F8" s="11">
        <v>1077.2275934916699</v>
      </c>
      <c r="G8" s="11">
        <v>732.22308626223003</v>
      </c>
    </row>
    <row r="9" spans="1:7" ht="33" customHeight="1" x14ac:dyDescent="0.15">
      <c r="A9" s="4" t="s">
        <v>3</v>
      </c>
      <c r="B9" s="17">
        <v>29350.764379877</v>
      </c>
      <c r="C9" s="18">
        <v>36635.040000000001</v>
      </c>
      <c r="D9" s="6">
        <f t="shared" si="0"/>
        <v>0.80116643464500104</v>
      </c>
      <c r="E9" s="8">
        <v>763.23</v>
      </c>
      <c r="F9" s="8">
        <v>38.455988862959998</v>
      </c>
      <c r="G9" s="11">
        <v>48</v>
      </c>
    </row>
    <row r="10" spans="1:7" ht="33" customHeight="1" x14ac:dyDescent="0.15">
      <c r="A10" s="4" t="s">
        <v>4</v>
      </c>
      <c r="B10" s="20">
        <v>157511.93023255799</v>
      </c>
      <c r="C10" s="21">
        <v>157511.93023255799</v>
      </c>
      <c r="D10" s="22">
        <f>B10/C10</f>
        <v>1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19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f>SUM(B6:B10)</f>
        <v>2252496.0269981502</v>
      </c>
      <c r="C12" s="24">
        <f>SUM(C6:C10)</f>
        <v>1760090.5419631356</v>
      </c>
      <c r="D12" s="25">
        <f t="shared" ref="D12" si="1">B12/C12</f>
        <v>1.2797614516386213</v>
      </c>
      <c r="E12" s="8">
        <v>1107.6099999999999</v>
      </c>
      <c r="F12" s="11">
        <f>B12/E12</f>
        <v>2033.65446953183</v>
      </c>
      <c r="G12" s="11">
        <f>C12/E12</f>
        <v>1589.0887062803115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0.34508987604961788</v>
      </c>
      <c r="C14" s="37">
        <f>C6/$C$12</f>
        <v>0.41574022617259532</v>
      </c>
    </row>
    <row r="15" spans="1:7" x14ac:dyDescent="0.15">
      <c r="A15" s="36" t="s">
        <v>1</v>
      </c>
      <c r="B15" s="37">
        <f t="shared" ref="B15:B18" si="2">B7/$B$12</f>
        <v>4.2595993740567648E-2</v>
      </c>
      <c r="C15" s="37">
        <f t="shared" ref="C15:C18" si="3">C7/$C$12</f>
        <v>1.3472443157003484E-2</v>
      </c>
    </row>
    <row r="16" spans="1:7" x14ac:dyDescent="0.15">
      <c r="A16" s="36" t="s">
        <v>2</v>
      </c>
      <c r="B16" s="37">
        <f t="shared" si="2"/>
        <v>0.52935607284912622</v>
      </c>
      <c r="C16" s="37">
        <f t="shared" si="3"/>
        <v>0.46048222669773053</v>
      </c>
    </row>
    <row r="17" spans="1:3" x14ac:dyDescent="0.15">
      <c r="A17" s="36" t="s">
        <v>3</v>
      </c>
      <c r="B17" s="37">
        <f t="shared" si="2"/>
        <v>1.3030329034139115E-2</v>
      </c>
      <c r="C17" s="37">
        <f t="shared" si="3"/>
        <v>2.0814292859695004E-2</v>
      </c>
    </row>
    <row r="18" spans="1:3" x14ac:dyDescent="0.15">
      <c r="A18" s="36" t="s">
        <v>4</v>
      </c>
      <c r="B18" s="37">
        <f t="shared" si="2"/>
        <v>6.9927728326549157E-2</v>
      </c>
      <c r="C18" s="37">
        <f t="shared" si="3"/>
        <v>8.9490811112975702E-2</v>
      </c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D7" sqref="D7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3" t="s">
        <v>15</v>
      </c>
      <c r="B1" s="41" t="s">
        <v>20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27" t="s">
        <v>10</v>
      </c>
      <c r="F4" s="26" t="s">
        <v>6</v>
      </c>
      <c r="G4" s="26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v>713033.53976905113</v>
      </c>
      <c r="C6" s="14">
        <v>1045340.6299999978</v>
      </c>
      <c r="D6" s="5">
        <v>0.68210640561158775</v>
      </c>
      <c r="E6" s="7">
        <v>741.36</v>
      </c>
      <c r="F6" s="10">
        <v>961.79122122727301</v>
      </c>
      <c r="G6" s="10">
        <v>1410.0310645300499</v>
      </c>
    </row>
    <row r="7" spans="1:7" ht="33" customHeight="1" x14ac:dyDescent="0.15">
      <c r="A7" s="4" t="s">
        <v>1</v>
      </c>
      <c r="B7" s="15">
        <v>202549.930666667</v>
      </c>
      <c r="C7" s="16">
        <v>223095.37048888899</v>
      </c>
      <c r="D7" s="6">
        <v>0.90790736814843398</v>
      </c>
      <c r="E7" s="8">
        <v>218.38</v>
      </c>
      <c r="F7" s="8">
        <v>927.51135940409699</v>
      </c>
      <c r="G7" s="11">
        <v>1021.59250155183</v>
      </c>
    </row>
    <row r="8" spans="1:7" ht="33" customHeight="1" x14ac:dyDescent="0.15">
      <c r="A8" s="4" t="s">
        <v>2</v>
      </c>
      <c r="B8" s="15">
        <v>677277.35091200005</v>
      </c>
      <c r="C8" s="16">
        <v>601454.70871359995</v>
      </c>
      <c r="D8" s="6">
        <v>1.1260654228820832</v>
      </c>
      <c r="E8" s="8">
        <v>1272.7</v>
      </c>
      <c r="F8" s="11">
        <v>532.14953085674802</v>
      </c>
      <c r="G8" s="11">
        <v>472.574257270727</v>
      </c>
    </row>
    <row r="9" spans="1:7" ht="33" customHeight="1" x14ac:dyDescent="0.15">
      <c r="A9" s="4" t="s">
        <v>3</v>
      </c>
      <c r="B9" s="17">
        <v>456778.479407951</v>
      </c>
      <c r="C9" s="18">
        <v>484887.23</v>
      </c>
      <c r="D9" s="6">
        <v>0.94203033436857275</v>
      </c>
      <c r="E9" s="8">
        <v>633.16999999999996</v>
      </c>
      <c r="F9" s="11">
        <v>721.41522720272701</v>
      </c>
      <c r="G9" s="11">
        <v>765.808913877789</v>
      </c>
    </row>
    <row r="10" spans="1:7" ht="33" customHeight="1" x14ac:dyDescent="0.15">
      <c r="A10" s="4" t="s">
        <v>4</v>
      </c>
      <c r="B10" s="20">
        <v>172320.744186047</v>
      </c>
      <c r="C10" s="21">
        <v>193860.837209302</v>
      </c>
      <c r="D10" s="22">
        <v>0.88888888888889295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21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v>2221960.0449417159</v>
      </c>
      <c r="C12" s="24">
        <v>2548638.7764117885</v>
      </c>
      <c r="D12" s="25">
        <v>0.87182227058084649</v>
      </c>
      <c r="E12" s="8">
        <v>1275.06</v>
      </c>
      <c r="F12" s="11">
        <v>1742.6317545383872</v>
      </c>
      <c r="G12" s="11">
        <v>1998.8383106769788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0.32090295295465343</v>
      </c>
      <c r="C14" s="37">
        <f>C6/$C$12</f>
        <v>0.41015644887571157</v>
      </c>
    </row>
    <row r="15" spans="1:7" x14ac:dyDescent="0.15">
      <c r="A15" s="36" t="s">
        <v>1</v>
      </c>
      <c r="B15" s="37">
        <f t="shared" ref="B15:B18" si="0">B7/$B$12</f>
        <v>9.1158223626824977E-2</v>
      </c>
      <c r="C15" s="37">
        <f t="shared" ref="C15:C18" si="1">C7/$C$12</f>
        <v>8.7535107977515542E-2</v>
      </c>
    </row>
    <row r="16" spans="1:7" x14ac:dyDescent="0.15">
      <c r="A16" s="36" t="s">
        <v>2</v>
      </c>
      <c r="B16" s="37">
        <f t="shared" si="0"/>
        <v>0.30481076941676766</v>
      </c>
      <c r="C16" s="37">
        <f t="shared" si="1"/>
        <v>0.23599056652523509</v>
      </c>
    </row>
    <row r="17" spans="1:3" x14ac:dyDescent="0.15">
      <c r="A17" s="36" t="s">
        <v>3</v>
      </c>
      <c r="B17" s="37">
        <f t="shared" si="0"/>
        <v>0.20557456937527099</v>
      </c>
      <c r="C17" s="37">
        <f t="shared" si="1"/>
        <v>0.19025341468070633</v>
      </c>
    </row>
    <row r="18" spans="1:3" x14ac:dyDescent="0.15">
      <c r="A18" s="36" t="s">
        <v>4</v>
      </c>
      <c r="B18" s="37">
        <f t="shared" si="0"/>
        <v>7.7553484626483066E-2</v>
      </c>
      <c r="C18" s="37">
        <f t="shared" si="1"/>
        <v>7.6064461940831551E-2</v>
      </c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C24" sqref="C24"/>
    </sheetView>
  </sheetViews>
  <sheetFormatPr defaultRowHeight="13.5" x14ac:dyDescent="0.15"/>
  <cols>
    <col min="1" max="1" width="10.625" style="1" customWidth="1"/>
    <col min="2" max="7" width="12.125" style="1" customWidth="1"/>
  </cols>
  <sheetData>
    <row r="1" spans="1:7" ht="33" customHeight="1" x14ac:dyDescent="0.15">
      <c r="A1" s="33" t="s">
        <v>15</v>
      </c>
      <c r="B1" s="41" t="s">
        <v>22</v>
      </c>
      <c r="C1" s="41"/>
      <c r="D1" s="41"/>
      <c r="E1" s="41"/>
      <c r="F1" s="41"/>
      <c r="G1" s="41"/>
    </row>
    <row r="2" spans="1:7" ht="5.25" customHeight="1" x14ac:dyDescent="0.15">
      <c r="A2" s="34"/>
      <c r="B2" s="34"/>
      <c r="C2" s="34"/>
      <c r="D2" s="34"/>
      <c r="E2" s="34"/>
      <c r="F2" s="34"/>
      <c r="G2" s="34"/>
    </row>
    <row r="3" spans="1:7" ht="20.25" customHeight="1" x14ac:dyDescent="0.15">
      <c r="A3" s="42"/>
      <c r="B3" s="45" t="s">
        <v>6</v>
      </c>
      <c r="C3" s="46" t="s">
        <v>7</v>
      </c>
      <c r="D3" s="47" t="s">
        <v>8</v>
      </c>
      <c r="E3" s="48" t="s">
        <v>9</v>
      </c>
      <c r="F3" s="46"/>
      <c r="G3" s="46"/>
    </row>
    <row r="4" spans="1:7" ht="20.25" customHeight="1" x14ac:dyDescent="0.15">
      <c r="A4" s="43"/>
      <c r="B4" s="45"/>
      <c r="C4" s="46"/>
      <c r="D4" s="47"/>
      <c r="E4" s="27" t="s">
        <v>10</v>
      </c>
      <c r="F4" s="26" t="s">
        <v>6</v>
      </c>
      <c r="G4" s="26" t="s">
        <v>7</v>
      </c>
    </row>
    <row r="5" spans="1:7" ht="20.25" customHeight="1" thickBot="1" x14ac:dyDescent="0.2">
      <c r="A5" s="44"/>
      <c r="B5" s="28" t="s">
        <v>11</v>
      </c>
      <c r="C5" s="29" t="s">
        <v>11</v>
      </c>
      <c r="D5" s="30" t="s">
        <v>12</v>
      </c>
      <c r="E5" s="31" t="s">
        <v>13</v>
      </c>
      <c r="F5" s="29" t="s">
        <v>14</v>
      </c>
      <c r="G5" s="29" t="s">
        <v>14</v>
      </c>
    </row>
    <row r="6" spans="1:7" ht="33" customHeight="1" x14ac:dyDescent="0.15">
      <c r="A6" s="3" t="s">
        <v>0</v>
      </c>
      <c r="B6" s="13">
        <f>F6*E6</f>
        <v>8324194.4082518257</v>
      </c>
      <c r="C6" s="14">
        <f>G6*E6</f>
        <v>5690567.2000000002</v>
      </c>
      <c r="D6" s="5">
        <f t="shared" ref="D6:D9" si="0">B6/C6</f>
        <v>1.4628057477735832</v>
      </c>
      <c r="E6" s="7">
        <v>6184.1</v>
      </c>
      <c r="F6" s="10">
        <v>1346.0640041803699</v>
      </c>
      <c r="G6" s="10">
        <v>920.19326983716303</v>
      </c>
    </row>
    <row r="7" spans="1:7" ht="33" customHeight="1" x14ac:dyDescent="0.15">
      <c r="A7" s="4" t="s">
        <v>1</v>
      </c>
      <c r="B7" s="15">
        <v>3414748.0146768298</v>
      </c>
      <c r="C7" s="16">
        <v>404610.35124444403</v>
      </c>
      <c r="D7" s="6">
        <f t="shared" si="0"/>
        <v>8.4395962786770653</v>
      </c>
      <c r="E7" s="8">
        <v>1168.0999999999999</v>
      </c>
      <c r="F7" s="8">
        <v>5745.0982150024902</v>
      </c>
      <c r="G7" s="11">
        <v>346.38331585005102</v>
      </c>
    </row>
    <row r="8" spans="1:7" ht="33" customHeight="1" x14ac:dyDescent="0.15">
      <c r="A8" s="4" t="s">
        <v>2</v>
      </c>
      <c r="B8" s="15">
        <v>5163128.4909920096</v>
      </c>
      <c r="C8" s="16">
        <v>3241721.3626624001</v>
      </c>
      <c r="D8" s="6">
        <f t="shared" si="0"/>
        <v>1.592711992603699</v>
      </c>
      <c r="E8" s="8">
        <v>9488</v>
      </c>
      <c r="F8" s="11">
        <v>544.17458800505995</v>
      </c>
      <c r="G8" s="11">
        <v>341.66540500236101</v>
      </c>
    </row>
    <row r="9" spans="1:7" ht="33" customHeight="1" x14ac:dyDescent="0.15">
      <c r="A9" s="4" t="s">
        <v>3</v>
      </c>
      <c r="B9" s="17">
        <v>701243.29091187497</v>
      </c>
      <c r="C9" s="18">
        <v>1146645.3999999999</v>
      </c>
      <c r="D9" s="6">
        <f t="shared" si="0"/>
        <v>0.61156072392727079</v>
      </c>
      <c r="E9" s="8">
        <v>85</v>
      </c>
      <c r="F9" s="11">
        <v>124.95871038024799</v>
      </c>
      <c r="G9" s="11">
        <v>204.32755978473901</v>
      </c>
    </row>
    <row r="10" spans="1:7" ht="33" customHeight="1" x14ac:dyDescent="0.15">
      <c r="A10" s="4" t="s">
        <v>4</v>
      </c>
      <c r="B10" s="20">
        <v>317049.287441861</v>
      </c>
      <c r="C10" s="21">
        <v>396311.60930232599</v>
      </c>
      <c r="D10" s="22">
        <f>B10/C10</f>
        <v>0.80000000000000049</v>
      </c>
      <c r="E10" s="9"/>
      <c r="F10" s="12"/>
      <c r="G10" s="12"/>
    </row>
    <row r="11" spans="1:7" ht="33" customHeight="1" thickBot="1" x14ac:dyDescent="0.2">
      <c r="A11" s="4" t="s">
        <v>18</v>
      </c>
      <c r="B11" s="20">
        <v>0</v>
      </c>
      <c r="C11" s="21">
        <v>0</v>
      </c>
      <c r="D11" s="22" t="s">
        <v>19</v>
      </c>
      <c r="E11" s="9"/>
      <c r="F11" s="12"/>
      <c r="G11" s="12"/>
    </row>
    <row r="12" spans="1:7" ht="33" customHeight="1" thickTop="1" thickBot="1" x14ac:dyDescent="0.2">
      <c r="A12" s="4" t="s">
        <v>5</v>
      </c>
      <c r="B12" s="23">
        <f>SUM(B6:B10)</f>
        <v>17920363.4922744</v>
      </c>
      <c r="C12" s="24">
        <f>SUM(C6:C10)</f>
        <v>10879855.92320917</v>
      </c>
      <c r="D12" s="25">
        <f t="shared" ref="D12" si="1">B12/C12</f>
        <v>1.647114044409931</v>
      </c>
      <c r="E12" s="8">
        <v>9516.7999999999938</v>
      </c>
      <c r="F12" s="11">
        <f>B12/E12</f>
        <v>1883.0240724061041</v>
      </c>
      <c r="G12" s="11">
        <f>C12/E12</f>
        <v>1143.2262864838156</v>
      </c>
    </row>
    <row r="13" spans="1:7" ht="24.75" customHeight="1" thickTop="1" x14ac:dyDescent="0.15">
      <c r="F13" s="35" t="s">
        <v>17</v>
      </c>
    </row>
    <row r="14" spans="1:7" x14ac:dyDescent="0.15">
      <c r="A14" s="36" t="s">
        <v>0</v>
      </c>
      <c r="B14" s="37">
        <f>B6/$B$12</f>
        <v>0.46451035504053512</v>
      </c>
      <c r="C14" s="37">
        <f>C6/$C$12</f>
        <v>0.52303699976952323</v>
      </c>
    </row>
    <row r="15" spans="1:7" x14ac:dyDescent="0.15">
      <c r="A15" s="36" t="s">
        <v>1</v>
      </c>
      <c r="B15" s="37">
        <f t="shared" ref="B15:B18" si="2">B7/$B$12</f>
        <v>0.19055126957379814</v>
      </c>
      <c r="C15" s="37">
        <f t="shared" ref="C15:C18" si="3">C7/$C$12</f>
        <v>3.7188943870232645E-2</v>
      </c>
    </row>
    <row r="16" spans="1:7" x14ac:dyDescent="0.15">
      <c r="A16" s="36" t="s">
        <v>2</v>
      </c>
      <c r="B16" s="37">
        <f t="shared" si="2"/>
        <v>0.288115165365807</v>
      </c>
      <c r="C16" s="37">
        <f t="shared" si="3"/>
        <v>0.29795627676898573</v>
      </c>
    </row>
    <row r="17" spans="1:3" x14ac:dyDescent="0.15">
      <c r="A17" s="36" t="s">
        <v>3</v>
      </c>
      <c r="B17" s="37">
        <f t="shared" si="2"/>
        <v>3.9131086331713423E-2</v>
      </c>
      <c r="C17" s="37">
        <f t="shared" si="3"/>
        <v>0.10539159783852912</v>
      </c>
    </row>
    <row r="18" spans="1:3" x14ac:dyDescent="0.15">
      <c r="A18" s="36" t="s">
        <v>4</v>
      </c>
      <c r="B18" s="37">
        <f t="shared" si="2"/>
        <v>1.7692123688146353E-2</v>
      </c>
      <c r="C18" s="37">
        <f t="shared" si="3"/>
        <v>3.6426181752729332E-2</v>
      </c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例IBEC1</vt:lpstr>
      <vt:lpstr>例IBEC2</vt:lpstr>
      <vt:lpstr>例IBEC3</vt:lpstr>
      <vt:lpstr>例IBEC4</vt:lpstr>
      <vt:lpstr>例IBEC5</vt:lpstr>
      <vt:lpstr>例IBEC6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2012-05-10T05:10:04Z</cp:lastPrinted>
  <dcterms:created xsi:type="dcterms:W3CDTF">2012-05-10T01:52:37Z</dcterms:created>
  <dcterms:modified xsi:type="dcterms:W3CDTF">2012-05-10T09:44:35Z</dcterms:modified>
</cp:coreProperties>
</file>