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8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9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subsystem_test/"/>
    </mc:Choice>
  </mc:AlternateContent>
  <xr:revisionPtr revIDLastSave="0" documentId="13_ncr:1_{809971EA-4456-1E44-B148-84AE3BA4021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集計" sheetId="25" r:id="rId1"/>
    <sheet name="EnergyPlus_20211018" sheetId="26" r:id="rId2"/>
    <sheet name="EnergyPlus_20210922" sheetId="22" r:id="rId3"/>
    <sheet name="EnergyPlus_20210825" sheetId="27" r:id="rId4"/>
    <sheet name="LCEM_矢島" sheetId="3" r:id="rId5"/>
    <sheet name="ENe-ST_小野" sheetId="17" r:id="rId6"/>
    <sheet name="Popolo_富樫" sheetId="18" r:id="rId7"/>
    <sheet name="BEST_二宮3" sheetId="19" r:id="rId8"/>
    <sheet name="BEST_品川" sheetId="20" r:id="rId9"/>
    <sheet name="ACSESCx_吉田" sheetId="2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2" i="25" l="1"/>
  <c r="AK72" i="25"/>
  <c r="AL72" i="25"/>
  <c r="AM72" i="25"/>
  <c r="AN72" i="25"/>
  <c r="AO72" i="25"/>
  <c r="AJ73" i="25"/>
  <c r="AK73" i="25"/>
  <c r="AL73" i="25"/>
  <c r="AM73" i="25"/>
  <c r="AN73" i="25"/>
  <c r="AO73" i="25"/>
  <c r="AJ74" i="25"/>
  <c r="AK74" i="25"/>
  <c r="AL74" i="25"/>
  <c r="AM74" i="25"/>
  <c r="AN74" i="25"/>
  <c r="AO74" i="25"/>
  <c r="AJ75" i="25"/>
  <c r="AK75" i="25"/>
  <c r="AL75" i="25"/>
  <c r="AM75" i="25"/>
  <c r="AN75" i="25"/>
  <c r="AO75" i="25"/>
  <c r="AJ76" i="25"/>
  <c r="AK76" i="25"/>
  <c r="AL76" i="25"/>
  <c r="AM76" i="25"/>
  <c r="AN76" i="25"/>
  <c r="AO76" i="25"/>
  <c r="AJ77" i="25"/>
  <c r="AK77" i="25"/>
  <c r="AL77" i="25"/>
  <c r="AM77" i="25"/>
  <c r="AN77" i="25"/>
  <c r="AO77" i="25"/>
  <c r="AI73" i="25"/>
  <c r="AI74" i="25"/>
  <c r="AI75" i="25"/>
  <c r="AI76" i="25"/>
  <c r="AI77" i="25"/>
  <c r="AI72" i="25"/>
  <c r="T12" i="27"/>
  <c r="S12" i="27"/>
  <c r="R12" i="27"/>
  <c r="P12" i="27"/>
  <c r="U12" i="27" s="1"/>
  <c r="O12" i="27"/>
  <c r="U11" i="27"/>
  <c r="T11" i="27"/>
  <c r="S11" i="27"/>
  <c r="R11" i="27"/>
  <c r="P11" i="27"/>
  <c r="Q11" i="27" s="1"/>
  <c r="O11" i="27"/>
  <c r="U10" i="27"/>
  <c r="T10" i="27"/>
  <c r="S10" i="27"/>
  <c r="R10" i="27"/>
  <c r="P10" i="27"/>
  <c r="Q10" i="27" s="1"/>
  <c r="O10" i="27"/>
  <c r="U9" i="27"/>
  <c r="T9" i="27"/>
  <c r="S9" i="27"/>
  <c r="R9" i="27"/>
  <c r="P9" i="27"/>
  <c r="Q9" i="27" s="1"/>
  <c r="O9" i="27"/>
  <c r="U8" i="27"/>
  <c r="T8" i="27"/>
  <c r="S8" i="27"/>
  <c r="R8" i="27"/>
  <c r="P8" i="27"/>
  <c r="Q8" i="27" s="1"/>
  <c r="O8" i="27"/>
  <c r="U7" i="27"/>
  <c r="T7" i="27"/>
  <c r="S7" i="27"/>
  <c r="R7" i="27"/>
  <c r="Q7" i="27"/>
  <c r="P7" i="27"/>
  <c r="O7" i="27"/>
  <c r="Q12" i="27" l="1"/>
  <c r="AT109" i="25" l="1"/>
  <c r="AU109" i="25"/>
  <c r="AT110" i="25"/>
  <c r="AU110" i="25"/>
  <c r="AS110" i="25"/>
  <c r="AS109" i="25"/>
  <c r="AS87" i="25"/>
  <c r="AS88" i="25"/>
  <c r="AS86" i="25"/>
  <c r="AT57" i="25"/>
  <c r="AU57" i="25"/>
  <c r="AT58" i="25"/>
  <c r="AU58" i="25"/>
  <c r="AS58" i="25"/>
  <c r="AS57" i="25"/>
  <c r="AS35" i="25"/>
  <c r="AT35" i="25"/>
  <c r="AU35" i="25"/>
  <c r="AT34" i="25"/>
  <c r="AU34" i="25"/>
  <c r="AS34" i="25"/>
  <c r="AQ109" i="25"/>
  <c r="AW109" i="25" s="1"/>
  <c r="AQ86" i="25"/>
  <c r="AW57" i="25"/>
  <c r="AQ57" i="25"/>
  <c r="AQ34" i="25"/>
  <c r="AT12" i="25"/>
  <c r="AU12" i="25"/>
  <c r="AV12" i="25"/>
  <c r="AW12" i="25"/>
  <c r="AX12" i="25"/>
  <c r="AY12" i="25"/>
  <c r="AS12" i="25"/>
  <c r="AE52" i="25"/>
  <c r="AF52" i="25"/>
  <c r="AD52" i="25"/>
  <c r="AE44" i="25"/>
  <c r="AF44" i="25"/>
  <c r="AD44" i="25"/>
  <c r="AE36" i="25"/>
  <c r="AF36" i="25"/>
  <c r="AD36" i="25"/>
  <c r="AE28" i="25"/>
  <c r="AF28" i="25"/>
  <c r="AD28" i="25"/>
  <c r="AE20" i="25"/>
  <c r="AF20" i="25"/>
  <c r="AD20" i="25"/>
  <c r="AE12" i="25"/>
  <c r="AF12" i="25"/>
  <c r="AD12" i="25"/>
  <c r="AC20" i="25"/>
  <c r="AC28" i="25" s="1"/>
  <c r="AC36" i="25" s="1"/>
  <c r="AC44" i="25" s="1"/>
  <c r="AC52" i="25" s="1"/>
  <c r="T12" i="26"/>
  <c r="AO44" i="25" s="1"/>
  <c r="S12" i="26"/>
  <c r="AO33" i="25" s="1"/>
  <c r="R12" i="26"/>
  <c r="AO22" i="25" s="1"/>
  <c r="P12" i="26"/>
  <c r="U12" i="26" s="1"/>
  <c r="AO55" i="25" s="1"/>
  <c r="O12" i="26"/>
  <c r="AO66" i="25" s="1"/>
  <c r="T11" i="26"/>
  <c r="AO43" i="25" s="1"/>
  <c r="S11" i="26"/>
  <c r="AO32" i="25" s="1"/>
  <c r="R11" i="26"/>
  <c r="AO21" i="25" s="1"/>
  <c r="P11" i="26"/>
  <c r="Q11" i="26" s="1"/>
  <c r="AO10" i="25" s="1"/>
  <c r="O11" i="26"/>
  <c r="AT88" i="25" s="1"/>
  <c r="T10" i="26"/>
  <c r="AO42" i="25" s="1"/>
  <c r="S10" i="26"/>
  <c r="AO31" i="25" s="1"/>
  <c r="R10" i="26"/>
  <c r="AO20" i="25" s="1"/>
  <c r="P10" i="26"/>
  <c r="Q10" i="26" s="1"/>
  <c r="AO9" i="25" s="1"/>
  <c r="O10" i="26"/>
  <c r="AT87" i="25" s="1"/>
  <c r="T9" i="26"/>
  <c r="AO41" i="25" s="1"/>
  <c r="S9" i="26"/>
  <c r="AO30" i="25" s="1"/>
  <c r="R9" i="26"/>
  <c r="AO19" i="25" s="1"/>
  <c r="P9" i="26"/>
  <c r="Q9" i="26" s="1"/>
  <c r="AO8" i="25" s="1"/>
  <c r="O9" i="26"/>
  <c r="AT86" i="25" s="1"/>
  <c r="T8" i="26"/>
  <c r="AO40" i="25" s="1"/>
  <c r="S8" i="26"/>
  <c r="AO29" i="25" s="1"/>
  <c r="R8" i="26"/>
  <c r="AO18" i="25" s="1"/>
  <c r="P8" i="26"/>
  <c r="Q8" i="26" s="1"/>
  <c r="AO7" i="25" s="1"/>
  <c r="O8" i="26"/>
  <c r="AO62" i="25" s="1"/>
  <c r="T7" i="26"/>
  <c r="AO39" i="25" s="1"/>
  <c r="S7" i="26"/>
  <c r="AO28" i="25" s="1"/>
  <c r="R7" i="26"/>
  <c r="AO17" i="25" s="1"/>
  <c r="P7" i="26"/>
  <c r="U7" i="26" s="1"/>
  <c r="AO50" i="25" s="1"/>
  <c r="O7" i="26"/>
  <c r="AO61" i="25" s="1"/>
  <c r="AT107" i="25"/>
  <c r="AU107" i="25"/>
  <c r="AS107" i="25"/>
  <c r="AT106" i="25"/>
  <c r="AU106" i="25"/>
  <c r="AS106" i="25"/>
  <c r="AT32" i="25"/>
  <c r="AU32" i="25"/>
  <c r="AS32" i="25"/>
  <c r="AQ31" i="25"/>
  <c r="AQ54" i="25" s="1"/>
  <c r="AW54" i="25" s="1"/>
  <c r="AE51" i="25"/>
  <c r="AF51" i="25"/>
  <c r="AE43" i="25"/>
  <c r="AF43" i="25"/>
  <c r="AE35" i="25"/>
  <c r="AF35" i="25"/>
  <c r="AE27" i="25"/>
  <c r="AT55" i="25" s="1"/>
  <c r="AF27" i="25"/>
  <c r="AU55" i="25" s="1"/>
  <c r="AE19" i="25"/>
  <c r="AF19" i="25"/>
  <c r="AD51" i="25"/>
  <c r="AD43" i="25"/>
  <c r="AD35" i="25"/>
  <c r="AD27" i="25"/>
  <c r="AS55" i="25" s="1"/>
  <c r="AD19" i="25"/>
  <c r="AC19" i="25"/>
  <c r="AC27" i="25" s="1"/>
  <c r="AC35" i="25" s="1"/>
  <c r="AC43" i="25" s="1"/>
  <c r="AC51" i="25" s="1"/>
  <c r="AE11" i="25"/>
  <c r="AT54" i="25" s="1"/>
  <c r="AF11" i="25"/>
  <c r="AU54" i="25" s="1"/>
  <c r="AD11" i="25"/>
  <c r="AS54" i="25" s="1"/>
  <c r="AT11" i="25"/>
  <c r="AT31" i="25" s="1"/>
  <c r="AU11" i="25"/>
  <c r="AU31" i="25" s="1"/>
  <c r="AV11" i="25"/>
  <c r="AW11" i="25"/>
  <c r="AX11" i="25"/>
  <c r="AY11" i="25"/>
  <c r="AS11" i="25"/>
  <c r="AS31" i="25" s="1"/>
  <c r="AQ78" i="25"/>
  <c r="AQ74" i="25"/>
  <c r="AQ70" i="25"/>
  <c r="AQ66" i="25"/>
  <c r="AQ62" i="25"/>
  <c r="AW103" i="25"/>
  <c r="AW100" i="25"/>
  <c r="AW97" i="25"/>
  <c r="AW94" i="25"/>
  <c r="AW91" i="25"/>
  <c r="AQ103" i="25"/>
  <c r="AQ100" i="25"/>
  <c r="AQ97" i="25"/>
  <c r="AQ94" i="25"/>
  <c r="AQ91" i="25"/>
  <c r="AQ51" i="25"/>
  <c r="AQ48" i="25"/>
  <c r="AQ45" i="25"/>
  <c r="AQ42" i="25"/>
  <c r="AQ39" i="25"/>
  <c r="AQ28" i="25"/>
  <c r="AQ25" i="25"/>
  <c r="AQ22" i="25"/>
  <c r="AQ19" i="25"/>
  <c r="AQ16" i="25"/>
  <c r="AR6" i="25"/>
  <c r="AR7" i="25"/>
  <c r="AR8" i="25"/>
  <c r="AR9" i="25"/>
  <c r="AR10" i="25"/>
  <c r="AO65" i="25" l="1"/>
  <c r="AY58" i="25"/>
  <c r="AO63" i="25"/>
  <c r="AY109" i="25"/>
  <c r="AO64" i="25"/>
  <c r="AQ82" i="25"/>
  <c r="AQ106" i="25" s="1"/>
  <c r="AW106" i="25" s="1"/>
  <c r="Q7" i="26"/>
  <c r="U11" i="26"/>
  <c r="AO54" i="25" s="1"/>
  <c r="U8" i="26"/>
  <c r="AO51" i="25" s="1"/>
  <c r="U10" i="26"/>
  <c r="AO53" i="25" s="1"/>
  <c r="U9" i="26"/>
  <c r="AO52" i="25" s="1"/>
  <c r="Q12" i="26"/>
  <c r="AY98" i="25"/>
  <c r="AU103" i="25"/>
  <c r="AT103" i="25"/>
  <c r="AS103" i="25"/>
  <c r="AU100" i="25"/>
  <c r="AT100" i="25"/>
  <c r="AS100" i="25"/>
  <c r="AU97" i="25"/>
  <c r="AT97" i="25"/>
  <c r="AS97" i="25"/>
  <c r="AU94" i="25"/>
  <c r="AT94" i="25"/>
  <c r="AS94" i="25"/>
  <c r="AU91" i="25"/>
  <c r="AT91" i="25"/>
  <c r="AS91" i="25"/>
  <c r="AU104" i="25"/>
  <c r="AT104" i="25"/>
  <c r="AS104" i="25"/>
  <c r="AU101" i="25"/>
  <c r="AT101" i="25"/>
  <c r="AS101" i="25"/>
  <c r="AU98" i="25"/>
  <c r="AT98" i="25"/>
  <c r="AS98" i="25"/>
  <c r="AU95" i="25"/>
  <c r="AT95" i="25"/>
  <c r="AS95" i="25"/>
  <c r="AU92" i="25"/>
  <c r="AT92" i="25"/>
  <c r="AS92" i="25"/>
  <c r="AT39" i="25"/>
  <c r="AU39" i="25"/>
  <c r="AT40" i="25"/>
  <c r="AU40" i="25"/>
  <c r="AT42" i="25"/>
  <c r="AU42" i="25"/>
  <c r="AT43" i="25"/>
  <c r="AU43" i="25"/>
  <c r="AT45" i="25"/>
  <c r="AU45" i="25"/>
  <c r="AT46" i="25"/>
  <c r="AU46" i="25"/>
  <c r="AT48" i="25"/>
  <c r="AU48" i="25"/>
  <c r="AT49" i="25"/>
  <c r="AU49" i="25"/>
  <c r="AT51" i="25"/>
  <c r="AU51" i="25"/>
  <c r="AT52" i="25"/>
  <c r="AU52" i="25"/>
  <c r="AS52" i="25"/>
  <c r="AS49" i="25"/>
  <c r="AS46" i="25"/>
  <c r="AS43" i="25"/>
  <c r="AS40" i="25"/>
  <c r="AS51" i="25"/>
  <c r="AS48" i="25"/>
  <c r="AS45" i="25"/>
  <c r="AS42" i="25"/>
  <c r="AS39" i="25"/>
  <c r="AO6" i="25" l="1"/>
  <c r="AY57" i="25"/>
  <c r="AY110" i="25"/>
  <c r="AO11" i="25"/>
  <c r="AU29" i="25"/>
  <c r="AT29" i="25"/>
  <c r="AS29" i="25"/>
  <c r="AU26" i="25"/>
  <c r="AT26" i="25"/>
  <c r="AS26" i="25"/>
  <c r="AU23" i="25"/>
  <c r="AT23" i="25"/>
  <c r="AS23" i="25"/>
  <c r="AU20" i="25"/>
  <c r="AT20" i="25"/>
  <c r="AS20" i="25"/>
  <c r="AU17" i="25"/>
  <c r="AT17" i="25"/>
  <c r="AS17" i="25"/>
  <c r="AS19" i="25"/>
  <c r="AS7" i="25"/>
  <c r="AU28" i="25"/>
  <c r="AT28" i="25"/>
  <c r="AS28" i="25"/>
  <c r="AU25" i="25"/>
  <c r="AT25" i="25"/>
  <c r="AS25" i="25"/>
  <c r="AU22" i="25"/>
  <c r="AT22" i="25"/>
  <c r="AS22" i="25"/>
  <c r="AU19" i="25"/>
  <c r="AT19" i="25"/>
  <c r="AU16" i="25"/>
  <c r="AT16" i="25"/>
  <c r="AS16" i="25"/>
  <c r="AD6" i="25"/>
  <c r="AY10" i="25"/>
  <c r="AX10" i="25"/>
  <c r="AW10" i="25"/>
  <c r="AV10" i="25"/>
  <c r="AU10" i="25"/>
  <c r="AT10" i="25"/>
  <c r="AS10" i="25"/>
  <c r="AY9" i="25"/>
  <c r="AX9" i="25"/>
  <c r="AW9" i="25"/>
  <c r="AV9" i="25"/>
  <c r="AU9" i="25"/>
  <c r="AT9" i="25"/>
  <c r="AS9" i="25"/>
  <c r="AY8" i="25"/>
  <c r="AX8" i="25"/>
  <c r="AW8" i="25"/>
  <c r="AV8" i="25"/>
  <c r="AU8" i="25"/>
  <c r="AT8" i="25"/>
  <c r="AS8" i="25"/>
  <c r="AY7" i="25"/>
  <c r="AX7" i="25"/>
  <c r="AW7" i="25"/>
  <c r="AV7" i="25"/>
  <c r="AU7" i="25"/>
  <c r="AT7" i="25"/>
  <c r="AT6" i="25"/>
  <c r="AU6" i="25"/>
  <c r="AV6" i="25"/>
  <c r="AW6" i="25"/>
  <c r="AX6" i="25"/>
  <c r="AY6" i="25"/>
  <c r="AS6" i="25"/>
  <c r="AK66" i="25"/>
  <c r="AF50" i="25"/>
  <c r="AE50" i="25"/>
  <c r="AD50" i="25"/>
  <c r="AC50" i="25"/>
  <c r="AK55" i="25"/>
  <c r="AF49" i="25"/>
  <c r="AE49" i="25"/>
  <c r="AD49" i="25"/>
  <c r="AC49" i="25"/>
  <c r="AF48" i="25"/>
  <c r="AE48" i="25"/>
  <c r="AD48" i="25"/>
  <c r="AC48" i="25"/>
  <c r="AF47" i="25"/>
  <c r="AE47" i="25"/>
  <c r="AD47" i="25"/>
  <c r="AC47" i="25"/>
  <c r="AF46" i="25"/>
  <c r="AE46" i="25"/>
  <c r="AD46" i="25"/>
  <c r="AC46" i="25"/>
  <c r="AF42" i="25"/>
  <c r="AE42" i="25"/>
  <c r="AD42" i="25"/>
  <c r="AC42" i="25"/>
  <c r="AF41" i="25"/>
  <c r="AE41" i="25"/>
  <c r="AD41" i="25"/>
  <c r="AC41" i="25"/>
  <c r="AK44" i="25"/>
  <c r="AF40" i="25"/>
  <c r="AE40" i="25"/>
  <c r="AD40" i="25"/>
  <c r="AC40" i="25"/>
  <c r="AF39" i="25"/>
  <c r="AE39" i="25"/>
  <c r="AD39" i="25"/>
  <c r="AC39" i="25"/>
  <c r="AF38" i="25"/>
  <c r="AE38" i="25"/>
  <c r="AD38" i="25"/>
  <c r="AC38" i="25"/>
  <c r="AF34" i="25"/>
  <c r="AE34" i="25"/>
  <c r="AD34" i="25"/>
  <c r="AC34" i="25"/>
  <c r="AF33" i="25"/>
  <c r="AE33" i="25"/>
  <c r="AD33" i="25"/>
  <c r="AC33" i="25"/>
  <c r="AF32" i="25"/>
  <c r="AE32" i="25"/>
  <c r="AD32" i="25"/>
  <c r="AC32" i="25"/>
  <c r="AF31" i="25"/>
  <c r="AE31" i="25"/>
  <c r="AD31" i="25"/>
  <c r="AC31" i="25"/>
  <c r="AK33" i="25"/>
  <c r="AF30" i="25"/>
  <c r="AE30" i="25"/>
  <c r="AD30" i="25"/>
  <c r="AC30" i="25"/>
  <c r="AF26" i="25"/>
  <c r="AE26" i="25"/>
  <c r="AD26" i="25"/>
  <c r="AC26" i="25"/>
  <c r="AF25" i="25"/>
  <c r="AE25" i="25"/>
  <c r="AD25" i="25"/>
  <c r="AC25" i="25"/>
  <c r="AF24" i="25"/>
  <c r="AE24" i="25"/>
  <c r="AD24" i="25"/>
  <c r="AC24" i="25"/>
  <c r="AF23" i="25"/>
  <c r="AE23" i="25"/>
  <c r="AD23" i="25"/>
  <c r="AC23" i="25"/>
  <c r="AF22" i="25"/>
  <c r="AE22" i="25"/>
  <c r="AD22" i="25"/>
  <c r="AC22" i="25"/>
  <c r="AK22" i="25"/>
  <c r="AF18" i="25"/>
  <c r="AE18" i="25"/>
  <c r="AD18" i="25"/>
  <c r="AC18" i="25"/>
  <c r="AF17" i="25"/>
  <c r="AE17" i="25"/>
  <c r="AD17" i="25"/>
  <c r="AC17" i="25"/>
  <c r="AF16" i="25"/>
  <c r="AE16" i="25"/>
  <c r="AD16" i="25"/>
  <c r="AC16" i="25"/>
  <c r="AF15" i="25"/>
  <c r="AE15" i="25"/>
  <c r="AD15" i="25"/>
  <c r="AC15" i="25"/>
  <c r="AF14" i="25"/>
  <c r="AE14" i="25"/>
  <c r="AD14" i="25"/>
  <c r="AC14" i="25"/>
  <c r="AK11" i="25"/>
  <c r="AF10" i="25"/>
  <c r="AE10" i="25"/>
  <c r="AD10" i="25"/>
  <c r="AF9" i="25"/>
  <c r="AE9" i="25"/>
  <c r="AD9" i="25"/>
  <c r="AF8" i="25"/>
  <c r="AE8" i="25"/>
  <c r="AD8" i="25"/>
  <c r="AF7" i="25"/>
  <c r="AE7" i="25"/>
  <c r="AD7" i="25"/>
  <c r="AF6" i="25"/>
  <c r="AE6" i="25"/>
  <c r="AM2" i="25"/>
  <c r="AL2" i="25"/>
  <c r="AK2" i="25"/>
  <c r="AJ2" i="25"/>
  <c r="AI2" i="25"/>
  <c r="R8" i="17" l="1"/>
  <c r="AJ18" i="25" s="1"/>
  <c r="S8" i="17"/>
  <c r="AJ29" i="25" s="1"/>
  <c r="T8" i="17"/>
  <c r="AJ40" i="25" s="1"/>
  <c r="R9" i="17"/>
  <c r="AJ19" i="25" s="1"/>
  <c r="S9" i="17"/>
  <c r="AJ30" i="25" s="1"/>
  <c r="T9" i="17"/>
  <c r="R10" i="17"/>
  <c r="AJ20" i="25" s="1"/>
  <c r="S10" i="17"/>
  <c r="AJ31" i="25" s="1"/>
  <c r="T10" i="17"/>
  <c r="R11" i="17"/>
  <c r="AJ21" i="25" s="1"/>
  <c r="S11" i="17"/>
  <c r="AJ32" i="25" s="1"/>
  <c r="T11" i="17"/>
  <c r="R12" i="17"/>
  <c r="AJ22" i="25" s="1"/>
  <c r="S12" i="17"/>
  <c r="AJ33" i="25" s="1"/>
  <c r="T12" i="17"/>
  <c r="AJ44" i="25" s="1"/>
  <c r="R8" i="18"/>
  <c r="AK18" i="25" s="1"/>
  <c r="S8" i="18"/>
  <c r="AK29" i="25" s="1"/>
  <c r="T8" i="18"/>
  <c r="AK40" i="25" s="1"/>
  <c r="R9" i="18"/>
  <c r="AK19" i="25" s="1"/>
  <c r="S9" i="18"/>
  <c r="AK30" i="25" s="1"/>
  <c r="T9" i="18"/>
  <c r="R10" i="18"/>
  <c r="AK20" i="25" s="1"/>
  <c r="S10" i="18"/>
  <c r="AK31" i="25" s="1"/>
  <c r="T10" i="18"/>
  <c r="R11" i="18"/>
  <c r="AK21" i="25" s="1"/>
  <c r="S11" i="18"/>
  <c r="AK32" i="25" s="1"/>
  <c r="T11" i="18"/>
  <c r="R12" i="18"/>
  <c r="S12" i="18"/>
  <c r="T12" i="18"/>
  <c r="R8" i="19"/>
  <c r="AL18" i="25" s="1"/>
  <c r="S8" i="19"/>
  <c r="AL29" i="25" s="1"/>
  <c r="T8" i="19"/>
  <c r="AL40" i="25" s="1"/>
  <c r="R9" i="19"/>
  <c r="AL19" i="25" s="1"/>
  <c r="S9" i="19"/>
  <c r="AL30" i="25" s="1"/>
  <c r="T9" i="19"/>
  <c r="R10" i="19"/>
  <c r="AL20" i="25" s="1"/>
  <c r="S10" i="19"/>
  <c r="AL31" i="25" s="1"/>
  <c r="T10" i="19"/>
  <c r="R11" i="19"/>
  <c r="AL21" i="25" s="1"/>
  <c r="S11" i="19"/>
  <c r="AL32" i="25" s="1"/>
  <c r="T11" i="19"/>
  <c r="R12" i="19"/>
  <c r="AL22" i="25" s="1"/>
  <c r="S12" i="19"/>
  <c r="AL33" i="25" s="1"/>
  <c r="T12" i="19"/>
  <c r="AL44" i="25" s="1"/>
  <c r="R8" i="20"/>
  <c r="S8" i="20"/>
  <c r="T8" i="20"/>
  <c r="R9" i="20"/>
  <c r="S9" i="20"/>
  <c r="T9" i="20"/>
  <c r="R10" i="20"/>
  <c r="S10" i="20"/>
  <c r="T10" i="20"/>
  <c r="R11" i="20"/>
  <c r="S11" i="20"/>
  <c r="T11" i="20"/>
  <c r="R12" i="20"/>
  <c r="S12" i="20"/>
  <c r="T12" i="20"/>
  <c r="R8" i="21"/>
  <c r="AM18" i="25" s="1"/>
  <c r="S8" i="21"/>
  <c r="AM29" i="25" s="1"/>
  <c r="T8" i="21"/>
  <c r="AM40" i="25" s="1"/>
  <c r="R9" i="21"/>
  <c r="AM19" i="25" s="1"/>
  <c r="S9" i="21"/>
  <c r="AM30" i="25" s="1"/>
  <c r="T9" i="21"/>
  <c r="R10" i="21"/>
  <c r="AM20" i="25" s="1"/>
  <c r="S10" i="21"/>
  <c r="AM31" i="25" s="1"/>
  <c r="T10" i="21"/>
  <c r="R11" i="21"/>
  <c r="AM21" i="25" s="1"/>
  <c r="S11" i="21"/>
  <c r="AM32" i="25" s="1"/>
  <c r="T11" i="21"/>
  <c r="R12" i="21"/>
  <c r="AM22" i="25" s="1"/>
  <c r="S12" i="21"/>
  <c r="AM33" i="25" s="1"/>
  <c r="T12" i="21"/>
  <c r="AM44" i="25" s="1"/>
  <c r="R8" i="22"/>
  <c r="AN18" i="25" s="1"/>
  <c r="S8" i="22"/>
  <c r="AN29" i="25" s="1"/>
  <c r="T8" i="22"/>
  <c r="AN40" i="25" s="1"/>
  <c r="R9" i="22"/>
  <c r="AN19" i="25" s="1"/>
  <c r="S9" i="22"/>
  <c r="AN30" i="25" s="1"/>
  <c r="T9" i="22"/>
  <c r="AN41" i="25" s="1"/>
  <c r="AS82" i="25" s="1"/>
  <c r="R10" i="22"/>
  <c r="AN20" i="25" s="1"/>
  <c r="S10" i="22"/>
  <c r="AN31" i="25" s="1"/>
  <c r="T10" i="22"/>
  <c r="AN42" i="25" s="1"/>
  <c r="AS83" i="25" s="1"/>
  <c r="R11" i="22"/>
  <c r="AN21" i="25" s="1"/>
  <c r="S11" i="22"/>
  <c r="AN32" i="25" s="1"/>
  <c r="T11" i="22"/>
  <c r="AN43" i="25" s="1"/>
  <c r="AS84" i="25" s="1"/>
  <c r="R12" i="22"/>
  <c r="AN22" i="25" s="1"/>
  <c r="S12" i="22"/>
  <c r="AN33" i="25" s="1"/>
  <c r="T12" i="22"/>
  <c r="AN44" i="25" s="1"/>
  <c r="R8" i="3"/>
  <c r="AI18" i="25" s="1"/>
  <c r="S8" i="3"/>
  <c r="AI29" i="25" s="1"/>
  <c r="T8" i="3"/>
  <c r="AI40" i="25" s="1"/>
  <c r="R9" i="3"/>
  <c r="AI19" i="25" s="1"/>
  <c r="S9" i="3"/>
  <c r="AI30" i="25" s="1"/>
  <c r="T9" i="3"/>
  <c r="R10" i="3"/>
  <c r="AI20" i="25" s="1"/>
  <c r="S10" i="3"/>
  <c r="AI31" i="25" s="1"/>
  <c r="T10" i="3"/>
  <c r="R11" i="3"/>
  <c r="AI21" i="25" s="1"/>
  <c r="S11" i="3"/>
  <c r="AI32" i="25" s="1"/>
  <c r="T11" i="3"/>
  <c r="R12" i="3"/>
  <c r="AI22" i="25" s="1"/>
  <c r="S12" i="3"/>
  <c r="AI33" i="25" s="1"/>
  <c r="T12" i="3"/>
  <c r="AI44" i="25" s="1"/>
  <c r="T7" i="17"/>
  <c r="AJ39" i="25" s="1"/>
  <c r="T7" i="18"/>
  <c r="AK39" i="25" s="1"/>
  <c r="T7" i="19"/>
  <c r="AL39" i="25" s="1"/>
  <c r="T7" i="20"/>
  <c r="T7" i="21"/>
  <c r="AM39" i="25" s="1"/>
  <c r="T7" i="22"/>
  <c r="AN39" i="25" s="1"/>
  <c r="T7" i="3"/>
  <c r="AI39" i="25" s="1"/>
  <c r="S7" i="17"/>
  <c r="AJ28" i="25" s="1"/>
  <c r="S7" i="18"/>
  <c r="AK28" i="25" s="1"/>
  <c r="S7" i="19"/>
  <c r="AL28" i="25" s="1"/>
  <c r="S7" i="20"/>
  <c r="S7" i="21"/>
  <c r="AM28" i="25" s="1"/>
  <c r="S7" i="22"/>
  <c r="AN28" i="25" s="1"/>
  <c r="S7" i="3"/>
  <c r="AI28" i="25" s="1"/>
  <c r="R7" i="17"/>
  <c r="AJ17" i="25" s="1"/>
  <c r="R7" i="18"/>
  <c r="AK17" i="25" s="1"/>
  <c r="R7" i="19"/>
  <c r="AL17" i="25" s="1"/>
  <c r="R7" i="20"/>
  <c r="R7" i="21"/>
  <c r="AM17" i="25" s="1"/>
  <c r="R7" i="22"/>
  <c r="AN17" i="25" s="1"/>
  <c r="R7" i="3"/>
  <c r="AI17" i="25" s="1"/>
  <c r="AS64" i="25" l="1"/>
  <c r="AI43" i="25"/>
  <c r="AS62" i="25"/>
  <c r="AI41" i="25"/>
  <c r="AS80" i="25"/>
  <c r="AM43" i="25"/>
  <c r="AS78" i="25"/>
  <c r="AM41" i="25"/>
  <c r="AS76" i="25"/>
  <c r="AL43" i="25"/>
  <c r="AS74" i="25"/>
  <c r="AL41" i="25"/>
  <c r="AS71" i="25"/>
  <c r="AK42" i="25"/>
  <c r="AS68" i="25"/>
  <c r="AJ43" i="25"/>
  <c r="AS66" i="25"/>
  <c r="AJ41" i="25"/>
  <c r="AS63" i="25"/>
  <c r="AI42" i="25"/>
  <c r="AS79" i="25"/>
  <c r="AM42" i="25"/>
  <c r="AS75" i="25"/>
  <c r="AL42" i="25"/>
  <c r="AS72" i="25"/>
  <c r="AK43" i="25"/>
  <c r="AS70" i="25"/>
  <c r="AK41" i="25"/>
  <c r="AS67" i="25"/>
  <c r="AJ42" i="25"/>
  <c r="P12" i="22"/>
  <c r="U12" i="22" s="1"/>
  <c r="AN55" i="25" s="1"/>
  <c r="O12" i="22"/>
  <c r="AN66" i="25" s="1"/>
  <c r="P11" i="22"/>
  <c r="U11" i="22" s="1"/>
  <c r="AN54" i="25" s="1"/>
  <c r="O11" i="22"/>
  <c r="AN65" i="25" s="1"/>
  <c r="AT84" i="25" s="1"/>
  <c r="P10" i="22"/>
  <c r="O10" i="22"/>
  <c r="AN64" i="25" s="1"/>
  <c r="AT83" i="25" s="1"/>
  <c r="P9" i="22"/>
  <c r="U9" i="22" s="1"/>
  <c r="AN52" i="25" s="1"/>
  <c r="O9" i="22"/>
  <c r="AN63" i="25" s="1"/>
  <c r="AT82" i="25" s="1"/>
  <c r="P8" i="22"/>
  <c r="O8" i="22"/>
  <c r="AN62" i="25" s="1"/>
  <c r="P7" i="22"/>
  <c r="O7" i="22"/>
  <c r="AN61" i="25" s="1"/>
  <c r="P12" i="21"/>
  <c r="O12" i="21"/>
  <c r="AM66" i="25" s="1"/>
  <c r="P11" i="21"/>
  <c r="O11" i="21"/>
  <c r="P10" i="21"/>
  <c r="O10" i="21"/>
  <c r="P9" i="21"/>
  <c r="U9" i="21" s="1"/>
  <c r="AM52" i="25" s="1"/>
  <c r="O9" i="21"/>
  <c r="P8" i="21"/>
  <c r="U8" i="21" s="1"/>
  <c r="AM51" i="25" s="1"/>
  <c r="O8" i="21"/>
  <c r="AM62" i="25" s="1"/>
  <c r="P7" i="21"/>
  <c r="U7" i="21" s="1"/>
  <c r="AM50" i="25" s="1"/>
  <c r="O7" i="21"/>
  <c r="AM61" i="25" s="1"/>
  <c r="P12" i="20"/>
  <c r="O12" i="20"/>
  <c r="P11" i="20"/>
  <c r="O11" i="20"/>
  <c r="P10" i="20"/>
  <c r="O10" i="20"/>
  <c r="P9" i="20"/>
  <c r="U9" i="20" s="1"/>
  <c r="O9" i="20"/>
  <c r="P8" i="20"/>
  <c r="U8" i="20" s="1"/>
  <c r="O8" i="20"/>
  <c r="P7" i="20"/>
  <c r="U7" i="20" s="1"/>
  <c r="O7" i="20"/>
  <c r="P12" i="19"/>
  <c r="O12" i="19"/>
  <c r="AL66" i="25" s="1"/>
  <c r="P11" i="19"/>
  <c r="O11" i="19"/>
  <c r="P10" i="19"/>
  <c r="O10" i="19"/>
  <c r="P9" i="19"/>
  <c r="O9" i="19"/>
  <c r="P8" i="19"/>
  <c r="O8" i="19"/>
  <c r="AL62" i="25" s="1"/>
  <c r="P7" i="19"/>
  <c r="U7" i="19" s="1"/>
  <c r="AL50" i="25" s="1"/>
  <c r="O7" i="19"/>
  <c r="AL61" i="25" s="1"/>
  <c r="P12" i="18"/>
  <c r="O12" i="18"/>
  <c r="P11" i="18"/>
  <c r="O11" i="18"/>
  <c r="P10" i="18"/>
  <c r="O10" i="18"/>
  <c r="P9" i="18"/>
  <c r="O9" i="18"/>
  <c r="P8" i="18"/>
  <c r="U8" i="18" s="1"/>
  <c r="AK51" i="25" s="1"/>
  <c r="O8" i="18"/>
  <c r="AK62" i="25" s="1"/>
  <c r="P7" i="18"/>
  <c r="U7" i="18" s="1"/>
  <c r="AK50" i="25" s="1"/>
  <c r="O7" i="18"/>
  <c r="AK61" i="25" s="1"/>
  <c r="P12" i="17"/>
  <c r="O12" i="17"/>
  <c r="AJ66" i="25" s="1"/>
  <c r="P11" i="17"/>
  <c r="O11" i="17"/>
  <c r="P10" i="17"/>
  <c r="O10" i="17"/>
  <c r="P9" i="17"/>
  <c r="U9" i="17" s="1"/>
  <c r="AJ52" i="25" s="1"/>
  <c r="O9" i="17"/>
  <c r="P8" i="17"/>
  <c r="O8" i="17"/>
  <c r="AJ62" i="25" s="1"/>
  <c r="P7" i="17"/>
  <c r="U7" i="17" s="1"/>
  <c r="AJ50" i="25" s="1"/>
  <c r="O7" i="17"/>
  <c r="AJ61" i="25" s="1"/>
  <c r="Q11" i="21" l="1"/>
  <c r="AM10" i="25" s="1"/>
  <c r="U11" i="21"/>
  <c r="AM54" i="25" s="1"/>
  <c r="Q10" i="17"/>
  <c r="AJ9" i="25" s="1"/>
  <c r="U10" i="17"/>
  <c r="AJ53" i="25" s="1"/>
  <c r="Q10" i="19"/>
  <c r="AL9" i="25" s="1"/>
  <c r="U10" i="19"/>
  <c r="AL53" i="25" s="1"/>
  <c r="Q9" i="18"/>
  <c r="U9" i="18"/>
  <c r="AK52" i="25" s="1"/>
  <c r="Q12" i="18"/>
  <c r="U12" i="18"/>
  <c r="Q12" i="20"/>
  <c r="U12" i="20"/>
  <c r="Q10" i="21"/>
  <c r="AM9" i="25" s="1"/>
  <c r="U10" i="21"/>
  <c r="AM53" i="25" s="1"/>
  <c r="AK63" i="25"/>
  <c r="AT70" i="25"/>
  <c r="AT76" i="25"/>
  <c r="AL65" i="25"/>
  <c r="Q12" i="22"/>
  <c r="AN11" i="25" s="1"/>
  <c r="AY107" i="25" s="1"/>
  <c r="Q12" i="17"/>
  <c r="U12" i="17"/>
  <c r="AJ55" i="25" s="1"/>
  <c r="Q8" i="19"/>
  <c r="AL7" i="25" s="1"/>
  <c r="U8" i="19"/>
  <c r="AL51" i="25" s="1"/>
  <c r="Q12" i="21"/>
  <c r="U12" i="21"/>
  <c r="AM55" i="25" s="1"/>
  <c r="AT66" i="25"/>
  <c r="AJ63" i="25"/>
  <c r="Q9" i="19"/>
  <c r="U9" i="19"/>
  <c r="AL52" i="25" s="1"/>
  <c r="Q7" i="22"/>
  <c r="AN6" i="25" s="1"/>
  <c r="AY54" i="25" s="1"/>
  <c r="U7" i="22"/>
  <c r="AN50" i="25" s="1"/>
  <c r="Q8" i="22"/>
  <c r="AN7" i="25" s="1"/>
  <c r="U8" i="22"/>
  <c r="AN51" i="25" s="1"/>
  <c r="AT68" i="25"/>
  <c r="AJ65" i="25"/>
  <c r="AT80" i="25"/>
  <c r="AM65" i="25"/>
  <c r="Q11" i="17"/>
  <c r="AJ10" i="25" s="1"/>
  <c r="U11" i="17"/>
  <c r="AJ54" i="25" s="1"/>
  <c r="Q11" i="19"/>
  <c r="AL10" i="25" s="1"/>
  <c r="U11" i="19"/>
  <c r="AL54" i="25" s="1"/>
  <c r="AK64" i="25"/>
  <c r="AT71" i="25"/>
  <c r="Q8" i="17"/>
  <c r="AJ7" i="25" s="1"/>
  <c r="U8" i="17"/>
  <c r="AJ51" i="25" s="1"/>
  <c r="Q10" i="18"/>
  <c r="AK9" i="25" s="1"/>
  <c r="U10" i="18"/>
  <c r="AK53" i="25" s="1"/>
  <c r="Q12" i="19"/>
  <c r="U12" i="19"/>
  <c r="AL55" i="25" s="1"/>
  <c r="Q10" i="20"/>
  <c r="U10" i="20"/>
  <c r="Q10" i="22"/>
  <c r="AN9" i="25" s="1"/>
  <c r="U10" i="22"/>
  <c r="AN53" i="25" s="1"/>
  <c r="AK65" i="25"/>
  <c r="AT72" i="25"/>
  <c r="AT74" i="25"/>
  <c r="AL63" i="25"/>
  <c r="AT78" i="25"/>
  <c r="AM63" i="25"/>
  <c r="Q11" i="18"/>
  <c r="AK10" i="25" s="1"/>
  <c r="U11" i="18"/>
  <c r="AK54" i="25" s="1"/>
  <c r="Q11" i="20"/>
  <c r="U11" i="20"/>
  <c r="AT67" i="25"/>
  <c r="AJ64" i="25"/>
  <c r="AT75" i="25"/>
  <c r="AL64" i="25"/>
  <c r="AT79" i="25"/>
  <c r="AM64" i="25"/>
  <c r="Q9" i="21"/>
  <c r="Q11" i="22"/>
  <c r="AN10" i="25" s="1"/>
  <c r="Q9" i="22"/>
  <c r="AN8" i="25" s="1"/>
  <c r="Q8" i="21"/>
  <c r="AM7" i="25" s="1"/>
  <c r="Q7" i="21"/>
  <c r="Q9" i="20"/>
  <c r="Q7" i="20"/>
  <c r="Q8" i="20"/>
  <c r="Q7" i="19"/>
  <c r="Q8" i="18"/>
  <c r="AK7" i="25" s="1"/>
  <c r="Q7" i="18"/>
  <c r="Q7" i="17"/>
  <c r="Q9" i="17"/>
  <c r="P12" i="3"/>
  <c r="O12" i="3"/>
  <c r="AI66" i="25" s="1"/>
  <c r="P11" i="3"/>
  <c r="O11" i="3"/>
  <c r="P10" i="3"/>
  <c r="O10" i="3"/>
  <c r="P9" i="3"/>
  <c r="U9" i="3" s="1"/>
  <c r="AI52" i="25" s="1"/>
  <c r="O9" i="3"/>
  <c r="P8" i="3"/>
  <c r="O8" i="3"/>
  <c r="AI62" i="25" s="1"/>
  <c r="P7" i="3"/>
  <c r="O7" i="3"/>
  <c r="AI61" i="25" s="1"/>
  <c r="AY55" i="25" l="1"/>
  <c r="AY106" i="25"/>
  <c r="AT63" i="25"/>
  <c r="AI64" i="25"/>
  <c r="AY45" i="25"/>
  <c r="AK6" i="25"/>
  <c r="AY101" i="25"/>
  <c r="AL11" i="25"/>
  <c r="AY104" i="25"/>
  <c r="AM11" i="25"/>
  <c r="Q10" i="3"/>
  <c r="AI9" i="25" s="1"/>
  <c r="U10" i="3"/>
  <c r="AI53" i="25" s="1"/>
  <c r="AY46" i="25"/>
  <c r="AY97" i="25"/>
  <c r="AK8" i="25"/>
  <c r="AT64" i="25"/>
  <c r="AI65" i="25"/>
  <c r="AY103" i="25"/>
  <c r="AY52" i="25"/>
  <c r="AM8" i="25"/>
  <c r="Q11" i="3"/>
  <c r="AI10" i="25" s="1"/>
  <c r="U11" i="3"/>
  <c r="AI54" i="25" s="1"/>
  <c r="AY49" i="25"/>
  <c r="AY100" i="25"/>
  <c r="AL8" i="25"/>
  <c r="AT62" i="25"/>
  <c r="AI63" i="25"/>
  <c r="AY94" i="25"/>
  <c r="AY43" i="25"/>
  <c r="AJ8" i="25"/>
  <c r="AY51" i="25"/>
  <c r="AM6" i="25"/>
  <c r="AY48" i="25"/>
  <c r="AL6" i="25"/>
  <c r="Q7" i="3"/>
  <c r="U7" i="3"/>
  <c r="AI50" i="25" s="1"/>
  <c r="AY95" i="25"/>
  <c r="AJ11" i="25"/>
  <c r="Q8" i="3"/>
  <c r="AI7" i="25" s="1"/>
  <c r="U8" i="3"/>
  <c r="AI51" i="25" s="1"/>
  <c r="Q12" i="3"/>
  <c r="U12" i="3"/>
  <c r="AI55" i="25" s="1"/>
  <c r="AY42" i="25"/>
  <c r="AJ6" i="25"/>
  <c r="Q9" i="3"/>
  <c r="AY92" i="25" l="1"/>
  <c r="AI11" i="25"/>
  <c r="AY91" i="25"/>
  <c r="AY40" i="25"/>
  <c r="AI8" i="25"/>
  <c r="AY39" i="25"/>
  <c r="AI6" i="25"/>
</calcChain>
</file>

<file path=xl/sharedStrings.xml><?xml version="1.0" encoding="utf-8"?>
<sst xmlns="http://schemas.openxmlformats.org/spreadsheetml/2006/main" count="735" uniqueCount="82">
  <si>
    <t>HSS100</t>
  </si>
  <si>
    <t>HSS110</t>
  </si>
  <si>
    <t>HSS200</t>
  </si>
  <si>
    <t>HSS210</t>
  </si>
  <si>
    <t>HSS220</t>
  </si>
  <si>
    <t>HSS230</t>
  </si>
  <si>
    <t>MJ/h</t>
    <phoneticPr fontId="1"/>
  </si>
  <si>
    <t>-</t>
    <phoneticPr fontId="1"/>
  </si>
  <si>
    <t>COP</t>
    <phoneticPr fontId="1"/>
  </si>
  <si>
    <t>AHP1</t>
    <phoneticPr fontId="1"/>
  </si>
  <si>
    <t>AHP2</t>
    <phoneticPr fontId="1"/>
  </si>
  <si>
    <t>AR1</t>
    <phoneticPr fontId="1"/>
  </si>
  <si>
    <t>製造熱量</t>
    <rPh sb="0" eb="2">
      <t>セイゾウ</t>
    </rPh>
    <rPh sb="2" eb="4">
      <t>ネツリョウ</t>
    </rPh>
    <phoneticPr fontId="1"/>
  </si>
  <si>
    <t>二次ポンプ</t>
    <rPh sb="0" eb="2">
      <t>ニジ</t>
    </rPh>
    <phoneticPr fontId="1"/>
  </si>
  <si>
    <t>一次エネルギー消費量</t>
    <rPh sb="0" eb="2">
      <t>イチジ</t>
    </rPh>
    <rPh sb="7" eb="10">
      <t>ショウヒリョウ</t>
    </rPh>
    <phoneticPr fontId="1"/>
  </si>
  <si>
    <t>システム</t>
    <phoneticPr fontId="1"/>
  </si>
  <si>
    <t>AHP1冷水ポンプ</t>
    <rPh sb="4" eb="6">
      <t>レイスイ</t>
    </rPh>
    <phoneticPr fontId="1"/>
  </si>
  <si>
    <t>AHP2冷水ポンプ</t>
    <rPh sb="4" eb="6">
      <t>レイスイ</t>
    </rPh>
    <phoneticPr fontId="1"/>
  </si>
  <si>
    <t>AR1冷水ポンプ</t>
    <rPh sb="3" eb="5">
      <t>レイスイ</t>
    </rPh>
    <phoneticPr fontId="1"/>
  </si>
  <si>
    <t>-</t>
    <phoneticPr fontId="1"/>
  </si>
  <si>
    <t>システム</t>
    <phoneticPr fontId="1"/>
  </si>
  <si>
    <t>熱源機</t>
    <rPh sb="0" eb="2">
      <t>ネツゲン</t>
    </rPh>
    <rPh sb="2" eb="3">
      <t>キ</t>
    </rPh>
    <phoneticPr fontId="1"/>
  </si>
  <si>
    <t>に各ツールの計算結果を貼付けてください。</t>
    <rPh sb="1" eb="2">
      <t>カク</t>
    </rPh>
    <rPh sb="6" eb="8">
      <t>ケイサン</t>
    </rPh>
    <rPh sb="8" eb="10">
      <t>ケッカ</t>
    </rPh>
    <rPh sb="11" eb="13">
      <t>ハリツ</t>
    </rPh>
    <phoneticPr fontId="1"/>
  </si>
  <si>
    <t>HSS110</t>
    <phoneticPr fontId="1"/>
  </si>
  <si>
    <t>HSS200</t>
    <phoneticPr fontId="1"/>
  </si>
  <si>
    <t>HSS230</t>
    <phoneticPr fontId="1"/>
  </si>
  <si>
    <t>HSS210</t>
    <phoneticPr fontId="1"/>
  </si>
  <si>
    <t>HSS220</t>
    <phoneticPr fontId="1"/>
  </si>
  <si>
    <t xml:space="preserve"> </t>
    <phoneticPr fontId="1"/>
  </si>
  <si>
    <t>冷水流量</t>
    <rPh sb="0" eb="2">
      <t>レイスイ</t>
    </rPh>
    <rPh sb="2" eb="4">
      <t>リュウリョウ</t>
    </rPh>
    <phoneticPr fontId="1"/>
  </si>
  <si>
    <t>L/min</t>
    <phoneticPr fontId="1"/>
  </si>
  <si>
    <t>一次側</t>
    <rPh sb="0" eb="3">
      <t>イチジガワ</t>
    </rPh>
    <phoneticPr fontId="1"/>
  </si>
  <si>
    <t>二次側</t>
    <rPh sb="0" eb="3">
      <t>ニジガワ</t>
    </rPh>
    <phoneticPr fontId="1"/>
  </si>
  <si>
    <t>バイパス</t>
    <phoneticPr fontId="1"/>
  </si>
  <si>
    <t>一次ポンプ</t>
    <rPh sb="0" eb="2">
      <t>イチジ</t>
    </rPh>
    <phoneticPr fontId="1"/>
  </si>
  <si>
    <t>一次エネルギー消費量</t>
    <rPh sb="0" eb="2">
      <t>イチジ</t>
    </rPh>
    <rPh sb="7" eb="10">
      <t>ショウヒリョウ</t>
    </rPh>
    <phoneticPr fontId="1"/>
  </si>
  <si>
    <t>MJ/h</t>
    <phoneticPr fontId="1"/>
  </si>
  <si>
    <t>MJ/h</t>
    <phoneticPr fontId="1"/>
  </si>
  <si>
    <t>MJ/h</t>
    <phoneticPr fontId="1"/>
  </si>
  <si>
    <t>AHP1</t>
  </si>
  <si>
    <t>AHP2</t>
  </si>
  <si>
    <t>AR1</t>
  </si>
  <si>
    <t>HSS100</t>
    <phoneticPr fontId="1"/>
  </si>
  <si>
    <t xml:space="preserve"> </t>
    <phoneticPr fontId="1"/>
  </si>
  <si>
    <t xml:space="preserve"> </t>
    <phoneticPr fontId="1"/>
  </si>
  <si>
    <t>LCEM
_矢島</t>
    <phoneticPr fontId="1"/>
  </si>
  <si>
    <t>ENe-ST
_小野</t>
    <phoneticPr fontId="1"/>
  </si>
  <si>
    <t>Popolo
_富樫</t>
    <phoneticPr fontId="1"/>
  </si>
  <si>
    <t>BEST
_二宮3</t>
    <phoneticPr fontId="1"/>
  </si>
  <si>
    <t>ACSESCx
_吉田</t>
    <phoneticPr fontId="1"/>
  </si>
  <si>
    <t>HSS200</t>
    <phoneticPr fontId="1"/>
  </si>
  <si>
    <t xml:space="preserve"> </t>
    <phoneticPr fontId="1"/>
  </si>
  <si>
    <t xml:space="preserve"> </t>
    <phoneticPr fontId="1"/>
  </si>
  <si>
    <t>COP</t>
    <phoneticPr fontId="1"/>
  </si>
  <si>
    <t>バイパス流量</t>
    <rPh sb="4" eb="6">
      <t>リュウリョウ</t>
    </rPh>
    <phoneticPr fontId="1"/>
  </si>
  <si>
    <t>HSS200</t>
    <phoneticPr fontId="1"/>
  </si>
  <si>
    <t>図2.2.3　機器別の一次エネルギー消費量</t>
    <rPh sb="7" eb="9">
      <t>キキ</t>
    </rPh>
    <rPh sb="9" eb="10">
      <t>ベツ</t>
    </rPh>
    <rPh sb="11" eb="13">
      <t>イチジ</t>
    </rPh>
    <rPh sb="18" eb="21">
      <t>ショウヒリョウ</t>
    </rPh>
    <phoneticPr fontId="1"/>
  </si>
  <si>
    <t>図2.2.11　熱源機製造熱量</t>
    <rPh sb="8" eb="15">
      <t>ネツゲンキセイゾウネツリョウ</t>
    </rPh>
    <phoneticPr fontId="1"/>
  </si>
  <si>
    <t>図2.2.17　システムCOP</t>
    <phoneticPr fontId="1"/>
  </si>
  <si>
    <t>図2.2.4　熱源機の一次エネルギー消費量</t>
    <rPh sb="7" eb="9">
      <t>ネツゲン</t>
    </rPh>
    <rPh sb="9" eb="10">
      <t>キ</t>
    </rPh>
    <rPh sb="11" eb="13">
      <t>イチジ</t>
    </rPh>
    <rPh sb="18" eb="21">
      <t>ショウヒリョウ</t>
    </rPh>
    <phoneticPr fontId="1"/>
  </si>
  <si>
    <t>図2.2.12　熱源機の一次エネルギー消費量</t>
    <rPh sb="8" eb="11">
      <t>ネツゲンキ</t>
    </rPh>
    <rPh sb="12" eb="14">
      <t>イチジ</t>
    </rPh>
    <rPh sb="19" eb="22">
      <t>ショウヒリョウ</t>
    </rPh>
    <phoneticPr fontId="1"/>
  </si>
  <si>
    <t>図2.2.5　熱源機製造熱量</t>
    <rPh sb="7" eb="10">
      <t>ネツゲンキ</t>
    </rPh>
    <rPh sb="10" eb="14">
      <t>セイゾウネツリョウ</t>
    </rPh>
    <phoneticPr fontId="1"/>
  </si>
  <si>
    <t>図2.2.13　一次ポンプの一次エネルギー消費量　</t>
    <rPh sb="8" eb="10">
      <t>イチジ</t>
    </rPh>
    <rPh sb="14" eb="16">
      <t>イチジ</t>
    </rPh>
    <rPh sb="21" eb="24">
      <t>ショウヒリョウ</t>
    </rPh>
    <phoneticPr fontId="1"/>
  </si>
  <si>
    <t>図2.2.6　システムCOP</t>
    <phoneticPr fontId="1"/>
  </si>
  <si>
    <t>図2.2.14　二次ポンプの一次エネルギー消費量</t>
    <rPh sb="8" eb="10">
      <t>ニジ</t>
    </rPh>
    <rPh sb="14" eb="16">
      <t>イチジ</t>
    </rPh>
    <rPh sb="21" eb="24">
      <t>ショウヒリョウ</t>
    </rPh>
    <phoneticPr fontId="1"/>
  </si>
  <si>
    <t>図2.2.7　二次ポンプの一次エネルギー消費量</t>
    <rPh sb="7" eb="9">
      <t>ニジ</t>
    </rPh>
    <rPh sb="13" eb="15">
      <t>イチジ</t>
    </rPh>
    <rPh sb="20" eb="23">
      <t>ショウヒリョウ</t>
    </rPh>
    <phoneticPr fontId="1"/>
  </si>
  <si>
    <t>図2.2.15　システム全体の一次エネルギー消費量</t>
    <rPh sb="12" eb="14">
      <t>ゼンタイ</t>
    </rPh>
    <rPh sb="15" eb="17">
      <t>イチジ</t>
    </rPh>
    <rPh sb="22" eb="25">
      <t>ショウヒリョウ</t>
    </rPh>
    <phoneticPr fontId="1"/>
  </si>
  <si>
    <t>図2.2.8　バイパス流量</t>
    <rPh sb="11" eb="13">
      <t>リュウリョウ</t>
    </rPh>
    <phoneticPr fontId="1"/>
  </si>
  <si>
    <t>図2.2.16　バイパス流量</t>
    <rPh sb="12" eb="14">
      <t>リュウリョウ</t>
    </rPh>
    <phoneticPr fontId="1"/>
  </si>
  <si>
    <t>図2.2.9　熱源機製造熱量</t>
    <rPh sb="7" eb="10">
      <t>ネツゲンキ</t>
    </rPh>
    <rPh sb="10" eb="14">
      <t>セイゾウネツリョウ</t>
    </rPh>
    <phoneticPr fontId="1"/>
  </si>
  <si>
    <t>図2.2.10　システムCOP</t>
    <phoneticPr fontId="1"/>
  </si>
  <si>
    <t xml:space="preserve"> </t>
    <phoneticPr fontId="1"/>
  </si>
  <si>
    <t>LCEM</t>
    <phoneticPr fontId="1"/>
  </si>
  <si>
    <t>ENe-ST</t>
    <phoneticPr fontId="1"/>
  </si>
  <si>
    <t>Popolo</t>
    <phoneticPr fontId="1"/>
  </si>
  <si>
    <t>BEST</t>
    <phoneticPr fontId="1"/>
  </si>
  <si>
    <t>ACSES</t>
    <phoneticPr fontId="1"/>
  </si>
  <si>
    <t>EnergyPlus1</t>
    <phoneticPr fontId="1"/>
  </si>
  <si>
    <t>EnergyPlus2</t>
  </si>
  <si>
    <t>EnergyPlus2</t>
    <phoneticPr fontId="1"/>
  </si>
  <si>
    <t>1次＋2次ポンプ</t>
  </si>
  <si>
    <t>図2.2.xx　一次＋二次ポンプの一次エネルギー消費量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</si>
</sst>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color theme="1"/>
      <name val="Meiryo UI"/>
      <family val="3"/>
      <charset val="128"/>
    </font>
    <font>
      <sz val="10"/>
      <color theme="0" tint="-0.249977111117893"/>
      <name val="Meiryo UI"/>
      <family val="3"/>
      <charset val="128"/>
    </font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40" fontId="2" fillId="0" borderId="1" xfId="0" applyNumberFormat="1" applyFont="1" applyBorder="1">
      <alignment vertical="center"/>
    </xf>
    <xf numFmtId="38" fontId="2" fillId="0" borderId="1" xfId="0" applyNumberFormat="1" applyFont="1" applyFill="1" applyBorder="1">
      <alignment vertical="center"/>
    </xf>
    <xf numFmtId="38" fontId="2" fillId="2" borderId="1" xfId="0" applyNumberFormat="1" applyFont="1" applyFill="1" applyBorder="1">
      <alignment vertical="center"/>
    </xf>
    <xf numFmtId="40" fontId="3" fillId="0" borderId="0" xfId="0" applyNumberFormat="1" applyFont="1">
      <alignment vertical="center"/>
    </xf>
    <xf numFmtId="38" fontId="2" fillId="0" borderId="1" xfId="0" applyNumberFormat="1" applyFont="1" applyBorder="1">
      <alignment vertical="center"/>
    </xf>
    <xf numFmtId="38" fontId="2" fillId="0" borderId="0" xfId="1" applyFont="1">
      <alignment vertical="center"/>
    </xf>
    <xf numFmtId="40" fontId="2" fillId="0" borderId="0" xfId="1" applyNumberFormat="1" applyFont="1">
      <alignment vertical="center"/>
    </xf>
    <xf numFmtId="40" fontId="2" fillId="0" borderId="0" xfId="0" applyNumberFormat="1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8" fontId="2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772C2A"/>
      <color rgb="FF2C4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集計!$AS$6:$AS$12</c:f>
              <c:numCache>
                <c:formatCode>#,##0_);[Red]\(#,##0\)</c:formatCode>
                <c:ptCount val="7"/>
                <c:pt idx="0">
                  <c:v>1043.0495602376161</c:v>
                </c:pt>
                <c:pt idx="1">
                  <c:v>989.33006453135101</c:v>
                </c:pt>
                <c:pt idx="2">
                  <c:v>1011.46432199187</c:v>
                </c:pt>
                <c:pt idx="3">
                  <c:v>996.97482560000003</c:v>
                </c:pt>
                <c:pt idx="4">
                  <c:v>970.6</c:v>
                </c:pt>
                <c:pt idx="5">
                  <c:v>997.52837566058429</c:v>
                </c:pt>
                <c:pt idx="6">
                  <c:v>997.52837566058429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D-AC42-8E7B-5DA01FE7CEF4}"/>
            </c:ext>
          </c:extLst>
        </c:ser>
        <c:ser>
          <c:idx val="1"/>
          <c:order val="1"/>
          <c:tx>
            <c:strRef>
              <c:f>集計!$AT$5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集計!$AT$6:$AT$12</c:f>
              <c:numCache>
                <c:formatCode>#,##0_);[Red]\(#,##0\)</c:formatCode>
                <c:ptCount val="7"/>
                <c:pt idx="0">
                  <c:v>1043.0495602376161</c:v>
                </c:pt>
                <c:pt idx="1">
                  <c:v>989.33006453135101</c:v>
                </c:pt>
                <c:pt idx="2">
                  <c:v>1011.46432199187</c:v>
                </c:pt>
                <c:pt idx="3">
                  <c:v>996.97482560000003</c:v>
                </c:pt>
                <c:pt idx="4">
                  <c:v>970.6</c:v>
                </c:pt>
                <c:pt idx="5">
                  <c:v>997.52837566058429</c:v>
                </c:pt>
                <c:pt idx="6">
                  <c:v>997.52837566058429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AC42-8E7B-5DA01FE7CEF4}"/>
            </c:ext>
          </c:extLst>
        </c:ser>
        <c:ser>
          <c:idx val="2"/>
          <c:order val="2"/>
          <c:tx>
            <c:strRef>
              <c:f>集計!$AU$5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集計!$AU$6:$AU$12</c:f>
              <c:numCache>
                <c:formatCode>#,##0_);[Red]\(#,##0\)</c:formatCode>
                <c:ptCount val="7"/>
                <c:pt idx="0">
                  <c:v>1546.5041513435572</c:v>
                </c:pt>
                <c:pt idx="1">
                  <c:v>1507.37165502381</c:v>
                </c:pt>
                <c:pt idx="2">
                  <c:v>1506.7986697203</c:v>
                </c:pt>
                <c:pt idx="3">
                  <c:v>1496.9406120000001</c:v>
                </c:pt>
                <c:pt idx="4">
                  <c:v>1450</c:v>
                </c:pt>
                <c:pt idx="5">
                  <c:v>1487.3293389084529</c:v>
                </c:pt>
                <c:pt idx="6">
                  <c:v>1507.9465367647108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D-AC42-8E7B-5DA01FE7CEF4}"/>
            </c:ext>
          </c:extLst>
        </c:ser>
        <c:ser>
          <c:idx val="3"/>
          <c:order val="3"/>
          <c:tx>
            <c:strRef>
              <c:f>集計!$AV$5</c:f>
              <c:strCache>
                <c:ptCount val="1"/>
                <c:pt idx="0">
                  <c:v>AHP1冷水ポンプ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集計!$AV$6:$AV$12</c:f>
              <c:numCache>
                <c:formatCode>#,##0_);[Red]\(#,##0\)</c:formatCode>
                <c:ptCount val="7"/>
                <c:pt idx="0">
                  <c:v>26.440970566530574</c:v>
                </c:pt>
                <c:pt idx="1">
                  <c:v>33.649347361647102</c:v>
                </c:pt>
                <c:pt idx="2">
                  <c:v>40.727593083055901</c:v>
                </c:pt>
                <c:pt idx="3">
                  <c:v>34.9951632</c:v>
                </c:pt>
                <c:pt idx="4">
                  <c:v>34.81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AC42-8E7B-5DA01FE7CEF4}"/>
            </c:ext>
          </c:extLst>
        </c:ser>
        <c:ser>
          <c:idx val="4"/>
          <c:order val="4"/>
          <c:tx>
            <c:strRef>
              <c:f>集計!$AW$5</c:f>
              <c:strCache>
                <c:ptCount val="1"/>
                <c:pt idx="0">
                  <c:v>AHP2冷水ポンプ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集計!$AW$6:$AW$12</c:f>
              <c:numCache>
                <c:formatCode>#,##0_);[Red]\(#,##0\)</c:formatCode>
                <c:ptCount val="7"/>
                <c:pt idx="0">
                  <c:v>26.440970566530574</c:v>
                </c:pt>
                <c:pt idx="1">
                  <c:v>33.649347361647102</c:v>
                </c:pt>
                <c:pt idx="2">
                  <c:v>40.727593083055901</c:v>
                </c:pt>
                <c:pt idx="3">
                  <c:v>34.9951632</c:v>
                </c:pt>
                <c:pt idx="4">
                  <c:v>34.81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D-AC42-8E7B-5DA01FE7CEF4}"/>
            </c:ext>
          </c:extLst>
        </c:ser>
        <c:ser>
          <c:idx val="5"/>
          <c:order val="5"/>
          <c:tx>
            <c:strRef>
              <c:f>集計!$AX$5</c:f>
              <c:strCache>
                <c:ptCount val="1"/>
                <c:pt idx="0">
                  <c:v>AR1冷水ポンプ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集計!$AX$6:$AX$12</c:f>
              <c:numCache>
                <c:formatCode>#,##0_);[Red]\(#,##0\)</c:formatCode>
                <c:ptCount val="7"/>
                <c:pt idx="0">
                  <c:v>62.157728514048003</c:v>
                </c:pt>
                <c:pt idx="1">
                  <c:v>57.524928344445499</c:v>
                </c:pt>
                <c:pt idx="2">
                  <c:v>57.398601070919497</c:v>
                </c:pt>
                <c:pt idx="3">
                  <c:v>57.555696000000005</c:v>
                </c:pt>
                <c:pt idx="4">
                  <c:v>57.7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D-AC42-8E7B-5DA01FE7CEF4}"/>
            </c:ext>
          </c:extLst>
        </c:ser>
        <c:ser>
          <c:idx val="6"/>
          <c:order val="6"/>
          <c:tx>
            <c:strRef>
              <c:f>集計!$AY$5</c:f>
              <c:strCache>
                <c:ptCount val="1"/>
                <c:pt idx="0">
                  <c:v>二次ポンプ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集計!$AR$6:$AR$12</c:f>
              <c:strCache>
                <c:ptCount val="7"/>
                <c:pt idx="0">
                  <c:v>LCEM</c:v>
                </c:pt>
                <c:pt idx="1">
                  <c:v>ENe-ST</c:v>
                </c:pt>
                <c:pt idx="2">
                  <c:v>Popolo</c:v>
                </c:pt>
                <c:pt idx="3">
                  <c:v>BEST</c:v>
                </c:pt>
                <c:pt idx="4">
                  <c:v>ACSES</c:v>
                </c:pt>
                <c:pt idx="5">
                  <c:v>EnergyPlus1</c:v>
                </c:pt>
                <c:pt idx="6">
                  <c:v>EnergyPlus2</c:v>
                </c:pt>
              </c:strCache>
            </c:strRef>
          </c:cat>
          <c:val>
            <c:numRef>
              <c:f>集計!$AY$6:$AY$12</c:f>
              <c:numCache>
                <c:formatCode>#,##0_);[Red]\(#,##0\)</c:formatCode>
                <c:ptCount val="7"/>
                <c:pt idx="0">
                  <c:v>143.8786134348781</c:v>
                </c:pt>
                <c:pt idx="1">
                  <c:v>153.349703509622</c:v>
                </c:pt>
                <c:pt idx="2">
                  <c:v>142.24674494159501</c:v>
                </c:pt>
                <c:pt idx="3">
                  <c:v>157.78611360000002</c:v>
                </c:pt>
                <c:pt idx="4">
                  <c:v>154.80000000000001</c:v>
                </c:pt>
                <c:pt idx="5">
                  <c:v>149.12304</c:v>
                </c:pt>
                <c:pt idx="6">
                  <c:v>274.73424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BD-AC42-8E7B-5DA01FE7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505352"/>
        <c:axId val="452720488"/>
      </c:barChart>
      <c:catAx>
        <c:axId val="45650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2720488"/>
        <c:crosses val="autoZero"/>
        <c:auto val="1"/>
        <c:lblAlgn val="ctr"/>
        <c:lblOffset val="100"/>
        <c:noMultiLvlLbl val="0"/>
      </c:catAx>
      <c:valAx>
        <c:axId val="4527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65053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集計!$AI$6:$AI$11</c:f>
              <c:numCache>
                <c:formatCode>General</c:formatCode>
                <c:ptCount val="6"/>
                <c:pt idx="0">
                  <c:v>1.0767517058592302</c:v>
                </c:pt>
                <c:pt idx="1">
                  <c:v>1.4791878214306609</c:v>
                </c:pt>
                <c:pt idx="2">
                  <c:v>1.2690293854079111</c:v>
                </c:pt>
                <c:pt idx="3">
                  <c:v>1.2976396457149775</c:v>
                </c:pt>
                <c:pt idx="4">
                  <c:v>1.2330400128138388</c:v>
                </c:pt>
                <c:pt idx="5">
                  <c:v>1.1309959896510671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集計!$AJ$6:$AJ$11</c:f>
              <c:numCache>
                <c:formatCode>General</c:formatCode>
                <c:ptCount val="6"/>
                <c:pt idx="0">
                  <c:v>1.077830745329512</c:v>
                </c:pt>
                <c:pt idx="1">
                  <c:v>1.3774330597613242</c:v>
                </c:pt>
                <c:pt idx="2">
                  <c:v>1.2632305030642477</c:v>
                </c:pt>
                <c:pt idx="3">
                  <c:v>1.3017847328391228</c:v>
                </c:pt>
                <c:pt idx="4">
                  <c:v>1.2339977058785381</c:v>
                </c:pt>
                <c:pt idx="5">
                  <c:v>1.1202418264631357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集計!$AK$6:$AK$11</c:f>
              <c:numCache>
                <c:formatCode>General</c:formatCode>
                <c:ptCount val="6"/>
                <c:pt idx="0">
                  <c:v>1.054862449001883</c:v>
                </c:pt>
                <c:pt idx="1">
                  <c:v>1.3983462329507266</c:v>
                </c:pt>
                <c:pt idx="2">
                  <c:v>1.4328034320027487</c:v>
                </c:pt>
                <c:pt idx="3">
                  <c:v>1.4535870174299927</c:v>
                </c:pt>
                <c:pt idx="4">
                  <c:v>1.379095037699634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集計!$AL$6:$AL$11</c:f>
              <c:numCache>
                <c:formatCode>General</c:formatCode>
                <c:ptCount val="6"/>
                <c:pt idx="0">
                  <c:v>1.0692119809615475</c:v>
                </c:pt>
                <c:pt idx="1">
                  <c:v>1.3661216813029216</c:v>
                </c:pt>
                <c:pt idx="2">
                  <c:v>1.0858137336457794</c:v>
                </c:pt>
                <c:pt idx="3">
                  <c:v>1.102498748990032</c:v>
                </c:pt>
                <c:pt idx="4">
                  <c:v>1.0528499902822939</c:v>
                </c:pt>
                <c:pt idx="5">
                  <c:v>1.0079054470162379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集計!$AM$6:$AM$11</c:f>
              <c:numCache>
                <c:formatCode>General</c:formatCode>
                <c:ptCount val="6"/>
                <c:pt idx="0">
                  <c:v>1.1044983829342394</c:v>
                </c:pt>
                <c:pt idx="1">
                  <c:v>1.5324383098251233</c:v>
                </c:pt>
                <c:pt idx="2">
                  <c:v>1.3114585384242554</c:v>
                </c:pt>
                <c:pt idx="3">
                  <c:v>1.3366525934464022</c:v>
                </c:pt>
                <c:pt idx="4">
                  <c:v>1.2669590660312571</c:v>
                </c:pt>
                <c:pt idx="5">
                  <c:v>1.2082733991369479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集計!$AN$6:$AN$11</c:f>
              <c:numCache>
                <c:formatCode>General</c:formatCode>
                <c:ptCount val="6"/>
                <c:pt idx="0">
                  <c:v>1.1290808140130533</c:v>
                </c:pt>
                <c:pt idx="1">
                  <c:v>1.3703196663472035</c:v>
                </c:pt>
                <c:pt idx="2">
                  <c:v>1.356103552955036</c:v>
                </c:pt>
                <c:pt idx="3">
                  <c:v>1.3942373679306879</c:v>
                </c:pt>
                <c:pt idx="4">
                  <c:v>1.3094910044541215</c:v>
                </c:pt>
                <c:pt idx="5">
                  <c:v>1.356103552955036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D-9549-BEB0-FC08A8CB165F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集計!$AH$6:$AH$11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集計!$AO$6:$AO$11</c:f>
              <c:numCache>
                <c:formatCode>General</c:formatCode>
                <c:ptCount val="6"/>
                <c:pt idx="0">
                  <c:v>1.0959443706482268</c:v>
                </c:pt>
                <c:pt idx="1">
                  <c:v>1.3104768450117497</c:v>
                </c:pt>
                <c:pt idx="2">
                  <c:v>1.2932865813247911</c:v>
                </c:pt>
                <c:pt idx="3">
                  <c:v>1.332296952176889</c:v>
                </c:pt>
                <c:pt idx="4">
                  <c:v>1.2022721304410251</c:v>
                </c:pt>
                <c:pt idx="5">
                  <c:v>1.344199733289734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BA4A-9356-0810C4CF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5512"/>
        <c:axId val="459869432"/>
      </c:lineChart>
      <c:catAx>
        <c:axId val="4598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9432"/>
        <c:crosses val="autoZero"/>
        <c:auto val="1"/>
        <c:lblAlgn val="ctr"/>
        <c:lblOffset val="100"/>
        <c:noMultiLvlLbl val="0"/>
      </c:catAx>
      <c:valAx>
        <c:axId val="4598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5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集計!$AI$61:$AI$66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104.00000000000023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8-480A-AF3C-20043AEC2F78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集計!$AJ$61:$AJ$66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8-480A-AF3C-20043AEC2F78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集計!$AK$61:$AK$66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8-480A-AF3C-20043AEC2F78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集計!$AL$61:$AL$66</c:f>
              <c:numCache>
                <c:formatCode>#,##0_);[Red]\(#,##0\)</c:formatCode>
                <c:ptCount val="6"/>
                <c:pt idx="0">
                  <c:v>0.99960000000010041</c:v>
                </c:pt>
                <c:pt idx="1">
                  <c:v>0.99960000000010041</c:v>
                </c:pt>
                <c:pt idx="2">
                  <c:v>750.39959999999996</c:v>
                </c:pt>
                <c:pt idx="3">
                  <c:v>1235.1995999999999</c:v>
                </c:pt>
                <c:pt idx="4">
                  <c:v>103.95959999999991</c:v>
                </c:pt>
                <c:pt idx="5">
                  <c:v>2262.3996000000002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78-480A-AF3C-20043AEC2F78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集計!$AM$61:$AM$66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78-480A-AF3C-20043AEC2F78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集計!$AN$61:$AN$66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7-894C-B33D-DE32852FDEF1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集計!$AH$61:$AH$66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集計!$AO$61:$AO$66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5-D546-8C6A-1DF806DB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7864"/>
        <c:axId val="459865904"/>
      </c:lineChart>
      <c:catAx>
        <c:axId val="45986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5904"/>
        <c:crosses val="autoZero"/>
        <c:auto val="1"/>
        <c:lblAlgn val="ctr"/>
        <c:lblOffset val="100"/>
        <c:noMultiLvlLbl val="0"/>
      </c:catAx>
      <c:valAx>
        <c:axId val="4598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バイパス流量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78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集計!$AI$17:$AI$22</c:f>
              <c:numCache>
                <c:formatCode>#,##0_);[Red]\(#,##0\)</c:formatCode>
                <c:ptCount val="6"/>
                <c:pt idx="0">
                  <c:v>3632.6032718187894</c:v>
                </c:pt>
                <c:pt idx="1">
                  <c:v>2573.8549505037008</c:v>
                </c:pt>
                <c:pt idx="2">
                  <c:v>910.04377457844214</c:v>
                </c:pt>
                <c:pt idx="3">
                  <c:v>903.30858063045196</c:v>
                </c:pt>
                <c:pt idx="4">
                  <c:v>919.24370068076439</c:v>
                </c:pt>
                <c:pt idx="5">
                  <c:v>1003.4663284650453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集計!$AJ$17:$AJ$22</c:f>
              <c:numCache>
                <c:formatCode>#,##0_);[Red]\(#,##0\)</c:formatCode>
                <c:ptCount val="6"/>
                <c:pt idx="0">
                  <c:v>3486.0317840865118</c:v>
                </c:pt>
                <c:pt idx="1">
                  <c:v>2667.2881397700562</c:v>
                </c:pt>
                <c:pt idx="2">
                  <c:v>839.50360244992601</c:v>
                </c:pt>
                <c:pt idx="3">
                  <c:v>839.50360244992601</c:v>
                </c:pt>
                <c:pt idx="4">
                  <c:v>839.50360244992601</c:v>
                </c:pt>
                <c:pt idx="5">
                  <c:v>890.5807474231201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集計!$AK$17:$AK$22</c:f>
              <c:numCache>
                <c:formatCode>#,##0_);[Red]\(#,##0\)</c:formatCode>
                <c:ptCount val="6"/>
                <c:pt idx="0">
                  <c:v>3529.7273137040402</c:v>
                </c:pt>
                <c:pt idx="1">
                  <c:v>2684.8371247024797</c:v>
                </c:pt>
                <c:pt idx="2">
                  <c:v>746.865324085162</c:v>
                </c:pt>
                <c:pt idx="3">
                  <c:v>743.35204464183005</c:v>
                </c:pt>
                <c:pt idx="4">
                  <c:v>756.61732391091402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集計!$AL$17:$AL$22</c:f>
              <c:numCache>
                <c:formatCode>#,##0_);[Red]\(#,##0\)</c:formatCode>
                <c:ptCount val="6"/>
                <c:pt idx="0">
                  <c:v>3490.8902631999999</c:v>
                </c:pt>
                <c:pt idx="1">
                  <c:v>2687.6380288</c:v>
                </c:pt>
                <c:pt idx="2">
                  <c:v>1007.410608</c:v>
                </c:pt>
                <c:pt idx="3">
                  <c:v>1007.410608</c:v>
                </c:pt>
                <c:pt idx="4">
                  <c:v>1007.4361792</c:v>
                </c:pt>
                <c:pt idx="5">
                  <c:v>1039.9867960000001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集計!$AM$17:$AM$22</c:f>
              <c:numCache>
                <c:formatCode>#,##0_);[Red]\(#,##0\)</c:formatCode>
                <c:ptCount val="6"/>
                <c:pt idx="0">
                  <c:v>3391.2</c:v>
                </c:pt>
                <c:pt idx="1">
                  <c:v>2366.6</c:v>
                </c:pt>
                <c:pt idx="2">
                  <c:v>812.4</c:v>
                </c:pt>
                <c:pt idx="3">
                  <c:v>812.4</c:v>
                </c:pt>
                <c:pt idx="4">
                  <c:v>812.4</c:v>
                </c:pt>
                <c:pt idx="5">
                  <c:v>834.3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集計!$AN$17:$AN$22</c:f>
              <c:numCache>
                <c:formatCode>#,##0_);[Red]\(#,##0\)</c:formatCode>
                <c:ptCount val="6"/>
                <c:pt idx="0">
                  <c:v>3482.3860902296215</c:v>
                </c:pt>
                <c:pt idx="1">
                  <c:v>2843.0746096078356</c:v>
                </c:pt>
                <c:pt idx="2">
                  <c:v>862.33256913167713</c:v>
                </c:pt>
                <c:pt idx="3">
                  <c:v>853.49142125520598</c:v>
                </c:pt>
                <c:pt idx="4">
                  <c:v>872.88635649998912</c:v>
                </c:pt>
                <c:pt idx="5">
                  <c:v>862.33256913167713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C-9849-89E2-0F477A5E7FA9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集計!$AH$17:$AH$22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集計!$AO$17:$AO$22</c:f>
              <c:numCache>
                <c:formatCode>#,##0_);[Red]\(#,##0\)</c:formatCode>
                <c:ptCount val="6"/>
                <c:pt idx="0">
                  <c:v>3503.0032880858794</c:v>
                </c:pt>
                <c:pt idx="1">
                  <c:v>2884.5662798463827</c:v>
                </c:pt>
                <c:pt idx="2">
                  <c:v>875.38906204209707</c:v>
                </c:pt>
                <c:pt idx="3">
                  <c:v>865.54145364355145</c:v>
                </c:pt>
                <c:pt idx="4">
                  <c:v>898.62186088917406</c:v>
                </c:pt>
                <c:pt idx="5">
                  <c:v>838.98040940073315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F-AC4B-9282-59DB10E6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6296"/>
        <c:axId val="459863552"/>
      </c:lineChart>
      <c:catAx>
        <c:axId val="45986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3552"/>
        <c:crosses val="autoZero"/>
        <c:auto val="1"/>
        <c:lblAlgn val="ctr"/>
        <c:lblOffset val="100"/>
        <c:noMultiLvlLbl val="0"/>
      </c:catAx>
      <c:valAx>
        <c:axId val="4598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62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集計!$AI$28:$AI$33</c:f>
              <c:numCache>
                <c:formatCode>#,##0_);[Red]\(#,##0\)</c:formatCode>
                <c:ptCount val="6"/>
                <c:pt idx="0">
                  <c:v>115.03966964710915</c:v>
                </c:pt>
                <c:pt idx="1">
                  <c:v>115.03966964710915</c:v>
                </c:pt>
                <c:pt idx="2">
                  <c:v>52.881941133061147</c:v>
                </c:pt>
                <c:pt idx="3">
                  <c:v>52.881941133061147</c:v>
                </c:pt>
                <c:pt idx="4">
                  <c:v>52.881941133061147</c:v>
                </c:pt>
                <c:pt idx="5">
                  <c:v>115.03966964710915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集計!$AJ$28:$AJ$33</c:f>
              <c:numCache>
                <c:formatCode>#,##0_);[Red]\(#,##0\)</c:formatCode>
                <c:ptCount val="6"/>
                <c:pt idx="0">
                  <c:v>124.8236230677397</c:v>
                </c:pt>
                <c:pt idx="1">
                  <c:v>124.8236230677397</c:v>
                </c:pt>
                <c:pt idx="2">
                  <c:v>67.298694723294204</c:v>
                </c:pt>
                <c:pt idx="3">
                  <c:v>67.298694723294204</c:v>
                </c:pt>
                <c:pt idx="4">
                  <c:v>67.298694723294204</c:v>
                </c:pt>
                <c:pt idx="5">
                  <c:v>124.8236230677397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集計!$AK$28:$AK$33</c:f>
              <c:numCache>
                <c:formatCode>#,##0_);[Red]\(#,##0\)</c:formatCode>
                <c:ptCount val="6"/>
                <c:pt idx="0">
                  <c:v>138.8537872370313</c:v>
                </c:pt>
                <c:pt idx="1">
                  <c:v>138.8537872370313</c:v>
                </c:pt>
                <c:pt idx="2">
                  <c:v>81.455186166111801</c:v>
                </c:pt>
                <c:pt idx="3">
                  <c:v>81.455186166111801</c:v>
                </c:pt>
                <c:pt idx="4">
                  <c:v>81.455186166111801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集計!$AL$28:$AL$33</c:f>
              <c:numCache>
                <c:formatCode>#,##0_);[Red]\(#,##0\)</c:formatCode>
                <c:ptCount val="6"/>
                <c:pt idx="0">
                  <c:v>127.5460224</c:v>
                </c:pt>
                <c:pt idx="1">
                  <c:v>127.5460224</c:v>
                </c:pt>
                <c:pt idx="2">
                  <c:v>69.990326400000001</c:v>
                </c:pt>
                <c:pt idx="3">
                  <c:v>69.990326400000001</c:v>
                </c:pt>
                <c:pt idx="4">
                  <c:v>69.990326400000001</c:v>
                </c:pt>
                <c:pt idx="5">
                  <c:v>127.5460224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集計!$AM$28:$AM$33</c:f>
              <c:numCache>
                <c:formatCode>#,##0_);[Red]\(#,##0\)</c:formatCode>
                <c:ptCount val="6"/>
                <c:pt idx="0">
                  <c:v>127.32000000000001</c:v>
                </c:pt>
                <c:pt idx="1">
                  <c:v>127.32000000000001</c:v>
                </c:pt>
                <c:pt idx="2">
                  <c:v>69.62</c:v>
                </c:pt>
                <c:pt idx="3">
                  <c:v>69.62</c:v>
                </c:pt>
                <c:pt idx="4">
                  <c:v>69.62</c:v>
                </c:pt>
                <c:pt idx="5">
                  <c:v>127.32000000000001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集計!$AN$28:$AN$33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3-3445-96AD-24336E0D1AF9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集計!$AH$28:$AH$33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集計!$AO$28:$AO$33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8-D249-9E43-BA1EA1D4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4728"/>
        <c:axId val="459865120"/>
      </c:lineChart>
      <c:catAx>
        <c:axId val="45986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5120"/>
        <c:crosses val="autoZero"/>
        <c:auto val="1"/>
        <c:lblAlgn val="ctr"/>
        <c:lblOffset val="100"/>
        <c:noMultiLvlLbl val="0"/>
      </c:catAx>
      <c:valAx>
        <c:axId val="4598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4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集計!$AI$39:$AI$44</c:f>
              <c:numCache>
                <c:formatCode>#,##0_);[Red]\(#,##0\)</c:formatCode>
                <c:ptCount val="6"/>
                <c:pt idx="0">
                  <c:v>143.8786134348781</c:v>
                </c:pt>
                <c:pt idx="1">
                  <c:v>143.8786134348781</c:v>
                </c:pt>
                <c:pt idx="2">
                  <c:v>43.163584030463419</c:v>
                </c:pt>
                <c:pt idx="3">
                  <c:v>21.581792015231748</c:v>
                </c:pt>
                <c:pt idx="4">
                  <c:v>71.939306717439081</c:v>
                </c:pt>
                <c:pt idx="5">
                  <c:v>43.163584030463419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集計!$AJ$39:$AJ$44</c:f>
              <c:numCache>
                <c:formatCode>#,##0_);[Red]\(#,##0\)</c:formatCode>
                <c:ptCount val="6"/>
                <c:pt idx="0">
                  <c:v>153.349703509622</c:v>
                </c:pt>
                <c:pt idx="1">
                  <c:v>153.349703509622</c:v>
                </c:pt>
                <c:pt idx="2">
                  <c:v>57.094376510942602</c:v>
                </c:pt>
                <c:pt idx="3">
                  <c:v>28.547188255471301</c:v>
                </c:pt>
                <c:pt idx="4">
                  <c:v>79.928613426908697</c:v>
                </c:pt>
                <c:pt idx="5">
                  <c:v>71.524943552271907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集計!$AK$39:$AK$44</c:f>
              <c:numCache>
                <c:formatCode>#,##0_);[Red]\(#,##0\)</c:formatCode>
                <c:ptCount val="6"/>
                <c:pt idx="0">
                  <c:v>142.24674494159501</c:v>
                </c:pt>
                <c:pt idx="1">
                  <c:v>142.24674494159501</c:v>
                </c:pt>
                <c:pt idx="2">
                  <c:v>43.071235551000797</c:v>
                </c:pt>
                <c:pt idx="3">
                  <c:v>31.083245216237799</c:v>
                </c:pt>
                <c:pt idx="4">
                  <c:v>76.085204287258506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集計!$AL$39:$AL$44</c:f>
              <c:numCache>
                <c:formatCode>#,##0_);[Red]\(#,##0\)</c:formatCode>
                <c:ptCount val="6"/>
                <c:pt idx="0">
                  <c:v>157.78611360000002</c:v>
                </c:pt>
                <c:pt idx="1">
                  <c:v>157.78611360000002</c:v>
                </c:pt>
                <c:pt idx="2">
                  <c:v>47.908228799999996</c:v>
                </c:pt>
                <c:pt idx="3">
                  <c:v>30.878004799999999</c:v>
                </c:pt>
                <c:pt idx="4">
                  <c:v>83.143683199999998</c:v>
                </c:pt>
                <c:pt idx="5">
                  <c:v>47.908228799999996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集計!$AM$39:$AM$44</c:f>
              <c:numCache>
                <c:formatCode>#,##0_);[Red]\(#,##0\)</c:formatCode>
                <c:ptCount val="6"/>
                <c:pt idx="0">
                  <c:v>154.80000000000001</c:v>
                </c:pt>
                <c:pt idx="1">
                  <c:v>154.80000000000001</c:v>
                </c:pt>
                <c:pt idx="2">
                  <c:v>46.43</c:v>
                </c:pt>
                <c:pt idx="3">
                  <c:v>28.93</c:v>
                </c:pt>
                <c:pt idx="4">
                  <c:v>79.040000000000006</c:v>
                </c:pt>
                <c:pt idx="5">
                  <c:v>46.43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集計!$AN$39:$AN$44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8-2C4C-BEAD-A00CC5C61FDC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集計!$AH$39:$AH$44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集計!$AO$39:$AO$44</c:f>
              <c:numCache>
                <c:formatCode>#,##0_);[Red]\(#,##0\)</c:formatCode>
                <c:ptCount val="6"/>
                <c:pt idx="0">
                  <c:v>274.73424</c:v>
                </c:pt>
                <c:pt idx="1">
                  <c:v>274.73424</c:v>
                </c:pt>
                <c:pt idx="2">
                  <c:v>85.865530949126921</c:v>
                </c:pt>
                <c:pt idx="3">
                  <c:v>60.159060212954628</c:v>
                </c:pt>
                <c:pt idx="4">
                  <c:v>154.59341474173206</c:v>
                </c:pt>
                <c:pt idx="5">
                  <c:v>85.865530949126921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3-DD4A-BD2E-1B6CAE195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8648"/>
        <c:axId val="459866688"/>
      </c:lineChart>
      <c:catAx>
        <c:axId val="45986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6688"/>
        <c:crosses val="autoZero"/>
        <c:auto val="1"/>
        <c:lblAlgn val="ctr"/>
        <c:lblOffset val="100"/>
        <c:noMultiLvlLbl val="0"/>
      </c:catAx>
      <c:valAx>
        <c:axId val="4598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8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集計!$AI$50:$AI$55</c:f>
              <c:numCache>
                <c:formatCode>#,##0_);[Red]\(#,##0\)</c:formatCode>
                <c:ptCount val="6"/>
                <c:pt idx="0">
                  <c:v>3891.5215549007767</c:v>
                </c:pt>
                <c:pt idx="1">
                  <c:v>2832.7732335856881</c:v>
                </c:pt>
                <c:pt idx="2">
                  <c:v>1006.0892997419668</c:v>
                </c:pt>
                <c:pt idx="3">
                  <c:v>977.77231377874489</c:v>
                </c:pt>
                <c:pt idx="4">
                  <c:v>1044.0649485312647</c:v>
                </c:pt>
                <c:pt idx="5">
                  <c:v>1161.6695821426176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6F9-AFBC-1FFFD88E3572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集計!$AJ$50:$AJ$55</c:f>
              <c:numCache>
                <c:formatCode>#,##0_);[Red]\(#,##0\)</c:formatCode>
                <c:ptCount val="6"/>
                <c:pt idx="0">
                  <c:v>3764.2051106638733</c:v>
                </c:pt>
                <c:pt idx="1">
                  <c:v>2945.4614663474176</c:v>
                </c:pt>
                <c:pt idx="2">
                  <c:v>963.89667368416281</c:v>
                </c:pt>
                <c:pt idx="3">
                  <c:v>935.34948542869142</c:v>
                </c:pt>
                <c:pt idx="4">
                  <c:v>986.73091060012882</c:v>
                </c:pt>
                <c:pt idx="5">
                  <c:v>1086.9293140431316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46F9-AFBC-1FFFD88E3572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集計!$AK$50:$AK$55</c:f>
              <c:numCache>
                <c:formatCode>#,##0_);[Red]\(#,##0\)</c:formatCode>
                <c:ptCount val="6"/>
                <c:pt idx="0">
                  <c:v>3810.8278458826667</c:v>
                </c:pt>
                <c:pt idx="1">
                  <c:v>2965.9376568811062</c:v>
                </c:pt>
                <c:pt idx="2">
                  <c:v>871.39174580227461</c:v>
                </c:pt>
                <c:pt idx="3">
                  <c:v>855.89047602417963</c:v>
                </c:pt>
                <c:pt idx="4">
                  <c:v>914.1577143642844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46F9-AFBC-1FFFD88E3572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集計!$AL$50:$AL$55</c:f>
              <c:numCache>
                <c:formatCode>#,##0_);[Red]\(#,##0\)</c:formatCode>
                <c:ptCount val="6"/>
                <c:pt idx="0">
                  <c:v>3776.2223992000004</c:v>
                </c:pt>
                <c:pt idx="1">
                  <c:v>2972.9701648000005</c:v>
                </c:pt>
                <c:pt idx="2">
                  <c:v>1125.3091632000001</c:v>
                </c:pt>
                <c:pt idx="3">
                  <c:v>1108.2789392000002</c:v>
                </c:pt>
                <c:pt idx="4">
                  <c:v>1160.5701887999999</c:v>
                </c:pt>
                <c:pt idx="5">
                  <c:v>1215.4410472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46F9-AFBC-1FFFD88E3572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集計!$AM$50:$AM$55</c:f>
              <c:numCache>
                <c:formatCode>#,##0_);[Red]\(#,##0\)</c:formatCode>
                <c:ptCount val="6"/>
                <c:pt idx="0">
                  <c:v>3673.3199999999997</c:v>
                </c:pt>
                <c:pt idx="1">
                  <c:v>2648.72</c:v>
                </c:pt>
                <c:pt idx="2">
                  <c:v>928.44999999999993</c:v>
                </c:pt>
                <c:pt idx="3">
                  <c:v>910.94999999999993</c:v>
                </c:pt>
                <c:pt idx="4">
                  <c:v>961.06</c:v>
                </c:pt>
                <c:pt idx="5">
                  <c:v>1008.0499999999998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46F9-AFBC-1FFFD88E3572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集計!$AN$50:$AN$55</c:f>
              <c:numCache>
                <c:formatCode>#,##0_);[Red]\(#,##0\)</c:formatCode>
                <c:ptCount val="6"/>
                <c:pt idx="0">
                  <c:v>3631.5091302296214</c:v>
                </c:pt>
                <c:pt idx="1">
                  <c:v>2992.1976496078355</c:v>
                </c:pt>
                <c:pt idx="2">
                  <c:v>907.06948113216185</c:v>
                </c:pt>
                <c:pt idx="3">
                  <c:v>875.8598772553504</c:v>
                </c:pt>
                <c:pt idx="4">
                  <c:v>947.44787650098601</c:v>
                </c:pt>
                <c:pt idx="5">
                  <c:v>907.06948113216185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4-4847-BD35-4B8245DAD7FA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集計!$AH$50:$AH$55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集計!$AO$50:$AO$55</c:f>
              <c:numCache>
                <c:formatCode>#,##0_);[Red]\(#,##0\)</c:formatCode>
                <c:ptCount val="6"/>
                <c:pt idx="0">
                  <c:v>3777.7375280858796</c:v>
                </c:pt>
                <c:pt idx="1">
                  <c:v>3159.3005198463825</c:v>
                </c:pt>
                <c:pt idx="2">
                  <c:v>961.25459299122394</c:v>
                </c:pt>
                <c:pt idx="3">
                  <c:v>925.70051385650606</c:v>
                </c:pt>
                <c:pt idx="4">
                  <c:v>1053.215275630906</c:v>
                </c:pt>
                <c:pt idx="5">
                  <c:v>924.84594034986003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E-7649-9FFE-BA2AC060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08808"/>
        <c:axId val="463212336"/>
      </c:lineChart>
      <c:catAx>
        <c:axId val="4632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3212336"/>
        <c:crosses val="autoZero"/>
        <c:auto val="1"/>
        <c:lblAlgn val="ctr"/>
        <c:lblOffset val="100"/>
        <c:noMultiLvlLbl val="0"/>
      </c:catAx>
      <c:valAx>
        <c:axId val="463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3208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集計!$AI$2</c:f>
              <c:strCache>
                <c:ptCount val="1"/>
                <c:pt idx="0">
                  <c:v>LCEM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集計!$AH$72:$AH$77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集計!$AI$72:$AI$77</c:f>
              <c:numCache>
                <c:formatCode>#,##0_);[Red]\(#,##0\)</c:formatCode>
                <c:ptCount val="6"/>
                <c:pt idx="0">
                  <c:v>258.91828308198728</c:v>
                </c:pt>
                <c:pt idx="1">
                  <c:v>258.91828308198728</c:v>
                </c:pt>
                <c:pt idx="2">
                  <c:v>96.045525163524559</c:v>
                </c:pt>
                <c:pt idx="3">
                  <c:v>74.463733148292903</c:v>
                </c:pt>
                <c:pt idx="4">
                  <c:v>124.82124785050023</c:v>
                </c:pt>
                <c:pt idx="5">
                  <c:v>158.20325367757258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F-0247-89BB-3677AFF1B471}"/>
            </c:ext>
          </c:extLst>
        </c:ser>
        <c:ser>
          <c:idx val="2"/>
          <c:order val="1"/>
          <c:tx>
            <c:strRef>
              <c:f>集計!$AJ$2</c:f>
              <c:strCache>
                <c:ptCount val="1"/>
                <c:pt idx="0">
                  <c:v>ENe-ST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集計!$AH$72:$AH$77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集計!$AJ$72:$AJ$77</c:f>
              <c:numCache>
                <c:formatCode>#,##0_);[Red]\(#,##0\)</c:formatCode>
                <c:ptCount val="6"/>
                <c:pt idx="0">
                  <c:v>278.17332657736171</c:v>
                </c:pt>
                <c:pt idx="1">
                  <c:v>278.17332657736171</c:v>
                </c:pt>
                <c:pt idx="2">
                  <c:v>124.3930712342368</c:v>
                </c:pt>
                <c:pt idx="3">
                  <c:v>95.845882978765502</c:v>
                </c:pt>
                <c:pt idx="4">
                  <c:v>147.2273081502029</c:v>
                </c:pt>
                <c:pt idx="5">
                  <c:v>196.34856662001161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F-0247-89BB-3677AFF1B471}"/>
            </c:ext>
          </c:extLst>
        </c:ser>
        <c:ser>
          <c:idx val="3"/>
          <c:order val="2"/>
          <c:tx>
            <c:strRef>
              <c:f>集計!$AK$2</c:f>
              <c:strCache>
                <c:ptCount val="1"/>
                <c:pt idx="0">
                  <c:v>Popolo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集計!$AH$72:$AH$77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集計!$AK$72:$AK$77</c:f>
              <c:numCache>
                <c:formatCode>#,##0_);[Red]\(#,##0\)</c:formatCode>
                <c:ptCount val="6"/>
                <c:pt idx="0">
                  <c:v>281.10053217862628</c:v>
                </c:pt>
                <c:pt idx="1">
                  <c:v>281.10053217862628</c:v>
                </c:pt>
                <c:pt idx="2">
                  <c:v>124.5264217171126</c:v>
                </c:pt>
                <c:pt idx="3">
                  <c:v>112.5384313823496</c:v>
                </c:pt>
                <c:pt idx="4">
                  <c:v>157.54039045337032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F-0247-89BB-3677AFF1B471}"/>
            </c:ext>
          </c:extLst>
        </c:ser>
        <c:ser>
          <c:idx val="4"/>
          <c:order val="3"/>
          <c:tx>
            <c:strRef>
              <c:f>集計!$AL$2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集計!$AH$72:$AH$77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集計!$AL$72:$AL$77</c:f>
              <c:numCache>
                <c:formatCode>#,##0_);[Red]\(#,##0\)</c:formatCode>
                <c:ptCount val="6"/>
                <c:pt idx="0">
                  <c:v>285.33213599999999</c:v>
                </c:pt>
                <c:pt idx="1">
                  <c:v>285.33213599999999</c:v>
                </c:pt>
                <c:pt idx="2">
                  <c:v>117.8985552</c:v>
                </c:pt>
                <c:pt idx="3">
                  <c:v>100.8683312</c:v>
                </c:pt>
                <c:pt idx="4">
                  <c:v>153.13400960000001</c:v>
                </c:pt>
                <c:pt idx="5">
                  <c:v>175.45425119999999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F-0247-89BB-3677AFF1B471}"/>
            </c:ext>
          </c:extLst>
        </c:ser>
        <c:ser>
          <c:idx val="6"/>
          <c:order val="4"/>
          <c:tx>
            <c:strRef>
              <c:f>集計!$AM$2</c:f>
              <c:strCache>
                <c:ptCount val="1"/>
                <c:pt idx="0">
                  <c:v>ACSES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集計!$AH$72:$AH$77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集計!$AM$72:$AM$77</c:f>
              <c:numCache>
                <c:formatCode>#,##0_);[Red]\(#,##0\)</c:formatCode>
                <c:ptCount val="6"/>
                <c:pt idx="0">
                  <c:v>282.12</c:v>
                </c:pt>
                <c:pt idx="1">
                  <c:v>282.12</c:v>
                </c:pt>
                <c:pt idx="2">
                  <c:v>116.05000000000001</c:v>
                </c:pt>
                <c:pt idx="3">
                  <c:v>98.550000000000011</c:v>
                </c:pt>
                <c:pt idx="4">
                  <c:v>148.66000000000003</c:v>
                </c:pt>
                <c:pt idx="5">
                  <c:v>173.75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F-0247-89BB-3677AFF1B471}"/>
            </c:ext>
          </c:extLst>
        </c:ser>
        <c:ser>
          <c:idx val="0"/>
          <c:order val="5"/>
          <c:tx>
            <c:strRef>
              <c:f>集計!$AN$2</c:f>
              <c:strCache>
                <c:ptCount val="1"/>
                <c:pt idx="0">
                  <c:v>EnergyPlus1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集計!$AH$72:$AH$77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集計!$AN$72:$AN$77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F-0247-89BB-3677AFF1B471}"/>
            </c:ext>
          </c:extLst>
        </c:ser>
        <c:ser>
          <c:idx val="5"/>
          <c:order val="6"/>
          <c:tx>
            <c:strRef>
              <c:f>集計!$AO$2</c:f>
              <c:strCache>
                <c:ptCount val="1"/>
                <c:pt idx="0">
                  <c:v>EnergyPlus2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集計!$AH$72:$AH$77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集計!$AO$72:$AO$77</c:f>
              <c:numCache>
                <c:formatCode>#,##0_);[Red]\(#,##0\)</c:formatCode>
                <c:ptCount val="6"/>
                <c:pt idx="0">
                  <c:v>274.73424</c:v>
                </c:pt>
                <c:pt idx="1">
                  <c:v>274.73424</c:v>
                </c:pt>
                <c:pt idx="2">
                  <c:v>85.865530949126921</c:v>
                </c:pt>
                <c:pt idx="3">
                  <c:v>60.159060212954628</c:v>
                </c:pt>
                <c:pt idx="4">
                  <c:v>154.59341474173206</c:v>
                </c:pt>
                <c:pt idx="5">
                  <c:v>85.865530949126921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AF-0247-89BB-3677AFF1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868648"/>
        <c:axId val="459866688"/>
      </c:lineChart>
      <c:catAx>
        <c:axId val="45986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6688"/>
        <c:crosses val="autoZero"/>
        <c:auto val="1"/>
        <c:lblAlgn val="ctr"/>
        <c:lblOffset val="100"/>
        <c:noMultiLvlLbl val="0"/>
      </c:catAx>
      <c:valAx>
        <c:axId val="4598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8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EnergyPlus_20211018!$R$7:$R$12</c:f>
              <c:numCache>
                <c:formatCode>#,##0_);[Red]\(#,##0\)</c:formatCode>
                <c:ptCount val="6"/>
                <c:pt idx="0">
                  <c:v>3503.0032880858794</c:v>
                </c:pt>
                <c:pt idx="1">
                  <c:v>2884.5662798463827</c:v>
                </c:pt>
                <c:pt idx="2">
                  <c:v>875.38906204209707</c:v>
                </c:pt>
                <c:pt idx="3">
                  <c:v>865.54145364355145</c:v>
                </c:pt>
                <c:pt idx="4">
                  <c:v>898.62186088917406</c:v>
                </c:pt>
                <c:pt idx="5">
                  <c:v>838.98040940073315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545-9DE4-6B1A5DE4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9768"/>
        <c:axId val="465394472"/>
      </c:lineChart>
      <c:catAx>
        <c:axId val="4653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4472"/>
        <c:crosses val="autoZero"/>
        <c:auto val="1"/>
        <c:lblAlgn val="ctr"/>
        <c:lblOffset val="100"/>
        <c:noMultiLvlLbl val="0"/>
      </c:catAx>
      <c:valAx>
        <c:axId val="4653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9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EnergyPlus_20211018!$T$7:$T$12</c:f>
              <c:numCache>
                <c:formatCode>#,##0_);[Red]\(#,##0\)</c:formatCode>
                <c:ptCount val="6"/>
                <c:pt idx="0">
                  <c:v>274.73424</c:v>
                </c:pt>
                <c:pt idx="1">
                  <c:v>274.73424</c:v>
                </c:pt>
                <c:pt idx="2">
                  <c:v>85.865530949126921</c:v>
                </c:pt>
                <c:pt idx="3">
                  <c:v>60.159060212954628</c:v>
                </c:pt>
                <c:pt idx="4">
                  <c:v>154.59341474173206</c:v>
                </c:pt>
                <c:pt idx="5">
                  <c:v>85.865530949126921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2-FA4B-B286-17F28E3D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7416"/>
        <c:axId val="465388984"/>
      </c:lineChart>
      <c:catAx>
        <c:axId val="4653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8984"/>
        <c:crosses val="autoZero"/>
        <c:auto val="1"/>
        <c:lblAlgn val="ctr"/>
        <c:lblOffset val="100"/>
        <c:noMultiLvlLbl val="0"/>
      </c:catAx>
      <c:valAx>
        <c:axId val="4653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7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EnergyPlus_20211018!$U$7:$U$12</c:f>
              <c:numCache>
                <c:formatCode>#,##0_);[Red]\(#,##0\)</c:formatCode>
                <c:ptCount val="6"/>
                <c:pt idx="0">
                  <c:v>3777.7375280858796</c:v>
                </c:pt>
                <c:pt idx="1">
                  <c:v>3159.3005198463825</c:v>
                </c:pt>
                <c:pt idx="2">
                  <c:v>961.25459299122394</c:v>
                </c:pt>
                <c:pt idx="3">
                  <c:v>925.70051385650606</c:v>
                </c:pt>
                <c:pt idx="4">
                  <c:v>1053.215275630906</c:v>
                </c:pt>
                <c:pt idx="5">
                  <c:v>924.84594034986003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4-F246-A2FC-171B3960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8200"/>
        <c:axId val="465394080"/>
      </c:lineChart>
      <c:catAx>
        <c:axId val="4653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4080"/>
        <c:crosses val="autoZero"/>
        <c:auto val="1"/>
        <c:lblAlgn val="ctr"/>
        <c:lblOffset val="100"/>
        <c:noMultiLvlLbl val="0"/>
      </c:catAx>
      <c:valAx>
        <c:axId val="4653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8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集計!$AS$15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集計!$AQ$16:$AR$35</c:f>
              <c:multiLvlStrCache>
                <c:ptCount val="20"/>
                <c:lvl>
                  <c:pt idx="0">
                    <c:v>HSS100</c:v>
                  </c:pt>
                  <c:pt idx="1">
                    <c:v>HSS110</c:v>
                  </c:pt>
                  <c:pt idx="3">
                    <c:v>HSS100</c:v>
                  </c:pt>
                  <c:pt idx="4">
                    <c:v>HSS110</c:v>
                  </c:pt>
                  <c:pt idx="6">
                    <c:v>HSS100</c:v>
                  </c:pt>
                  <c:pt idx="7">
                    <c:v>HSS110</c:v>
                  </c:pt>
                  <c:pt idx="9">
                    <c:v>HSS100</c:v>
                  </c:pt>
                  <c:pt idx="10">
                    <c:v>HSS110</c:v>
                  </c:pt>
                  <c:pt idx="12">
                    <c:v>HSS100</c:v>
                  </c:pt>
                  <c:pt idx="13">
                    <c:v>HSS110</c:v>
                  </c:pt>
                  <c:pt idx="15">
                    <c:v>HSS100</c:v>
                  </c:pt>
                  <c:pt idx="16">
                    <c:v>HSS110</c:v>
                  </c:pt>
                  <c:pt idx="18">
                    <c:v>HSS100</c:v>
                  </c:pt>
                  <c:pt idx="19">
                    <c:v>HSS110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集計!$AS$16:$AS$35</c:f>
              <c:numCache>
                <c:formatCode>#,##0_);[Red]\(#,##0\)</c:formatCode>
                <c:ptCount val="20"/>
                <c:pt idx="0">
                  <c:v>1043.0495602376161</c:v>
                </c:pt>
                <c:pt idx="1">
                  <c:v>587.02628959814956</c:v>
                </c:pt>
                <c:pt idx="3">
                  <c:v>989.33006453135101</c:v>
                </c:pt>
                <c:pt idx="4">
                  <c:v>654.08130888240805</c:v>
                </c:pt>
                <c:pt idx="6">
                  <c:v>1011.46432199187</c:v>
                </c:pt>
                <c:pt idx="7">
                  <c:v>639.94121091297495</c:v>
                </c:pt>
                <c:pt idx="9">
                  <c:v>996.97482560000003</c:v>
                </c:pt>
                <c:pt idx="10">
                  <c:v>665.16683839999996</c:v>
                </c:pt>
                <c:pt idx="12">
                  <c:v>970.6</c:v>
                </c:pt>
                <c:pt idx="13">
                  <c:v>528.29999999999995</c:v>
                </c:pt>
                <c:pt idx="15">
                  <c:v>997.52837566058429</c:v>
                </c:pt>
                <c:pt idx="16" formatCode="General">
                  <c:v>677.87263534969145</c:v>
                </c:pt>
                <c:pt idx="18">
                  <c:v>997.52837566058429</c:v>
                </c:pt>
                <c:pt idx="19">
                  <c:v>688.30987154083596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E-B749-B52F-261930795A5D}"/>
            </c:ext>
          </c:extLst>
        </c:ser>
        <c:ser>
          <c:idx val="1"/>
          <c:order val="1"/>
          <c:tx>
            <c:strRef>
              <c:f>集計!$AT$15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集計!$AQ$16:$AR$35</c:f>
              <c:multiLvlStrCache>
                <c:ptCount val="20"/>
                <c:lvl>
                  <c:pt idx="0">
                    <c:v>HSS100</c:v>
                  </c:pt>
                  <c:pt idx="1">
                    <c:v>HSS110</c:v>
                  </c:pt>
                  <c:pt idx="3">
                    <c:v>HSS100</c:v>
                  </c:pt>
                  <c:pt idx="4">
                    <c:v>HSS110</c:v>
                  </c:pt>
                  <c:pt idx="6">
                    <c:v>HSS100</c:v>
                  </c:pt>
                  <c:pt idx="7">
                    <c:v>HSS110</c:v>
                  </c:pt>
                  <c:pt idx="9">
                    <c:v>HSS100</c:v>
                  </c:pt>
                  <c:pt idx="10">
                    <c:v>HSS110</c:v>
                  </c:pt>
                  <c:pt idx="12">
                    <c:v>HSS100</c:v>
                  </c:pt>
                  <c:pt idx="13">
                    <c:v>HSS110</c:v>
                  </c:pt>
                  <c:pt idx="15">
                    <c:v>HSS100</c:v>
                  </c:pt>
                  <c:pt idx="16">
                    <c:v>HSS110</c:v>
                  </c:pt>
                  <c:pt idx="18">
                    <c:v>HSS100</c:v>
                  </c:pt>
                  <c:pt idx="19">
                    <c:v>HSS110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集計!$AT$16:$AT$35</c:f>
              <c:numCache>
                <c:formatCode>#,##0_);[Red]\(#,##0\)</c:formatCode>
                <c:ptCount val="20"/>
                <c:pt idx="0">
                  <c:v>1043.0495602376161</c:v>
                </c:pt>
                <c:pt idx="1">
                  <c:v>587.02628959814956</c:v>
                </c:pt>
                <c:pt idx="3">
                  <c:v>989.33006453135101</c:v>
                </c:pt>
                <c:pt idx="4">
                  <c:v>654.08130888240805</c:v>
                </c:pt>
                <c:pt idx="6">
                  <c:v>1011.46432199187</c:v>
                </c:pt>
                <c:pt idx="7">
                  <c:v>639.94121091297495</c:v>
                </c:pt>
                <c:pt idx="9">
                  <c:v>996.97482560000003</c:v>
                </c:pt>
                <c:pt idx="10">
                  <c:v>665.16683839999996</c:v>
                </c:pt>
                <c:pt idx="12">
                  <c:v>970.6</c:v>
                </c:pt>
                <c:pt idx="13">
                  <c:v>528.29999999999995</c:v>
                </c:pt>
                <c:pt idx="15">
                  <c:v>997.52837566058429</c:v>
                </c:pt>
                <c:pt idx="16" formatCode="General">
                  <c:v>677.87263534969145</c:v>
                </c:pt>
                <c:pt idx="18">
                  <c:v>997.52837566058429</c:v>
                </c:pt>
                <c:pt idx="19">
                  <c:v>688.30987154083596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E-B749-B52F-261930795A5D}"/>
            </c:ext>
          </c:extLst>
        </c:ser>
        <c:ser>
          <c:idx val="2"/>
          <c:order val="2"/>
          <c:tx>
            <c:strRef>
              <c:f>集計!$AU$15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集計!$AQ$16:$AR$35</c:f>
              <c:multiLvlStrCache>
                <c:ptCount val="20"/>
                <c:lvl>
                  <c:pt idx="0">
                    <c:v>HSS100</c:v>
                  </c:pt>
                  <c:pt idx="1">
                    <c:v>HSS110</c:v>
                  </c:pt>
                  <c:pt idx="3">
                    <c:v>HSS100</c:v>
                  </c:pt>
                  <c:pt idx="4">
                    <c:v>HSS110</c:v>
                  </c:pt>
                  <c:pt idx="6">
                    <c:v>HSS100</c:v>
                  </c:pt>
                  <c:pt idx="7">
                    <c:v>HSS110</c:v>
                  </c:pt>
                  <c:pt idx="9">
                    <c:v>HSS100</c:v>
                  </c:pt>
                  <c:pt idx="10">
                    <c:v>HSS110</c:v>
                  </c:pt>
                  <c:pt idx="12">
                    <c:v>HSS100</c:v>
                  </c:pt>
                  <c:pt idx="13">
                    <c:v>HSS110</c:v>
                  </c:pt>
                  <c:pt idx="15">
                    <c:v>HSS100</c:v>
                  </c:pt>
                  <c:pt idx="16">
                    <c:v>HSS110</c:v>
                  </c:pt>
                  <c:pt idx="18">
                    <c:v>HSS100</c:v>
                  </c:pt>
                  <c:pt idx="19">
                    <c:v>HSS110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集計!$AU$16:$AU$35</c:f>
              <c:numCache>
                <c:formatCode>#,##0_);[Red]\(#,##0\)</c:formatCode>
                <c:ptCount val="20"/>
                <c:pt idx="0">
                  <c:v>1546.5041513435572</c:v>
                </c:pt>
                <c:pt idx="1">
                  <c:v>1399.8023713074019</c:v>
                </c:pt>
                <c:pt idx="3">
                  <c:v>1507.37165502381</c:v>
                </c:pt>
                <c:pt idx="4">
                  <c:v>1359.1255220052401</c:v>
                </c:pt>
                <c:pt idx="6">
                  <c:v>1506.7986697203</c:v>
                </c:pt>
                <c:pt idx="7">
                  <c:v>1404.9547028765301</c:v>
                </c:pt>
                <c:pt idx="9">
                  <c:v>1496.9406120000001</c:v>
                </c:pt>
                <c:pt idx="10">
                  <c:v>1357.3043520000001</c:v>
                </c:pt>
                <c:pt idx="12">
                  <c:v>1450</c:v>
                </c:pt>
                <c:pt idx="13">
                  <c:v>1310</c:v>
                </c:pt>
                <c:pt idx="15">
                  <c:v>1487.3293389084529</c:v>
                </c:pt>
                <c:pt idx="16" formatCode="General">
                  <c:v>1487.3293389084529</c:v>
                </c:pt>
                <c:pt idx="18">
                  <c:v>1507.9465367647108</c:v>
                </c:pt>
                <c:pt idx="19">
                  <c:v>1507.9465367647108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E-B749-B52F-26193079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3784"/>
        <c:axId val="462720648"/>
      </c:barChart>
      <c:catAx>
        <c:axId val="46272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0648"/>
        <c:crosses val="autoZero"/>
        <c:auto val="1"/>
        <c:lblAlgn val="ctr"/>
        <c:lblOffset val="100"/>
        <c:noMultiLvlLbl val="0"/>
      </c:catAx>
      <c:valAx>
        <c:axId val="4627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3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EnergyPlus_20211018!$C$6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EnergyPlus_20211018!$C$7:$C$12</c:f>
              <c:numCache>
                <c:formatCode>#,##0_);[Red]\(#,##0\)</c:formatCode>
                <c:ptCount val="6"/>
                <c:pt idx="0">
                  <c:v>1101.8838172376556</c:v>
                </c:pt>
                <c:pt idx="1">
                  <c:v>1101.8838172376556</c:v>
                </c:pt>
                <c:pt idx="2">
                  <c:v>621.58883317618677</c:v>
                </c:pt>
                <c:pt idx="3">
                  <c:v>616.65398661980157</c:v>
                </c:pt>
                <c:pt idx="4">
                  <c:v>633.12568662290039</c:v>
                </c:pt>
                <c:pt idx="5">
                  <c:v>330.7924384923445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0-514E-B120-82BD9C35B9C1}"/>
            </c:ext>
          </c:extLst>
        </c:ser>
        <c:ser>
          <c:idx val="1"/>
          <c:order val="1"/>
          <c:tx>
            <c:strRef>
              <c:f>EnergyPlus_20211018!$D$6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EnergyPlus_20211018!$D$7:$D$12</c:f>
              <c:numCache>
                <c:formatCode>#,##0_);[Red]\(#,##0\)</c:formatCode>
                <c:ptCount val="6"/>
                <c:pt idx="0">
                  <c:v>1101.8838172376556</c:v>
                </c:pt>
                <c:pt idx="1">
                  <c:v>1101.8838172376556</c:v>
                </c:pt>
                <c:pt idx="2">
                  <c:v>621.58883317618677</c:v>
                </c:pt>
                <c:pt idx="3">
                  <c:v>616.65398661980157</c:v>
                </c:pt>
                <c:pt idx="4">
                  <c:v>633.12568662290039</c:v>
                </c:pt>
                <c:pt idx="5">
                  <c:v>330.7924384923445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0-514E-B120-82BD9C35B9C1}"/>
            </c:ext>
          </c:extLst>
        </c:ser>
        <c:ser>
          <c:idx val="2"/>
          <c:order val="2"/>
          <c:tx>
            <c:strRef>
              <c:f>EnergyPlus_20211018!$E$6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EnergyPlus_20211018!$E$7:$E$12</c:f>
              <c:numCache>
                <c:formatCode>#,##0_);[Red]\(#,##0\)</c:formatCode>
                <c:ptCount val="6"/>
                <c:pt idx="0">
                  <c:v>1936.4225432169565</c:v>
                </c:pt>
                <c:pt idx="1">
                  <c:v>1936.4225432169565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581.59278936768601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0-514E-B120-82BD9C35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390160"/>
        <c:axId val="465392904"/>
      </c:barChart>
      <c:catAx>
        <c:axId val="4653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2904"/>
        <c:crosses val="autoZero"/>
        <c:auto val="1"/>
        <c:lblAlgn val="ctr"/>
        <c:lblOffset val="100"/>
        <c:noMultiLvlLbl val="0"/>
      </c:catAx>
      <c:valAx>
        <c:axId val="4653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0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EnergyPlus_20211018!$Q$7:$Q$12</c:f>
              <c:numCache>
                <c:formatCode>#,##0.00_);[Red]\(#,##0.00\)</c:formatCode>
                <c:ptCount val="6"/>
                <c:pt idx="0">
                  <c:v>1.0959443706482268</c:v>
                </c:pt>
                <c:pt idx="1">
                  <c:v>1.3104768450117497</c:v>
                </c:pt>
                <c:pt idx="2">
                  <c:v>1.2932865813247911</c:v>
                </c:pt>
                <c:pt idx="3">
                  <c:v>1.332296952176889</c:v>
                </c:pt>
                <c:pt idx="4">
                  <c:v>1.2022721304410251</c:v>
                </c:pt>
                <c:pt idx="5">
                  <c:v>1.344199733289734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7-724E-8BED-FDC2ED6396E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43160"/>
        <c:axId val="466231400"/>
      </c:lineChart>
      <c:catAx>
        <c:axId val="4662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1400"/>
        <c:crosses val="autoZero"/>
        <c:auto val="1"/>
        <c:lblAlgn val="ctr"/>
        <c:lblOffset val="100"/>
        <c:noMultiLvlLbl val="0"/>
      </c:catAx>
      <c:valAx>
        <c:axId val="4662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3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EnergyPlus_20211018!$M$6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EnergyPlus_20211018!$M$7:$M$12</c:f>
              <c:numCache>
                <c:formatCode>#,##0_);[Red]\(#,##0\)</c:formatCode>
                <c:ptCount val="6"/>
                <c:pt idx="0">
                  <c:v>3230.4040560503222</c:v>
                </c:pt>
                <c:pt idx="1">
                  <c:v>3230.4040560503222</c:v>
                </c:pt>
                <c:pt idx="2">
                  <c:v>969.12108085603791</c:v>
                </c:pt>
                <c:pt idx="3">
                  <c:v>484.55964859428121</c:v>
                </c:pt>
                <c:pt idx="4">
                  <c:v>1615.2012068744698</c:v>
                </c:pt>
                <c:pt idx="5">
                  <c:v>969.12108085603791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A34D-B685-C68A951A6307}"/>
            </c:ext>
          </c:extLst>
        </c:ser>
        <c:ser>
          <c:idx val="1"/>
          <c:order val="1"/>
          <c:tx>
            <c:strRef>
              <c:f>EnergyPlus_20211018!$N$6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EnergyPlus_20211018!$N$7:$N$12</c:f>
              <c:numCache>
                <c:formatCode>#,##0_);[Red]\(#,##0\)</c:formatCode>
                <c:ptCount val="6"/>
                <c:pt idx="0">
                  <c:v>3230.4040560503222</c:v>
                </c:pt>
                <c:pt idx="1">
                  <c:v>3230.4040560503222</c:v>
                </c:pt>
                <c:pt idx="2">
                  <c:v>969.12108085603791</c:v>
                </c:pt>
                <c:pt idx="3">
                  <c:v>484.55964859428121</c:v>
                </c:pt>
                <c:pt idx="4">
                  <c:v>1615.2012068744698</c:v>
                </c:pt>
                <c:pt idx="5">
                  <c:v>969.12108085603791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A-A34D-B685-C68A951A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32576"/>
        <c:axId val="466233752"/>
      </c:barChart>
      <c:lineChart>
        <c:grouping val="standard"/>
        <c:varyColors val="0"/>
        <c:ser>
          <c:idx val="2"/>
          <c:order val="2"/>
          <c:tx>
            <c:strRef>
              <c:f>EnergyPlus_20211018!$O$6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A-A34D-B685-C68A951A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2576"/>
        <c:axId val="466233752"/>
      </c:lineChart>
      <c:catAx>
        <c:axId val="466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3752"/>
        <c:crosses val="autoZero"/>
        <c:auto val="1"/>
        <c:lblAlgn val="ctr"/>
        <c:lblOffset val="100"/>
        <c:noMultiLvlLbl val="0"/>
      </c:catAx>
      <c:valAx>
        <c:axId val="4662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2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EnergyPlus_20211018!$B$7:$B$12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EnergyPlus_20211018!$S$7:$S$12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6-3745-98FF-89BDAE64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9240"/>
        <c:axId val="466234536"/>
      </c:lineChart>
      <c:catAx>
        <c:axId val="4662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4536"/>
        <c:crosses val="autoZero"/>
        <c:auto val="1"/>
        <c:lblAlgn val="ctr"/>
        <c:lblOffset val="100"/>
        <c:noMultiLvlLbl val="0"/>
      </c:catAx>
      <c:valAx>
        <c:axId val="4662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92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EnergyPlus_20210922!$R$7:$R$12</c:f>
              <c:numCache>
                <c:formatCode>#,##0_);[Red]\(#,##0\)</c:formatCode>
                <c:ptCount val="6"/>
                <c:pt idx="0">
                  <c:v>3482.3860902296215</c:v>
                </c:pt>
                <c:pt idx="1">
                  <c:v>2843.0746096078356</c:v>
                </c:pt>
                <c:pt idx="2">
                  <c:v>862.33256913167713</c:v>
                </c:pt>
                <c:pt idx="3">
                  <c:v>853.49142125520598</c:v>
                </c:pt>
                <c:pt idx="4">
                  <c:v>872.88635649998912</c:v>
                </c:pt>
                <c:pt idx="5">
                  <c:v>862.33256913167713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9768"/>
        <c:axId val="465394472"/>
      </c:lineChart>
      <c:catAx>
        <c:axId val="4653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4472"/>
        <c:crosses val="autoZero"/>
        <c:auto val="1"/>
        <c:lblAlgn val="ctr"/>
        <c:lblOffset val="100"/>
        <c:noMultiLvlLbl val="0"/>
      </c:catAx>
      <c:valAx>
        <c:axId val="4653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9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EnergyPlus_20210922!$T$7:$T$12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7416"/>
        <c:axId val="465388984"/>
      </c:lineChart>
      <c:catAx>
        <c:axId val="4653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8984"/>
        <c:crosses val="autoZero"/>
        <c:auto val="1"/>
        <c:lblAlgn val="ctr"/>
        <c:lblOffset val="100"/>
        <c:noMultiLvlLbl val="0"/>
      </c:catAx>
      <c:valAx>
        <c:axId val="4653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7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EnergyPlus_20210922!$U$7:$U$12</c:f>
              <c:numCache>
                <c:formatCode>#,##0_);[Red]\(#,##0\)</c:formatCode>
                <c:ptCount val="6"/>
                <c:pt idx="0">
                  <c:v>3631.5091302296214</c:v>
                </c:pt>
                <c:pt idx="1">
                  <c:v>2992.1976496078355</c:v>
                </c:pt>
                <c:pt idx="2">
                  <c:v>907.06948113216185</c:v>
                </c:pt>
                <c:pt idx="3">
                  <c:v>875.8598772553504</c:v>
                </c:pt>
                <c:pt idx="4">
                  <c:v>947.44787650098601</c:v>
                </c:pt>
                <c:pt idx="5">
                  <c:v>907.06948113216185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8200"/>
        <c:axId val="465394080"/>
      </c:lineChart>
      <c:catAx>
        <c:axId val="4653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4080"/>
        <c:crosses val="autoZero"/>
        <c:auto val="1"/>
        <c:lblAlgn val="ctr"/>
        <c:lblOffset val="100"/>
        <c:noMultiLvlLbl val="0"/>
      </c:catAx>
      <c:valAx>
        <c:axId val="4653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8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EnergyPlus_20210922!$C$6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EnergyPlus_20210922!$C$7:$C$12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EnergyPlus_20210922!$D$6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EnergyPlus_20210922!$D$7:$D$12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EnergyPlus_20210922!$E$6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EnergyPlus_20210922!$E$7:$E$12</c:f>
              <c:numCache>
                <c:formatCode>#,##0_);[Red]\(#,##0\)</c:formatCode>
                <c:ptCount val="6"/>
                <c:pt idx="0">
                  <c:v>1917.750070127167</c:v>
                </c:pt>
                <c:pt idx="1">
                  <c:v>1917.750070127167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390160"/>
        <c:axId val="465392904"/>
      </c:barChart>
      <c:catAx>
        <c:axId val="4653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2904"/>
        <c:crosses val="autoZero"/>
        <c:auto val="1"/>
        <c:lblAlgn val="ctr"/>
        <c:lblOffset val="100"/>
        <c:noMultiLvlLbl val="0"/>
      </c:catAx>
      <c:valAx>
        <c:axId val="4653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0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EnergyPlus_20210922!$Q$7:$Q$12</c:f>
              <c:numCache>
                <c:formatCode>#,##0.00_);[Red]\(#,##0.00\)</c:formatCode>
                <c:ptCount val="6"/>
                <c:pt idx="0">
                  <c:v>1.1290808140130533</c:v>
                </c:pt>
                <c:pt idx="1">
                  <c:v>1.3703196663472035</c:v>
                </c:pt>
                <c:pt idx="2">
                  <c:v>1.356103552955036</c:v>
                </c:pt>
                <c:pt idx="3">
                  <c:v>1.3942373679306879</c:v>
                </c:pt>
                <c:pt idx="4">
                  <c:v>1.3094910044541215</c:v>
                </c:pt>
                <c:pt idx="5">
                  <c:v>1.356103552955036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43160"/>
        <c:axId val="466231400"/>
      </c:lineChart>
      <c:catAx>
        <c:axId val="4662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1400"/>
        <c:crosses val="autoZero"/>
        <c:auto val="1"/>
        <c:lblAlgn val="ctr"/>
        <c:lblOffset val="100"/>
        <c:noMultiLvlLbl val="0"/>
      </c:catAx>
      <c:valAx>
        <c:axId val="4662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3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EnergyPlus_20210922!$M$6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EnergyPlus_20210922!$M$7:$M$12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EnergyPlus_20210922!$N$6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EnergyPlus_20210922!$N$7:$N$12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32576"/>
        <c:axId val="466233752"/>
      </c:barChart>
      <c:lineChart>
        <c:grouping val="standard"/>
        <c:varyColors val="0"/>
        <c:ser>
          <c:idx val="2"/>
          <c:order val="2"/>
          <c:tx>
            <c:strRef>
              <c:f>EnergyPlus_20210922!$O$6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2576"/>
        <c:axId val="466233752"/>
      </c:lineChart>
      <c:catAx>
        <c:axId val="466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3752"/>
        <c:crosses val="autoZero"/>
        <c:auto val="1"/>
        <c:lblAlgn val="ctr"/>
        <c:lblOffset val="100"/>
        <c:noMultiLvlLbl val="0"/>
      </c:catAx>
      <c:valAx>
        <c:axId val="4662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2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集計!$AS$15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集計!$AQ$39:$AR$58</c:f>
              <c:multiLvlStrCache>
                <c:ptCount val="20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  <c:pt idx="18">
                    <c:v>HSS100</c:v>
                  </c:pt>
                  <c:pt idx="19">
                    <c:v>HSS200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集計!$AS$39:$AS$58</c:f>
              <c:numCache>
                <c:formatCode>#,##0_);[Red]\(#,##0\)</c:formatCode>
                <c:ptCount val="20"/>
                <c:pt idx="0">
                  <c:v>1115.7211824015803</c:v>
                </c:pt>
                <c:pt idx="1">
                  <c:v>638.3784428585119</c:v>
                </c:pt>
                <c:pt idx="3">
                  <c:v>1079.9880000000001</c:v>
                </c:pt>
                <c:pt idx="4">
                  <c:v>608.81183999999996</c:v>
                </c:pt>
                <c:pt idx="6">
                  <c:v>1057.4578513890001</c:v>
                </c:pt>
                <c:pt idx="7">
                  <c:v>624.26654200218297</c:v>
                </c:pt>
                <c:pt idx="9">
                  <c:v>1070.191116</c:v>
                </c:pt>
                <c:pt idx="10">
                  <c:v>610.93807199999992</c:v>
                </c:pt>
                <c:pt idx="12">
                  <c:v>1079.9880000000001</c:v>
                </c:pt>
                <c:pt idx="13">
                  <c:v>608.81183999999996</c:v>
                </c:pt>
                <c:pt idx="15">
                  <c:v>1091.2586073641642</c:v>
                </c:pt>
                <c:pt idx="16">
                  <c:v>615.04007307020288</c:v>
                </c:pt>
                <c:pt idx="18">
                  <c:v>1101.8838172376556</c:v>
                </c:pt>
                <c:pt idx="19">
                  <c:v>621.58883317618677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A-8444-963E-BB17D3904A45}"/>
            </c:ext>
          </c:extLst>
        </c:ser>
        <c:ser>
          <c:idx val="1"/>
          <c:order val="1"/>
          <c:tx>
            <c:strRef>
              <c:f>集計!$AT$15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集計!$AQ$39:$AR$58</c:f>
              <c:multiLvlStrCache>
                <c:ptCount val="20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  <c:pt idx="18">
                    <c:v>HSS100</c:v>
                  </c:pt>
                  <c:pt idx="19">
                    <c:v>HSS200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集計!$AT$39:$AT$58</c:f>
              <c:numCache>
                <c:formatCode>#,##0_);[Red]\(#,##0\)</c:formatCode>
                <c:ptCount val="20"/>
                <c:pt idx="0">
                  <c:v>1115.7211824015803</c:v>
                </c:pt>
                <c:pt idx="1">
                  <c:v>638.3784428585119</c:v>
                </c:pt>
                <c:pt idx="3">
                  <c:v>1079.9880000000001</c:v>
                </c:pt>
                <c:pt idx="4">
                  <c:v>608.81183999999996</c:v>
                </c:pt>
                <c:pt idx="6">
                  <c:v>1057.4578513890001</c:v>
                </c:pt>
                <c:pt idx="7">
                  <c:v>624.26654200218297</c:v>
                </c:pt>
                <c:pt idx="9">
                  <c:v>1070.191116</c:v>
                </c:pt>
                <c:pt idx="10">
                  <c:v>610.93807199999992</c:v>
                </c:pt>
                <c:pt idx="12">
                  <c:v>1079.9880000000001</c:v>
                </c:pt>
                <c:pt idx="13">
                  <c:v>608.81183999999996</c:v>
                </c:pt>
                <c:pt idx="15">
                  <c:v>1091.2586073641642</c:v>
                </c:pt>
                <c:pt idx="16">
                  <c:v>615.04007307020288</c:v>
                </c:pt>
                <c:pt idx="18">
                  <c:v>1101.8838172376556</c:v>
                </c:pt>
                <c:pt idx="19">
                  <c:v>621.58883317618677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A-8444-963E-BB17D3904A45}"/>
            </c:ext>
          </c:extLst>
        </c:ser>
        <c:ser>
          <c:idx val="2"/>
          <c:order val="2"/>
          <c:tx>
            <c:strRef>
              <c:f>集計!$AU$15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集計!$AQ$39:$AR$58</c:f>
              <c:multiLvlStrCache>
                <c:ptCount val="20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  <c:pt idx="18">
                    <c:v>HSS100</c:v>
                  </c:pt>
                  <c:pt idx="19">
                    <c:v>HSS200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集計!$AU$39:$AU$58</c:f>
              <c:numCache>
                <c:formatCode>#,##0_);[Red]\(#,##0\)</c:formatCode>
                <c:ptCount val="20"/>
                <c:pt idx="0">
                  <c:v>1958.7601078242144</c:v>
                </c:pt>
                <c:pt idx="1">
                  <c:v>0</c:v>
                </c:pt>
                <c:pt idx="3">
                  <c:v>1897.2</c:v>
                </c:pt>
                <c:pt idx="4">
                  <c:v>0</c:v>
                </c:pt>
                <c:pt idx="6">
                  <c:v>1904.9834914543601</c:v>
                </c:pt>
                <c:pt idx="7">
                  <c:v>0</c:v>
                </c:pt>
                <c:pt idx="9">
                  <c:v>1897.2</c:v>
                </c:pt>
                <c:pt idx="10">
                  <c:v>0</c:v>
                </c:pt>
                <c:pt idx="12">
                  <c:v>1897.2</c:v>
                </c:pt>
                <c:pt idx="13">
                  <c:v>0</c:v>
                </c:pt>
                <c:pt idx="15">
                  <c:v>1917.750070127167</c:v>
                </c:pt>
                <c:pt idx="16">
                  <c:v>0</c:v>
                </c:pt>
                <c:pt idx="18">
                  <c:v>1936.4225432169565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A-8444-963E-BB17D390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6136"/>
        <c:axId val="462721432"/>
      </c:barChart>
      <c:catAx>
        <c:axId val="46272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1432"/>
        <c:crosses val="autoZero"/>
        <c:auto val="1"/>
        <c:lblAlgn val="ctr"/>
        <c:lblOffset val="100"/>
        <c:noMultiLvlLbl val="0"/>
      </c:catAx>
      <c:valAx>
        <c:axId val="4627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6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EnergyPlus_20210922!$B$7:$B$12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EnergyPlus_20210922!$S$7:$S$12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9240"/>
        <c:axId val="466234536"/>
      </c:lineChart>
      <c:catAx>
        <c:axId val="4662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4536"/>
        <c:crosses val="autoZero"/>
        <c:auto val="1"/>
        <c:lblAlgn val="ctr"/>
        <c:lblOffset val="100"/>
        <c:noMultiLvlLbl val="0"/>
      </c:catAx>
      <c:valAx>
        <c:axId val="4662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92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EnergyPlus_20210825!$R$7:$R$12</c:f>
              <c:numCache>
                <c:formatCode>#,##0_);[Red]\(#,##0\)</c:formatCode>
                <c:ptCount val="6"/>
                <c:pt idx="0">
                  <c:v>4242.0856536221199</c:v>
                </c:pt>
                <c:pt idx="1">
                  <c:v>3939.172315599073</c:v>
                </c:pt>
                <c:pt idx="2">
                  <c:v>1201.4505440795895</c:v>
                </c:pt>
                <c:pt idx="3">
                  <c:v>1193.4218497233976</c:v>
                </c:pt>
                <c:pt idx="4">
                  <c:v>1211.0314570985106</c:v>
                </c:pt>
                <c:pt idx="5">
                  <c:v>1201.4505440795895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B-5245-9354-D01E1683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9768"/>
        <c:axId val="465394472"/>
      </c:lineChart>
      <c:catAx>
        <c:axId val="4653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4472"/>
        <c:crosses val="autoZero"/>
        <c:auto val="1"/>
        <c:lblAlgn val="ctr"/>
        <c:lblOffset val="100"/>
        <c:noMultiLvlLbl val="0"/>
      </c:catAx>
      <c:valAx>
        <c:axId val="4653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9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EnergyPlus_20210825!$T$7:$T$12</c:f>
              <c:numCache>
                <c:formatCode>#,##0_);[Red]\(#,##0\)</c:formatCode>
                <c:ptCount val="6"/>
                <c:pt idx="0">
                  <c:v>149.12304</c:v>
                </c:pt>
                <c:pt idx="1">
                  <c:v>149.12304</c:v>
                </c:pt>
                <c:pt idx="2">
                  <c:v>44.736912000484686</c:v>
                </c:pt>
                <c:pt idx="3">
                  <c:v>22.368456000144448</c:v>
                </c:pt>
                <c:pt idx="4">
                  <c:v>74.561520000996879</c:v>
                </c:pt>
                <c:pt idx="5">
                  <c:v>44.736912000484686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8-EC4A-9279-3346FEEC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7416"/>
        <c:axId val="465388984"/>
      </c:lineChart>
      <c:catAx>
        <c:axId val="46538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8984"/>
        <c:crosses val="autoZero"/>
        <c:auto val="1"/>
        <c:lblAlgn val="ctr"/>
        <c:lblOffset val="100"/>
        <c:noMultiLvlLbl val="0"/>
      </c:catAx>
      <c:valAx>
        <c:axId val="4653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7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EnergyPlus_20210825!$U$7:$U$12</c:f>
              <c:numCache>
                <c:formatCode>#,##0_);[Red]\(#,##0\)</c:formatCode>
                <c:ptCount val="6"/>
                <c:pt idx="0">
                  <c:v>4391.2086936221203</c:v>
                </c:pt>
                <c:pt idx="1">
                  <c:v>4088.295355599073</c:v>
                </c:pt>
                <c:pt idx="2">
                  <c:v>1246.1874560800741</c:v>
                </c:pt>
                <c:pt idx="3">
                  <c:v>1215.7903057235421</c:v>
                </c:pt>
                <c:pt idx="4">
                  <c:v>1285.5929770995074</c:v>
                </c:pt>
                <c:pt idx="5">
                  <c:v>1246.1874560800741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C-C94B-BDD5-517764B8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88200"/>
        <c:axId val="465394080"/>
      </c:lineChart>
      <c:catAx>
        <c:axId val="46538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4080"/>
        <c:crosses val="autoZero"/>
        <c:auto val="1"/>
        <c:lblAlgn val="ctr"/>
        <c:lblOffset val="100"/>
        <c:noMultiLvlLbl val="0"/>
      </c:catAx>
      <c:valAx>
        <c:axId val="4653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88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EnergyPlus_20210825!$C$6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EnergyPlus_20210825!$C$7:$C$12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7A4F-8945-73AF7F8B7D77}"/>
            </c:ext>
          </c:extLst>
        </c:ser>
        <c:ser>
          <c:idx val="1"/>
          <c:order val="1"/>
          <c:tx>
            <c:strRef>
              <c:f>EnergyPlus_20210825!$D$6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EnergyPlus_20210825!$D$7:$D$12</c:f>
              <c:numCache>
                <c:formatCode>#,##0_);[Red]\(#,##0\)</c:formatCode>
                <c:ptCount val="6"/>
                <c:pt idx="0">
                  <c:v>1091.2586073641642</c:v>
                </c:pt>
                <c:pt idx="1">
                  <c:v>1091.2586073641642</c:v>
                </c:pt>
                <c:pt idx="2">
                  <c:v>615.04007307020288</c:v>
                </c:pt>
                <c:pt idx="3">
                  <c:v>610.57828497029755</c:v>
                </c:pt>
                <c:pt idx="4">
                  <c:v>620.33723573360032</c:v>
                </c:pt>
                <c:pt idx="5">
                  <c:v>615.04007307020288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8-7A4F-8945-73AF7F8B7D77}"/>
            </c:ext>
          </c:extLst>
        </c:ser>
        <c:ser>
          <c:idx val="2"/>
          <c:order val="2"/>
          <c:tx>
            <c:strRef>
              <c:f>EnergyPlus_20210825!$E$6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EnergyPlus_20210825!$E$7:$E$12</c:f>
              <c:numCache>
                <c:formatCode>#,##0_);[Red]\(#,##0\)</c:formatCode>
                <c:ptCount val="6"/>
                <c:pt idx="0">
                  <c:v>1917.750070127167</c:v>
                </c:pt>
                <c:pt idx="1">
                  <c:v>1917.750070127167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8-7A4F-8945-73AF7F8B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390160"/>
        <c:axId val="465392904"/>
      </c:barChart>
      <c:catAx>
        <c:axId val="4653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2904"/>
        <c:crosses val="autoZero"/>
        <c:auto val="1"/>
        <c:lblAlgn val="ctr"/>
        <c:lblOffset val="100"/>
        <c:noMultiLvlLbl val="0"/>
      </c:catAx>
      <c:valAx>
        <c:axId val="4653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5390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EnergyPlus_20210825!$Q$7:$Q$12</c:f>
              <c:numCache>
                <c:formatCode>#,##0.00_);[Red]\(#,##0.00\)</c:formatCode>
                <c:ptCount val="6"/>
                <c:pt idx="0">
                  <c:v>0.93374457260726562</c:v>
                </c:pt>
                <c:pt idx="1">
                  <c:v>1.0029283425523616</c:v>
                </c:pt>
                <c:pt idx="2">
                  <c:v>0.9870747295191572</c:v>
                </c:pt>
                <c:pt idx="3">
                  <c:v>1.0044138073743394</c:v>
                </c:pt>
                <c:pt idx="4">
                  <c:v>0.96506008788749786</c:v>
                </c:pt>
                <c:pt idx="5">
                  <c:v>0.9870747295191572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9-C54B-B1E5-758CA14CE9A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43160"/>
        <c:axId val="466231400"/>
      </c:lineChart>
      <c:catAx>
        <c:axId val="4662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1400"/>
        <c:crosses val="autoZero"/>
        <c:auto val="1"/>
        <c:lblAlgn val="ctr"/>
        <c:lblOffset val="100"/>
        <c:noMultiLvlLbl val="0"/>
      </c:catAx>
      <c:valAx>
        <c:axId val="4662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3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EnergyPlus_20210825!$M$6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EnergyPlus_20210825!$M$7:$M$12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5-BB4D-9373-60852576F3BC}"/>
            </c:ext>
          </c:extLst>
        </c:ser>
        <c:ser>
          <c:idx val="1"/>
          <c:order val="1"/>
          <c:tx>
            <c:strRef>
              <c:f>EnergyPlus_20210825!$N$6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EnergyPlus_20210825!$N$7:$N$12</c:f>
              <c:numCache>
                <c:formatCode>#,##0_);[Red]\(#,##0\)</c:formatCode>
                <c:ptCount val="6"/>
                <c:pt idx="0">
                  <c:v>3230.4104116373337</c:v>
                </c:pt>
                <c:pt idx="1">
                  <c:v>3230.4104116373337</c:v>
                </c:pt>
                <c:pt idx="2">
                  <c:v>969.12316548930005</c:v>
                </c:pt>
                <c:pt idx="3">
                  <c:v>484.56158274535977</c:v>
                </c:pt>
                <c:pt idx="4">
                  <c:v>1615.2052758141419</c:v>
                </c:pt>
                <c:pt idx="5">
                  <c:v>969.12316548930005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5-BB4D-9373-60852576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32576"/>
        <c:axId val="466233752"/>
      </c:barChart>
      <c:lineChart>
        <c:grouping val="standard"/>
        <c:varyColors val="0"/>
        <c:ser>
          <c:idx val="2"/>
          <c:order val="2"/>
          <c:tx>
            <c:strRef>
              <c:f>EnergyPlus_20210825!$O$6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5-BB4D-9373-60852576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2576"/>
        <c:axId val="466233752"/>
      </c:lineChart>
      <c:catAx>
        <c:axId val="466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3752"/>
        <c:crosses val="autoZero"/>
        <c:auto val="1"/>
        <c:lblAlgn val="ctr"/>
        <c:lblOffset val="100"/>
        <c:noMultiLvlLbl val="0"/>
      </c:catAx>
      <c:valAx>
        <c:axId val="4662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2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EnergyPlus_20210825!$B$7:$B$12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EnergyPlus_20210825!$S$7:$S$12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9-3B4C-AE89-6C6388A0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9240"/>
        <c:axId val="466234536"/>
      </c:lineChart>
      <c:catAx>
        <c:axId val="4662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4536"/>
        <c:crosses val="autoZero"/>
        <c:auto val="1"/>
        <c:lblAlgn val="ctr"/>
        <c:lblOffset val="100"/>
        <c:noMultiLvlLbl val="0"/>
      </c:catAx>
      <c:valAx>
        <c:axId val="4662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92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LCEM_矢島!$R$7:$R$12</c:f>
              <c:numCache>
                <c:formatCode>#,##0_);[Red]\(#,##0\)</c:formatCode>
                <c:ptCount val="6"/>
                <c:pt idx="0">
                  <c:v>3632.6032718187894</c:v>
                </c:pt>
                <c:pt idx="1">
                  <c:v>2573.8549505037008</c:v>
                </c:pt>
                <c:pt idx="2">
                  <c:v>910.04377457844214</c:v>
                </c:pt>
                <c:pt idx="3">
                  <c:v>903.30858063045196</c:v>
                </c:pt>
                <c:pt idx="4">
                  <c:v>919.24370068076439</c:v>
                </c:pt>
                <c:pt idx="5">
                  <c:v>1003.4663284650453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5320"/>
        <c:axId val="466235712"/>
      </c:lineChart>
      <c:catAx>
        <c:axId val="46623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5712"/>
        <c:crosses val="autoZero"/>
        <c:auto val="1"/>
        <c:lblAlgn val="ctr"/>
        <c:lblOffset val="100"/>
        <c:noMultiLvlLbl val="0"/>
      </c:catAx>
      <c:valAx>
        <c:axId val="4662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5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LCEM_矢島!$T$7:$T$12</c:f>
              <c:numCache>
                <c:formatCode>#,##0_);[Red]\(#,##0\)</c:formatCode>
                <c:ptCount val="6"/>
                <c:pt idx="0">
                  <c:v>143.8786134348781</c:v>
                </c:pt>
                <c:pt idx="1">
                  <c:v>143.8786134348781</c:v>
                </c:pt>
                <c:pt idx="2">
                  <c:v>43.163584030463419</c:v>
                </c:pt>
                <c:pt idx="3">
                  <c:v>21.581792015231748</c:v>
                </c:pt>
                <c:pt idx="4">
                  <c:v>71.939306717439081</c:v>
                </c:pt>
                <c:pt idx="5">
                  <c:v>43.163584030463419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3552"/>
        <c:axId val="466236104"/>
      </c:lineChart>
      <c:catAx>
        <c:axId val="4662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6104"/>
        <c:crosses val="autoZero"/>
        <c:auto val="1"/>
        <c:lblAlgn val="ctr"/>
        <c:lblOffset val="100"/>
        <c:noMultiLvlLbl val="0"/>
      </c:catAx>
      <c:valAx>
        <c:axId val="4662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35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集計!$AY$38</c:f>
              <c:strCache>
                <c:ptCount val="1"/>
                <c:pt idx="0">
                  <c:v>COP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集計!$AW$39:$AX$58</c:f>
              <c:multiLvlStrCache>
                <c:ptCount val="20"/>
                <c:lvl>
                  <c:pt idx="0">
                    <c:v>HSS100</c:v>
                  </c:pt>
                  <c:pt idx="1">
                    <c:v>HSS200</c:v>
                  </c:pt>
                  <c:pt idx="3">
                    <c:v>HSS100</c:v>
                  </c:pt>
                  <c:pt idx="4">
                    <c:v>HSS200</c:v>
                  </c:pt>
                  <c:pt idx="6">
                    <c:v>HSS100</c:v>
                  </c:pt>
                  <c:pt idx="7">
                    <c:v>HSS200</c:v>
                  </c:pt>
                  <c:pt idx="9">
                    <c:v>HSS100</c:v>
                  </c:pt>
                  <c:pt idx="10">
                    <c:v>HSS200</c:v>
                  </c:pt>
                  <c:pt idx="12">
                    <c:v>HSS100</c:v>
                  </c:pt>
                  <c:pt idx="13">
                    <c:v>HSS200</c:v>
                  </c:pt>
                  <c:pt idx="15">
                    <c:v>HSS100</c:v>
                  </c:pt>
                  <c:pt idx="16">
                    <c:v>HSS200</c:v>
                  </c:pt>
                  <c:pt idx="18">
                    <c:v>HSS100</c:v>
                  </c:pt>
                  <c:pt idx="19">
                    <c:v>HSS200</c:v>
                  </c:pt>
                </c:lvl>
                <c:lvl>
                  <c:pt idx="0">
                    <c:v>LCEM
_矢島</c:v>
                  </c:pt>
                  <c:pt idx="2">
                    <c:v> </c:v>
                  </c:pt>
                  <c:pt idx="3">
                    <c:v>ENe-ST
_小野</c:v>
                  </c:pt>
                  <c:pt idx="5">
                    <c:v> </c:v>
                  </c:pt>
                  <c:pt idx="6">
                    <c:v>Popolo
_富樫</c:v>
                  </c:pt>
                  <c:pt idx="8">
                    <c:v> </c:v>
                  </c:pt>
                  <c:pt idx="9">
                    <c:v>BEST
_二宮3</c:v>
                  </c:pt>
                  <c:pt idx="11">
                    <c:v> </c:v>
                  </c:pt>
                  <c:pt idx="12">
                    <c:v>ACSESCx
_吉田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集計!$AY$39:$AY$58</c:f>
              <c:numCache>
                <c:formatCode>#,##0.00_);[Red]\(#,##0.00\)</c:formatCode>
                <c:ptCount val="20"/>
                <c:pt idx="0">
                  <c:v>1.0767517058592302</c:v>
                </c:pt>
                <c:pt idx="1">
                  <c:v>1.2690293854079111</c:v>
                </c:pt>
                <c:pt idx="3">
                  <c:v>1.077830745329512</c:v>
                </c:pt>
                <c:pt idx="4">
                  <c:v>1.2632305030642477</c:v>
                </c:pt>
                <c:pt idx="6">
                  <c:v>1.054862449001883</c:v>
                </c:pt>
                <c:pt idx="7">
                  <c:v>1.4328034320027487</c:v>
                </c:pt>
                <c:pt idx="9">
                  <c:v>1.0692119809615475</c:v>
                </c:pt>
                <c:pt idx="10">
                  <c:v>1.0858137336457794</c:v>
                </c:pt>
                <c:pt idx="12">
                  <c:v>1.1044983829342394</c:v>
                </c:pt>
                <c:pt idx="13">
                  <c:v>1.3114585384242554</c:v>
                </c:pt>
                <c:pt idx="15" formatCode="General">
                  <c:v>1.1290808140130533</c:v>
                </c:pt>
                <c:pt idx="16" formatCode="General">
                  <c:v>1.356103552955036</c:v>
                </c:pt>
                <c:pt idx="18" formatCode="General">
                  <c:v>1.0959443706482268</c:v>
                </c:pt>
                <c:pt idx="19" formatCode="General">
                  <c:v>1.2932865813247911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D149-9D53-4EE9EA78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24568"/>
        <c:axId val="462725352"/>
      </c:lineChart>
      <c:catAx>
        <c:axId val="4627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5352"/>
        <c:crosses val="autoZero"/>
        <c:auto val="1"/>
        <c:lblAlgn val="ctr"/>
        <c:lblOffset val="100"/>
        <c:noMultiLvlLbl val="0"/>
      </c:catAx>
      <c:valAx>
        <c:axId val="4627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45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LCEM_矢島!$U$7:$U$12</c:f>
              <c:numCache>
                <c:formatCode>#,##0_);[Red]\(#,##0\)</c:formatCode>
                <c:ptCount val="6"/>
                <c:pt idx="0">
                  <c:v>3891.5215549007767</c:v>
                </c:pt>
                <c:pt idx="1">
                  <c:v>2832.7732335856881</c:v>
                </c:pt>
                <c:pt idx="2">
                  <c:v>1006.0892997419668</c:v>
                </c:pt>
                <c:pt idx="3">
                  <c:v>977.77231377874489</c:v>
                </c:pt>
                <c:pt idx="4">
                  <c:v>1044.0649485312647</c:v>
                </c:pt>
                <c:pt idx="5">
                  <c:v>1161.6695821426176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2184"/>
        <c:axId val="466241984"/>
      </c:lineChart>
      <c:catAx>
        <c:axId val="46623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1984"/>
        <c:crosses val="autoZero"/>
        <c:auto val="1"/>
        <c:lblAlgn val="ctr"/>
        <c:lblOffset val="100"/>
        <c:noMultiLvlLbl val="0"/>
      </c:catAx>
      <c:valAx>
        <c:axId val="4662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21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LCEM_矢島!$C$6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LCEM_矢島!$C$7:$C$12</c:f>
              <c:numCache>
                <c:formatCode>#,##0_);[Red]\(#,##0\)</c:formatCode>
                <c:ptCount val="6"/>
                <c:pt idx="0">
                  <c:v>1115.7211824015803</c:v>
                </c:pt>
                <c:pt idx="1">
                  <c:v>1115.7215006908889</c:v>
                </c:pt>
                <c:pt idx="2">
                  <c:v>638.3784428585119</c:v>
                </c:pt>
                <c:pt idx="3">
                  <c:v>634.39805942088219</c:v>
                </c:pt>
                <c:pt idx="4">
                  <c:v>643.68692875773525</c:v>
                </c:pt>
                <c:pt idx="5">
                  <c:v>349.83588207022353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LCEM_矢島!$D$6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LCEM_矢島!$D$7:$D$12</c:f>
              <c:numCache>
                <c:formatCode>#,##0_);[Red]\(#,##0\)</c:formatCode>
                <c:ptCount val="6"/>
                <c:pt idx="0">
                  <c:v>1115.7211824015803</c:v>
                </c:pt>
                <c:pt idx="1">
                  <c:v>1115.7215006908889</c:v>
                </c:pt>
                <c:pt idx="2">
                  <c:v>638.3784428585119</c:v>
                </c:pt>
                <c:pt idx="3">
                  <c:v>634.39805942088219</c:v>
                </c:pt>
                <c:pt idx="4">
                  <c:v>643.68692875773525</c:v>
                </c:pt>
                <c:pt idx="5">
                  <c:v>349.83588207022353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LCEM_矢島!$E$6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LCEM_矢島!$E$7:$E$12</c:f>
              <c:numCache>
                <c:formatCode>#,##0_);[Red]\(#,##0\)</c:formatCode>
                <c:ptCount val="6"/>
                <c:pt idx="0">
                  <c:v>1958.7601078242144</c:v>
                </c:pt>
                <c:pt idx="1">
                  <c:v>1958.7606666129248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614.1718745624845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232968"/>
        <c:axId val="466236496"/>
      </c:barChart>
      <c:catAx>
        <c:axId val="4662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6496"/>
        <c:crosses val="autoZero"/>
        <c:auto val="1"/>
        <c:lblAlgn val="ctr"/>
        <c:lblOffset val="100"/>
        <c:noMultiLvlLbl val="0"/>
      </c:catAx>
      <c:valAx>
        <c:axId val="466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29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LCEM_矢島!$Q$7:$Q$12</c:f>
              <c:numCache>
                <c:formatCode>#,##0.00_);[Red]\(#,##0.00\)</c:formatCode>
                <c:ptCount val="6"/>
                <c:pt idx="0">
                  <c:v>1.0767517058592302</c:v>
                </c:pt>
                <c:pt idx="1">
                  <c:v>1.4791878214306609</c:v>
                </c:pt>
                <c:pt idx="2">
                  <c:v>1.2690293854079111</c:v>
                </c:pt>
                <c:pt idx="3">
                  <c:v>1.2976396457149775</c:v>
                </c:pt>
                <c:pt idx="4">
                  <c:v>1.2330400128138388</c:v>
                </c:pt>
                <c:pt idx="5">
                  <c:v>1.1309959896510671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240416"/>
        <c:axId val="466242376"/>
      </c:lineChart>
      <c:catAx>
        <c:axId val="4662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2376"/>
        <c:crosses val="autoZero"/>
        <c:auto val="1"/>
        <c:lblAlgn val="ctr"/>
        <c:lblOffset val="100"/>
        <c:noMultiLvlLbl val="0"/>
      </c:catAx>
      <c:valAx>
        <c:axId val="4662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0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LCEM_矢島!$M$6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LCEM_矢島!$N$6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LCEM_矢島!$N$7:$N$12</c:f>
              <c:numCache>
                <c:formatCode>#,##0_);[Red]\(#,##0\)</c:formatCode>
                <c:ptCount val="6"/>
                <c:pt idx="0">
                  <c:v>3231.9999999999995</c:v>
                </c:pt>
                <c:pt idx="1">
                  <c:v>3231.9999999999995</c:v>
                </c:pt>
                <c:pt idx="2">
                  <c:v>969.6</c:v>
                </c:pt>
                <c:pt idx="3">
                  <c:v>484.8</c:v>
                </c:pt>
                <c:pt idx="4">
                  <c:v>1615.9999999999998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33360"/>
        <c:axId val="466241200"/>
      </c:barChart>
      <c:lineChart>
        <c:grouping val="standard"/>
        <c:varyColors val="0"/>
        <c:ser>
          <c:idx val="2"/>
          <c:order val="2"/>
          <c:tx>
            <c:strRef>
              <c:f>LCEM_矢島!$O$6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104.00000000000023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3360"/>
        <c:axId val="466241200"/>
      </c:lineChart>
      <c:catAx>
        <c:axId val="466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1200"/>
        <c:crosses val="autoZero"/>
        <c:auto val="1"/>
        <c:lblAlgn val="ctr"/>
        <c:lblOffset val="100"/>
        <c:noMultiLvlLbl val="0"/>
      </c:catAx>
      <c:valAx>
        <c:axId val="466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3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LCEM_矢島!$B$7:$B$12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LCEM_矢島!$S$7:$S$12</c:f>
              <c:numCache>
                <c:formatCode>#,##0_);[Red]\(#,##0\)</c:formatCode>
                <c:ptCount val="6"/>
                <c:pt idx="0">
                  <c:v>115.03966964710915</c:v>
                </c:pt>
                <c:pt idx="1">
                  <c:v>115.03966964710915</c:v>
                </c:pt>
                <c:pt idx="2">
                  <c:v>52.881941133061147</c:v>
                </c:pt>
                <c:pt idx="3">
                  <c:v>52.881941133061147</c:v>
                </c:pt>
                <c:pt idx="4">
                  <c:v>52.881941133061147</c:v>
                </c:pt>
                <c:pt idx="5">
                  <c:v>115.03966964710915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37280"/>
        <c:axId val="466237672"/>
      </c:lineChart>
      <c:catAx>
        <c:axId val="4662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7672"/>
        <c:crosses val="autoZero"/>
        <c:auto val="1"/>
        <c:lblAlgn val="ctr"/>
        <c:lblOffset val="100"/>
        <c:noMultiLvlLbl val="0"/>
      </c:catAx>
      <c:valAx>
        <c:axId val="4662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37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'ENe-ST_小野'!$R$7:$R$12</c:f>
              <c:numCache>
                <c:formatCode>#,##0_);[Red]\(#,##0\)</c:formatCode>
                <c:ptCount val="6"/>
                <c:pt idx="0">
                  <c:v>3486.0317840865118</c:v>
                </c:pt>
                <c:pt idx="1">
                  <c:v>2667.2881397700562</c:v>
                </c:pt>
                <c:pt idx="2">
                  <c:v>839.50360244992601</c:v>
                </c:pt>
                <c:pt idx="3">
                  <c:v>839.50360244992601</c:v>
                </c:pt>
                <c:pt idx="4">
                  <c:v>839.50360244992601</c:v>
                </c:pt>
                <c:pt idx="5">
                  <c:v>890.5807474231201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1592"/>
        <c:axId val="466242768"/>
      </c:lineChart>
      <c:catAx>
        <c:axId val="46624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2768"/>
        <c:crosses val="autoZero"/>
        <c:auto val="1"/>
        <c:lblAlgn val="ctr"/>
        <c:lblOffset val="100"/>
        <c:noMultiLvlLbl val="0"/>
      </c:catAx>
      <c:valAx>
        <c:axId val="4662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1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'ENe-ST_小野'!$T$7:$T$12</c:f>
              <c:numCache>
                <c:formatCode>#,##0_);[Red]\(#,##0\)</c:formatCode>
                <c:ptCount val="6"/>
                <c:pt idx="0">
                  <c:v>153.349703509622</c:v>
                </c:pt>
                <c:pt idx="1">
                  <c:v>153.349703509622</c:v>
                </c:pt>
                <c:pt idx="2">
                  <c:v>57.094376510942602</c:v>
                </c:pt>
                <c:pt idx="3">
                  <c:v>28.547188255471301</c:v>
                </c:pt>
                <c:pt idx="4">
                  <c:v>79.928613426908697</c:v>
                </c:pt>
                <c:pt idx="5">
                  <c:v>71.524943552271907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6296"/>
        <c:axId val="466243944"/>
      </c:lineChart>
      <c:catAx>
        <c:axId val="46624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3944"/>
        <c:crosses val="autoZero"/>
        <c:auto val="1"/>
        <c:lblAlgn val="ctr"/>
        <c:lblOffset val="100"/>
        <c:noMultiLvlLbl val="0"/>
      </c:catAx>
      <c:valAx>
        <c:axId val="4662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62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'ENe-ST_小野'!$U$7:$U$12</c:f>
              <c:numCache>
                <c:formatCode>#,##0_);[Red]\(#,##0\)</c:formatCode>
                <c:ptCount val="6"/>
                <c:pt idx="0">
                  <c:v>3764.2051106638733</c:v>
                </c:pt>
                <c:pt idx="1">
                  <c:v>2945.4614663474176</c:v>
                </c:pt>
                <c:pt idx="2">
                  <c:v>963.89667368416281</c:v>
                </c:pt>
                <c:pt idx="3">
                  <c:v>935.34948542869142</c:v>
                </c:pt>
                <c:pt idx="4">
                  <c:v>986.73091060012882</c:v>
                </c:pt>
                <c:pt idx="5">
                  <c:v>1086.9293140431316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46688"/>
        <c:axId val="466245904"/>
      </c:lineChart>
      <c:catAx>
        <c:axId val="4662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5904"/>
        <c:crosses val="autoZero"/>
        <c:auto val="1"/>
        <c:lblAlgn val="ctr"/>
        <c:lblOffset val="100"/>
        <c:noMultiLvlLbl val="0"/>
      </c:catAx>
      <c:valAx>
        <c:axId val="4662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66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'ENe-ST_小野'!$C$6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'ENe-ST_小野'!$C$7:$C$12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1079.9880000000001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323.99639999999999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'ENe-ST_小野'!$D$6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'ENe-ST_小野'!$D$7:$D$12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1079.9880000000001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323.99639999999999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'ENe-ST_小野'!$E$6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569.63088000000096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245512"/>
        <c:axId val="466247080"/>
      </c:barChart>
      <c:catAx>
        <c:axId val="4662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7080"/>
        <c:crosses val="autoZero"/>
        <c:auto val="1"/>
        <c:lblAlgn val="ctr"/>
        <c:lblOffset val="100"/>
        <c:noMultiLvlLbl val="0"/>
      </c:catAx>
      <c:valAx>
        <c:axId val="4662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6245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'ENe-ST_小野'!$Q$7:$Q$12</c:f>
              <c:numCache>
                <c:formatCode>#,##0.00_);[Red]\(#,##0.00\)</c:formatCode>
                <c:ptCount val="6"/>
                <c:pt idx="0">
                  <c:v>1.077830745329512</c:v>
                </c:pt>
                <c:pt idx="1">
                  <c:v>1.3774330597613242</c:v>
                </c:pt>
                <c:pt idx="2">
                  <c:v>1.2632305030642477</c:v>
                </c:pt>
                <c:pt idx="3">
                  <c:v>1.3017847328391228</c:v>
                </c:pt>
                <c:pt idx="4">
                  <c:v>1.2339977058785381</c:v>
                </c:pt>
                <c:pt idx="5">
                  <c:v>1.1202418264631357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7160016"/>
        <c:axId val="467160800"/>
      </c:lineChart>
      <c:catAx>
        <c:axId val="4671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0800"/>
        <c:crosses val="autoZero"/>
        <c:auto val="1"/>
        <c:lblAlgn val="ctr"/>
        <c:lblOffset val="100"/>
        <c:noMultiLvlLbl val="0"/>
      </c:catAx>
      <c:valAx>
        <c:axId val="4671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0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集計!$AS$61</c:f>
              <c:strCache>
                <c:ptCount val="1"/>
                <c:pt idx="0">
                  <c:v>二次ポンプ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  <a:effectLst/>
          </c:spPr>
          <c:invertIfNegative val="0"/>
          <c:cat>
            <c:multiLvlStrRef>
              <c:f>集計!$AQ$62:$AR$88</c:f>
              <c:multiLvlStrCache>
                <c:ptCount val="27"/>
                <c:lvl>
                  <c:pt idx="0">
                    <c:v>HSS200</c:v>
                  </c:pt>
                  <c:pt idx="1">
                    <c:v>HSS210</c:v>
                  </c:pt>
                  <c:pt idx="2">
                    <c:v>HSS220</c:v>
                  </c:pt>
                  <c:pt idx="4">
                    <c:v>HSS200</c:v>
                  </c:pt>
                  <c:pt idx="5">
                    <c:v>HSS210</c:v>
                  </c:pt>
                  <c:pt idx="6">
                    <c:v>HSS220</c:v>
                  </c:pt>
                  <c:pt idx="8">
                    <c:v>HSS200</c:v>
                  </c:pt>
                  <c:pt idx="9">
                    <c:v>HSS210</c:v>
                  </c:pt>
                  <c:pt idx="10">
                    <c:v>HSS220</c:v>
                  </c:pt>
                  <c:pt idx="12">
                    <c:v>HSS200</c:v>
                  </c:pt>
                  <c:pt idx="13">
                    <c:v>HSS210</c:v>
                  </c:pt>
                  <c:pt idx="14">
                    <c:v>HSS220</c:v>
                  </c:pt>
                  <c:pt idx="16">
                    <c:v>HSS200</c:v>
                  </c:pt>
                  <c:pt idx="17">
                    <c:v>HSS210</c:v>
                  </c:pt>
                  <c:pt idx="18">
                    <c:v>HSS220</c:v>
                  </c:pt>
                  <c:pt idx="20">
                    <c:v>HSS200</c:v>
                  </c:pt>
                  <c:pt idx="21">
                    <c:v>HSS210</c:v>
                  </c:pt>
                  <c:pt idx="22">
                    <c:v>HSS220</c:v>
                  </c:pt>
                  <c:pt idx="24">
                    <c:v>HSS200</c:v>
                  </c:pt>
                  <c:pt idx="25">
                    <c:v>HSS210</c:v>
                  </c:pt>
                  <c:pt idx="26">
                    <c:v>HSS220</c:v>
                  </c:pt>
                </c:lvl>
                <c:lvl>
                  <c:pt idx="0">
                    <c:v>LCEM</c:v>
                  </c:pt>
                  <c:pt idx="3">
                    <c:v> </c:v>
                  </c:pt>
                  <c:pt idx="4">
                    <c:v>ENe-ST</c:v>
                  </c:pt>
                  <c:pt idx="7">
                    <c:v> </c:v>
                  </c:pt>
                  <c:pt idx="8">
                    <c:v>Popolo</c:v>
                  </c:pt>
                  <c:pt idx="11">
                    <c:v> </c:v>
                  </c:pt>
                  <c:pt idx="12">
                    <c:v>BEST</c:v>
                  </c:pt>
                  <c:pt idx="15">
                    <c:v> </c:v>
                  </c:pt>
                  <c:pt idx="16">
                    <c:v>ACSES</c:v>
                  </c:pt>
                  <c:pt idx="20">
                    <c:v>EnergyPlus1</c:v>
                  </c:pt>
                  <c:pt idx="24">
                    <c:v>EnergyPlus2</c:v>
                  </c:pt>
                </c:lvl>
              </c:multiLvlStrCache>
            </c:multiLvlStrRef>
          </c:cat>
          <c:val>
            <c:numRef>
              <c:f>集計!$AS$62:$AS$88</c:f>
              <c:numCache>
                <c:formatCode>#,##0_);[Red]\(#,##0\)</c:formatCode>
                <c:ptCount val="27"/>
                <c:pt idx="0">
                  <c:v>43.163584030463419</c:v>
                </c:pt>
                <c:pt idx="1">
                  <c:v>21.581792015231748</c:v>
                </c:pt>
                <c:pt idx="2">
                  <c:v>71.939306717439081</c:v>
                </c:pt>
                <c:pt idx="4">
                  <c:v>57.094376510942602</c:v>
                </c:pt>
                <c:pt idx="5">
                  <c:v>28.547188255471301</c:v>
                </c:pt>
                <c:pt idx="6">
                  <c:v>79.928613426908697</c:v>
                </c:pt>
                <c:pt idx="8">
                  <c:v>43.071235551000797</c:v>
                </c:pt>
                <c:pt idx="9">
                  <c:v>31.083245216237799</c:v>
                </c:pt>
                <c:pt idx="10">
                  <c:v>76.085204287258506</c:v>
                </c:pt>
                <c:pt idx="12">
                  <c:v>47.908228799999996</c:v>
                </c:pt>
                <c:pt idx="13">
                  <c:v>30.878004799999999</c:v>
                </c:pt>
                <c:pt idx="14">
                  <c:v>83.143683199999998</c:v>
                </c:pt>
                <c:pt idx="16">
                  <c:v>46.43</c:v>
                </c:pt>
                <c:pt idx="17">
                  <c:v>28.93</c:v>
                </c:pt>
                <c:pt idx="18">
                  <c:v>79.040000000000006</c:v>
                </c:pt>
                <c:pt idx="20">
                  <c:v>44.736912000484686</c:v>
                </c:pt>
                <c:pt idx="21">
                  <c:v>22.368456000144448</c:v>
                </c:pt>
                <c:pt idx="22">
                  <c:v>74.561520000996879</c:v>
                </c:pt>
                <c:pt idx="24">
                  <c:v>85.865530949126921</c:v>
                </c:pt>
                <c:pt idx="25">
                  <c:v>60.159060212954628</c:v>
                </c:pt>
                <c:pt idx="26">
                  <c:v>154.59341474173206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6-384A-AF8D-822D6C97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19472"/>
        <c:axId val="462719080"/>
      </c:barChart>
      <c:catAx>
        <c:axId val="46271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19080"/>
        <c:crosses val="autoZero"/>
        <c:auto val="1"/>
        <c:lblAlgn val="ctr"/>
        <c:lblOffset val="100"/>
        <c:noMultiLvlLbl val="0"/>
      </c:catAx>
      <c:valAx>
        <c:axId val="4627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19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'ENe-ST_小野'!$M$6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'ENe-ST_小野'!$N$6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'ENe-ST_小野'!$N$7:$N$12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156880"/>
        <c:axId val="467163936"/>
      </c:barChart>
      <c:lineChart>
        <c:grouping val="standard"/>
        <c:varyColors val="0"/>
        <c:ser>
          <c:idx val="2"/>
          <c:order val="2"/>
          <c:tx>
            <c:strRef>
              <c:f>'ENe-ST_小野'!$O$6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880"/>
        <c:axId val="467163936"/>
      </c:lineChart>
      <c:catAx>
        <c:axId val="4671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3936"/>
        <c:crosses val="autoZero"/>
        <c:auto val="1"/>
        <c:lblAlgn val="ctr"/>
        <c:lblOffset val="100"/>
        <c:noMultiLvlLbl val="0"/>
      </c:catAx>
      <c:valAx>
        <c:axId val="467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68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'ENe-ST_小野'!$B$7:$B$12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'ENe-ST_小野'!$S$7:$S$12</c:f>
              <c:numCache>
                <c:formatCode>#,##0_);[Red]\(#,##0\)</c:formatCode>
                <c:ptCount val="6"/>
                <c:pt idx="0">
                  <c:v>124.8236230677397</c:v>
                </c:pt>
                <c:pt idx="1">
                  <c:v>124.8236230677397</c:v>
                </c:pt>
                <c:pt idx="2">
                  <c:v>67.298694723294204</c:v>
                </c:pt>
                <c:pt idx="3">
                  <c:v>67.298694723294204</c:v>
                </c:pt>
                <c:pt idx="4">
                  <c:v>67.298694723294204</c:v>
                </c:pt>
                <c:pt idx="5">
                  <c:v>124.8236230677397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488"/>
        <c:axId val="467153744"/>
      </c:lineChart>
      <c:catAx>
        <c:axId val="46715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3744"/>
        <c:crosses val="autoZero"/>
        <c:auto val="1"/>
        <c:lblAlgn val="ctr"/>
        <c:lblOffset val="100"/>
        <c:noMultiLvlLbl val="0"/>
      </c:catAx>
      <c:valAx>
        <c:axId val="467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64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Popolo_富樫!$R$7:$R$12</c:f>
              <c:numCache>
                <c:formatCode>#,##0_);[Red]\(#,##0\)</c:formatCode>
                <c:ptCount val="6"/>
                <c:pt idx="0">
                  <c:v>3529.7273137040402</c:v>
                </c:pt>
                <c:pt idx="1">
                  <c:v>2684.8371247024797</c:v>
                </c:pt>
                <c:pt idx="2">
                  <c:v>746.865324085162</c:v>
                </c:pt>
                <c:pt idx="3">
                  <c:v>743.35204464183005</c:v>
                </c:pt>
                <c:pt idx="4">
                  <c:v>756.61732391091402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8056"/>
        <c:axId val="467161976"/>
      </c:lineChart>
      <c:catAx>
        <c:axId val="4671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1976"/>
        <c:crosses val="autoZero"/>
        <c:auto val="1"/>
        <c:lblAlgn val="ctr"/>
        <c:lblOffset val="100"/>
        <c:noMultiLvlLbl val="0"/>
      </c:catAx>
      <c:valAx>
        <c:axId val="4671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80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Popolo_富樫!$T$7:$T$12</c:f>
              <c:numCache>
                <c:formatCode>#,##0_);[Red]\(#,##0\)</c:formatCode>
                <c:ptCount val="6"/>
                <c:pt idx="0">
                  <c:v>142.24674494159501</c:v>
                </c:pt>
                <c:pt idx="1">
                  <c:v>142.24674494159501</c:v>
                </c:pt>
                <c:pt idx="2">
                  <c:v>43.071235551000797</c:v>
                </c:pt>
                <c:pt idx="3">
                  <c:v>31.083245216237799</c:v>
                </c:pt>
                <c:pt idx="4">
                  <c:v>76.085204287258506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9232"/>
        <c:axId val="467164720"/>
      </c:lineChart>
      <c:catAx>
        <c:axId val="4671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4720"/>
        <c:crosses val="autoZero"/>
        <c:auto val="1"/>
        <c:lblAlgn val="ctr"/>
        <c:lblOffset val="100"/>
        <c:noMultiLvlLbl val="0"/>
      </c:catAx>
      <c:valAx>
        <c:axId val="4671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92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Popolo_富樫!$U$7:$U$12</c:f>
              <c:numCache>
                <c:formatCode>#,##0_);[Red]\(#,##0\)</c:formatCode>
                <c:ptCount val="6"/>
                <c:pt idx="0">
                  <c:v>3810.8278458826667</c:v>
                </c:pt>
                <c:pt idx="1">
                  <c:v>2965.9376568811062</c:v>
                </c:pt>
                <c:pt idx="2">
                  <c:v>871.39174580227461</c:v>
                </c:pt>
                <c:pt idx="3">
                  <c:v>855.89047602417963</c:v>
                </c:pt>
                <c:pt idx="4">
                  <c:v>914.1577143642844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2760"/>
        <c:axId val="467158840"/>
      </c:lineChart>
      <c:catAx>
        <c:axId val="46716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8840"/>
        <c:crosses val="autoZero"/>
        <c:auto val="1"/>
        <c:lblAlgn val="ctr"/>
        <c:lblOffset val="100"/>
        <c:noMultiLvlLbl val="0"/>
      </c:catAx>
      <c:valAx>
        <c:axId val="4671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27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Popolo_富樫!$C$6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Popolo_富樫!$C$7:$C$12</c:f>
              <c:numCache>
                <c:formatCode>#,##0_);[Red]\(#,##0\)</c:formatCode>
                <c:ptCount val="6"/>
                <c:pt idx="0">
                  <c:v>1057.4578513890001</c:v>
                </c:pt>
                <c:pt idx="1">
                  <c:v>1101.4604162023199</c:v>
                </c:pt>
                <c:pt idx="2">
                  <c:v>624.26654200218297</c:v>
                </c:pt>
                <c:pt idx="3">
                  <c:v>622.05564214536196</c:v>
                </c:pt>
                <c:pt idx="4">
                  <c:v>630.35518377731205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Popolo_富樫!$D$6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Popolo_富樫!$D$7:$D$12</c:f>
              <c:numCache>
                <c:formatCode>#,##0_);[Red]\(#,##0\)</c:formatCode>
                <c:ptCount val="6"/>
                <c:pt idx="0">
                  <c:v>1057.4578513890001</c:v>
                </c:pt>
                <c:pt idx="1">
                  <c:v>1101.4604162023199</c:v>
                </c:pt>
                <c:pt idx="2">
                  <c:v>624.26654200218297</c:v>
                </c:pt>
                <c:pt idx="3">
                  <c:v>622.05564214536196</c:v>
                </c:pt>
                <c:pt idx="4">
                  <c:v>630.35518377731205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Popolo_富樫!$E$6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Popolo_富樫!$E$7:$E$12</c:f>
              <c:numCache>
                <c:formatCode>#,##0_);[Red]\(#,##0\)</c:formatCode>
                <c:ptCount val="6"/>
                <c:pt idx="0">
                  <c:v>1904.9834914543601</c:v>
                </c:pt>
                <c:pt idx="1">
                  <c:v>1944.48691726176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158448"/>
        <c:axId val="467164328"/>
      </c:barChart>
      <c:catAx>
        <c:axId val="4671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4328"/>
        <c:crosses val="autoZero"/>
        <c:auto val="1"/>
        <c:lblAlgn val="ctr"/>
        <c:lblOffset val="100"/>
        <c:noMultiLvlLbl val="0"/>
      </c:catAx>
      <c:valAx>
        <c:axId val="4671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8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Popolo_富樫!$Q$7:$Q$12</c:f>
              <c:numCache>
                <c:formatCode>#,##0.00_);[Red]\(#,##0.00\)</c:formatCode>
                <c:ptCount val="6"/>
                <c:pt idx="0">
                  <c:v>1.054862449001883</c:v>
                </c:pt>
                <c:pt idx="1">
                  <c:v>1.3983462329507266</c:v>
                </c:pt>
                <c:pt idx="2">
                  <c:v>1.4328034320027487</c:v>
                </c:pt>
                <c:pt idx="3">
                  <c:v>1.4535870174299927</c:v>
                </c:pt>
                <c:pt idx="4">
                  <c:v>1.379095037699634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7163544"/>
        <c:axId val="467152960"/>
      </c:lineChart>
      <c:catAx>
        <c:axId val="46716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2960"/>
        <c:crosses val="autoZero"/>
        <c:auto val="1"/>
        <c:lblAlgn val="ctr"/>
        <c:lblOffset val="100"/>
        <c:noMultiLvlLbl val="0"/>
      </c:catAx>
      <c:valAx>
        <c:axId val="4671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35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Popolo_富樫!$M$6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Popolo_富樫!$N$6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Popolo_富樫!$N$7:$N$12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154136"/>
        <c:axId val="467159624"/>
      </c:barChart>
      <c:lineChart>
        <c:grouping val="standard"/>
        <c:varyColors val="0"/>
        <c:ser>
          <c:idx val="2"/>
          <c:order val="2"/>
          <c:tx>
            <c:strRef>
              <c:f>Popolo_富樫!$O$6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4136"/>
        <c:axId val="467159624"/>
      </c:lineChart>
      <c:catAx>
        <c:axId val="46715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9624"/>
        <c:crosses val="autoZero"/>
        <c:auto val="1"/>
        <c:lblAlgn val="ctr"/>
        <c:lblOffset val="100"/>
        <c:noMultiLvlLbl val="0"/>
      </c:catAx>
      <c:valAx>
        <c:axId val="4671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4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Popolo_富樫!$B$7:$B$12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Popolo_富樫!$S$7:$S$12</c:f>
              <c:numCache>
                <c:formatCode>#,##0_);[Red]\(#,##0\)</c:formatCode>
                <c:ptCount val="6"/>
                <c:pt idx="0">
                  <c:v>138.8537872370313</c:v>
                </c:pt>
                <c:pt idx="1">
                  <c:v>138.8537872370313</c:v>
                </c:pt>
                <c:pt idx="2">
                  <c:v>81.455186166111801</c:v>
                </c:pt>
                <c:pt idx="3">
                  <c:v>81.455186166111801</c:v>
                </c:pt>
                <c:pt idx="4">
                  <c:v>81.455186166111801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4528"/>
        <c:axId val="467154920"/>
      </c:lineChart>
      <c:catAx>
        <c:axId val="467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4920"/>
        <c:crosses val="autoZero"/>
        <c:auto val="1"/>
        <c:lblAlgn val="ctr"/>
        <c:lblOffset val="100"/>
        <c:noMultiLvlLbl val="0"/>
      </c:catAx>
      <c:valAx>
        <c:axId val="4671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4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BEST_二宮3!$R$7:$R$12</c:f>
              <c:numCache>
                <c:formatCode>#,##0_);[Red]\(#,##0\)</c:formatCode>
                <c:ptCount val="6"/>
                <c:pt idx="0">
                  <c:v>3490.8902631999999</c:v>
                </c:pt>
                <c:pt idx="1">
                  <c:v>2687.6380288</c:v>
                </c:pt>
                <c:pt idx="2">
                  <c:v>1007.410608</c:v>
                </c:pt>
                <c:pt idx="3">
                  <c:v>1007.410608</c:v>
                </c:pt>
                <c:pt idx="4">
                  <c:v>1007.4361792</c:v>
                </c:pt>
                <c:pt idx="5">
                  <c:v>1039.9867960000001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56096"/>
        <c:axId val="467168640"/>
      </c:lineChart>
      <c:catAx>
        <c:axId val="4671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8640"/>
        <c:crosses val="autoZero"/>
        <c:auto val="1"/>
        <c:lblAlgn val="ctr"/>
        <c:lblOffset val="100"/>
        <c:noMultiLvlLbl val="0"/>
      </c:catAx>
      <c:valAx>
        <c:axId val="4671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56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集計!$AT$61</c:f>
              <c:strCache>
                <c:ptCount val="1"/>
                <c:pt idx="0">
                  <c:v>バイパス流量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  <a:effectLst/>
          </c:spPr>
          <c:invertIfNegative val="0"/>
          <c:cat>
            <c:multiLvlStrRef>
              <c:f>集計!$AQ$62:$AR$88</c:f>
              <c:multiLvlStrCache>
                <c:ptCount val="27"/>
                <c:lvl>
                  <c:pt idx="0">
                    <c:v>HSS200</c:v>
                  </c:pt>
                  <c:pt idx="1">
                    <c:v>HSS210</c:v>
                  </c:pt>
                  <c:pt idx="2">
                    <c:v>HSS220</c:v>
                  </c:pt>
                  <c:pt idx="4">
                    <c:v>HSS200</c:v>
                  </c:pt>
                  <c:pt idx="5">
                    <c:v>HSS210</c:v>
                  </c:pt>
                  <c:pt idx="6">
                    <c:v>HSS220</c:v>
                  </c:pt>
                  <c:pt idx="8">
                    <c:v>HSS200</c:v>
                  </c:pt>
                  <c:pt idx="9">
                    <c:v>HSS210</c:v>
                  </c:pt>
                  <c:pt idx="10">
                    <c:v>HSS220</c:v>
                  </c:pt>
                  <c:pt idx="12">
                    <c:v>HSS200</c:v>
                  </c:pt>
                  <c:pt idx="13">
                    <c:v>HSS210</c:v>
                  </c:pt>
                  <c:pt idx="14">
                    <c:v>HSS220</c:v>
                  </c:pt>
                  <c:pt idx="16">
                    <c:v>HSS200</c:v>
                  </c:pt>
                  <c:pt idx="17">
                    <c:v>HSS210</c:v>
                  </c:pt>
                  <c:pt idx="18">
                    <c:v>HSS220</c:v>
                  </c:pt>
                  <c:pt idx="20">
                    <c:v>HSS200</c:v>
                  </c:pt>
                  <c:pt idx="21">
                    <c:v>HSS210</c:v>
                  </c:pt>
                  <c:pt idx="22">
                    <c:v>HSS220</c:v>
                  </c:pt>
                  <c:pt idx="24">
                    <c:v>HSS200</c:v>
                  </c:pt>
                  <c:pt idx="25">
                    <c:v>HSS210</c:v>
                  </c:pt>
                  <c:pt idx="26">
                    <c:v>HSS220</c:v>
                  </c:pt>
                </c:lvl>
                <c:lvl>
                  <c:pt idx="0">
                    <c:v>LCEM</c:v>
                  </c:pt>
                  <c:pt idx="3">
                    <c:v> </c:v>
                  </c:pt>
                  <c:pt idx="4">
                    <c:v>ENe-ST</c:v>
                  </c:pt>
                  <c:pt idx="7">
                    <c:v> </c:v>
                  </c:pt>
                  <c:pt idx="8">
                    <c:v>Popolo</c:v>
                  </c:pt>
                  <c:pt idx="11">
                    <c:v> </c:v>
                  </c:pt>
                  <c:pt idx="12">
                    <c:v>BEST</c:v>
                  </c:pt>
                  <c:pt idx="15">
                    <c:v> </c:v>
                  </c:pt>
                  <c:pt idx="16">
                    <c:v>ACSES</c:v>
                  </c:pt>
                  <c:pt idx="20">
                    <c:v>EnergyPlus1</c:v>
                  </c:pt>
                  <c:pt idx="24">
                    <c:v>EnergyPlus2</c:v>
                  </c:pt>
                </c:lvl>
              </c:multiLvlStrCache>
            </c:multiLvlStrRef>
          </c:cat>
          <c:val>
            <c:numRef>
              <c:f>集計!$AT$62:$AT$88</c:f>
              <c:numCache>
                <c:formatCode>#,##0_);[Red]\(#,##0\)</c:formatCode>
                <c:ptCount val="27"/>
                <c:pt idx="0">
                  <c:v>750.4</c:v>
                </c:pt>
                <c:pt idx="1">
                  <c:v>1235.2</c:v>
                </c:pt>
                <c:pt idx="2">
                  <c:v>104.00000000000023</c:v>
                </c:pt>
                <c:pt idx="4">
                  <c:v>750.4</c:v>
                </c:pt>
                <c:pt idx="5">
                  <c:v>1235.2</c:v>
                </c:pt>
                <c:pt idx="6">
                  <c:v>104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750.39959999999996</c:v>
                </c:pt>
                <c:pt idx="13">
                  <c:v>1235.1995999999999</c:v>
                </c:pt>
                <c:pt idx="14">
                  <c:v>103.95959999999991</c:v>
                </c:pt>
                <c:pt idx="16">
                  <c:v>750.4</c:v>
                </c:pt>
                <c:pt idx="17">
                  <c:v>1235.2</c:v>
                </c:pt>
                <c:pt idx="18">
                  <c:v>104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2-864A-AC5B-7537A960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2216"/>
        <c:axId val="462724176"/>
      </c:barChart>
      <c:catAx>
        <c:axId val="46272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4176"/>
        <c:crosses val="autoZero"/>
        <c:auto val="1"/>
        <c:lblAlgn val="ctr"/>
        <c:lblOffset val="100"/>
        <c:noMultiLvlLbl val="0"/>
      </c:catAx>
      <c:valAx>
        <c:axId val="462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バイパス流量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2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BEST_二宮3!$T$7:$T$12</c:f>
              <c:numCache>
                <c:formatCode>#,##0_);[Red]\(#,##0\)</c:formatCode>
                <c:ptCount val="6"/>
                <c:pt idx="0">
                  <c:v>157.78611360000002</c:v>
                </c:pt>
                <c:pt idx="1">
                  <c:v>157.78611360000002</c:v>
                </c:pt>
                <c:pt idx="2">
                  <c:v>47.908228799999996</c:v>
                </c:pt>
                <c:pt idx="3">
                  <c:v>30.878004799999999</c:v>
                </c:pt>
                <c:pt idx="4">
                  <c:v>83.143683199999998</c:v>
                </c:pt>
                <c:pt idx="5">
                  <c:v>47.908228799999996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6680"/>
        <c:axId val="467165896"/>
      </c:lineChart>
      <c:catAx>
        <c:axId val="46716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5896"/>
        <c:crosses val="autoZero"/>
        <c:auto val="1"/>
        <c:lblAlgn val="ctr"/>
        <c:lblOffset val="100"/>
        <c:noMultiLvlLbl val="0"/>
      </c:catAx>
      <c:valAx>
        <c:axId val="4671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66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BEST_二宮3!$U$7:$U$12</c:f>
              <c:numCache>
                <c:formatCode>#,##0_);[Red]\(#,##0\)</c:formatCode>
                <c:ptCount val="6"/>
                <c:pt idx="0">
                  <c:v>3776.2223992000004</c:v>
                </c:pt>
                <c:pt idx="1">
                  <c:v>2972.9701648000005</c:v>
                </c:pt>
                <c:pt idx="2">
                  <c:v>1125.3091632000001</c:v>
                </c:pt>
                <c:pt idx="3">
                  <c:v>1108.2789392000002</c:v>
                </c:pt>
                <c:pt idx="4">
                  <c:v>1160.5701887999999</c:v>
                </c:pt>
                <c:pt idx="5">
                  <c:v>1215.4410472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67072"/>
        <c:axId val="467167464"/>
      </c:lineChart>
      <c:catAx>
        <c:axId val="4671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7464"/>
        <c:crosses val="autoZero"/>
        <c:auto val="1"/>
        <c:lblAlgn val="ctr"/>
        <c:lblOffset val="100"/>
        <c:noMultiLvlLbl val="0"/>
      </c:catAx>
      <c:valAx>
        <c:axId val="4671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70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BEST_二宮3!$C$6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BEST_二宮3!$C$7:$C$12</c:f>
              <c:numCache>
                <c:formatCode>#,##0_);[Red]\(#,##0\)</c:formatCode>
                <c:ptCount val="6"/>
                <c:pt idx="0">
                  <c:v>1070.191116</c:v>
                </c:pt>
                <c:pt idx="1">
                  <c:v>1082.1195</c:v>
                </c:pt>
                <c:pt idx="2">
                  <c:v>610.93807199999992</c:v>
                </c:pt>
                <c:pt idx="3">
                  <c:v>610.93807199999992</c:v>
                </c:pt>
                <c:pt idx="4">
                  <c:v>610.95315599999992</c:v>
                </c:pt>
                <c:pt idx="5">
                  <c:v>326.11950000000002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BEST_二宮3!$D$6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BEST_二宮3!$D$7:$D$12</c:f>
              <c:numCache>
                <c:formatCode>#,##0_);[Red]\(#,##0\)</c:formatCode>
                <c:ptCount val="6"/>
                <c:pt idx="0">
                  <c:v>1070.191116</c:v>
                </c:pt>
                <c:pt idx="1">
                  <c:v>1082.1195</c:v>
                </c:pt>
                <c:pt idx="2">
                  <c:v>610.93807199999992</c:v>
                </c:pt>
                <c:pt idx="3">
                  <c:v>610.93807199999992</c:v>
                </c:pt>
                <c:pt idx="4">
                  <c:v>610.95315599999992</c:v>
                </c:pt>
                <c:pt idx="5">
                  <c:v>326.11950000000002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BEST_二宮3!$E$6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572.810652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168248"/>
        <c:axId val="561872240"/>
      </c:barChart>
      <c:catAx>
        <c:axId val="46716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2240"/>
        <c:crosses val="autoZero"/>
        <c:auto val="1"/>
        <c:lblAlgn val="ctr"/>
        <c:lblOffset val="100"/>
        <c:noMultiLvlLbl val="0"/>
      </c:catAx>
      <c:valAx>
        <c:axId val="5618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71682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BEST_二宮3!$Q$7:$Q$12</c:f>
              <c:numCache>
                <c:formatCode>#,##0.00_);[Red]\(#,##0.00\)</c:formatCode>
                <c:ptCount val="6"/>
                <c:pt idx="0">
                  <c:v>1.0692119809615475</c:v>
                </c:pt>
                <c:pt idx="1">
                  <c:v>1.3661216813029216</c:v>
                </c:pt>
                <c:pt idx="2">
                  <c:v>1.0858137336457794</c:v>
                </c:pt>
                <c:pt idx="3">
                  <c:v>1.102498748990032</c:v>
                </c:pt>
                <c:pt idx="4">
                  <c:v>1.0528499902822939</c:v>
                </c:pt>
                <c:pt idx="5">
                  <c:v>1.0079054470162379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870672"/>
        <c:axId val="561871064"/>
      </c:lineChart>
      <c:catAx>
        <c:axId val="5618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1064"/>
        <c:crosses val="autoZero"/>
        <c:auto val="1"/>
        <c:lblAlgn val="ctr"/>
        <c:lblOffset val="100"/>
        <c:noMultiLvlLbl val="0"/>
      </c:catAx>
      <c:valAx>
        <c:axId val="5618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0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BEST_二宮3!$M$6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BEST_二宮3!$M$7:$M$12</c:f>
              <c:numCache>
                <c:formatCode>#,##0_);[Red]\(#,##0\)</c:formatCode>
                <c:ptCount val="6"/>
                <c:pt idx="0">
                  <c:v>3231.9996000000001</c:v>
                </c:pt>
                <c:pt idx="1">
                  <c:v>3231.9996000000001</c:v>
                </c:pt>
                <c:pt idx="2">
                  <c:v>1719.9995999999999</c:v>
                </c:pt>
                <c:pt idx="3">
                  <c:v>1719.9995999999999</c:v>
                </c:pt>
                <c:pt idx="4">
                  <c:v>1719.9995999999999</c:v>
                </c:pt>
                <c:pt idx="5">
                  <c:v>3231.9996000000001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BEST_二宮3!$N$6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BEST_二宮3!$N$7:$N$12</c:f>
              <c:numCache>
                <c:formatCode>#,##0_);[Red]\(#,##0\)</c:formatCode>
                <c:ptCount val="6"/>
                <c:pt idx="0">
                  <c:v>3231</c:v>
                </c:pt>
                <c:pt idx="1">
                  <c:v>3231</c:v>
                </c:pt>
                <c:pt idx="2">
                  <c:v>969.59999999999991</c:v>
                </c:pt>
                <c:pt idx="3">
                  <c:v>484.79999999999995</c:v>
                </c:pt>
                <c:pt idx="4">
                  <c:v>1616.04</c:v>
                </c:pt>
                <c:pt idx="5">
                  <c:v>969.59999999999991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73808"/>
        <c:axId val="561872632"/>
      </c:barChart>
      <c:lineChart>
        <c:grouping val="standard"/>
        <c:varyColors val="0"/>
        <c:ser>
          <c:idx val="2"/>
          <c:order val="2"/>
          <c:tx>
            <c:strRef>
              <c:f>BEST_二宮3!$O$6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BEST_二宮3!$O$7:$O$12</c:f>
              <c:numCache>
                <c:formatCode>#,##0_);[Red]\(#,##0\)</c:formatCode>
                <c:ptCount val="6"/>
                <c:pt idx="0">
                  <c:v>0.99960000000010041</c:v>
                </c:pt>
                <c:pt idx="1">
                  <c:v>0.99960000000010041</c:v>
                </c:pt>
                <c:pt idx="2">
                  <c:v>750.39959999999996</c:v>
                </c:pt>
                <c:pt idx="3">
                  <c:v>1235.1995999999999</c:v>
                </c:pt>
                <c:pt idx="4">
                  <c:v>103.95959999999991</c:v>
                </c:pt>
                <c:pt idx="5">
                  <c:v>2262.3996000000002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73808"/>
        <c:axId val="561872632"/>
      </c:lineChart>
      <c:catAx>
        <c:axId val="5618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2632"/>
        <c:crosses val="autoZero"/>
        <c:auto val="1"/>
        <c:lblAlgn val="ctr"/>
        <c:lblOffset val="100"/>
        <c:noMultiLvlLbl val="0"/>
      </c:catAx>
      <c:valAx>
        <c:axId val="5618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3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BEST_二宮3!$B$7:$B$12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BEST_二宮3!$S$7:$S$12</c:f>
              <c:numCache>
                <c:formatCode>#,##0_);[Red]\(#,##0\)</c:formatCode>
                <c:ptCount val="6"/>
                <c:pt idx="0">
                  <c:v>127.5460224</c:v>
                </c:pt>
                <c:pt idx="1">
                  <c:v>127.5460224</c:v>
                </c:pt>
                <c:pt idx="2">
                  <c:v>69.990326400000001</c:v>
                </c:pt>
                <c:pt idx="3">
                  <c:v>69.990326400000001</c:v>
                </c:pt>
                <c:pt idx="4">
                  <c:v>69.990326400000001</c:v>
                </c:pt>
                <c:pt idx="5">
                  <c:v>127.5460224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7928"/>
        <c:axId val="561876552"/>
      </c:lineChart>
      <c:catAx>
        <c:axId val="56186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6552"/>
        <c:crosses val="autoZero"/>
        <c:auto val="1"/>
        <c:lblAlgn val="ctr"/>
        <c:lblOffset val="100"/>
        <c:noMultiLvlLbl val="0"/>
      </c:catAx>
      <c:valAx>
        <c:axId val="5618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67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BEST_品川!$R$7:$R$12</c:f>
              <c:numCache>
                <c:formatCode>#,##0_);[Red]\(#,##0\)</c:formatCode>
                <c:ptCount val="6"/>
                <c:pt idx="0">
                  <c:v>3441.1137951999999</c:v>
                </c:pt>
                <c:pt idx="1">
                  <c:v>2637.8614016000001</c:v>
                </c:pt>
                <c:pt idx="2">
                  <c:v>1007.410608</c:v>
                </c:pt>
                <c:pt idx="3">
                  <c:v>1007.410608</c:v>
                </c:pt>
                <c:pt idx="4">
                  <c:v>1007.410608</c:v>
                </c:pt>
                <c:pt idx="5">
                  <c:v>990.21076000000016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7144"/>
        <c:axId val="561867536"/>
      </c:lineChart>
      <c:catAx>
        <c:axId val="56186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67536"/>
        <c:crosses val="autoZero"/>
        <c:auto val="1"/>
        <c:lblAlgn val="ctr"/>
        <c:lblOffset val="100"/>
        <c:noMultiLvlLbl val="0"/>
      </c:catAx>
      <c:valAx>
        <c:axId val="561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671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BEST_品川!$T$7:$T$12</c:f>
              <c:numCache>
                <c:formatCode>#,##0_);[Red]\(#,##0\)</c:formatCode>
                <c:ptCount val="6"/>
                <c:pt idx="0">
                  <c:v>225.08121599999998</c:v>
                </c:pt>
                <c:pt idx="1">
                  <c:v>225.08121599999998</c:v>
                </c:pt>
                <c:pt idx="2">
                  <c:v>54.176296000000001</c:v>
                </c:pt>
                <c:pt idx="3">
                  <c:v>33.262080000000005</c:v>
                </c:pt>
                <c:pt idx="4">
                  <c:v>102.666416</c:v>
                </c:pt>
                <c:pt idx="5">
                  <c:v>54.176296000000001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8712"/>
        <c:axId val="561873024"/>
      </c:lineChart>
      <c:catAx>
        <c:axId val="56186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3024"/>
        <c:crosses val="autoZero"/>
        <c:auto val="1"/>
        <c:lblAlgn val="ctr"/>
        <c:lblOffset val="100"/>
        <c:noMultiLvlLbl val="0"/>
      </c:catAx>
      <c:valAx>
        <c:axId val="561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687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BEST_品川!$U$7:$U$12</c:f>
              <c:numCache>
                <c:formatCode>#,##0_);[Red]\(#,##0\)</c:formatCode>
                <c:ptCount val="6"/>
                <c:pt idx="0">
                  <c:v>3793.7410336000003</c:v>
                </c:pt>
                <c:pt idx="1">
                  <c:v>2990.4886400000005</c:v>
                </c:pt>
                <c:pt idx="2">
                  <c:v>1131.5772304000002</c:v>
                </c:pt>
                <c:pt idx="3">
                  <c:v>1110.6630144000001</c:v>
                </c:pt>
                <c:pt idx="4">
                  <c:v>1180.0673504000001</c:v>
                </c:pt>
                <c:pt idx="5">
                  <c:v>1171.9330784000001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9888"/>
        <c:axId val="561871456"/>
      </c:lineChart>
      <c:catAx>
        <c:axId val="5618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1456"/>
        <c:crosses val="autoZero"/>
        <c:auto val="1"/>
        <c:lblAlgn val="ctr"/>
        <c:lblOffset val="100"/>
        <c:noMultiLvlLbl val="0"/>
      </c:catAx>
      <c:valAx>
        <c:axId val="5618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69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BEST_品川!$C$6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BEST_品川!$C$7:$C$12</c:f>
              <c:numCache>
                <c:formatCode>#,##0_);[Red]\(#,##0\)</c:formatCode>
                <c:ptCount val="6"/>
                <c:pt idx="0">
                  <c:v>1070.19108456</c:v>
                </c:pt>
                <c:pt idx="1">
                  <c:v>1082.1193509600002</c:v>
                </c:pt>
                <c:pt idx="2">
                  <c:v>610.93801368000004</c:v>
                </c:pt>
                <c:pt idx="3">
                  <c:v>610.93801368000004</c:v>
                </c:pt>
                <c:pt idx="4">
                  <c:v>610.93801368000004</c:v>
                </c:pt>
                <c:pt idx="5">
                  <c:v>326.11944432000001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BEST_品川!$D$6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BEST_品川!$D$7:$D$12</c:f>
              <c:numCache>
                <c:formatCode>#,##0_);[Red]\(#,##0\)</c:formatCode>
                <c:ptCount val="6"/>
                <c:pt idx="0">
                  <c:v>1070.19108456</c:v>
                </c:pt>
                <c:pt idx="1">
                  <c:v>1082.1193509600002</c:v>
                </c:pt>
                <c:pt idx="2">
                  <c:v>610.93801368000004</c:v>
                </c:pt>
                <c:pt idx="3">
                  <c:v>610.93801368000004</c:v>
                </c:pt>
                <c:pt idx="4">
                  <c:v>610.93801368000004</c:v>
                </c:pt>
                <c:pt idx="5">
                  <c:v>326.11944432000001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BEST_品川!$E$6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572.81057999999996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874984"/>
        <c:axId val="561874200"/>
      </c:barChart>
      <c:catAx>
        <c:axId val="56187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4200"/>
        <c:crosses val="autoZero"/>
        <c:auto val="1"/>
        <c:lblAlgn val="ctr"/>
        <c:lblOffset val="100"/>
        <c:noMultiLvlLbl val="0"/>
      </c:catAx>
      <c:valAx>
        <c:axId val="5618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49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集計!$AS$90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集計!$AQ$91:$AR$110</c:f>
              <c:multiLvlStrCache>
                <c:ptCount val="20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  <c:pt idx="18">
                    <c:v>HSS200</c:v>
                  </c:pt>
                  <c:pt idx="19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集計!$AS$91:$AS$110</c:f>
              <c:numCache>
                <c:formatCode>#,##0_);[Red]\(#,##0\)</c:formatCode>
                <c:ptCount val="20"/>
                <c:pt idx="0">
                  <c:v>638.3784428585119</c:v>
                </c:pt>
                <c:pt idx="1">
                  <c:v>349.83588207022353</c:v>
                </c:pt>
                <c:pt idx="3">
                  <c:v>608.81183999999996</c:v>
                </c:pt>
                <c:pt idx="4">
                  <c:v>323.99639999999999</c:v>
                </c:pt>
                <c:pt idx="6">
                  <c:v>624.26654200218297</c:v>
                </c:pt>
                <c:pt idx="7">
                  <c:v>0</c:v>
                </c:pt>
                <c:pt idx="9">
                  <c:v>610.93807199999992</c:v>
                </c:pt>
                <c:pt idx="10">
                  <c:v>326.11950000000002</c:v>
                </c:pt>
                <c:pt idx="12">
                  <c:v>608.81183999999996</c:v>
                </c:pt>
                <c:pt idx="13">
                  <c:v>324.10000000000002</c:v>
                </c:pt>
                <c:pt idx="15" formatCode="General">
                  <c:v>615.04007307020288</c:v>
                </c:pt>
                <c:pt idx="16" formatCode="General">
                  <c:v>615.04007307020288</c:v>
                </c:pt>
                <c:pt idx="18" formatCode="General">
                  <c:v>621.58883317618677</c:v>
                </c:pt>
                <c:pt idx="19" formatCode="General">
                  <c:v>330.7924384923445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3446-BDAD-ACA10CB6B64C}"/>
            </c:ext>
          </c:extLst>
        </c:ser>
        <c:ser>
          <c:idx val="1"/>
          <c:order val="1"/>
          <c:tx>
            <c:strRef>
              <c:f>集計!$AT$90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集計!$AQ$91:$AR$110</c:f>
              <c:multiLvlStrCache>
                <c:ptCount val="20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  <c:pt idx="18">
                    <c:v>HSS200</c:v>
                  </c:pt>
                  <c:pt idx="19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集計!$AT$91:$AT$110</c:f>
              <c:numCache>
                <c:formatCode>#,##0_);[Red]\(#,##0\)</c:formatCode>
                <c:ptCount val="20"/>
                <c:pt idx="0">
                  <c:v>638.3784428585119</c:v>
                </c:pt>
                <c:pt idx="1">
                  <c:v>349.83588207022353</c:v>
                </c:pt>
                <c:pt idx="3">
                  <c:v>608.81183999999996</c:v>
                </c:pt>
                <c:pt idx="4">
                  <c:v>323.99639999999999</c:v>
                </c:pt>
                <c:pt idx="6">
                  <c:v>624.26654200218297</c:v>
                </c:pt>
                <c:pt idx="7">
                  <c:v>0</c:v>
                </c:pt>
                <c:pt idx="9">
                  <c:v>610.93807199999992</c:v>
                </c:pt>
                <c:pt idx="10">
                  <c:v>326.11950000000002</c:v>
                </c:pt>
                <c:pt idx="12">
                  <c:v>608.81183999999996</c:v>
                </c:pt>
                <c:pt idx="13">
                  <c:v>324.10000000000002</c:v>
                </c:pt>
                <c:pt idx="15" formatCode="General">
                  <c:v>615.04007307020288</c:v>
                </c:pt>
                <c:pt idx="16" formatCode="General">
                  <c:v>615.04007307020288</c:v>
                </c:pt>
                <c:pt idx="18" formatCode="General">
                  <c:v>621.58883317618677</c:v>
                </c:pt>
                <c:pt idx="19" formatCode="General">
                  <c:v>330.7924384923445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E-3446-BDAD-ACA10CB6B64C}"/>
            </c:ext>
          </c:extLst>
        </c:ser>
        <c:ser>
          <c:idx val="2"/>
          <c:order val="2"/>
          <c:tx>
            <c:strRef>
              <c:f>集計!$AU$90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集計!$AQ$91:$AR$110</c:f>
              <c:multiLvlStrCache>
                <c:ptCount val="20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  <c:pt idx="18">
                    <c:v>HSS200</c:v>
                  </c:pt>
                  <c:pt idx="19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集計!$AU$91:$AU$110</c:f>
              <c:numCache>
                <c:formatCode>#,##0_);[Red]\(#,##0\)</c:formatCode>
                <c:ptCount val="20"/>
                <c:pt idx="0">
                  <c:v>0</c:v>
                </c:pt>
                <c:pt idx="1">
                  <c:v>614.1718745624845</c:v>
                </c:pt>
                <c:pt idx="3">
                  <c:v>0</c:v>
                </c:pt>
                <c:pt idx="4">
                  <c:v>569.63088000000096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572.810652</c:v>
                </c:pt>
                <c:pt idx="12">
                  <c:v>0</c:v>
                </c:pt>
                <c:pt idx="13">
                  <c:v>569.79999999999995</c:v>
                </c:pt>
                <c:pt idx="15" formatCode="General">
                  <c:v>0</c:v>
                </c:pt>
                <c:pt idx="16" formatCode="General">
                  <c:v>0</c:v>
                </c:pt>
                <c:pt idx="18" formatCode="General">
                  <c:v>0</c:v>
                </c:pt>
                <c:pt idx="19" formatCode="General">
                  <c:v>581.59278936768601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E-3446-BDAD-ACA10CB6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25744"/>
        <c:axId val="462718688"/>
      </c:barChart>
      <c:catAx>
        <c:axId val="46272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18688"/>
        <c:crosses val="autoZero"/>
        <c:auto val="1"/>
        <c:lblAlgn val="ctr"/>
        <c:lblOffset val="100"/>
        <c:noMultiLvlLbl val="0"/>
      </c:catAx>
      <c:valAx>
        <c:axId val="4627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5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BEST_品川!$Q$7:$Q$12</c:f>
              <c:numCache>
                <c:formatCode>#,##0.00_);[Red]\(#,##0.00\)</c:formatCode>
                <c:ptCount val="6"/>
                <c:pt idx="0">
                  <c:v>1.0642745863147678</c:v>
                </c:pt>
                <c:pt idx="1">
                  <c:v>1.3581187527667717</c:v>
                </c:pt>
                <c:pt idx="2">
                  <c:v>1.0797990579291528</c:v>
                </c:pt>
                <c:pt idx="3">
                  <c:v>1.100132093639653</c:v>
                </c:pt>
                <c:pt idx="4">
                  <c:v>1.0354290599988452</c:v>
                </c:pt>
                <c:pt idx="5">
                  <c:v>1.0453237400829387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870280"/>
        <c:axId val="561874592"/>
      </c:lineChart>
      <c:catAx>
        <c:axId val="56187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4592"/>
        <c:crosses val="autoZero"/>
        <c:auto val="1"/>
        <c:lblAlgn val="ctr"/>
        <c:lblOffset val="100"/>
        <c:noMultiLvlLbl val="0"/>
      </c:catAx>
      <c:valAx>
        <c:axId val="561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0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BEST_品川!$M$6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BEST_品川!$M$7:$M$12</c:f>
              <c:numCache>
                <c:formatCode>#,##0_);[Red]\(#,##0\)</c:formatCode>
                <c:ptCount val="6"/>
                <c:pt idx="0">
                  <c:v>3231.9996000000001</c:v>
                </c:pt>
                <c:pt idx="1">
                  <c:v>3231.9996000000001</c:v>
                </c:pt>
                <c:pt idx="2">
                  <c:v>1719.9996000000001</c:v>
                </c:pt>
                <c:pt idx="3">
                  <c:v>1719.9996000000001</c:v>
                </c:pt>
                <c:pt idx="4">
                  <c:v>1719.9996000000001</c:v>
                </c:pt>
                <c:pt idx="5">
                  <c:v>3231.9996000000001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BEST_品川!$N$6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BEST_品川!$N$7:$N$12</c:f>
              <c:numCache>
                <c:formatCode>#,##0_);[Red]\(#,##0\)</c:formatCode>
                <c:ptCount val="6"/>
                <c:pt idx="0">
                  <c:v>3231.9996000000001</c:v>
                </c:pt>
                <c:pt idx="1">
                  <c:v>3231.9996000000001</c:v>
                </c:pt>
                <c:pt idx="2">
                  <c:v>969.6</c:v>
                </c:pt>
                <c:pt idx="3">
                  <c:v>484.8</c:v>
                </c:pt>
                <c:pt idx="4">
                  <c:v>1615.9998000000001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875768"/>
        <c:axId val="561864792"/>
      </c:barChart>
      <c:lineChart>
        <c:grouping val="standard"/>
        <c:varyColors val="0"/>
        <c:ser>
          <c:idx val="2"/>
          <c:order val="2"/>
          <c:tx>
            <c:strRef>
              <c:f>BEST_品川!$O$6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750.39960000000008</c:v>
                </c:pt>
                <c:pt idx="3">
                  <c:v>1235.1996000000001</c:v>
                </c:pt>
                <c:pt idx="4">
                  <c:v>103.99980000000005</c:v>
                </c:pt>
                <c:pt idx="5">
                  <c:v>2262.3996000000002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75768"/>
        <c:axId val="561864792"/>
      </c:lineChart>
      <c:catAx>
        <c:axId val="5618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64792"/>
        <c:crosses val="autoZero"/>
        <c:auto val="1"/>
        <c:lblAlgn val="ctr"/>
        <c:lblOffset val="100"/>
        <c:noMultiLvlLbl val="0"/>
      </c:catAx>
      <c:valAx>
        <c:axId val="5618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57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BEST_品川!$B$7:$B$12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BEST_品川!$S$7:$S$12</c:f>
              <c:numCache>
                <c:formatCode>#,##0_);[Red]\(#,##0\)</c:formatCode>
                <c:ptCount val="6"/>
                <c:pt idx="0">
                  <c:v>127.5460224</c:v>
                </c:pt>
                <c:pt idx="1">
                  <c:v>127.5460224</c:v>
                </c:pt>
                <c:pt idx="2">
                  <c:v>69.990326400000001</c:v>
                </c:pt>
                <c:pt idx="3">
                  <c:v>69.990326400000001</c:v>
                </c:pt>
                <c:pt idx="4">
                  <c:v>69.990326400000001</c:v>
                </c:pt>
                <c:pt idx="5">
                  <c:v>127.5460224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65576"/>
        <c:axId val="561865968"/>
      </c:lineChart>
      <c:catAx>
        <c:axId val="56186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65968"/>
        <c:crosses val="autoZero"/>
        <c:auto val="1"/>
        <c:lblAlgn val="ctr"/>
        <c:lblOffset val="100"/>
        <c:noMultiLvlLbl val="0"/>
      </c:catAx>
      <c:valAx>
        <c:axId val="5618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65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ACSESCx_吉田!$R$7:$R$12</c:f>
              <c:numCache>
                <c:formatCode>#,##0_);[Red]\(#,##0\)</c:formatCode>
                <c:ptCount val="6"/>
                <c:pt idx="0">
                  <c:v>3391.2</c:v>
                </c:pt>
                <c:pt idx="1">
                  <c:v>2366.6</c:v>
                </c:pt>
                <c:pt idx="2">
                  <c:v>812.4</c:v>
                </c:pt>
                <c:pt idx="3">
                  <c:v>812.4</c:v>
                </c:pt>
                <c:pt idx="4">
                  <c:v>812.4</c:v>
                </c:pt>
                <c:pt idx="5">
                  <c:v>834.3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78904"/>
        <c:axId val="561877728"/>
      </c:lineChart>
      <c:catAx>
        <c:axId val="5618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7728"/>
        <c:crosses val="autoZero"/>
        <c:auto val="1"/>
        <c:lblAlgn val="ctr"/>
        <c:lblOffset val="100"/>
        <c:noMultiLvlLbl val="0"/>
      </c:catAx>
      <c:valAx>
        <c:axId val="5618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89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ACSESCx_吉田!$T$7:$T$12</c:f>
              <c:numCache>
                <c:formatCode>#,##0_);[Red]\(#,##0\)</c:formatCode>
                <c:ptCount val="6"/>
                <c:pt idx="0">
                  <c:v>154.80000000000001</c:v>
                </c:pt>
                <c:pt idx="1">
                  <c:v>154.80000000000001</c:v>
                </c:pt>
                <c:pt idx="2">
                  <c:v>46.43</c:v>
                </c:pt>
                <c:pt idx="3">
                  <c:v>28.93</c:v>
                </c:pt>
                <c:pt idx="4">
                  <c:v>79.040000000000006</c:v>
                </c:pt>
                <c:pt idx="5">
                  <c:v>46.43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80472"/>
        <c:axId val="561879688"/>
      </c:lineChart>
      <c:catAx>
        <c:axId val="56188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9688"/>
        <c:crosses val="autoZero"/>
        <c:auto val="1"/>
        <c:lblAlgn val="ctr"/>
        <c:lblOffset val="100"/>
        <c:noMultiLvlLbl val="0"/>
      </c:catAx>
      <c:valAx>
        <c:axId val="5618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二次ポンプエネルギー消費量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80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ACSESCx_吉田!$U$7:$U$12</c:f>
              <c:numCache>
                <c:formatCode>#,##0_);[Red]\(#,##0\)</c:formatCode>
                <c:ptCount val="6"/>
                <c:pt idx="0">
                  <c:v>3673.3199999999997</c:v>
                </c:pt>
                <c:pt idx="1">
                  <c:v>2648.72</c:v>
                </c:pt>
                <c:pt idx="2">
                  <c:v>928.44999999999993</c:v>
                </c:pt>
                <c:pt idx="3">
                  <c:v>910.94999999999993</c:v>
                </c:pt>
                <c:pt idx="4">
                  <c:v>961.06</c:v>
                </c:pt>
                <c:pt idx="5">
                  <c:v>1008.0499999999998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80080"/>
        <c:axId val="561878120"/>
      </c:lineChart>
      <c:catAx>
        <c:axId val="5618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78120"/>
        <c:crosses val="autoZero"/>
        <c:auto val="1"/>
        <c:lblAlgn val="ctr"/>
        <c:lblOffset val="100"/>
        <c:noMultiLvlLbl val="0"/>
      </c:catAx>
      <c:valAx>
        <c:axId val="5618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システム全体エネルギー消費量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18800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ACSESCx_吉田!$C$6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ACSESCx_吉田!$C$7:$C$12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1080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D-4DCC-881A-E398E15A5916}"/>
            </c:ext>
          </c:extLst>
        </c:ser>
        <c:ser>
          <c:idx val="1"/>
          <c:order val="1"/>
          <c:tx>
            <c:strRef>
              <c:f>ACSESCx_吉田!$D$6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ACSESCx_吉田!$D$7:$D$12</c:f>
              <c:numCache>
                <c:formatCode>#,##0_);[Red]\(#,##0\)</c:formatCode>
                <c:ptCount val="6"/>
                <c:pt idx="0">
                  <c:v>1079.9880000000001</c:v>
                </c:pt>
                <c:pt idx="1">
                  <c:v>1080</c:v>
                </c:pt>
                <c:pt idx="2">
                  <c:v>608.81183999999996</c:v>
                </c:pt>
                <c:pt idx="3">
                  <c:v>608.81183999999996</c:v>
                </c:pt>
                <c:pt idx="4">
                  <c:v>608.81183999999996</c:v>
                </c:pt>
                <c:pt idx="5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D-4DCC-881A-E398E15A5916}"/>
            </c:ext>
          </c:extLst>
        </c:ser>
        <c:ser>
          <c:idx val="2"/>
          <c:order val="2"/>
          <c:tx>
            <c:strRef>
              <c:f>ACSESCx_吉田!$E$6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ACSESCx_吉田!$E$7:$E$12</c:f>
              <c:numCache>
                <c:formatCode>#,##0_);[Red]\(#,##0\)</c:formatCode>
                <c:ptCount val="6"/>
                <c:pt idx="0">
                  <c:v>1897.2</c:v>
                </c:pt>
                <c:pt idx="1">
                  <c:v>1899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D-4DCC-881A-E398E15A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956360"/>
        <c:axId val="562955184"/>
      </c:barChart>
      <c:catAx>
        <c:axId val="56295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2955184"/>
        <c:crosses val="autoZero"/>
        <c:auto val="1"/>
        <c:lblAlgn val="ctr"/>
        <c:lblOffset val="100"/>
        <c:noMultiLvlLbl val="0"/>
      </c:catAx>
      <c:valAx>
        <c:axId val="5629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29563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ACSESCx_吉田!$Q$7:$Q$12</c:f>
              <c:numCache>
                <c:formatCode>#,##0.00_);[Red]\(#,##0.00\)</c:formatCode>
                <c:ptCount val="6"/>
                <c:pt idx="0">
                  <c:v>1.1044983829342394</c:v>
                </c:pt>
                <c:pt idx="1">
                  <c:v>1.5324383098251233</c:v>
                </c:pt>
                <c:pt idx="2">
                  <c:v>1.3114585384242554</c:v>
                </c:pt>
                <c:pt idx="3">
                  <c:v>1.3366525934464022</c:v>
                </c:pt>
                <c:pt idx="4">
                  <c:v>1.2669590660312571</c:v>
                </c:pt>
                <c:pt idx="5">
                  <c:v>1.2082733991369479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CCB-943F-F19D8922A99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2958320"/>
        <c:axId val="562964200"/>
      </c:lineChart>
      <c:catAx>
        <c:axId val="5629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2964200"/>
        <c:crosses val="autoZero"/>
        <c:auto val="1"/>
        <c:lblAlgn val="ctr"/>
        <c:lblOffset val="100"/>
        <c:noMultiLvlLbl val="0"/>
      </c:catAx>
      <c:valAx>
        <c:axId val="5629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2958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ACSESCx_吉田!$M$6</c:f>
              <c:strCache>
                <c:ptCount val="1"/>
                <c:pt idx="0">
                  <c:v>一次側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ACSESCx_吉田!$M$7:$M$12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1720</c:v>
                </c:pt>
                <c:pt idx="3">
                  <c:v>1720</c:v>
                </c:pt>
                <c:pt idx="4">
                  <c:v>1720</c:v>
                </c:pt>
                <c:pt idx="5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251-8000-0B6155E082F6}"/>
            </c:ext>
          </c:extLst>
        </c:ser>
        <c:ser>
          <c:idx val="1"/>
          <c:order val="1"/>
          <c:tx>
            <c:strRef>
              <c:f>ACSESCx_吉田!$N$6</c:f>
              <c:strCache>
                <c:ptCount val="1"/>
                <c:pt idx="0">
                  <c:v>二次側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ACSESCx_吉田!$N$7:$N$12</c:f>
              <c:numCache>
                <c:formatCode>#,##0_);[Red]\(#,##0\)</c:formatCode>
                <c:ptCount val="6"/>
                <c:pt idx="0">
                  <c:v>3232</c:v>
                </c:pt>
                <c:pt idx="1">
                  <c:v>3232</c:v>
                </c:pt>
                <c:pt idx="2">
                  <c:v>969.6</c:v>
                </c:pt>
                <c:pt idx="3">
                  <c:v>484.8</c:v>
                </c:pt>
                <c:pt idx="4">
                  <c:v>1616</c:v>
                </c:pt>
                <c:pt idx="5">
                  <c:v>969.6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957144"/>
        <c:axId val="562964984"/>
      </c:barChart>
      <c:lineChart>
        <c:grouping val="standard"/>
        <c:varyColors val="0"/>
        <c:ser>
          <c:idx val="2"/>
          <c:order val="2"/>
          <c:tx>
            <c:strRef>
              <c:f>ACSESCx_吉田!$O$6</c:f>
              <c:strCache>
                <c:ptCount val="1"/>
                <c:pt idx="0">
                  <c:v>バイパス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ACSESCx_吉田!$O$7:$O$12</c:f>
              <c:numCache>
                <c:formatCode>#,##0_);[Red]\(#,##0\)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750.4</c:v>
                </c:pt>
                <c:pt idx="3">
                  <c:v>1235.2</c:v>
                </c:pt>
                <c:pt idx="4">
                  <c:v>104</c:v>
                </c:pt>
                <c:pt idx="5">
                  <c:v>2262.4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251-8000-0B6155E0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57144"/>
        <c:axId val="562964984"/>
      </c:lineChart>
      <c:catAx>
        <c:axId val="56295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2964984"/>
        <c:crosses val="autoZero"/>
        <c:auto val="1"/>
        <c:lblAlgn val="ctr"/>
        <c:lblOffset val="100"/>
        <c:noMultiLvlLbl val="0"/>
      </c:catAx>
      <c:valAx>
        <c:axId val="5629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冷水流量 </a:t>
                </a:r>
                <a:r>
                  <a:rPr lang="en-US" altLang="ja-JP"/>
                  <a:t>[L/min]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29571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ACSESCx_吉田!$B$7:$B$12</c:f>
              <c:strCache>
                <c:ptCount val="6"/>
                <c:pt idx="0">
                  <c:v>HSS100</c:v>
                </c:pt>
                <c:pt idx="1">
                  <c:v>HSS110</c:v>
                </c:pt>
                <c:pt idx="2">
                  <c:v>HSS200</c:v>
                </c:pt>
                <c:pt idx="3">
                  <c:v>HSS210</c:v>
                </c:pt>
                <c:pt idx="4">
                  <c:v>HSS220</c:v>
                </c:pt>
                <c:pt idx="5">
                  <c:v>HSS230</c:v>
                </c:pt>
              </c:strCache>
            </c:strRef>
          </c:cat>
          <c:val>
            <c:numRef>
              <c:f>ACSESCx_吉田!$S$7:$S$12</c:f>
              <c:numCache>
                <c:formatCode>#,##0_);[Red]\(#,##0\)</c:formatCode>
                <c:ptCount val="6"/>
                <c:pt idx="0">
                  <c:v>127.32000000000001</c:v>
                </c:pt>
                <c:pt idx="1">
                  <c:v>127.32000000000001</c:v>
                </c:pt>
                <c:pt idx="2">
                  <c:v>69.62</c:v>
                </c:pt>
                <c:pt idx="3">
                  <c:v>69.62</c:v>
                </c:pt>
                <c:pt idx="4">
                  <c:v>69.62</c:v>
                </c:pt>
                <c:pt idx="5">
                  <c:v>127.32000000000001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5-4532-A8EC-B33067E3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966160"/>
        <c:axId val="562962632"/>
      </c:lineChart>
      <c:catAx>
        <c:axId val="5629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2962632"/>
        <c:crosses val="autoZero"/>
        <c:auto val="1"/>
        <c:lblAlgn val="ctr"/>
        <c:lblOffset val="100"/>
        <c:noMultiLvlLbl val="0"/>
      </c:catAx>
      <c:valAx>
        <c:axId val="5629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一次ポンプエネルギー消費量 </a:t>
                </a:r>
                <a:r>
                  <a:rPr lang="en-US" altLang="ja-JP"/>
                  <a:t>[MJ/h]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62966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集計!$AY$90</c:f>
              <c:strCache>
                <c:ptCount val="1"/>
                <c:pt idx="0">
                  <c:v>COP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集計!$AW$91:$AX$110</c:f>
              <c:multiLvlStrCache>
                <c:ptCount val="20"/>
                <c:lvl>
                  <c:pt idx="0">
                    <c:v>HSS200</c:v>
                  </c:pt>
                  <c:pt idx="1">
                    <c:v>HSS230</c:v>
                  </c:pt>
                  <c:pt idx="3">
                    <c:v>HSS200</c:v>
                  </c:pt>
                  <c:pt idx="4">
                    <c:v>HSS230</c:v>
                  </c:pt>
                  <c:pt idx="6">
                    <c:v>HSS200</c:v>
                  </c:pt>
                  <c:pt idx="7">
                    <c:v>HSS230</c:v>
                  </c:pt>
                  <c:pt idx="9">
                    <c:v>HSS200</c:v>
                  </c:pt>
                  <c:pt idx="10">
                    <c:v>HSS230</c:v>
                  </c:pt>
                  <c:pt idx="12">
                    <c:v>HSS200</c:v>
                  </c:pt>
                  <c:pt idx="13">
                    <c:v>HSS230</c:v>
                  </c:pt>
                  <c:pt idx="15">
                    <c:v>HSS200</c:v>
                  </c:pt>
                  <c:pt idx="16">
                    <c:v>HSS230</c:v>
                  </c:pt>
                  <c:pt idx="18">
                    <c:v>HSS200</c:v>
                  </c:pt>
                  <c:pt idx="19">
                    <c:v>HSS230</c:v>
                  </c:pt>
                </c:lvl>
                <c:lvl>
                  <c:pt idx="0">
                    <c:v>LCEM</c:v>
                  </c:pt>
                  <c:pt idx="2">
                    <c:v> </c:v>
                  </c:pt>
                  <c:pt idx="3">
                    <c:v>ENe-ST</c:v>
                  </c:pt>
                  <c:pt idx="5">
                    <c:v> </c:v>
                  </c:pt>
                  <c:pt idx="6">
                    <c:v>Popolo</c:v>
                  </c:pt>
                  <c:pt idx="8">
                    <c:v> </c:v>
                  </c:pt>
                  <c:pt idx="9">
                    <c:v>BEST</c:v>
                  </c:pt>
                  <c:pt idx="11">
                    <c:v> </c:v>
                  </c:pt>
                  <c:pt idx="12">
                    <c:v>ACSES</c:v>
                  </c:pt>
                  <c:pt idx="15">
                    <c:v>EnergyPlus1</c:v>
                  </c:pt>
                  <c:pt idx="18">
                    <c:v>EnergyPlus2</c:v>
                  </c:pt>
                </c:lvl>
              </c:multiLvlStrCache>
            </c:multiLvlStrRef>
          </c:cat>
          <c:val>
            <c:numRef>
              <c:f>集計!$AY$91:$AY$110</c:f>
              <c:numCache>
                <c:formatCode>#,##0.00_);[Red]\(#,##0.00\)</c:formatCode>
                <c:ptCount val="20"/>
                <c:pt idx="0">
                  <c:v>1.2690293854079111</c:v>
                </c:pt>
                <c:pt idx="1">
                  <c:v>1.1309959896510671</c:v>
                </c:pt>
                <c:pt idx="3">
                  <c:v>1.2632305030642477</c:v>
                </c:pt>
                <c:pt idx="4">
                  <c:v>1.1202418264631357</c:v>
                </c:pt>
                <c:pt idx="6">
                  <c:v>1.4328034320027487</c:v>
                </c:pt>
                <c:pt idx="7">
                  <c:v>#N/A</c:v>
                </c:pt>
                <c:pt idx="9">
                  <c:v>1.0858137336457794</c:v>
                </c:pt>
                <c:pt idx="10">
                  <c:v>1.0079054470162379</c:v>
                </c:pt>
                <c:pt idx="12">
                  <c:v>1.3114585384242554</c:v>
                </c:pt>
                <c:pt idx="13">
                  <c:v>1.2082733991369479</c:v>
                </c:pt>
                <c:pt idx="15" formatCode="General">
                  <c:v>1.356103552955036</c:v>
                </c:pt>
                <c:pt idx="16" formatCode="General">
                  <c:v>1.356103552955036</c:v>
                </c:pt>
                <c:pt idx="18" formatCode="General">
                  <c:v>1.2932865813247911</c:v>
                </c:pt>
                <c:pt idx="19" formatCode="General">
                  <c:v>1.344199733289734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2-6E43-BFD2-0A7F6205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21824"/>
        <c:axId val="459869040"/>
      </c:lineChart>
      <c:catAx>
        <c:axId val="4627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9040"/>
        <c:crosses val="autoZero"/>
        <c:auto val="1"/>
        <c:lblAlgn val="ctr"/>
        <c:lblOffset val="100"/>
        <c:noMultiLvlLbl val="0"/>
      </c:catAx>
      <c:valAx>
        <c:axId val="4598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システム</a:t>
                </a:r>
                <a:r>
                  <a:rPr lang="en-US" altLang="ja-JP"/>
                  <a:t>COP</a:t>
                </a:r>
                <a:r>
                  <a:rPr lang="ja-JP" altLang="en-US"/>
                  <a:t> 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.00_);[Red]\(#,##0.0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62721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集計!$AD$5</c:f>
              <c:strCache>
                <c:ptCount val="1"/>
                <c:pt idx="0">
                  <c:v>AHP1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集計!$AB$6:$AC$52</c:f>
              <c:multiLvlStrCache>
                <c:ptCount val="47"/>
                <c:lvl>
                  <c:pt idx="0">
                    <c:v>LCEM</c:v>
                  </c:pt>
                  <c:pt idx="1">
                    <c:v>ENe-ST</c:v>
                  </c:pt>
                  <c:pt idx="2">
                    <c:v>Popolo</c:v>
                  </c:pt>
                  <c:pt idx="3">
                    <c:v>BEST</c:v>
                  </c:pt>
                  <c:pt idx="4">
                    <c:v>ACSES</c:v>
                  </c:pt>
                  <c:pt idx="5">
                    <c:v>EnergyPlus1</c:v>
                  </c:pt>
                  <c:pt idx="6">
                    <c:v>EnergyPlus2</c:v>
                  </c:pt>
                  <c:pt idx="8">
                    <c:v>LCEM</c:v>
                  </c:pt>
                  <c:pt idx="9">
                    <c:v>ENe-ST</c:v>
                  </c:pt>
                  <c:pt idx="10">
                    <c:v>Popolo</c:v>
                  </c:pt>
                  <c:pt idx="11">
                    <c:v>BEST</c:v>
                  </c:pt>
                  <c:pt idx="12">
                    <c:v>ACSES</c:v>
                  </c:pt>
                  <c:pt idx="13">
                    <c:v>EnergyPlus1</c:v>
                  </c:pt>
                  <c:pt idx="14">
                    <c:v>EnergyPlus2</c:v>
                  </c:pt>
                  <c:pt idx="16">
                    <c:v>LCEM</c:v>
                  </c:pt>
                  <c:pt idx="17">
                    <c:v>ENe-ST</c:v>
                  </c:pt>
                  <c:pt idx="18">
                    <c:v>Popolo</c:v>
                  </c:pt>
                  <c:pt idx="19">
                    <c:v>BEST</c:v>
                  </c:pt>
                  <c:pt idx="20">
                    <c:v>ACSES</c:v>
                  </c:pt>
                  <c:pt idx="21">
                    <c:v>EnergyPlus1</c:v>
                  </c:pt>
                  <c:pt idx="22">
                    <c:v>EnergyPlus2</c:v>
                  </c:pt>
                  <c:pt idx="24">
                    <c:v>LCEM</c:v>
                  </c:pt>
                  <c:pt idx="25">
                    <c:v>ENe-ST</c:v>
                  </c:pt>
                  <c:pt idx="26">
                    <c:v>Popolo</c:v>
                  </c:pt>
                  <c:pt idx="27">
                    <c:v>BEST</c:v>
                  </c:pt>
                  <c:pt idx="28">
                    <c:v>ACSES</c:v>
                  </c:pt>
                  <c:pt idx="29">
                    <c:v>EnergyPlus1</c:v>
                  </c:pt>
                  <c:pt idx="30">
                    <c:v>EnergyPlus2</c:v>
                  </c:pt>
                  <c:pt idx="32">
                    <c:v>LCEM</c:v>
                  </c:pt>
                  <c:pt idx="33">
                    <c:v>ENe-ST</c:v>
                  </c:pt>
                  <c:pt idx="34">
                    <c:v>Popolo</c:v>
                  </c:pt>
                  <c:pt idx="35">
                    <c:v>BEST</c:v>
                  </c:pt>
                  <c:pt idx="36">
                    <c:v>ACSES</c:v>
                  </c:pt>
                  <c:pt idx="37">
                    <c:v>EnergyPlus1</c:v>
                  </c:pt>
                  <c:pt idx="38">
                    <c:v>EnergyPlus2</c:v>
                  </c:pt>
                  <c:pt idx="40">
                    <c:v>LCEM</c:v>
                  </c:pt>
                  <c:pt idx="41">
                    <c:v>ENe-ST</c:v>
                  </c:pt>
                  <c:pt idx="42">
                    <c:v>Popolo</c:v>
                  </c:pt>
                  <c:pt idx="43">
                    <c:v>BEST</c:v>
                  </c:pt>
                  <c:pt idx="44">
                    <c:v>ACSES</c:v>
                  </c:pt>
                  <c:pt idx="45">
                    <c:v>EnergyPlus1</c:v>
                  </c:pt>
                  <c:pt idx="46">
                    <c:v>EnergyPlus2</c:v>
                  </c:pt>
                </c:lvl>
                <c:lvl>
                  <c:pt idx="0">
                    <c:v>HSS100</c:v>
                  </c:pt>
                  <c:pt idx="7">
                    <c:v> </c:v>
                  </c:pt>
                  <c:pt idx="8">
                    <c:v>HSS110</c:v>
                  </c:pt>
                  <c:pt idx="14">
                    <c:v> </c:v>
                  </c:pt>
                  <c:pt idx="16">
                    <c:v>HSS200</c:v>
                  </c:pt>
                  <c:pt idx="22">
                    <c:v> </c:v>
                  </c:pt>
                  <c:pt idx="24">
                    <c:v>HSS210</c:v>
                  </c:pt>
                  <c:pt idx="30">
                    <c:v> </c:v>
                  </c:pt>
                  <c:pt idx="32">
                    <c:v>HSS220</c:v>
                  </c:pt>
                  <c:pt idx="38">
                    <c:v> </c:v>
                  </c:pt>
                  <c:pt idx="40">
                    <c:v>HSS230</c:v>
                  </c:pt>
                </c:lvl>
              </c:multiLvlStrCache>
            </c:multiLvlStrRef>
          </c:cat>
          <c:val>
            <c:numRef>
              <c:f>集計!$AD$6:$AD$52</c:f>
              <c:numCache>
                <c:formatCode>#,##0_);[Red]\(#,##0\)</c:formatCode>
                <c:ptCount val="47"/>
                <c:pt idx="0">
                  <c:v>1115.7211824015803</c:v>
                </c:pt>
                <c:pt idx="1">
                  <c:v>1079.9880000000001</c:v>
                </c:pt>
                <c:pt idx="2">
                  <c:v>1057.4578513890001</c:v>
                </c:pt>
                <c:pt idx="3">
                  <c:v>1070.191116</c:v>
                </c:pt>
                <c:pt idx="4">
                  <c:v>1079.9880000000001</c:v>
                </c:pt>
                <c:pt idx="5">
                  <c:v>1091.2586073641642</c:v>
                </c:pt>
                <c:pt idx="6">
                  <c:v>1101.8838172376556</c:v>
                </c:pt>
                <c:pt idx="8">
                  <c:v>1115.7215006908889</c:v>
                </c:pt>
                <c:pt idx="9">
                  <c:v>1079.9880000000001</c:v>
                </c:pt>
                <c:pt idx="10">
                  <c:v>1101.4604162023199</c:v>
                </c:pt>
                <c:pt idx="11">
                  <c:v>1082.1195</c:v>
                </c:pt>
                <c:pt idx="12">
                  <c:v>1080</c:v>
                </c:pt>
                <c:pt idx="13">
                  <c:v>1091.2586073641642</c:v>
                </c:pt>
                <c:pt idx="14">
                  <c:v>1101.8838172376556</c:v>
                </c:pt>
                <c:pt idx="16">
                  <c:v>638.3784428585119</c:v>
                </c:pt>
                <c:pt idx="17">
                  <c:v>608.81183999999996</c:v>
                </c:pt>
                <c:pt idx="18">
                  <c:v>624.26654200218297</c:v>
                </c:pt>
                <c:pt idx="19">
                  <c:v>610.93807199999992</c:v>
                </c:pt>
                <c:pt idx="20">
                  <c:v>608.81183999999996</c:v>
                </c:pt>
                <c:pt idx="21">
                  <c:v>615.04007307020288</c:v>
                </c:pt>
                <c:pt idx="22">
                  <c:v>621.58883317618677</c:v>
                </c:pt>
                <c:pt idx="24">
                  <c:v>634.39805942088219</c:v>
                </c:pt>
                <c:pt idx="25">
                  <c:v>608.81183999999996</c:v>
                </c:pt>
                <c:pt idx="26">
                  <c:v>622.05564214536196</c:v>
                </c:pt>
                <c:pt idx="27">
                  <c:v>610.93807199999992</c:v>
                </c:pt>
                <c:pt idx="28">
                  <c:v>608.81183999999996</c:v>
                </c:pt>
                <c:pt idx="29">
                  <c:v>610.57828497029755</c:v>
                </c:pt>
                <c:pt idx="30">
                  <c:v>616.65398661980157</c:v>
                </c:pt>
                <c:pt idx="32">
                  <c:v>643.68692875773525</c:v>
                </c:pt>
                <c:pt idx="33">
                  <c:v>608.81183999999996</c:v>
                </c:pt>
                <c:pt idx="34">
                  <c:v>630.35518377731205</c:v>
                </c:pt>
                <c:pt idx="35">
                  <c:v>610.95315599999992</c:v>
                </c:pt>
                <c:pt idx="36">
                  <c:v>608.81183999999996</c:v>
                </c:pt>
                <c:pt idx="37">
                  <c:v>620.33723573360032</c:v>
                </c:pt>
                <c:pt idx="38">
                  <c:v>633.12568662290039</c:v>
                </c:pt>
                <c:pt idx="40">
                  <c:v>349.83588207022353</c:v>
                </c:pt>
                <c:pt idx="41">
                  <c:v>323.99639999999999</c:v>
                </c:pt>
                <c:pt idx="42">
                  <c:v>0</c:v>
                </c:pt>
                <c:pt idx="43">
                  <c:v>326.11950000000002</c:v>
                </c:pt>
                <c:pt idx="44">
                  <c:v>324.10000000000002</c:v>
                </c:pt>
                <c:pt idx="45">
                  <c:v>615.04007307020288</c:v>
                </c:pt>
                <c:pt idx="46">
                  <c:v>330.7924384923445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2-4BD7-B8DA-ED35A5459775}"/>
            </c:ext>
          </c:extLst>
        </c:ser>
        <c:ser>
          <c:idx val="1"/>
          <c:order val="1"/>
          <c:tx>
            <c:strRef>
              <c:f>集計!$AE$5</c:f>
              <c:strCache>
                <c:ptCount val="1"/>
                <c:pt idx="0">
                  <c:v>AHP2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集計!$AB$6:$AC$52</c:f>
              <c:multiLvlStrCache>
                <c:ptCount val="47"/>
                <c:lvl>
                  <c:pt idx="0">
                    <c:v>LCEM</c:v>
                  </c:pt>
                  <c:pt idx="1">
                    <c:v>ENe-ST</c:v>
                  </c:pt>
                  <c:pt idx="2">
                    <c:v>Popolo</c:v>
                  </c:pt>
                  <c:pt idx="3">
                    <c:v>BEST</c:v>
                  </c:pt>
                  <c:pt idx="4">
                    <c:v>ACSES</c:v>
                  </c:pt>
                  <c:pt idx="5">
                    <c:v>EnergyPlus1</c:v>
                  </c:pt>
                  <c:pt idx="6">
                    <c:v>EnergyPlus2</c:v>
                  </c:pt>
                  <c:pt idx="8">
                    <c:v>LCEM</c:v>
                  </c:pt>
                  <c:pt idx="9">
                    <c:v>ENe-ST</c:v>
                  </c:pt>
                  <c:pt idx="10">
                    <c:v>Popolo</c:v>
                  </c:pt>
                  <c:pt idx="11">
                    <c:v>BEST</c:v>
                  </c:pt>
                  <c:pt idx="12">
                    <c:v>ACSES</c:v>
                  </c:pt>
                  <c:pt idx="13">
                    <c:v>EnergyPlus1</c:v>
                  </c:pt>
                  <c:pt idx="14">
                    <c:v>EnergyPlus2</c:v>
                  </c:pt>
                  <c:pt idx="16">
                    <c:v>LCEM</c:v>
                  </c:pt>
                  <c:pt idx="17">
                    <c:v>ENe-ST</c:v>
                  </c:pt>
                  <c:pt idx="18">
                    <c:v>Popolo</c:v>
                  </c:pt>
                  <c:pt idx="19">
                    <c:v>BEST</c:v>
                  </c:pt>
                  <c:pt idx="20">
                    <c:v>ACSES</c:v>
                  </c:pt>
                  <c:pt idx="21">
                    <c:v>EnergyPlus1</c:v>
                  </c:pt>
                  <c:pt idx="22">
                    <c:v>EnergyPlus2</c:v>
                  </c:pt>
                  <c:pt idx="24">
                    <c:v>LCEM</c:v>
                  </c:pt>
                  <c:pt idx="25">
                    <c:v>ENe-ST</c:v>
                  </c:pt>
                  <c:pt idx="26">
                    <c:v>Popolo</c:v>
                  </c:pt>
                  <c:pt idx="27">
                    <c:v>BEST</c:v>
                  </c:pt>
                  <c:pt idx="28">
                    <c:v>ACSES</c:v>
                  </c:pt>
                  <c:pt idx="29">
                    <c:v>EnergyPlus1</c:v>
                  </c:pt>
                  <c:pt idx="30">
                    <c:v>EnergyPlus2</c:v>
                  </c:pt>
                  <c:pt idx="32">
                    <c:v>LCEM</c:v>
                  </c:pt>
                  <c:pt idx="33">
                    <c:v>ENe-ST</c:v>
                  </c:pt>
                  <c:pt idx="34">
                    <c:v>Popolo</c:v>
                  </c:pt>
                  <c:pt idx="35">
                    <c:v>BEST</c:v>
                  </c:pt>
                  <c:pt idx="36">
                    <c:v>ACSES</c:v>
                  </c:pt>
                  <c:pt idx="37">
                    <c:v>EnergyPlus1</c:v>
                  </c:pt>
                  <c:pt idx="38">
                    <c:v>EnergyPlus2</c:v>
                  </c:pt>
                  <c:pt idx="40">
                    <c:v>LCEM</c:v>
                  </c:pt>
                  <c:pt idx="41">
                    <c:v>ENe-ST</c:v>
                  </c:pt>
                  <c:pt idx="42">
                    <c:v>Popolo</c:v>
                  </c:pt>
                  <c:pt idx="43">
                    <c:v>BEST</c:v>
                  </c:pt>
                  <c:pt idx="44">
                    <c:v>ACSES</c:v>
                  </c:pt>
                  <c:pt idx="45">
                    <c:v>EnergyPlus1</c:v>
                  </c:pt>
                  <c:pt idx="46">
                    <c:v>EnergyPlus2</c:v>
                  </c:pt>
                </c:lvl>
                <c:lvl>
                  <c:pt idx="0">
                    <c:v>HSS100</c:v>
                  </c:pt>
                  <c:pt idx="7">
                    <c:v> </c:v>
                  </c:pt>
                  <c:pt idx="8">
                    <c:v>HSS110</c:v>
                  </c:pt>
                  <c:pt idx="14">
                    <c:v> </c:v>
                  </c:pt>
                  <c:pt idx="16">
                    <c:v>HSS200</c:v>
                  </c:pt>
                  <c:pt idx="22">
                    <c:v> </c:v>
                  </c:pt>
                  <c:pt idx="24">
                    <c:v>HSS210</c:v>
                  </c:pt>
                  <c:pt idx="30">
                    <c:v> </c:v>
                  </c:pt>
                  <c:pt idx="32">
                    <c:v>HSS220</c:v>
                  </c:pt>
                  <c:pt idx="38">
                    <c:v> </c:v>
                  </c:pt>
                  <c:pt idx="40">
                    <c:v>HSS230</c:v>
                  </c:pt>
                </c:lvl>
              </c:multiLvlStrCache>
            </c:multiLvlStrRef>
          </c:cat>
          <c:val>
            <c:numRef>
              <c:f>集計!$AE$6:$AE$52</c:f>
              <c:numCache>
                <c:formatCode>#,##0_);[Red]\(#,##0\)</c:formatCode>
                <c:ptCount val="47"/>
                <c:pt idx="0">
                  <c:v>1115.7211824015803</c:v>
                </c:pt>
                <c:pt idx="1">
                  <c:v>1079.9880000000001</c:v>
                </c:pt>
                <c:pt idx="2">
                  <c:v>1057.4578513890001</c:v>
                </c:pt>
                <c:pt idx="3">
                  <c:v>1070.191116</c:v>
                </c:pt>
                <c:pt idx="4">
                  <c:v>1079.9880000000001</c:v>
                </c:pt>
                <c:pt idx="5">
                  <c:v>1091.2586073641642</c:v>
                </c:pt>
                <c:pt idx="6">
                  <c:v>1101.8838172376556</c:v>
                </c:pt>
                <c:pt idx="8">
                  <c:v>1115.7215006908889</c:v>
                </c:pt>
                <c:pt idx="9">
                  <c:v>1079.9880000000001</c:v>
                </c:pt>
                <c:pt idx="10">
                  <c:v>1101.4604162023199</c:v>
                </c:pt>
                <c:pt idx="11">
                  <c:v>1082.1195</c:v>
                </c:pt>
                <c:pt idx="12">
                  <c:v>1080</c:v>
                </c:pt>
                <c:pt idx="13">
                  <c:v>1091.2586073641642</c:v>
                </c:pt>
                <c:pt idx="14">
                  <c:v>1101.8838172376556</c:v>
                </c:pt>
                <c:pt idx="16">
                  <c:v>638.3784428585119</c:v>
                </c:pt>
                <c:pt idx="17">
                  <c:v>608.81183999999996</c:v>
                </c:pt>
                <c:pt idx="18">
                  <c:v>624.26654200218297</c:v>
                </c:pt>
                <c:pt idx="19">
                  <c:v>610.93807199999992</c:v>
                </c:pt>
                <c:pt idx="20">
                  <c:v>608.81183999999996</c:v>
                </c:pt>
                <c:pt idx="21">
                  <c:v>615.04007307020288</c:v>
                </c:pt>
                <c:pt idx="22">
                  <c:v>621.58883317618677</c:v>
                </c:pt>
                <c:pt idx="24">
                  <c:v>634.39805942088219</c:v>
                </c:pt>
                <c:pt idx="25">
                  <c:v>608.81183999999996</c:v>
                </c:pt>
                <c:pt idx="26">
                  <c:v>622.05564214536196</c:v>
                </c:pt>
                <c:pt idx="27">
                  <c:v>610.93807199999992</c:v>
                </c:pt>
                <c:pt idx="28">
                  <c:v>608.81183999999996</c:v>
                </c:pt>
                <c:pt idx="29">
                  <c:v>610.57828497029755</c:v>
                </c:pt>
                <c:pt idx="30">
                  <c:v>616.65398661980157</c:v>
                </c:pt>
                <c:pt idx="32">
                  <c:v>643.68692875773525</c:v>
                </c:pt>
                <c:pt idx="33">
                  <c:v>608.81183999999996</c:v>
                </c:pt>
                <c:pt idx="34">
                  <c:v>630.35518377731205</c:v>
                </c:pt>
                <c:pt idx="35">
                  <c:v>610.95315599999992</c:v>
                </c:pt>
                <c:pt idx="36">
                  <c:v>608.81183999999996</c:v>
                </c:pt>
                <c:pt idx="37">
                  <c:v>620.33723573360032</c:v>
                </c:pt>
                <c:pt idx="38">
                  <c:v>633.12568662290039</c:v>
                </c:pt>
                <c:pt idx="40">
                  <c:v>349.83588207022353</c:v>
                </c:pt>
                <c:pt idx="41">
                  <c:v>323.99639999999999</c:v>
                </c:pt>
                <c:pt idx="42">
                  <c:v>0</c:v>
                </c:pt>
                <c:pt idx="43">
                  <c:v>326.11950000000002</c:v>
                </c:pt>
                <c:pt idx="44">
                  <c:v>324.10000000000002</c:v>
                </c:pt>
                <c:pt idx="45">
                  <c:v>615.04007307020288</c:v>
                </c:pt>
                <c:pt idx="46">
                  <c:v>330.7924384923445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2-4BD7-B8DA-ED35A5459775}"/>
            </c:ext>
          </c:extLst>
        </c:ser>
        <c:ser>
          <c:idx val="2"/>
          <c:order val="2"/>
          <c:tx>
            <c:strRef>
              <c:f>集計!$AF$5</c:f>
              <c:strCache>
                <c:ptCount val="1"/>
                <c:pt idx="0">
                  <c:v>AR1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集計!$AB$6:$AC$52</c:f>
              <c:multiLvlStrCache>
                <c:ptCount val="47"/>
                <c:lvl>
                  <c:pt idx="0">
                    <c:v>LCEM</c:v>
                  </c:pt>
                  <c:pt idx="1">
                    <c:v>ENe-ST</c:v>
                  </c:pt>
                  <c:pt idx="2">
                    <c:v>Popolo</c:v>
                  </c:pt>
                  <c:pt idx="3">
                    <c:v>BEST</c:v>
                  </c:pt>
                  <c:pt idx="4">
                    <c:v>ACSES</c:v>
                  </c:pt>
                  <c:pt idx="5">
                    <c:v>EnergyPlus1</c:v>
                  </c:pt>
                  <c:pt idx="6">
                    <c:v>EnergyPlus2</c:v>
                  </c:pt>
                  <c:pt idx="8">
                    <c:v>LCEM</c:v>
                  </c:pt>
                  <c:pt idx="9">
                    <c:v>ENe-ST</c:v>
                  </c:pt>
                  <c:pt idx="10">
                    <c:v>Popolo</c:v>
                  </c:pt>
                  <c:pt idx="11">
                    <c:v>BEST</c:v>
                  </c:pt>
                  <c:pt idx="12">
                    <c:v>ACSES</c:v>
                  </c:pt>
                  <c:pt idx="13">
                    <c:v>EnergyPlus1</c:v>
                  </c:pt>
                  <c:pt idx="14">
                    <c:v>EnergyPlus2</c:v>
                  </c:pt>
                  <c:pt idx="16">
                    <c:v>LCEM</c:v>
                  </c:pt>
                  <c:pt idx="17">
                    <c:v>ENe-ST</c:v>
                  </c:pt>
                  <c:pt idx="18">
                    <c:v>Popolo</c:v>
                  </c:pt>
                  <c:pt idx="19">
                    <c:v>BEST</c:v>
                  </c:pt>
                  <c:pt idx="20">
                    <c:v>ACSES</c:v>
                  </c:pt>
                  <c:pt idx="21">
                    <c:v>EnergyPlus1</c:v>
                  </c:pt>
                  <c:pt idx="22">
                    <c:v>EnergyPlus2</c:v>
                  </c:pt>
                  <c:pt idx="24">
                    <c:v>LCEM</c:v>
                  </c:pt>
                  <c:pt idx="25">
                    <c:v>ENe-ST</c:v>
                  </c:pt>
                  <c:pt idx="26">
                    <c:v>Popolo</c:v>
                  </c:pt>
                  <c:pt idx="27">
                    <c:v>BEST</c:v>
                  </c:pt>
                  <c:pt idx="28">
                    <c:v>ACSES</c:v>
                  </c:pt>
                  <c:pt idx="29">
                    <c:v>EnergyPlus1</c:v>
                  </c:pt>
                  <c:pt idx="30">
                    <c:v>EnergyPlus2</c:v>
                  </c:pt>
                  <c:pt idx="32">
                    <c:v>LCEM</c:v>
                  </c:pt>
                  <c:pt idx="33">
                    <c:v>ENe-ST</c:v>
                  </c:pt>
                  <c:pt idx="34">
                    <c:v>Popolo</c:v>
                  </c:pt>
                  <c:pt idx="35">
                    <c:v>BEST</c:v>
                  </c:pt>
                  <c:pt idx="36">
                    <c:v>ACSES</c:v>
                  </c:pt>
                  <c:pt idx="37">
                    <c:v>EnergyPlus1</c:v>
                  </c:pt>
                  <c:pt idx="38">
                    <c:v>EnergyPlus2</c:v>
                  </c:pt>
                  <c:pt idx="40">
                    <c:v>LCEM</c:v>
                  </c:pt>
                  <c:pt idx="41">
                    <c:v>ENe-ST</c:v>
                  </c:pt>
                  <c:pt idx="42">
                    <c:v>Popolo</c:v>
                  </c:pt>
                  <c:pt idx="43">
                    <c:v>BEST</c:v>
                  </c:pt>
                  <c:pt idx="44">
                    <c:v>ACSES</c:v>
                  </c:pt>
                  <c:pt idx="45">
                    <c:v>EnergyPlus1</c:v>
                  </c:pt>
                  <c:pt idx="46">
                    <c:v>EnergyPlus2</c:v>
                  </c:pt>
                </c:lvl>
                <c:lvl>
                  <c:pt idx="0">
                    <c:v>HSS100</c:v>
                  </c:pt>
                  <c:pt idx="7">
                    <c:v> </c:v>
                  </c:pt>
                  <c:pt idx="8">
                    <c:v>HSS110</c:v>
                  </c:pt>
                  <c:pt idx="14">
                    <c:v> </c:v>
                  </c:pt>
                  <c:pt idx="16">
                    <c:v>HSS200</c:v>
                  </c:pt>
                  <c:pt idx="22">
                    <c:v> </c:v>
                  </c:pt>
                  <c:pt idx="24">
                    <c:v>HSS210</c:v>
                  </c:pt>
                  <c:pt idx="30">
                    <c:v> </c:v>
                  </c:pt>
                  <c:pt idx="32">
                    <c:v>HSS220</c:v>
                  </c:pt>
                  <c:pt idx="38">
                    <c:v> </c:v>
                  </c:pt>
                  <c:pt idx="40">
                    <c:v>HSS230</c:v>
                  </c:pt>
                </c:lvl>
              </c:multiLvlStrCache>
            </c:multiLvlStrRef>
          </c:cat>
          <c:val>
            <c:numRef>
              <c:f>集計!$AF$6:$AF$52</c:f>
              <c:numCache>
                <c:formatCode>#,##0_);[Red]\(#,##0\)</c:formatCode>
                <c:ptCount val="47"/>
                <c:pt idx="0">
                  <c:v>1958.7601078242144</c:v>
                </c:pt>
                <c:pt idx="1">
                  <c:v>1897.2</c:v>
                </c:pt>
                <c:pt idx="2">
                  <c:v>1904.9834914543601</c:v>
                </c:pt>
                <c:pt idx="3">
                  <c:v>1897.2</c:v>
                </c:pt>
                <c:pt idx="4">
                  <c:v>1897.2</c:v>
                </c:pt>
                <c:pt idx="5">
                  <c:v>1917.750070127167</c:v>
                </c:pt>
                <c:pt idx="6">
                  <c:v>1936.4225432169565</c:v>
                </c:pt>
                <c:pt idx="8">
                  <c:v>1958.7606666129248</c:v>
                </c:pt>
                <c:pt idx="9">
                  <c:v>1897.2</c:v>
                </c:pt>
                <c:pt idx="10">
                  <c:v>1944.48691726176</c:v>
                </c:pt>
                <c:pt idx="11">
                  <c:v>1897.2</c:v>
                </c:pt>
                <c:pt idx="12">
                  <c:v>1899</c:v>
                </c:pt>
                <c:pt idx="13">
                  <c:v>1917.750070127167</c:v>
                </c:pt>
                <c:pt idx="14">
                  <c:v>1936.4225432169565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614.1718745624845</c:v>
                </c:pt>
                <c:pt idx="41">
                  <c:v>569.63088000000096</c:v>
                </c:pt>
                <c:pt idx="42">
                  <c:v>0</c:v>
                </c:pt>
                <c:pt idx="43">
                  <c:v>572.810652</c:v>
                </c:pt>
                <c:pt idx="44">
                  <c:v>569.79999999999995</c:v>
                </c:pt>
                <c:pt idx="45">
                  <c:v>0</c:v>
                </c:pt>
                <c:pt idx="46">
                  <c:v>581.59278936768601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2-4BD7-B8DA-ED35A545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59867472"/>
        <c:axId val="459864336"/>
      </c:barChart>
      <c:catAx>
        <c:axId val="4598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4336"/>
        <c:crosses val="autoZero"/>
        <c:auto val="1"/>
        <c:lblAlgn val="ctr"/>
        <c:lblOffset val="100"/>
        <c:noMultiLvlLbl val="0"/>
      </c:catAx>
      <c:valAx>
        <c:axId val="4598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熱源機製造熱量 </a:t>
                </a:r>
                <a:r>
                  <a:rPr lang="en-US" altLang="ja-JP"/>
                  <a:t>[MJ/h]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#,##0_);[Red]\(#,##0\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459867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179293</xdr:rowOff>
    </xdr:from>
    <xdr:to>
      <xdr:col>10</xdr:col>
      <xdr:colOff>0</xdr:colOff>
      <xdr:row>42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10</xdr:col>
      <xdr:colOff>0</xdr:colOff>
      <xdr:row>63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10</xdr:col>
      <xdr:colOff>0</xdr:colOff>
      <xdr:row>84</xdr:row>
      <xdr:rowOff>1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10</xdr:col>
      <xdr:colOff>0</xdr:colOff>
      <xdr:row>105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10</xdr:col>
      <xdr:colOff>0</xdr:colOff>
      <xdr:row>126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10</xdr:col>
      <xdr:colOff>0</xdr:colOff>
      <xdr:row>147</xdr:row>
      <xdr:rowOff>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148</xdr:row>
      <xdr:rowOff>179293</xdr:rowOff>
    </xdr:from>
    <xdr:to>
      <xdr:col>10</xdr:col>
      <xdr:colOff>0</xdr:colOff>
      <xdr:row>168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26</xdr:col>
      <xdr:colOff>0</xdr:colOff>
      <xdr:row>21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0</xdr:colOff>
      <xdr:row>39</xdr:row>
      <xdr:rowOff>1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113</xdr:row>
      <xdr:rowOff>1</xdr:rowOff>
    </xdr:from>
    <xdr:to>
      <xdr:col>20</xdr:col>
      <xdr:colOff>0</xdr:colOff>
      <xdr:row>129</xdr:row>
      <xdr:rowOff>1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41</xdr:row>
      <xdr:rowOff>1</xdr:rowOff>
    </xdr:from>
    <xdr:to>
      <xdr:col>20</xdr:col>
      <xdr:colOff>0</xdr:colOff>
      <xdr:row>57</xdr:row>
      <xdr:rowOff>1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59</xdr:row>
      <xdr:rowOff>1</xdr:rowOff>
    </xdr:from>
    <xdr:to>
      <xdr:col>20</xdr:col>
      <xdr:colOff>0</xdr:colOff>
      <xdr:row>75</xdr:row>
      <xdr:rowOff>1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77</xdr:row>
      <xdr:rowOff>0</xdr:rowOff>
    </xdr:from>
    <xdr:to>
      <xdr:col>20</xdr:col>
      <xdr:colOff>0</xdr:colOff>
      <xdr:row>93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20</xdr:col>
      <xdr:colOff>0</xdr:colOff>
      <xdr:row>111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30</xdr:col>
      <xdr:colOff>0</xdr:colOff>
      <xdr:row>93</xdr:row>
      <xdr:rowOff>0</xdr:rowOff>
    </xdr:to>
    <xdr:graphicFrame macro="">
      <xdr:nvGraphicFramePr>
        <xdr:cNvPr id="24" name="グラフ 21">
          <a:extLst>
            <a:ext uri="{FF2B5EF4-FFF2-40B4-BE49-F238E27FC236}">
              <a16:creationId xmlns:a16="http://schemas.microsoft.com/office/drawing/2014/main" id="{C1F9B4F1-7F5F-9F4C-A0D3-34CC45194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A0E9EA-C77D-4448-AEC5-E8859C025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E5A401F-BAE9-B948-B022-7F6B0F195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767ABB-2F11-0949-9FD8-F79A2503B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705311-03CB-A647-8909-3C4B6A31A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520B4C3-7B4A-9D4E-8998-FAA1B1851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8853213-2151-9F46-BE9F-CA2DE4F9A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5F3E92F-5796-5140-A7D7-9BB57B129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839EB13-1C4E-4F43-819A-C17FE7783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635C62-067B-3B45-B497-BA05AFD99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C0CBC68-EAE2-EA4D-9361-EC7B85660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9541CAA-54C1-9B47-9828-3BCE659C1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8263CC0-F8C7-444C-8C34-7CB60C7E1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3141D89-ED59-6A40-9302-E53F356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036027C-B476-1E44-BC8A-898F318D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0</xdr:colOff>
      <xdr:row>46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0</xdr:colOff>
      <xdr:row>46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2381</xdr:rowOff>
    </xdr:from>
    <xdr:to>
      <xdr:col>16</xdr:col>
      <xdr:colOff>0</xdr:colOff>
      <xdr:row>46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8</xdr:col>
      <xdr:colOff>0</xdr:colOff>
      <xdr:row>29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0</xdr:colOff>
      <xdr:row>29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0</xdr:colOff>
      <xdr:row>29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0</xdr:colOff>
      <xdr:row>63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A169"/>
  <sheetViews>
    <sheetView showGridLines="0" tabSelected="1" zoomScale="111" zoomScaleNormal="85" workbookViewId="0">
      <selection activeCell="W40" sqref="W40"/>
    </sheetView>
  </sheetViews>
  <sheetFormatPr baseColWidth="10" defaultColWidth="9" defaultRowHeight="14.25" customHeight="1" x14ac:dyDescent="0.2"/>
  <cols>
    <col min="1" max="28" width="9" style="1"/>
    <col min="29" max="29" width="15" style="1" customWidth="1"/>
    <col min="30" max="33" width="9" style="1"/>
    <col min="34" max="34" width="15" style="1" customWidth="1"/>
    <col min="35" max="42" width="9" style="1"/>
    <col min="43" max="43" width="12" style="1" bestFit="1" customWidth="1"/>
    <col min="44" max="44" width="13.6640625" style="1" bestFit="1" customWidth="1"/>
    <col min="45" max="48" width="9" style="1"/>
    <col min="49" max="49" width="13.83203125" style="1" bestFit="1" customWidth="1"/>
    <col min="50" max="16384" width="9" style="1"/>
  </cols>
  <sheetData>
    <row r="2" spans="28:51" s="2" customFormat="1" ht="16" x14ac:dyDescent="0.2">
      <c r="AI2" s="2" t="str">
        <f>$AC$6</f>
        <v>LCEM</v>
      </c>
      <c r="AJ2" s="2" t="str">
        <f>$AC$7</f>
        <v>ENe-ST</v>
      </c>
      <c r="AK2" s="2" t="str">
        <f>$AC$8</f>
        <v>Popolo</v>
      </c>
      <c r="AL2" s="2" t="str">
        <f>$AC$9</f>
        <v>BEST</v>
      </c>
      <c r="AM2" s="2" t="str">
        <f>$AC$10</f>
        <v>ACSES</v>
      </c>
      <c r="AN2" s="1" t="s">
        <v>77</v>
      </c>
      <c r="AO2" s="1" t="s">
        <v>78</v>
      </c>
    </row>
    <row r="3" spans="28:51" ht="14.25" customHeight="1" x14ac:dyDescent="0.2">
      <c r="AD3" s="18" t="s">
        <v>12</v>
      </c>
      <c r="AE3" s="18"/>
      <c r="AF3" s="18"/>
    </row>
    <row r="4" spans="28:51" ht="14.25" customHeight="1" x14ac:dyDescent="0.2">
      <c r="AD4" s="5" t="s">
        <v>6</v>
      </c>
      <c r="AE4" s="5" t="s">
        <v>6</v>
      </c>
      <c r="AF4" s="5" t="s">
        <v>6</v>
      </c>
      <c r="AI4" s="5" t="s">
        <v>7</v>
      </c>
      <c r="AJ4" s="5" t="s">
        <v>7</v>
      </c>
      <c r="AK4" s="5" t="s">
        <v>7</v>
      </c>
      <c r="AL4" s="5" t="s">
        <v>7</v>
      </c>
      <c r="AM4" s="5" t="s">
        <v>7</v>
      </c>
      <c r="AN4" s="15"/>
      <c r="AO4" s="15"/>
    </row>
    <row r="5" spans="28:51" ht="14.25" customHeight="1" x14ac:dyDescent="0.2">
      <c r="AD5" s="5" t="s">
        <v>9</v>
      </c>
      <c r="AE5" s="5" t="s">
        <v>10</v>
      </c>
      <c r="AF5" s="5" t="s">
        <v>11</v>
      </c>
      <c r="AI5" s="5" t="s">
        <v>8</v>
      </c>
      <c r="AJ5" s="5" t="s">
        <v>8</v>
      </c>
      <c r="AK5" s="5" t="s">
        <v>8</v>
      </c>
      <c r="AL5" s="5" t="s">
        <v>8</v>
      </c>
      <c r="AM5" s="5" t="s">
        <v>8</v>
      </c>
      <c r="AN5" s="15"/>
      <c r="AO5" s="15"/>
      <c r="AS5" s="1" t="s">
        <v>39</v>
      </c>
      <c r="AT5" s="1" t="s">
        <v>40</v>
      </c>
      <c r="AU5" s="1" t="s">
        <v>41</v>
      </c>
      <c r="AV5" s="1" t="s">
        <v>16</v>
      </c>
      <c r="AW5" s="1" t="s">
        <v>17</v>
      </c>
      <c r="AX5" s="1" t="s">
        <v>18</v>
      </c>
      <c r="AY5" s="1" t="s">
        <v>13</v>
      </c>
    </row>
    <row r="6" spans="28:51" ht="14.25" customHeight="1" x14ac:dyDescent="0.2">
      <c r="AB6" s="1" t="s">
        <v>0</v>
      </c>
      <c r="AC6" s="14" t="s">
        <v>72</v>
      </c>
      <c r="AD6" s="11">
        <f>LCEM_矢島!C7</f>
        <v>1115.7211824015803</v>
      </c>
      <c r="AE6" s="11">
        <f>LCEM_矢島!D7</f>
        <v>1115.7211824015803</v>
      </c>
      <c r="AF6" s="11">
        <f>LCEM_矢島!E7</f>
        <v>1958.7601078242144</v>
      </c>
      <c r="AH6" s="4" t="s">
        <v>0</v>
      </c>
      <c r="AI6" s="1">
        <f>LCEM_矢島!Q7</f>
        <v>1.0767517058592302</v>
      </c>
      <c r="AJ6" s="1">
        <f>'ENe-ST_小野'!Q7</f>
        <v>1.077830745329512</v>
      </c>
      <c r="AK6" s="1">
        <f>Popolo_富樫!Q7</f>
        <v>1.054862449001883</v>
      </c>
      <c r="AL6" s="1">
        <f>BEST_二宮3!Q7</f>
        <v>1.0692119809615475</v>
      </c>
      <c r="AM6" s="1">
        <f>ACSESCx_吉田!Q7</f>
        <v>1.1044983829342394</v>
      </c>
      <c r="AN6" s="1">
        <f>EnergyPlus_20210922!Q7</f>
        <v>1.1290808140130533</v>
      </c>
      <c r="AO6" s="1">
        <f>EnergyPlus_20211018!Q7</f>
        <v>1.0959443706482268</v>
      </c>
      <c r="AR6" s="2" t="str">
        <f t="shared" ref="AR6:AR9" si="0">AC6</f>
        <v>LCEM</v>
      </c>
      <c r="AS6" s="11">
        <f>LCEM_矢島!F$7</f>
        <v>1043.0495602376161</v>
      </c>
      <c r="AT6" s="11">
        <f>LCEM_矢島!G$7</f>
        <v>1043.0495602376161</v>
      </c>
      <c r="AU6" s="11">
        <f>LCEM_矢島!H$7</f>
        <v>1546.5041513435572</v>
      </c>
      <c r="AV6" s="11">
        <f>LCEM_矢島!I$7</f>
        <v>26.440970566530574</v>
      </c>
      <c r="AW6" s="11">
        <f>LCEM_矢島!J$7</f>
        <v>26.440970566530574</v>
      </c>
      <c r="AX6" s="11">
        <f>LCEM_矢島!K$7</f>
        <v>62.157728514048003</v>
      </c>
      <c r="AY6" s="11">
        <f>LCEM_矢島!L$7</f>
        <v>143.8786134348781</v>
      </c>
    </row>
    <row r="7" spans="28:51" ht="14.25" customHeight="1" x14ac:dyDescent="0.2">
      <c r="AC7" s="14" t="s">
        <v>73</v>
      </c>
      <c r="AD7" s="11">
        <f>'ENe-ST_小野'!C7</f>
        <v>1079.9880000000001</v>
      </c>
      <c r="AE7" s="11">
        <f>'ENe-ST_小野'!D7</f>
        <v>1079.9880000000001</v>
      </c>
      <c r="AF7" s="11">
        <f>'ENe-ST_小野'!E7</f>
        <v>1897.2</v>
      </c>
      <c r="AH7" s="4" t="s">
        <v>1</v>
      </c>
      <c r="AI7" s="1">
        <f>LCEM_矢島!Q8</f>
        <v>1.4791878214306609</v>
      </c>
      <c r="AJ7" s="1">
        <f>'ENe-ST_小野'!Q8</f>
        <v>1.3774330597613242</v>
      </c>
      <c r="AK7" s="1">
        <f>Popolo_富樫!Q8</f>
        <v>1.3983462329507266</v>
      </c>
      <c r="AL7" s="1">
        <f>BEST_二宮3!Q8</f>
        <v>1.3661216813029216</v>
      </c>
      <c r="AM7" s="1">
        <f>ACSESCx_吉田!Q8</f>
        <v>1.5324383098251233</v>
      </c>
      <c r="AN7" s="1">
        <f>EnergyPlus_20210922!Q8</f>
        <v>1.3703196663472035</v>
      </c>
      <c r="AO7" s="1">
        <f>EnergyPlus_20211018!Q8</f>
        <v>1.3104768450117497</v>
      </c>
      <c r="AR7" s="2" t="str">
        <f t="shared" si="0"/>
        <v>ENe-ST</v>
      </c>
      <c r="AS7" s="11">
        <f>'ENe-ST_小野'!F$7</f>
        <v>989.33006453135101</v>
      </c>
      <c r="AT7" s="11">
        <f>'ENe-ST_小野'!G$7</f>
        <v>989.33006453135101</v>
      </c>
      <c r="AU7" s="11">
        <f>'ENe-ST_小野'!H$7</f>
        <v>1507.37165502381</v>
      </c>
      <c r="AV7" s="11">
        <f>'ENe-ST_小野'!I$7</f>
        <v>33.649347361647102</v>
      </c>
      <c r="AW7" s="11">
        <f>'ENe-ST_小野'!J$7</f>
        <v>33.649347361647102</v>
      </c>
      <c r="AX7" s="11">
        <f>'ENe-ST_小野'!K$7</f>
        <v>57.524928344445499</v>
      </c>
      <c r="AY7" s="11">
        <f>'ENe-ST_小野'!L$7</f>
        <v>153.349703509622</v>
      </c>
    </row>
    <row r="8" spans="28:51" ht="14.25" customHeight="1" x14ac:dyDescent="0.2">
      <c r="AC8" s="14" t="s">
        <v>74</v>
      </c>
      <c r="AD8" s="11">
        <f>Popolo_富樫!C7</f>
        <v>1057.4578513890001</v>
      </c>
      <c r="AE8" s="11">
        <f>Popolo_富樫!D7</f>
        <v>1057.4578513890001</v>
      </c>
      <c r="AF8" s="11">
        <f>Popolo_富樫!E7</f>
        <v>1904.9834914543601</v>
      </c>
      <c r="AH8" s="4" t="s">
        <v>2</v>
      </c>
      <c r="AI8" s="1">
        <f>LCEM_矢島!Q9</f>
        <v>1.2690293854079111</v>
      </c>
      <c r="AJ8" s="1">
        <f>'ENe-ST_小野'!Q9</f>
        <v>1.2632305030642477</v>
      </c>
      <c r="AK8" s="1">
        <f>Popolo_富樫!Q9</f>
        <v>1.4328034320027487</v>
      </c>
      <c r="AL8" s="1">
        <f>BEST_二宮3!Q9</f>
        <v>1.0858137336457794</v>
      </c>
      <c r="AM8" s="1">
        <f>ACSESCx_吉田!Q9</f>
        <v>1.3114585384242554</v>
      </c>
      <c r="AN8" s="1">
        <f>EnergyPlus_20210922!Q9</f>
        <v>1.356103552955036</v>
      </c>
      <c r="AO8" s="1">
        <f>EnergyPlus_20211018!Q9</f>
        <v>1.2932865813247911</v>
      </c>
      <c r="AR8" s="2" t="str">
        <f t="shared" si="0"/>
        <v>Popolo</v>
      </c>
      <c r="AS8" s="11">
        <f>Popolo_富樫!F$7</f>
        <v>1011.46432199187</v>
      </c>
      <c r="AT8" s="11">
        <f>Popolo_富樫!G$7</f>
        <v>1011.46432199187</v>
      </c>
      <c r="AU8" s="11">
        <f>Popolo_富樫!H$7</f>
        <v>1506.7986697203</v>
      </c>
      <c r="AV8" s="11">
        <f>Popolo_富樫!I$7</f>
        <v>40.727593083055901</v>
      </c>
      <c r="AW8" s="11">
        <f>Popolo_富樫!J$7</f>
        <v>40.727593083055901</v>
      </c>
      <c r="AX8" s="11">
        <f>Popolo_富樫!K$7</f>
        <v>57.398601070919497</v>
      </c>
      <c r="AY8" s="11">
        <f>Popolo_富樫!L$7</f>
        <v>142.24674494159501</v>
      </c>
    </row>
    <row r="9" spans="28:51" ht="14.25" customHeight="1" x14ac:dyDescent="0.2">
      <c r="AC9" s="14" t="s">
        <v>75</v>
      </c>
      <c r="AD9" s="11">
        <f>BEST_二宮3!C7</f>
        <v>1070.191116</v>
      </c>
      <c r="AE9" s="11">
        <f>BEST_二宮3!D7</f>
        <v>1070.191116</v>
      </c>
      <c r="AF9" s="11">
        <f>BEST_二宮3!E7</f>
        <v>1897.2</v>
      </c>
      <c r="AH9" s="4" t="s">
        <v>3</v>
      </c>
      <c r="AI9" s="1">
        <f>LCEM_矢島!Q10</f>
        <v>1.2976396457149775</v>
      </c>
      <c r="AJ9" s="1">
        <f>'ENe-ST_小野'!Q10</f>
        <v>1.3017847328391228</v>
      </c>
      <c r="AK9" s="1">
        <f>Popolo_富樫!Q10</f>
        <v>1.4535870174299927</v>
      </c>
      <c r="AL9" s="1">
        <f>BEST_二宮3!Q10</f>
        <v>1.102498748990032</v>
      </c>
      <c r="AM9" s="1">
        <f>ACSESCx_吉田!Q10</f>
        <v>1.3366525934464022</v>
      </c>
      <c r="AN9" s="1">
        <f>EnergyPlus_20210922!Q10</f>
        <v>1.3942373679306879</v>
      </c>
      <c r="AO9" s="1">
        <f>EnergyPlus_20211018!Q10</f>
        <v>1.332296952176889</v>
      </c>
      <c r="AR9" s="2" t="str">
        <f t="shared" si="0"/>
        <v>BEST</v>
      </c>
      <c r="AS9" s="11">
        <f>BEST_二宮3!F$7</f>
        <v>996.97482560000003</v>
      </c>
      <c r="AT9" s="11">
        <f>BEST_二宮3!G$7</f>
        <v>996.97482560000003</v>
      </c>
      <c r="AU9" s="11">
        <f>BEST_二宮3!H$7</f>
        <v>1496.9406120000001</v>
      </c>
      <c r="AV9" s="11">
        <f>BEST_二宮3!I$7</f>
        <v>34.9951632</v>
      </c>
      <c r="AW9" s="11">
        <f>BEST_二宮3!J$7</f>
        <v>34.9951632</v>
      </c>
      <c r="AX9" s="11">
        <f>BEST_二宮3!K$7</f>
        <v>57.555696000000005</v>
      </c>
      <c r="AY9" s="11">
        <f>BEST_二宮3!L$7</f>
        <v>157.78611360000002</v>
      </c>
    </row>
    <row r="10" spans="28:51" ht="14.25" customHeight="1" x14ac:dyDescent="0.2">
      <c r="AC10" s="14" t="s">
        <v>76</v>
      </c>
      <c r="AD10" s="11">
        <f>ACSESCx_吉田!C7</f>
        <v>1079.9880000000001</v>
      </c>
      <c r="AE10" s="11">
        <f>ACSESCx_吉田!D7</f>
        <v>1079.9880000000001</v>
      </c>
      <c r="AF10" s="11">
        <f>ACSESCx_吉田!E7</f>
        <v>1897.2</v>
      </c>
      <c r="AH10" s="4" t="s">
        <v>4</v>
      </c>
      <c r="AI10" s="1">
        <f>LCEM_矢島!Q11</f>
        <v>1.2330400128138388</v>
      </c>
      <c r="AJ10" s="1">
        <f>'ENe-ST_小野'!Q11</f>
        <v>1.2339977058785381</v>
      </c>
      <c r="AK10" s="1">
        <f>Popolo_富樫!Q11</f>
        <v>1.379095037699634</v>
      </c>
      <c r="AL10" s="1">
        <f>BEST_二宮3!Q11</f>
        <v>1.0528499902822939</v>
      </c>
      <c r="AM10" s="1">
        <f>ACSESCx_吉田!Q11</f>
        <v>1.2669590660312571</v>
      </c>
      <c r="AN10" s="1">
        <f>EnergyPlus_20210922!Q11</f>
        <v>1.3094910044541215</v>
      </c>
      <c r="AO10" s="1">
        <f>EnergyPlus_20211018!Q11</f>
        <v>1.2022721304410251</v>
      </c>
      <c r="AR10" s="2" t="str">
        <f>AC10</f>
        <v>ACSES</v>
      </c>
      <c r="AS10" s="11">
        <f>ACSESCx_吉田!F$7</f>
        <v>970.6</v>
      </c>
      <c r="AT10" s="11">
        <f>ACSESCx_吉田!G$7</f>
        <v>970.6</v>
      </c>
      <c r="AU10" s="11">
        <f>ACSESCx_吉田!H$7</f>
        <v>1450</v>
      </c>
      <c r="AV10" s="11">
        <f>ACSESCx_吉田!I$7</f>
        <v>34.81</v>
      </c>
      <c r="AW10" s="11">
        <f>ACSESCx_吉田!J$7</f>
        <v>34.81</v>
      </c>
      <c r="AX10" s="11">
        <f>ACSESCx_吉田!K$7</f>
        <v>57.7</v>
      </c>
      <c r="AY10" s="11">
        <f>ACSESCx_吉田!L$7</f>
        <v>154.80000000000001</v>
      </c>
    </row>
    <row r="11" spans="28:51" ht="14.25" customHeight="1" x14ac:dyDescent="0.2">
      <c r="AC11" s="16" t="s">
        <v>77</v>
      </c>
      <c r="AD11" s="11">
        <f>EnergyPlus_20210922!C7</f>
        <v>1091.2586073641642</v>
      </c>
      <c r="AE11" s="11">
        <f>EnergyPlus_20210922!D7</f>
        <v>1091.2586073641642</v>
      </c>
      <c r="AF11" s="11">
        <f>EnergyPlus_20210922!E7</f>
        <v>1917.750070127167</v>
      </c>
      <c r="AH11" s="4" t="s">
        <v>5</v>
      </c>
      <c r="AI11" s="1">
        <f>LCEM_矢島!Q12</f>
        <v>1.1309959896510671</v>
      </c>
      <c r="AJ11" s="1">
        <f>'ENe-ST_小野'!Q12</f>
        <v>1.1202418264631357</v>
      </c>
      <c r="AK11" s="1" t="e">
        <f>NA()</f>
        <v>#N/A</v>
      </c>
      <c r="AL11" s="1">
        <f>BEST_二宮3!Q12</f>
        <v>1.0079054470162379</v>
      </c>
      <c r="AM11" s="1">
        <f>ACSESCx_吉田!Q12</f>
        <v>1.2082733991369479</v>
      </c>
      <c r="AN11" s="1">
        <f>EnergyPlus_20210922!Q12</f>
        <v>1.356103552955036</v>
      </c>
      <c r="AO11" s="1">
        <f>EnergyPlus_20211018!Q12</f>
        <v>1.344199733289734</v>
      </c>
      <c r="AR11" s="1" t="s">
        <v>77</v>
      </c>
      <c r="AS11" s="11">
        <f>EnergyPlus_20210922!F7</f>
        <v>997.52837566058429</v>
      </c>
      <c r="AT11" s="11">
        <f>EnergyPlus_20210922!G7</f>
        <v>997.52837566058429</v>
      </c>
      <c r="AU11" s="11">
        <f>EnergyPlus_20210922!H7</f>
        <v>1487.3293389084529</v>
      </c>
      <c r="AV11" s="11">
        <f>EnergyPlus_20210922!I7</f>
        <v>0</v>
      </c>
      <c r="AW11" s="11">
        <f>EnergyPlus_20210922!J7</f>
        <v>0</v>
      </c>
      <c r="AX11" s="11">
        <f>EnergyPlus_20210922!K7</f>
        <v>0</v>
      </c>
      <c r="AY11" s="11">
        <f>EnergyPlus_20210922!L7</f>
        <v>149.12304</v>
      </c>
    </row>
    <row r="12" spans="28:51" ht="14.25" customHeight="1" x14ac:dyDescent="0.2">
      <c r="AC12" s="1" t="s">
        <v>79</v>
      </c>
      <c r="AD12" s="11">
        <f>EnergyPlus_20211018!C7</f>
        <v>1101.8838172376556</v>
      </c>
      <c r="AE12" s="11">
        <f>EnergyPlus_20211018!D7</f>
        <v>1101.8838172376556</v>
      </c>
      <c r="AF12" s="11">
        <f>EnergyPlus_20211018!E7</f>
        <v>1936.4225432169565</v>
      </c>
      <c r="AR12" s="1" t="s">
        <v>78</v>
      </c>
      <c r="AS12" s="11">
        <f>EnergyPlus_20211018!F7</f>
        <v>997.52837566058429</v>
      </c>
      <c r="AT12" s="11">
        <f>EnergyPlus_20211018!G7</f>
        <v>997.52837566058429</v>
      </c>
      <c r="AU12" s="11">
        <f>EnergyPlus_20211018!H7</f>
        <v>1507.9465367647108</v>
      </c>
      <c r="AV12" s="11">
        <f>EnergyPlus_20211018!I7</f>
        <v>0</v>
      </c>
      <c r="AW12" s="11">
        <f>EnergyPlus_20211018!J7</f>
        <v>0</v>
      </c>
      <c r="AX12" s="11">
        <f>EnergyPlus_20211018!K7</f>
        <v>0</v>
      </c>
      <c r="AY12" s="11">
        <f>EnergyPlus_20211018!L7</f>
        <v>274.73424</v>
      </c>
    </row>
    <row r="13" spans="28:51" ht="14.25" customHeight="1" x14ac:dyDescent="0.2">
      <c r="AB13" s="1" t="s">
        <v>71</v>
      </c>
      <c r="AC13" s="2"/>
      <c r="AD13" s="11"/>
      <c r="AE13" s="11"/>
      <c r="AF13" s="11"/>
    </row>
    <row r="14" spans="28:51" ht="14.25" customHeight="1" x14ac:dyDescent="0.2">
      <c r="AB14" s="1" t="s">
        <v>23</v>
      </c>
      <c r="AC14" s="2" t="str">
        <f>$AC$6</f>
        <v>LCEM</v>
      </c>
      <c r="AD14" s="11">
        <f>LCEM_矢島!C8</f>
        <v>1115.7215006908889</v>
      </c>
      <c r="AE14" s="11">
        <f>LCEM_矢島!D8</f>
        <v>1115.7215006908889</v>
      </c>
      <c r="AF14" s="11">
        <f>LCEM_矢島!E8</f>
        <v>1958.7606666129248</v>
      </c>
      <c r="AI14" s="2"/>
      <c r="AJ14" s="2"/>
      <c r="AK14" s="2"/>
      <c r="AL14" s="2"/>
      <c r="AM14" s="2"/>
      <c r="AN14" s="2"/>
      <c r="AO14" s="2"/>
    </row>
    <row r="15" spans="28:51" ht="14.25" customHeight="1" x14ac:dyDescent="0.2">
      <c r="AC15" s="2" t="str">
        <f>$AC$7</f>
        <v>ENe-ST</v>
      </c>
      <c r="AD15" s="11">
        <f>'ENe-ST_小野'!C8</f>
        <v>1079.9880000000001</v>
      </c>
      <c r="AE15" s="11">
        <f>'ENe-ST_小野'!D8</f>
        <v>1079.9880000000001</v>
      </c>
      <c r="AF15" s="11">
        <f>'ENe-ST_小野'!E8</f>
        <v>1897.2</v>
      </c>
      <c r="AI15" s="5" t="s">
        <v>7</v>
      </c>
      <c r="AJ15" s="5" t="s">
        <v>7</v>
      </c>
      <c r="AK15" s="5" t="s">
        <v>7</v>
      </c>
      <c r="AL15" s="5" t="s">
        <v>7</v>
      </c>
      <c r="AM15" s="5" t="s">
        <v>7</v>
      </c>
      <c r="AN15" s="15"/>
      <c r="AO15" s="15"/>
      <c r="AS15" s="1" t="s">
        <v>39</v>
      </c>
      <c r="AT15" s="1" t="s">
        <v>40</v>
      </c>
      <c r="AU15" s="1" t="s">
        <v>41</v>
      </c>
    </row>
    <row r="16" spans="28:51" ht="14.25" customHeight="1" x14ac:dyDescent="0.2">
      <c r="AC16" s="2" t="str">
        <f>$AC$8</f>
        <v>Popolo</v>
      </c>
      <c r="AD16" s="11">
        <f>Popolo_富樫!C8</f>
        <v>1101.4604162023199</v>
      </c>
      <c r="AE16" s="11">
        <f>Popolo_富樫!D8</f>
        <v>1101.4604162023199</v>
      </c>
      <c r="AF16" s="11">
        <f>Popolo_富樫!E8</f>
        <v>1944.48691726176</v>
      </c>
      <c r="AI16" s="5" t="s">
        <v>21</v>
      </c>
      <c r="AJ16" s="5" t="s">
        <v>21</v>
      </c>
      <c r="AK16" s="5" t="s">
        <v>21</v>
      </c>
      <c r="AL16" s="5" t="s">
        <v>21</v>
      </c>
      <c r="AM16" s="5" t="s">
        <v>21</v>
      </c>
      <c r="AN16" s="15"/>
      <c r="AO16" s="15"/>
      <c r="AQ16" s="2" t="str">
        <f>$AC$6</f>
        <v>LCEM</v>
      </c>
      <c r="AR16" s="1" t="s">
        <v>42</v>
      </c>
      <c r="AS16" s="11">
        <f>LCEM_矢島!F$7</f>
        <v>1043.0495602376161</v>
      </c>
      <c r="AT16" s="11">
        <f>LCEM_矢島!G$7</f>
        <v>1043.0495602376161</v>
      </c>
      <c r="AU16" s="11">
        <f>LCEM_矢島!H$7</f>
        <v>1546.5041513435572</v>
      </c>
    </row>
    <row r="17" spans="2:47" ht="14.25" customHeight="1" x14ac:dyDescent="0.2">
      <c r="AC17" s="2" t="str">
        <f>$AC$9</f>
        <v>BEST</v>
      </c>
      <c r="AD17" s="11">
        <f>BEST_二宮3!C8</f>
        <v>1082.1195</v>
      </c>
      <c r="AE17" s="11">
        <f>BEST_二宮3!D8</f>
        <v>1082.1195</v>
      </c>
      <c r="AF17" s="11">
        <f>BEST_二宮3!E8</f>
        <v>1897.2</v>
      </c>
      <c r="AH17" s="4" t="s">
        <v>0</v>
      </c>
      <c r="AI17" s="11">
        <f>LCEM_矢島!$R$7</f>
        <v>3632.6032718187894</v>
      </c>
      <c r="AJ17" s="11">
        <f>'ENe-ST_小野'!$R$7</f>
        <v>3486.0317840865118</v>
      </c>
      <c r="AK17" s="11">
        <f>Popolo_富樫!$R$7</f>
        <v>3529.7273137040402</v>
      </c>
      <c r="AL17" s="11">
        <f>BEST_二宮3!$R$7</f>
        <v>3490.8902631999999</v>
      </c>
      <c r="AM17" s="11">
        <f>ACSESCx_吉田!$R$7</f>
        <v>3391.2</v>
      </c>
      <c r="AN17" s="11">
        <f>EnergyPlus_20210922!R7</f>
        <v>3482.3860902296215</v>
      </c>
      <c r="AO17" s="11">
        <f>EnergyPlus_20211018!R7</f>
        <v>3503.0032880858794</v>
      </c>
      <c r="AQ17" s="2"/>
      <c r="AR17" s="1" t="s">
        <v>23</v>
      </c>
      <c r="AS17" s="11">
        <f>LCEM_矢島!F$8</f>
        <v>587.02628959814956</v>
      </c>
      <c r="AT17" s="11">
        <f>LCEM_矢島!G$8</f>
        <v>587.02628959814956</v>
      </c>
      <c r="AU17" s="11">
        <f>LCEM_矢島!H$8</f>
        <v>1399.8023713074019</v>
      </c>
    </row>
    <row r="18" spans="2:47" ht="14.25" customHeight="1" x14ac:dyDescent="0.2">
      <c r="AC18" s="2" t="str">
        <f>$AC$10</f>
        <v>ACSES</v>
      </c>
      <c r="AD18" s="11">
        <f>ACSESCx_吉田!C8</f>
        <v>1080</v>
      </c>
      <c r="AE18" s="11">
        <f>ACSESCx_吉田!D8</f>
        <v>1080</v>
      </c>
      <c r="AF18" s="11">
        <f>ACSESCx_吉田!E8</f>
        <v>1899</v>
      </c>
      <c r="AH18" s="4" t="s">
        <v>1</v>
      </c>
      <c r="AI18" s="11">
        <f>LCEM_矢島!$R$8</f>
        <v>2573.8549505037008</v>
      </c>
      <c r="AJ18" s="11">
        <f>'ENe-ST_小野'!$R$8</f>
        <v>2667.2881397700562</v>
      </c>
      <c r="AK18" s="11">
        <f>Popolo_富樫!$R$8</f>
        <v>2684.8371247024797</v>
      </c>
      <c r="AL18" s="11">
        <f>BEST_二宮3!$R$8</f>
        <v>2687.6380288</v>
      </c>
      <c r="AM18" s="11">
        <f>ACSESCx_吉田!$R$8</f>
        <v>2366.6</v>
      </c>
      <c r="AN18" s="11">
        <f>EnergyPlus_20210922!R8</f>
        <v>2843.0746096078356</v>
      </c>
      <c r="AO18" s="11">
        <f>EnergyPlus_20211018!R8</f>
        <v>2884.5662798463827</v>
      </c>
      <c r="AQ18" s="2" t="s">
        <v>28</v>
      </c>
    </row>
    <row r="19" spans="2:47" ht="14.25" customHeight="1" x14ac:dyDescent="0.2">
      <c r="AC19" s="2" t="str">
        <f>AC11</f>
        <v>EnergyPlus1</v>
      </c>
      <c r="AD19" s="11">
        <f>EnergyPlus_20210922!C8</f>
        <v>1091.2586073641642</v>
      </c>
      <c r="AE19" s="11">
        <f>EnergyPlus_20210922!D8</f>
        <v>1091.2586073641642</v>
      </c>
      <c r="AF19" s="11">
        <f>EnergyPlus_20210922!E8</f>
        <v>1917.750070127167</v>
      </c>
      <c r="AH19" s="4" t="s">
        <v>2</v>
      </c>
      <c r="AI19" s="11">
        <f>LCEM_矢島!$R$9</f>
        <v>910.04377457844214</v>
      </c>
      <c r="AJ19" s="11">
        <f>'ENe-ST_小野'!$R$9</f>
        <v>839.50360244992601</v>
      </c>
      <c r="AK19" s="11">
        <f>Popolo_富樫!$R$9</f>
        <v>746.865324085162</v>
      </c>
      <c r="AL19" s="11">
        <f>BEST_二宮3!$R$9</f>
        <v>1007.410608</v>
      </c>
      <c r="AM19" s="11">
        <f>ACSESCx_吉田!$R$9</f>
        <v>812.4</v>
      </c>
      <c r="AN19" s="11">
        <f>EnergyPlus_20210922!R9</f>
        <v>862.33256913167713</v>
      </c>
      <c r="AO19" s="11">
        <f>EnergyPlus_20211018!R9</f>
        <v>875.38906204209707</v>
      </c>
      <c r="AQ19" s="2" t="str">
        <f>$AC$7</f>
        <v>ENe-ST</v>
      </c>
      <c r="AR19" s="1" t="s">
        <v>42</v>
      </c>
      <c r="AS19" s="11">
        <f>'ENe-ST_小野'!F$7</f>
        <v>989.33006453135101</v>
      </c>
      <c r="AT19" s="11">
        <f>'ENe-ST_小野'!G$7</f>
        <v>989.33006453135101</v>
      </c>
      <c r="AU19" s="11">
        <f>'ENe-ST_小野'!H$7</f>
        <v>1507.37165502381</v>
      </c>
    </row>
    <row r="20" spans="2:47" ht="14.25" customHeight="1" x14ac:dyDescent="0.2">
      <c r="AB20" s="1" t="s">
        <v>71</v>
      </c>
      <c r="AC20" s="2" t="str">
        <f>AC12</f>
        <v>EnergyPlus2</v>
      </c>
      <c r="AD20" s="11">
        <f>EnergyPlus_20211018!C8</f>
        <v>1101.8838172376556</v>
      </c>
      <c r="AE20" s="11">
        <f>EnergyPlus_20211018!D8</f>
        <v>1101.8838172376556</v>
      </c>
      <c r="AF20" s="11">
        <f>EnergyPlus_20211018!E8</f>
        <v>1936.4225432169565</v>
      </c>
      <c r="AH20" s="4" t="s">
        <v>3</v>
      </c>
      <c r="AI20" s="11">
        <f>LCEM_矢島!$R$10</f>
        <v>903.30858063045196</v>
      </c>
      <c r="AJ20" s="11">
        <f>'ENe-ST_小野'!$R$10</f>
        <v>839.50360244992601</v>
      </c>
      <c r="AK20" s="11">
        <f>Popolo_富樫!$R$10</f>
        <v>743.35204464183005</v>
      </c>
      <c r="AL20" s="11">
        <f>BEST_二宮3!$R$10</f>
        <v>1007.410608</v>
      </c>
      <c r="AM20" s="11">
        <f>ACSESCx_吉田!$R$10</f>
        <v>812.4</v>
      </c>
      <c r="AN20" s="11">
        <f>EnergyPlus_20210922!R10</f>
        <v>853.49142125520598</v>
      </c>
      <c r="AO20" s="11">
        <f>EnergyPlus_20211018!R10</f>
        <v>865.54145364355145</v>
      </c>
      <c r="AQ20" s="2"/>
      <c r="AR20" s="1" t="s">
        <v>23</v>
      </c>
      <c r="AS20" s="11">
        <f>'ENe-ST_小野'!F$8</f>
        <v>654.08130888240805</v>
      </c>
      <c r="AT20" s="11">
        <f>'ENe-ST_小野'!G$8</f>
        <v>654.08130888240805</v>
      </c>
      <c r="AU20" s="11">
        <f>'ENe-ST_小野'!H$8</f>
        <v>1359.1255220052401</v>
      </c>
    </row>
    <row r="21" spans="2:47" ht="14.25" customHeight="1" x14ac:dyDescent="0.2">
      <c r="AC21" s="2"/>
      <c r="AD21" s="11"/>
      <c r="AE21" s="11"/>
      <c r="AF21" s="11"/>
      <c r="AH21" s="4" t="s">
        <v>4</v>
      </c>
      <c r="AI21" s="11">
        <f>LCEM_矢島!$R$11</f>
        <v>919.24370068076439</v>
      </c>
      <c r="AJ21" s="11">
        <f>'ENe-ST_小野'!$R$11</f>
        <v>839.50360244992601</v>
      </c>
      <c r="AK21" s="11">
        <f>Popolo_富樫!$R$11</f>
        <v>756.61732391091402</v>
      </c>
      <c r="AL21" s="11">
        <f>BEST_二宮3!$R$11</f>
        <v>1007.4361792</v>
      </c>
      <c r="AM21" s="11">
        <f>ACSESCx_吉田!$R$11</f>
        <v>812.4</v>
      </c>
      <c r="AN21" s="11">
        <f>EnergyPlus_20210922!R11</f>
        <v>872.88635649998912</v>
      </c>
      <c r="AO21" s="11">
        <f>EnergyPlus_20211018!R11</f>
        <v>898.62186088917406</v>
      </c>
      <c r="AQ21" s="2" t="s">
        <v>28</v>
      </c>
    </row>
    <row r="22" spans="2:47" ht="14.25" customHeight="1" x14ac:dyDescent="0.2">
      <c r="B22" s="1" t="s">
        <v>56</v>
      </c>
      <c r="L22" s="1" t="s">
        <v>57</v>
      </c>
      <c r="AB22" s="1" t="s">
        <v>24</v>
      </c>
      <c r="AC22" s="2" t="str">
        <f>$AC$6</f>
        <v>LCEM</v>
      </c>
      <c r="AD22" s="11">
        <f>LCEM_矢島!C9</f>
        <v>638.3784428585119</v>
      </c>
      <c r="AE22" s="11">
        <f>LCEM_矢島!D9</f>
        <v>638.3784428585119</v>
      </c>
      <c r="AF22" s="11">
        <f>LCEM_矢島!E9</f>
        <v>0</v>
      </c>
      <c r="AH22" s="4" t="s">
        <v>5</v>
      </c>
      <c r="AI22" s="11">
        <f>LCEM_矢島!$R$12</f>
        <v>1003.4663284650453</v>
      </c>
      <c r="AJ22" s="11">
        <f>'ENe-ST_小野'!$R$12</f>
        <v>890.5807474231201</v>
      </c>
      <c r="AK22" s="11" t="e">
        <f>NA()</f>
        <v>#N/A</v>
      </c>
      <c r="AL22" s="11">
        <f>BEST_二宮3!$R$12</f>
        <v>1039.9867960000001</v>
      </c>
      <c r="AM22" s="11">
        <f>ACSESCx_吉田!$R$12</f>
        <v>834.3</v>
      </c>
      <c r="AN22" s="11">
        <f>EnergyPlus_20210922!R12</f>
        <v>862.33256913167713</v>
      </c>
      <c r="AO22" s="11">
        <f>EnergyPlus_20211018!R12</f>
        <v>838.98040940073315</v>
      </c>
      <c r="AQ22" s="2" t="str">
        <f>$AC$8</f>
        <v>Popolo</v>
      </c>
      <c r="AR22" s="1" t="s">
        <v>42</v>
      </c>
      <c r="AS22" s="11">
        <f>Popolo_富樫!F$7</f>
        <v>1011.46432199187</v>
      </c>
      <c r="AT22" s="11">
        <f>Popolo_富樫!G$7</f>
        <v>1011.46432199187</v>
      </c>
      <c r="AU22" s="11">
        <f>Popolo_富樫!H$7</f>
        <v>1506.7986697203</v>
      </c>
    </row>
    <row r="23" spans="2:47" ht="14.25" customHeight="1" x14ac:dyDescent="0.2">
      <c r="AC23" s="2" t="str">
        <f>$AC$7</f>
        <v>ENe-ST</v>
      </c>
      <c r="AD23" s="11">
        <f>'ENe-ST_小野'!C9</f>
        <v>608.81183999999996</v>
      </c>
      <c r="AE23" s="11">
        <f>'ENe-ST_小野'!D9</f>
        <v>608.81183999999996</v>
      </c>
      <c r="AF23" s="11">
        <f>'ENe-ST_小野'!E9</f>
        <v>0</v>
      </c>
      <c r="AQ23" s="2"/>
      <c r="AR23" s="1" t="s">
        <v>23</v>
      </c>
      <c r="AS23" s="11">
        <f>Popolo_富樫!F$8</f>
        <v>639.94121091297495</v>
      </c>
      <c r="AT23" s="11">
        <f>Popolo_富樫!G$8</f>
        <v>639.94121091297495</v>
      </c>
      <c r="AU23" s="11">
        <f>Popolo_富樫!H$8</f>
        <v>1404.9547028765301</v>
      </c>
    </row>
    <row r="24" spans="2:47" ht="14.25" customHeight="1" x14ac:dyDescent="0.2">
      <c r="AC24" s="2" t="str">
        <f>$AC$8</f>
        <v>Popolo</v>
      </c>
      <c r="AD24" s="11">
        <f>Popolo_富樫!C9</f>
        <v>624.26654200218297</v>
      </c>
      <c r="AE24" s="11">
        <f>Popolo_富樫!D9</f>
        <v>624.26654200218297</v>
      </c>
      <c r="AF24" s="11">
        <f>Popolo_富樫!E9</f>
        <v>0</v>
      </c>
      <c r="AQ24" s="2" t="s">
        <v>44</v>
      </c>
    </row>
    <row r="25" spans="2:47" ht="14.25" customHeight="1" x14ac:dyDescent="0.2">
      <c r="AC25" s="2" t="str">
        <f>$AC$9</f>
        <v>BEST</v>
      </c>
      <c r="AD25" s="11">
        <f>BEST_二宮3!C9</f>
        <v>610.93807199999992</v>
      </c>
      <c r="AE25" s="11">
        <f>BEST_二宮3!D9</f>
        <v>610.93807199999992</v>
      </c>
      <c r="AF25" s="11">
        <f>BEST_二宮3!E9</f>
        <v>0</v>
      </c>
      <c r="AQ25" s="2" t="str">
        <f>$AC$9</f>
        <v>BEST</v>
      </c>
      <c r="AR25" s="1" t="s">
        <v>42</v>
      </c>
      <c r="AS25" s="11">
        <f>BEST_二宮3!F$7</f>
        <v>996.97482560000003</v>
      </c>
      <c r="AT25" s="11">
        <f>BEST_二宮3!G$7</f>
        <v>996.97482560000003</v>
      </c>
      <c r="AU25" s="11">
        <f>BEST_二宮3!H$7</f>
        <v>1496.9406120000001</v>
      </c>
    </row>
    <row r="26" spans="2:47" ht="14.25" customHeight="1" x14ac:dyDescent="0.2">
      <c r="AC26" s="2" t="str">
        <f>$AC$10</f>
        <v>ACSES</v>
      </c>
      <c r="AD26" s="11">
        <f>ACSESCx_吉田!C9</f>
        <v>608.81183999999996</v>
      </c>
      <c r="AE26" s="11">
        <f>ACSESCx_吉田!D9</f>
        <v>608.81183999999996</v>
      </c>
      <c r="AF26" s="11">
        <f>ACSESCx_吉田!E9</f>
        <v>0</v>
      </c>
      <c r="AI26" s="5" t="s">
        <v>7</v>
      </c>
      <c r="AJ26" s="5" t="s">
        <v>7</v>
      </c>
      <c r="AK26" s="5" t="s">
        <v>7</v>
      </c>
      <c r="AL26" s="5" t="s">
        <v>7</v>
      </c>
      <c r="AM26" s="5" t="s">
        <v>7</v>
      </c>
      <c r="AN26" s="15"/>
      <c r="AO26" s="15"/>
      <c r="AQ26" s="2"/>
      <c r="AR26" s="1" t="s">
        <v>23</v>
      </c>
      <c r="AS26" s="11">
        <f>BEST_二宮3!F$8</f>
        <v>665.16683839999996</v>
      </c>
      <c r="AT26" s="11">
        <f>BEST_二宮3!G$8</f>
        <v>665.16683839999996</v>
      </c>
      <c r="AU26" s="11">
        <f>BEST_二宮3!H$8</f>
        <v>1357.3043520000001</v>
      </c>
    </row>
    <row r="27" spans="2:47" ht="14.25" customHeight="1" x14ac:dyDescent="0.2">
      <c r="AC27" s="2" t="str">
        <f>AC19</f>
        <v>EnergyPlus1</v>
      </c>
      <c r="AD27" s="11">
        <f>EnergyPlus_20210922!C9</f>
        <v>615.04007307020288</v>
      </c>
      <c r="AE27" s="11">
        <f>EnergyPlus_20210922!D9</f>
        <v>615.04007307020288</v>
      </c>
      <c r="AF27" s="11">
        <f>EnergyPlus_20210922!E9</f>
        <v>0</v>
      </c>
      <c r="AI27" s="5" t="s">
        <v>34</v>
      </c>
      <c r="AJ27" s="5" t="s">
        <v>34</v>
      </c>
      <c r="AK27" s="5" t="s">
        <v>34</v>
      </c>
      <c r="AL27" s="5" t="s">
        <v>34</v>
      </c>
      <c r="AM27" s="5" t="s">
        <v>34</v>
      </c>
      <c r="AN27" s="15"/>
      <c r="AO27" s="15"/>
      <c r="AQ27" s="2" t="s">
        <v>28</v>
      </c>
    </row>
    <row r="28" spans="2:47" ht="14.25" customHeight="1" x14ac:dyDescent="0.2">
      <c r="AB28" s="1" t="s">
        <v>71</v>
      </c>
      <c r="AC28" s="2" t="str">
        <f>AC20</f>
        <v>EnergyPlus2</v>
      </c>
      <c r="AD28" s="11">
        <f>EnergyPlus_20211018!C9</f>
        <v>621.58883317618677</v>
      </c>
      <c r="AE28" s="11">
        <f>EnergyPlus_20211018!D9</f>
        <v>621.58883317618677</v>
      </c>
      <c r="AF28" s="11">
        <f>EnergyPlus_20211018!E9</f>
        <v>0</v>
      </c>
      <c r="AH28" s="4" t="s">
        <v>0</v>
      </c>
      <c r="AI28" s="11">
        <f>LCEM_矢島!$S$7</f>
        <v>115.03966964710915</v>
      </c>
      <c r="AJ28" s="11">
        <f>'ENe-ST_小野'!$S$7</f>
        <v>124.8236230677397</v>
      </c>
      <c r="AK28" s="11">
        <f>Popolo_富樫!$S$7</f>
        <v>138.8537872370313</v>
      </c>
      <c r="AL28" s="11">
        <f>BEST_二宮3!$S$7</f>
        <v>127.5460224</v>
      </c>
      <c r="AM28" s="11">
        <f>ACSESCx_吉田!$S$7</f>
        <v>127.32000000000001</v>
      </c>
      <c r="AN28" s="11">
        <f>EnergyPlus_20210922!S7</f>
        <v>0</v>
      </c>
      <c r="AO28" s="11">
        <f>EnergyPlus_20211018!S7</f>
        <v>0</v>
      </c>
      <c r="AQ28" s="2" t="str">
        <f>$AC$10</f>
        <v>ACSES</v>
      </c>
      <c r="AR28" s="1" t="s">
        <v>42</v>
      </c>
      <c r="AS28" s="11">
        <f>ACSESCx_吉田!F$7</f>
        <v>970.6</v>
      </c>
      <c r="AT28" s="11">
        <f>ACSESCx_吉田!G$7</f>
        <v>970.6</v>
      </c>
      <c r="AU28" s="11">
        <f>ACSESCx_吉田!H$7</f>
        <v>1450</v>
      </c>
    </row>
    <row r="29" spans="2:47" ht="14.25" customHeight="1" x14ac:dyDescent="0.2">
      <c r="AC29" s="2"/>
      <c r="AD29" s="11"/>
      <c r="AE29" s="11"/>
      <c r="AF29" s="11"/>
      <c r="AH29" s="4" t="s">
        <v>1</v>
      </c>
      <c r="AI29" s="11">
        <f>LCEM_矢島!$S$8</f>
        <v>115.03966964710915</v>
      </c>
      <c r="AJ29" s="11">
        <f>'ENe-ST_小野'!$S$8</f>
        <v>124.8236230677397</v>
      </c>
      <c r="AK29" s="11">
        <f>Popolo_富樫!$S$8</f>
        <v>138.8537872370313</v>
      </c>
      <c r="AL29" s="11">
        <f>BEST_二宮3!$S$8</f>
        <v>127.5460224</v>
      </c>
      <c r="AM29" s="11">
        <f>ACSESCx_吉田!$S$8</f>
        <v>127.32000000000001</v>
      </c>
      <c r="AN29" s="11">
        <f>EnergyPlus_20210922!S8</f>
        <v>0</v>
      </c>
      <c r="AO29" s="11">
        <f>EnergyPlus_20211018!S8</f>
        <v>0</v>
      </c>
      <c r="AQ29" s="2"/>
      <c r="AR29" s="1" t="s">
        <v>23</v>
      </c>
      <c r="AS29" s="11">
        <f>ACSESCx_吉田!F$8</f>
        <v>528.29999999999995</v>
      </c>
      <c r="AT29" s="11">
        <f>ACSESCx_吉田!G$8</f>
        <v>528.29999999999995</v>
      </c>
      <c r="AU29" s="11">
        <f>ACSESCx_吉田!H$8</f>
        <v>1310</v>
      </c>
    </row>
    <row r="30" spans="2:47" ht="14.25" customHeight="1" x14ac:dyDescent="0.2">
      <c r="AB30" s="1" t="s">
        <v>26</v>
      </c>
      <c r="AC30" s="2" t="str">
        <f>$AC$6</f>
        <v>LCEM</v>
      </c>
      <c r="AD30" s="11">
        <f>LCEM_矢島!C10</f>
        <v>634.39805942088219</v>
      </c>
      <c r="AE30" s="11">
        <f>LCEM_矢島!D10</f>
        <v>634.39805942088219</v>
      </c>
      <c r="AF30" s="11">
        <f>LCEM_矢島!E10</f>
        <v>0</v>
      </c>
      <c r="AH30" s="4" t="s">
        <v>2</v>
      </c>
      <c r="AI30" s="11">
        <f>LCEM_矢島!$S$9</f>
        <v>52.881941133061147</v>
      </c>
      <c r="AJ30" s="11">
        <f>'ENe-ST_小野'!$S$9</f>
        <v>67.298694723294204</v>
      </c>
      <c r="AK30" s="11">
        <f>Popolo_富樫!$S$9</f>
        <v>81.455186166111801</v>
      </c>
      <c r="AL30" s="11">
        <f>BEST_二宮3!$S$9</f>
        <v>69.990326400000001</v>
      </c>
      <c r="AM30" s="11">
        <f>ACSESCx_吉田!$S$9</f>
        <v>69.62</v>
      </c>
      <c r="AN30" s="11">
        <f>EnergyPlus_20210922!S9</f>
        <v>0</v>
      </c>
      <c r="AO30" s="11">
        <f>EnergyPlus_20211018!S9</f>
        <v>0</v>
      </c>
      <c r="AQ30" s="2"/>
      <c r="AS30" s="11"/>
      <c r="AT30" s="11"/>
      <c r="AU30" s="11"/>
    </row>
    <row r="31" spans="2:47" ht="14.25" customHeight="1" x14ac:dyDescent="0.2">
      <c r="AC31" s="2" t="str">
        <f>$AC$7</f>
        <v>ENe-ST</v>
      </c>
      <c r="AD31" s="11">
        <f>'ENe-ST_小野'!C10</f>
        <v>608.81183999999996</v>
      </c>
      <c r="AE31" s="11">
        <f>'ENe-ST_小野'!D10</f>
        <v>608.81183999999996</v>
      </c>
      <c r="AF31" s="11">
        <f>'ENe-ST_小野'!E10</f>
        <v>0</v>
      </c>
      <c r="AH31" s="4" t="s">
        <v>3</v>
      </c>
      <c r="AI31" s="11">
        <f>LCEM_矢島!$S$10</f>
        <v>52.881941133061147</v>
      </c>
      <c r="AJ31" s="11">
        <f>'ENe-ST_小野'!$S$10</f>
        <v>67.298694723294204</v>
      </c>
      <c r="AK31" s="11">
        <f>Popolo_富樫!$S$10</f>
        <v>81.455186166111801</v>
      </c>
      <c r="AL31" s="11">
        <f>BEST_二宮3!$S$10</f>
        <v>69.990326400000001</v>
      </c>
      <c r="AM31" s="11">
        <f>ACSESCx_吉田!$S$10</f>
        <v>69.62</v>
      </c>
      <c r="AN31" s="11">
        <f>EnergyPlus_20210922!S10</f>
        <v>0</v>
      </c>
      <c r="AO31" s="11">
        <f>EnergyPlus_20211018!S10</f>
        <v>0</v>
      </c>
      <c r="AQ31" s="2" t="str">
        <f>AR11</f>
        <v>EnergyPlus1</v>
      </c>
      <c r="AR31" s="1" t="s">
        <v>42</v>
      </c>
      <c r="AS31" s="11">
        <f>AS11</f>
        <v>997.52837566058429</v>
      </c>
      <c r="AT31" s="11">
        <f t="shared" ref="AT31:AU31" si="1">AT11</f>
        <v>997.52837566058429</v>
      </c>
      <c r="AU31" s="11">
        <f t="shared" si="1"/>
        <v>1487.3293389084529</v>
      </c>
    </row>
    <row r="32" spans="2:47" ht="14.25" customHeight="1" x14ac:dyDescent="0.2">
      <c r="AC32" s="2" t="str">
        <f>$AC$8</f>
        <v>Popolo</v>
      </c>
      <c r="AD32" s="11">
        <f>Popolo_富樫!C10</f>
        <v>622.05564214536196</v>
      </c>
      <c r="AE32" s="11">
        <f>Popolo_富樫!D10</f>
        <v>622.05564214536196</v>
      </c>
      <c r="AF32" s="11">
        <f>Popolo_富樫!E10</f>
        <v>0</v>
      </c>
      <c r="AH32" s="4" t="s">
        <v>4</v>
      </c>
      <c r="AI32" s="11">
        <f>LCEM_矢島!$S$11</f>
        <v>52.881941133061147</v>
      </c>
      <c r="AJ32" s="11">
        <f>'ENe-ST_小野'!$S$11</f>
        <v>67.298694723294204</v>
      </c>
      <c r="AK32" s="11">
        <f>Popolo_富樫!$S$11</f>
        <v>81.455186166111801</v>
      </c>
      <c r="AL32" s="11">
        <f>BEST_二宮3!$S$11</f>
        <v>69.990326400000001</v>
      </c>
      <c r="AM32" s="11">
        <f>ACSESCx_吉田!$S$11</f>
        <v>69.62</v>
      </c>
      <c r="AN32" s="11">
        <f>EnergyPlus_20210922!S11</f>
        <v>0</v>
      </c>
      <c r="AO32" s="11">
        <f>EnergyPlus_20211018!S11</f>
        <v>0</v>
      </c>
      <c r="AR32" s="1" t="s">
        <v>23</v>
      </c>
      <c r="AS32" s="1">
        <f>EnergyPlus_20210922!F8</f>
        <v>677.87263534969145</v>
      </c>
      <c r="AT32" s="1">
        <f>EnergyPlus_20210922!G8</f>
        <v>677.87263534969145</v>
      </c>
      <c r="AU32" s="1">
        <f>EnergyPlus_20210922!H8</f>
        <v>1487.3293389084529</v>
      </c>
    </row>
    <row r="33" spans="2:53" ht="14.25" customHeight="1" x14ac:dyDescent="0.2">
      <c r="AC33" s="2" t="str">
        <f>$AC$9</f>
        <v>BEST</v>
      </c>
      <c r="AD33" s="11">
        <f>BEST_二宮3!C10</f>
        <v>610.93807199999992</v>
      </c>
      <c r="AE33" s="11">
        <f>BEST_二宮3!D10</f>
        <v>610.93807199999992</v>
      </c>
      <c r="AF33" s="11">
        <f>BEST_二宮3!E10</f>
        <v>0</v>
      </c>
      <c r="AH33" s="4" t="s">
        <v>5</v>
      </c>
      <c r="AI33" s="11">
        <f>LCEM_矢島!$S$12</f>
        <v>115.03966964710915</v>
      </c>
      <c r="AJ33" s="11">
        <f>'ENe-ST_小野'!$S$12</f>
        <v>124.8236230677397</v>
      </c>
      <c r="AK33" s="11" t="e">
        <f>NA()</f>
        <v>#N/A</v>
      </c>
      <c r="AL33" s="11">
        <f>BEST_二宮3!$S$12</f>
        <v>127.5460224</v>
      </c>
      <c r="AM33" s="11">
        <f>ACSESCx_吉田!$S$12</f>
        <v>127.32000000000001</v>
      </c>
      <c r="AN33" s="11">
        <f>EnergyPlus_20210922!S12</f>
        <v>0</v>
      </c>
      <c r="AO33" s="11">
        <f>EnergyPlus_20211018!S12</f>
        <v>0</v>
      </c>
      <c r="BA33" s="11"/>
    </row>
    <row r="34" spans="2:53" ht="14.25" customHeight="1" x14ac:dyDescent="0.2">
      <c r="AC34" s="2" t="str">
        <f>$AC$10</f>
        <v>ACSES</v>
      </c>
      <c r="AD34" s="11">
        <f>ACSESCx_吉田!C10</f>
        <v>608.81183999999996</v>
      </c>
      <c r="AE34" s="11">
        <f>ACSESCx_吉田!D10</f>
        <v>608.81183999999996</v>
      </c>
      <c r="AF34" s="11">
        <f>ACSESCx_吉田!E10</f>
        <v>0</v>
      </c>
      <c r="AQ34" s="2" t="str">
        <f>$AR$12</f>
        <v>EnergyPlus2</v>
      </c>
      <c r="AR34" s="1" t="s">
        <v>42</v>
      </c>
      <c r="AS34" s="11">
        <f>EnergyPlus_20211018!F7</f>
        <v>997.52837566058429</v>
      </c>
      <c r="AT34" s="11">
        <f>EnergyPlus_20211018!G7</f>
        <v>997.52837566058429</v>
      </c>
      <c r="AU34" s="11">
        <f>EnergyPlus_20211018!H7</f>
        <v>1507.9465367647108</v>
      </c>
      <c r="AZ34" s="11"/>
      <c r="BA34" s="11"/>
    </row>
    <row r="35" spans="2:53" ht="14.25" customHeight="1" x14ac:dyDescent="0.2">
      <c r="AC35" s="2" t="str">
        <f>AC27</f>
        <v>EnergyPlus1</v>
      </c>
      <c r="AD35" s="11">
        <f>EnergyPlus_20210922!C10</f>
        <v>610.57828497029755</v>
      </c>
      <c r="AE35" s="11">
        <f>EnergyPlus_20210922!D10</f>
        <v>610.57828497029755</v>
      </c>
      <c r="AF35" s="11">
        <f>EnergyPlus_20210922!E10</f>
        <v>0</v>
      </c>
      <c r="AR35" s="1" t="s">
        <v>23</v>
      </c>
      <c r="AS35" s="11">
        <f>EnergyPlus_20211018!F8</f>
        <v>688.30987154083596</v>
      </c>
      <c r="AT35" s="11">
        <f>EnergyPlus_20211018!G8</f>
        <v>688.30987154083596</v>
      </c>
      <c r="AU35" s="11">
        <f>EnergyPlus_20211018!H8</f>
        <v>1507.9465367647108</v>
      </c>
      <c r="AZ35" s="11"/>
    </row>
    <row r="36" spans="2:53" ht="14.25" customHeight="1" x14ac:dyDescent="0.2">
      <c r="AB36" s="1" t="s">
        <v>71</v>
      </c>
      <c r="AC36" s="2" t="str">
        <f>AC28</f>
        <v>EnergyPlus2</v>
      </c>
      <c r="AD36" s="11">
        <f>EnergyPlus_20211018!C10</f>
        <v>616.65398661980157</v>
      </c>
      <c r="AE36" s="11">
        <f>EnergyPlus_20211018!D10</f>
        <v>616.65398661980157</v>
      </c>
      <c r="AF36" s="11">
        <f>EnergyPlus_20211018!E10</f>
        <v>0</v>
      </c>
      <c r="BA36" s="11"/>
    </row>
    <row r="37" spans="2:53" ht="14.25" customHeight="1" x14ac:dyDescent="0.2">
      <c r="AC37" s="2"/>
      <c r="AD37" s="11"/>
      <c r="AE37" s="11"/>
      <c r="AF37" s="11"/>
      <c r="AI37" s="5" t="s">
        <v>7</v>
      </c>
      <c r="AJ37" s="5" t="s">
        <v>7</v>
      </c>
      <c r="AK37" s="5" t="s">
        <v>7</v>
      </c>
      <c r="AL37" s="5" t="s">
        <v>7</v>
      </c>
      <c r="AM37" s="5" t="s">
        <v>7</v>
      </c>
      <c r="AN37" s="15"/>
      <c r="AO37" s="15"/>
      <c r="AZ37" s="11"/>
      <c r="BA37" s="11"/>
    </row>
    <row r="38" spans="2:53" ht="14.25" customHeight="1" x14ac:dyDescent="0.2">
      <c r="AB38" s="1" t="s">
        <v>27</v>
      </c>
      <c r="AC38" s="2" t="str">
        <f>$AC$6</f>
        <v>LCEM</v>
      </c>
      <c r="AD38" s="11">
        <f>LCEM_矢島!C11</f>
        <v>643.68692875773525</v>
      </c>
      <c r="AE38" s="11">
        <f>LCEM_矢島!D11</f>
        <v>643.68692875773525</v>
      </c>
      <c r="AF38" s="11">
        <f>LCEM_矢島!E11</f>
        <v>0</v>
      </c>
      <c r="AI38" s="5" t="s">
        <v>13</v>
      </c>
      <c r="AJ38" s="5" t="s">
        <v>13</v>
      </c>
      <c r="AK38" s="5" t="s">
        <v>13</v>
      </c>
      <c r="AL38" s="5" t="s">
        <v>13</v>
      </c>
      <c r="AM38" s="5" t="s">
        <v>13</v>
      </c>
      <c r="AN38" s="15"/>
      <c r="AO38" s="15"/>
      <c r="AS38" s="1" t="s">
        <v>39</v>
      </c>
      <c r="AT38" s="1" t="s">
        <v>40</v>
      </c>
      <c r="AU38" s="1" t="s">
        <v>41</v>
      </c>
      <c r="AY38" s="1" t="s">
        <v>53</v>
      </c>
      <c r="AZ38" s="11"/>
    </row>
    <row r="39" spans="2:53" ht="14.25" customHeight="1" x14ac:dyDescent="0.2">
      <c r="AC39" s="2" t="str">
        <f>$AC$7</f>
        <v>ENe-ST</v>
      </c>
      <c r="AD39" s="11">
        <f>'ENe-ST_小野'!C11</f>
        <v>608.81183999999996</v>
      </c>
      <c r="AE39" s="11">
        <f>'ENe-ST_小野'!D11</f>
        <v>608.81183999999996</v>
      </c>
      <c r="AF39" s="11">
        <f>'ENe-ST_小野'!E11</f>
        <v>0</v>
      </c>
      <c r="AH39" s="4" t="s">
        <v>0</v>
      </c>
      <c r="AI39" s="11">
        <f>LCEM_矢島!$T$7</f>
        <v>143.8786134348781</v>
      </c>
      <c r="AJ39" s="11">
        <f>'ENe-ST_小野'!$T$7</f>
        <v>153.349703509622</v>
      </c>
      <c r="AK39" s="11">
        <f>Popolo_富樫!$T$7</f>
        <v>142.24674494159501</v>
      </c>
      <c r="AL39" s="11">
        <f>BEST_二宮3!$T$7</f>
        <v>157.78611360000002</v>
      </c>
      <c r="AM39" s="11">
        <f>ACSESCx_吉田!$T$7</f>
        <v>154.80000000000001</v>
      </c>
      <c r="AN39" s="11">
        <f>EnergyPlus_20210922!T7</f>
        <v>149.12304</v>
      </c>
      <c r="AO39" s="11">
        <f>EnergyPlus_20211018!T7</f>
        <v>274.73424</v>
      </c>
      <c r="AQ39" s="2" t="str">
        <f>$AC$6</f>
        <v>LCEM</v>
      </c>
      <c r="AR39" s="1" t="s">
        <v>42</v>
      </c>
      <c r="AS39" s="11">
        <f>LCEM_矢島!C$7</f>
        <v>1115.7211824015803</v>
      </c>
      <c r="AT39" s="11">
        <f>LCEM_矢島!D$7</f>
        <v>1115.7211824015803</v>
      </c>
      <c r="AU39" s="11">
        <f>LCEM_矢島!E$7</f>
        <v>1958.7601078242144</v>
      </c>
      <c r="AW39" s="2" t="s">
        <v>45</v>
      </c>
      <c r="AX39" s="1" t="s">
        <v>42</v>
      </c>
      <c r="AY39" s="12">
        <f>LCEM_矢島!Q$7</f>
        <v>1.0767517058592302</v>
      </c>
      <c r="BA39" s="11"/>
    </row>
    <row r="40" spans="2:53" ht="14.25" customHeight="1" x14ac:dyDescent="0.2">
      <c r="L40" s="1" t="s">
        <v>58</v>
      </c>
      <c r="AC40" s="2" t="str">
        <f>$AC$8</f>
        <v>Popolo</v>
      </c>
      <c r="AD40" s="11">
        <f>Popolo_富樫!C11</f>
        <v>630.35518377731205</v>
      </c>
      <c r="AE40" s="11">
        <f>Popolo_富樫!D11</f>
        <v>630.35518377731205</v>
      </c>
      <c r="AF40" s="11">
        <f>Popolo_富樫!E11</f>
        <v>0</v>
      </c>
      <c r="AH40" s="4" t="s">
        <v>1</v>
      </c>
      <c r="AI40" s="11">
        <f>LCEM_矢島!$T$8</f>
        <v>143.8786134348781</v>
      </c>
      <c r="AJ40" s="11">
        <f>'ENe-ST_小野'!$T$8</f>
        <v>153.349703509622</v>
      </c>
      <c r="AK40" s="11">
        <f>Popolo_富樫!$T$8</f>
        <v>142.24674494159501</v>
      </c>
      <c r="AL40" s="11">
        <f>BEST_二宮3!$T$8</f>
        <v>157.78611360000002</v>
      </c>
      <c r="AM40" s="11">
        <f>ACSESCx_吉田!$T$8</f>
        <v>154.80000000000001</v>
      </c>
      <c r="AN40" s="11">
        <f>EnergyPlus_20210922!T8</f>
        <v>149.12304</v>
      </c>
      <c r="AO40" s="11">
        <f>EnergyPlus_20211018!T8</f>
        <v>274.73424</v>
      </c>
      <c r="AQ40" s="2"/>
      <c r="AR40" s="1" t="s">
        <v>50</v>
      </c>
      <c r="AS40" s="11">
        <f>LCEM_矢島!C$9</f>
        <v>638.3784428585119</v>
      </c>
      <c r="AT40" s="11">
        <f>LCEM_矢島!D$9</f>
        <v>638.3784428585119</v>
      </c>
      <c r="AU40" s="11">
        <f>LCEM_矢島!E$9</f>
        <v>0</v>
      </c>
      <c r="AX40" s="1" t="s">
        <v>50</v>
      </c>
      <c r="AY40" s="12">
        <f>LCEM_矢島!Q$9</f>
        <v>1.2690293854079111</v>
      </c>
      <c r="AZ40" s="11"/>
      <c r="BA40" s="11"/>
    </row>
    <row r="41" spans="2:53" ht="14.25" customHeight="1" x14ac:dyDescent="0.2">
      <c r="AC41" s="2" t="str">
        <f>$AC$9</f>
        <v>BEST</v>
      </c>
      <c r="AD41" s="11">
        <f>BEST_二宮3!C11</f>
        <v>610.95315599999992</v>
      </c>
      <c r="AE41" s="11">
        <f>BEST_二宮3!D11</f>
        <v>610.95315599999992</v>
      </c>
      <c r="AF41" s="11">
        <f>BEST_二宮3!E11</f>
        <v>0</v>
      </c>
      <c r="AH41" s="4" t="s">
        <v>2</v>
      </c>
      <c r="AI41" s="11">
        <f>LCEM_矢島!$T$9</f>
        <v>43.163584030463419</v>
      </c>
      <c r="AJ41" s="11">
        <f>'ENe-ST_小野'!$T$9</f>
        <v>57.094376510942602</v>
      </c>
      <c r="AK41" s="11">
        <f>Popolo_富樫!$T$9</f>
        <v>43.071235551000797</v>
      </c>
      <c r="AL41" s="11">
        <f>BEST_二宮3!$T$9</f>
        <v>47.908228799999996</v>
      </c>
      <c r="AM41" s="11">
        <f>ACSESCx_吉田!$T$9</f>
        <v>46.43</v>
      </c>
      <c r="AN41" s="11">
        <f>EnergyPlus_20210922!T9</f>
        <v>44.736912000484686</v>
      </c>
      <c r="AO41" s="11">
        <f>EnergyPlus_20211018!T9</f>
        <v>85.865530949126921</v>
      </c>
      <c r="AQ41" s="2" t="s">
        <v>28</v>
      </c>
      <c r="AW41" s="1" t="s">
        <v>28</v>
      </c>
      <c r="AY41" s="13"/>
      <c r="AZ41" s="11"/>
    </row>
    <row r="42" spans="2:53" ht="14.25" customHeight="1" x14ac:dyDescent="0.2">
      <c r="AC42" s="2" t="str">
        <f>$AC$10</f>
        <v>ACSES</v>
      </c>
      <c r="AD42" s="11">
        <f>ACSESCx_吉田!C11</f>
        <v>608.81183999999996</v>
      </c>
      <c r="AE42" s="11">
        <f>ACSESCx_吉田!D11</f>
        <v>608.81183999999996</v>
      </c>
      <c r="AF42" s="11">
        <f>ACSESCx_吉田!E11</f>
        <v>0</v>
      </c>
      <c r="AH42" s="4" t="s">
        <v>3</v>
      </c>
      <c r="AI42" s="11">
        <f>LCEM_矢島!$T$10</f>
        <v>21.581792015231748</v>
      </c>
      <c r="AJ42" s="11">
        <f>'ENe-ST_小野'!$T$10</f>
        <v>28.547188255471301</v>
      </c>
      <c r="AK42" s="11">
        <f>Popolo_富樫!$T$10</f>
        <v>31.083245216237799</v>
      </c>
      <c r="AL42" s="11">
        <f>BEST_二宮3!$T$10</f>
        <v>30.878004799999999</v>
      </c>
      <c r="AM42" s="11">
        <f>ACSESCx_吉田!$T$10</f>
        <v>28.93</v>
      </c>
      <c r="AN42" s="11">
        <f>EnergyPlus_20210922!T10</f>
        <v>22.368456000144448</v>
      </c>
      <c r="AO42" s="11">
        <f>EnergyPlus_20211018!T10</f>
        <v>60.159060212954628</v>
      </c>
      <c r="AQ42" s="2" t="str">
        <f>$AC$7</f>
        <v>ENe-ST</v>
      </c>
      <c r="AR42" s="1" t="s">
        <v>42</v>
      </c>
      <c r="AS42" s="11">
        <f>'ENe-ST_小野'!C$7</f>
        <v>1079.9880000000001</v>
      </c>
      <c r="AT42" s="11">
        <f>'ENe-ST_小野'!D$7</f>
        <v>1079.9880000000001</v>
      </c>
      <c r="AU42" s="11">
        <f>'ENe-ST_小野'!E$7</f>
        <v>1897.2</v>
      </c>
      <c r="AW42" s="2" t="s">
        <v>46</v>
      </c>
      <c r="AX42" s="1" t="s">
        <v>42</v>
      </c>
      <c r="AY42" s="12">
        <f>'ENe-ST_小野'!Q$7</f>
        <v>1.077830745329512</v>
      </c>
      <c r="BA42" s="11"/>
    </row>
    <row r="43" spans="2:53" ht="14.25" customHeight="1" x14ac:dyDescent="0.2">
      <c r="B43" s="1" t="s">
        <v>59</v>
      </c>
      <c r="AC43" s="2" t="str">
        <f>AC35</f>
        <v>EnergyPlus1</v>
      </c>
      <c r="AD43" s="11">
        <f>EnergyPlus_20210922!C11</f>
        <v>620.33723573360032</v>
      </c>
      <c r="AE43" s="11">
        <f>EnergyPlus_20210922!D11</f>
        <v>620.33723573360032</v>
      </c>
      <c r="AF43" s="11">
        <f>EnergyPlus_20210922!E11</f>
        <v>0</v>
      </c>
      <c r="AH43" s="4" t="s">
        <v>4</v>
      </c>
      <c r="AI43" s="11">
        <f>LCEM_矢島!$T$11</f>
        <v>71.939306717439081</v>
      </c>
      <c r="AJ43" s="11">
        <f>'ENe-ST_小野'!$T$11</f>
        <v>79.928613426908697</v>
      </c>
      <c r="AK43" s="11">
        <f>Popolo_富樫!$T$11</f>
        <v>76.085204287258506</v>
      </c>
      <c r="AL43" s="11">
        <f>BEST_二宮3!$T$11</f>
        <v>83.143683199999998</v>
      </c>
      <c r="AM43" s="11">
        <f>ACSESCx_吉田!$T$11</f>
        <v>79.040000000000006</v>
      </c>
      <c r="AN43" s="11">
        <f>EnergyPlus_20210922!T11</f>
        <v>74.561520000996879</v>
      </c>
      <c r="AO43" s="11">
        <f>EnergyPlus_20211018!T11</f>
        <v>154.59341474173206</v>
      </c>
      <c r="AQ43" s="2"/>
      <c r="AR43" s="1" t="s">
        <v>50</v>
      </c>
      <c r="AS43" s="11">
        <f>'ENe-ST_小野'!C$9</f>
        <v>608.81183999999996</v>
      </c>
      <c r="AT43" s="11">
        <f>'ENe-ST_小野'!D$9</f>
        <v>608.81183999999996</v>
      </c>
      <c r="AU43" s="11">
        <f>'ENe-ST_小野'!E$9</f>
        <v>0</v>
      </c>
      <c r="AX43" s="1" t="s">
        <v>50</v>
      </c>
      <c r="AY43" s="12">
        <f>'ENe-ST_小野'!Q$9</f>
        <v>1.2632305030642477</v>
      </c>
      <c r="AZ43" s="11"/>
      <c r="BA43" s="11"/>
    </row>
    <row r="44" spans="2:53" ht="14.25" customHeight="1" x14ac:dyDescent="0.2">
      <c r="AB44" s="1" t="s">
        <v>71</v>
      </c>
      <c r="AC44" s="2" t="str">
        <f>AC36</f>
        <v>EnergyPlus2</v>
      </c>
      <c r="AD44" s="11">
        <f>EnergyPlus_20211018!C11</f>
        <v>633.12568662290039</v>
      </c>
      <c r="AE44" s="11">
        <f>EnergyPlus_20211018!D11</f>
        <v>633.12568662290039</v>
      </c>
      <c r="AF44" s="11">
        <f>EnergyPlus_20211018!E11</f>
        <v>0</v>
      </c>
      <c r="AH44" s="4" t="s">
        <v>5</v>
      </c>
      <c r="AI44" s="11">
        <f>LCEM_矢島!$T$12</f>
        <v>43.163584030463419</v>
      </c>
      <c r="AJ44" s="11">
        <f>'ENe-ST_小野'!$T$12</f>
        <v>71.524943552271907</v>
      </c>
      <c r="AK44" s="11" t="e">
        <f>NA()</f>
        <v>#N/A</v>
      </c>
      <c r="AL44" s="11">
        <f>BEST_二宮3!$T$12</f>
        <v>47.908228799999996</v>
      </c>
      <c r="AM44" s="11">
        <f>ACSESCx_吉田!$T$12</f>
        <v>46.43</v>
      </c>
      <c r="AN44" s="11">
        <f>EnergyPlus_20210922!T12</f>
        <v>44.736912000484686</v>
      </c>
      <c r="AO44" s="11">
        <f>EnergyPlus_20211018!T12</f>
        <v>85.865530949126921</v>
      </c>
      <c r="AQ44" s="2" t="s">
        <v>28</v>
      </c>
      <c r="AW44" s="1" t="s">
        <v>28</v>
      </c>
      <c r="AY44" s="13"/>
      <c r="AZ44" s="11"/>
    </row>
    <row r="45" spans="2:53" ht="14.25" customHeight="1" x14ac:dyDescent="0.2">
      <c r="AC45" s="2"/>
      <c r="AD45" s="11"/>
      <c r="AE45" s="11"/>
      <c r="AF45" s="11"/>
      <c r="AQ45" s="2" t="str">
        <f>$AC$8</f>
        <v>Popolo</v>
      </c>
      <c r="AR45" s="1" t="s">
        <v>42</v>
      </c>
      <c r="AS45" s="11">
        <f>Popolo_富樫!C$7</f>
        <v>1057.4578513890001</v>
      </c>
      <c r="AT45" s="11">
        <f>Popolo_富樫!D$7</f>
        <v>1057.4578513890001</v>
      </c>
      <c r="AU45" s="11">
        <f>Popolo_富樫!E$7</f>
        <v>1904.9834914543601</v>
      </c>
      <c r="AW45" s="2" t="s">
        <v>47</v>
      </c>
      <c r="AX45" s="1" t="s">
        <v>42</v>
      </c>
      <c r="AY45" s="12">
        <f>Popolo_富樫!Q$7</f>
        <v>1.054862449001883</v>
      </c>
      <c r="BA45" s="11"/>
    </row>
    <row r="46" spans="2:53" ht="14.25" customHeight="1" x14ac:dyDescent="0.2">
      <c r="AB46" s="1" t="s">
        <v>25</v>
      </c>
      <c r="AC46" s="2" t="str">
        <f>$AC$6</f>
        <v>LCEM</v>
      </c>
      <c r="AD46" s="11">
        <f>LCEM_矢島!C12</f>
        <v>349.83588207022353</v>
      </c>
      <c r="AE46" s="11">
        <f>LCEM_矢島!D12</f>
        <v>349.83588207022353</v>
      </c>
      <c r="AF46" s="11">
        <f>LCEM_矢島!E12</f>
        <v>614.1718745624845</v>
      </c>
      <c r="AQ46" s="2"/>
      <c r="AR46" s="1" t="s">
        <v>50</v>
      </c>
      <c r="AS46" s="11">
        <f>Popolo_富樫!C$9</f>
        <v>624.26654200218297</v>
      </c>
      <c r="AT46" s="11">
        <f>Popolo_富樫!D$9</f>
        <v>624.26654200218297</v>
      </c>
      <c r="AU46" s="11">
        <f>Popolo_富樫!E$9</f>
        <v>0</v>
      </c>
      <c r="AX46" s="1" t="s">
        <v>50</v>
      </c>
      <c r="AY46" s="12">
        <f>Popolo_富樫!Q$9</f>
        <v>1.4328034320027487</v>
      </c>
      <c r="AZ46" s="11"/>
      <c r="BA46" s="11"/>
    </row>
    <row r="47" spans="2:53" ht="14.25" customHeight="1" x14ac:dyDescent="0.2">
      <c r="AC47" s="2" t="str">
        <f>$AC$7</f>
        <v>ENe-ST</v>
      </c>
      <c r="AD47" s="11">
        <f>'ENe-ST_小野'!C12</f>
        <v>323.99639999999999</v>
      </c>
      <c r="AE47" s="11">
        <f>'ENe-ST_小野'!D12</f>
        <v>323.99639999999999</v>
      </c>
      <c r="AF47" s="11">
        <f>'ENe-ST_小野'!E12</f>
        <v>569.63088000000096</v>
      </c>
      <c r="AQ47" s="2" t="s">
        <v>43</v>
      </c>
      <c r="AW47" s="1" t="s">
        <v>44</v>
      </c>
      <c r="AY47" s="13"/>
      <c r="AZ47" s="11"/>
    </row>
    <row r="48" spans="2:53" ht="14.25" customHeight="1" x14ac:dyDescent="0.2">
      <c r="AC48" s="2" t="str">
        <f>$AC$8</f>
        <v>Popolo</v>
      </c>
      <c r="AD48" s="11">
        <f>Popolo_富樫!C12</f>
        <v>0</v>
      </c>
      <c r="AE48" s="11">
        <f>Popolo_富樫!D12</f>
        <v>0</v>
      </c>
      <c r="AF48" s="11">
        <f>Popolo_富樫!E12</f>
        <v>0</v>
      </c>
      <c r="AI48" s="5" t="s">
        <v>7</v>
      </c>
      <c r="AJ48" s="5" t="s">
        <v>7</v>
      </c>
      <c r="AK48" s="5" t="s">
        <v>7</v>
      </c>
      <c r="AL48" s="5" t="s">
        <v>7</v>
      </c>
      <c r="AM48" s="5" t="s">
        <v>7</v>
      </c>
      <c r="AN48" s="15"/>
      <c r="AO48" s="15"/>
      <c r="AQ48" s="2" t="str">
        <f>$AC$9</f>
        <v>BEST</v>
      </c>
      <c r="AR48" s="1" t="s">
        <v>42</v>
      </c>
      <c r="AS48" s="11">
        <f>BEST_二宮3!C$7</f>
        <v>1070.191116</v>
      </c>
      <c r="AT48" s="11">
        <f>BEST_二宮3!D$7</f>
        <v>1070.191116</v>
      </c>
      <c r="AU48" s="11">
        <f>BEST_二宮3!E$7</f>
        <v>1897.2</v>
      </c>
      <c r="AW48" s="2" t="s">
        <v>48</v>
      </c>
      <c r="AX48" s="1" t="s">
        <v>42</v>
      </c>
      <c r="AY48" s="12">
        <f>BEST_二宮3!Q$7</f>
        <v>1.0692119809615475</v>
      </c>
    </row>
    <row r="49" spans="2:51" ht="14.25" customHeight="1" x14ac:dyDescent="0.2">
      <c r="AC49" s="2" t="str">
        <f>$AC$9</f>
        <v>BEST</v>
      </c>
      <c r="AD49" s="11">
        <f>BEST_二宮3!C12</f>
        <v>326.11950000000002</v>
      </c>
      <c r="AE49" s="11">
        <f>BEST_二宮3!D12</f>
        <v>326.11950000000002</v>
      </c>
      <c r="AF49" s="11">
        <f>BEST_二宮3!E12</f>
        <v>572.810652</v>
      </c>
      <c r="AI49" s="5" t="s">
        <v>15</v>
      </c>
      <c r="AJ49" s="5" t="s">
        <v>15</v>
      </c>
      <c r="AK49" s="5" t="s">
        <v>15</v>
      </c>
      <c r="AL49" s="5" t="s">
        <v>15</v>
      </c>
      <c r="AM49" s="5" t="s">
        <v>15</v>
      </c>
      <c r="AN49" s="15"/>
      <c r="AO49" s="15"/>
      <c r="AQ49" s="2"/>
      <c r="AR49" s="1" t="s">
        <v>50</v>
      </c>
      <c r="AS49" s="11">
        <f>BEST_二宮3!C$9</f>
        <v>610.93807199999992</v>
      </c>
      <c r="AT49" s="11">
        <f>BEST_二宮3!D$9</f>
        <v>610.93807199999992</v>
      </c>
      <c r="AU49" s="11">
        <f>BEST_二宮3!E$9</f>
        <v>0</v>
      </c>
      <c r="AX49" s="1" t="s">
        <v>50</v>
      </c>
      <c r="AY49" s="12">
        <f>BEST_二宮3!Q$9</f>
        <v>1.0858137336457794</v>
      </c>
    </row>
    <row r="50" spans="2:51" ht="14.25" customHeight="1" x14ac:dyDescent="0.2">
      <c r="AC50" s="2" t="str">
        <f>$AC$10</f>
        <v>ACSES</v>
      </c>
      <c r="AD50" s="11">
        <f>ACSESCx_吉田!C12</f>
        <v>324.10000000000002</v>
      </c>
      <c r="AE50" s="11">
        <f>ACSESCx_吉田!D12</f>
        <v>324.10000000000002</v>
      </c>
      <c r="AF50" s="11">
        <f>ACSESCx_吉田!E12</f>
        <v>569.79999999999995</v>
      </c>
      <c r="AH50" s="4" t="s">
        <v>0</v>
      </c>
      <c r="AI50" s="11">
        <f>LCEM_矢島!$U$7</f>
        <v>3891.5215549007767</v>
      </c>
      <c r="AJ50" s="11">
        <f>'ENe-ST_小野'!$U$7</f>
        <v>3764.2051106638733</v>
      </c>
      <c r="AK50" s="11">
        <f>Popolo_富樫!$U$7</f>
        <v>3810.8278458826667</v>
      </c>
      <c r="AL50" s="11">
        <f>BEST_二宮3!$U$7</f>
        <v>3776.2223992000004</v>
      </c>
      <c r="AM50" s="11">
        <f>ACSESCx_吉田!$U$7</f>
        <v>3673.3199999999997</v>
      </c>
      <c r="AN50" s="11">
        <f>EnergyPlus_20210922!U7</f>
        <v>3631.5091302296214</v>
      </c>
      <c r="AO50" s="11">
        <f>EnergyPlus_20211018!U7</f>
        <v>3777.7375280858796</v>
      </c>
      <c r="AQ50" s="2" t="s">
        <v>28</v>
      </c>
      <c r="AW50" s="1" t="s">
        <v>28</v>
      </c>
      <c r="AY50" s="13"/>
    </row>
    <row r="51" spans="2:51" ht="14.25" customHeight="1" x14ac:dyDescent="0.2">
      <c r="AC51" s="2" t="str">
        <f>AC43</f>
        <v>EnergyPlus1</v>
      </c>
      <c r="AD51" s="11">
        <f>EnergyPlus_20210922!C12</f>
        <v>615.04007307020288</v>
      </c>
      <c r="AE51" s="11">
        <f>EnergyPlus_20210922!D12</f>
        <v>615.04007307020288</v>
      </c>
      <c r="AF51" s="11">
        <f>EnergyPlus_20210922!E12</f>
        <v>0</v>
      </c>
      <c r="AH51" s="4" t="s">
        <v>1</v>
      </c>
      <c r="AI51" s="11">
        <f>LCEM_矢島!$U$8</f>
        <v>2832.7732335856881</v>
      </c>
      <c r="AJ51" s="11">
        <f>'ENe-ST_小野'!$U$8</f>
        <v>2945.4614663474176</v>
      </c>
      <c r="AK51" s="11">
        <f>Popolo_富樫!$U$8</f>
        <v>2965.9376568811062</v>
      </c>
      <c r="AL51" s="11">
        <f>BEST_二宮3!$U$8</f>
        <v>2972.9701648000005</v>
      </c>
      <c r="AM51" s="11">
        <f>ACSESCx_吉田!$U$8</f>
        <v>2648.72</v>
      </c>
      <c r="AN51" s="11">
        <f>EnergyPlus_20210922!U8</f>
        <v>2992.1976496078355</v>
      </c>
      <c r="AO51" s="11">
        <f>EnergyPlus_20211018!U8</f>
        <v>3159.3005198463825</v>
      </c>
      <c r="AQ51" s="2" t="str">
        <f>$AC$10</f>
        <v>ACSES</v>
      </c>
      <c r="AR51" s="1" t="s">
        <v>42</v>
      </c>
      <c r="AS51" s="11">
        <f>ACSESCx_吉田!C$7</f>
        <v>1079.9880000000001</v>
      </c>
      <c r="AT51" s="11">
        <f>ACSESCx_吉田!D$7</f>
        <v>1079.9880000000001</v>
      </c>
      <c r="AU51" s="11">
        <f>ACSESCx_吉田!E$7</f>
        <v>1897.2</v>
      </c>
      <c r="AW51" s="2" t="s">
        <v>49</v>
      </c>
      <c r="AX51" s="1" t="s">
        <v>42</v>
      </c>
      <c r="AY51" s="12">
        <f>ACSESCx_吉田!Q$7</f>
        <v>1.1044983829342394</v>
      </c>
    </row>
    <row r="52" spans="2:51" ht="14.25" customHeight="1" x14ac:dyDescent="0.2">
      <c r="AC52" s="2" t="str">
        <f>AC44</f>
        <v>EnergyPlus2</v>
      </c>
      <c r="AD52" s="11">
        <f>EnergyPlus_20211018!C12</f>
        <v>330.7924384923445</v>
      </c>
      <c r="AE52" s="11">
        <f>EnergyPlus_20211018!D12</f>
        <v>330.7924384923445</v>
      </c>
      <c r="AF52" s="11">
        <f>EnergyPlus_20211018!E12</f>
        <v>581.59278936768601</v>
      </c>
      <c r="AH52" s="4" t="s">
        <v>2</v>
      </c>
      <c r="AI52" s="11">
        <f>LCEM_矢島!$U$9</f>
        <v>1006.0892997419668</v>
      </c>
      <c r="AJ52" s="11">
        <f>'ENe-ST_小野'!$U$9</f>
        <v>963.89667368416281</v>
      </c>
      <c r="AK52" s="11">
        <f>Popolo_富樫!$U$9</f>
        <v>871.39174580227461</v>
      </c>
      <c r="AL52" s="11">
        <f>BEST_二宮3!$U$9</f>
        <v>1125.3091632000001</v>
      </c>
      <c r="AM52" s="11">
        <f>ACSESCx_吉田!$U$9</f>
        <v>928.44999999999993</v>
      </c>
      <c r="AN52" s="11">
        <f>EnergyPlus_20210922!U9</f>
        <v>907.06948113216185</v>
      </c>
      <c r="AO52" s="11">
        <f>EnergyPlus_20211018!U9</f>
        <v>961.25459299122394</v>
      </c>
      <c r="AQ52" s="2"/>
      <c r="AR52" s="1" t="s">
        <v>50</v>
      </c>
      <c r="AS52" s="11">
        <f>ACSESCx_吉田!C$9</f>
        <v>608.81183999999996</v>
      </c>
      <c r="AT52" s="11">
        <f>ACSESCx_吉田!D$9</f>
        <v>608.81183999999996</v>
      </c>
      <c r="AU52" s="11">
        <f>ACSESCx_吉田!E$9</f>
        <v>0</v>
      </c>
      <c r="AX52" s="1" t="s">
        <v>50</v>
      </c>
      <c r="AY52" s="12">
        <f>ACSESCx_吉田!Q$9</f>
        <v>1.3114585384242554</v>
      </c>
    </row>
    <row r="53" spans="2:51" ht="14.25" customHeight="1" x14ac:dyDescent="0.2">
      <c r="AH53" s="4" t="s">
        <v>3</v>
      </c>
      <c r="AI53" s="11">
        <f>LCEM_矢島!$U$10</f>
        <v>977.77231377874489</v>
      </c>
      <c r="AJ53" s="11">
        <f>'ENe-ST_小野'!$U$10</f>
        <v>935.34948542869142</v>
      </c>
      <c r="AK53" s="11">
        <f>Popolo_富樫!$U$10</f>
        <v>855.89047602417963</v>
      </c>
      <c r="AL53" s="11">
        <f>BEST_二宮3!$U$10</f>
        <v>1108.2789392000002</v>
      </c>
      <c r="AM53" s="11">
        <f>ACSESCx_吉田!$U$10</f>
        <v>910.94999999999993</v>
      </c>
      <c r="AN53" s="11">
        <f>EnergyPlus_20210922!U10</f>
        <v>875.8598772553504</v>
      </c>
      <c r="AO53" s="11">
        <f>EnergyPlus_20211018!U10</f>
        <v>925.70051385650606</v>
      </c>
    </row>
    <row r="54" spans="2:51" ht="14.25" customHeight="1" x14ac:dyDescent="0.2">
      <c r="AH54" s="4" t="s">
        <v>4</v>
      </c>
      <c r="AI54" s="11">
        <f>LCEM_矢島!$U$11</f>
        <v>1044.0649485312647</v>
      </c>
      <c r="AJ54" s="11">
        <f>'ENe-ST_小野'!$U$11</f>
        <v>986.73091060012882</v>
      </c>
      <c r="AK54" s="11">
        <f>Popolo_富樫!$U$11</f>
        <v>914.1577143642844</v>
      </c>
      <c r="AL54" s="11">
        <f>BEST_二宮3!$U$11</f>
        <v>1160.5701887999999</v>
      </c>
      <c r="AM54" s="11">
        <f>ACSESCx_吉田!$U$11</f>
        <v>961.06</v>
      </c>
      <c r="AN54" s="11">
        <f>EnergyPlus_20210922!U11</f>
        <v>947.44787650098601</v>
      </c>
      <c r="AO54" s="11">
        <f>EnergyPlus_20211018!U11</f>
        <v>1053.215275630906</v>
      </c>
      <c r="AQ54" s="2" t="str">
        <f>AQ31</f>
        <v>EnergyPlus1</v>
      </c>
      <c r="AR54" s="1" t="s">
        <v>42</v>
      </c>
      <c r="AS54" s="17">
        <f>AD11</f>
        <v>1091.2586073641642</v>
      </c>
      <c r="AT54" s="17">
        <f t="shared" ref="AT54:AU54" si="2">AE11</f>
        <v>1091.2586073641642</v>
      </c>
      <c r="AU54" s="17">
        <f t="shared" si="2"/>
        <v>1917.750070127167</v>
      </c>
      <c r="AW54" s="1" t="str">
        <f>AQ54</f>
        <v>EnergyPlus1</v>
      </c>
      <c r="AX54" s="1" t="s">
        <v>42</v>
      </c>
      <c r="AY54" s="1">
        <f>AN6</f>
        <v>1.1290808140130533</v>
      </c>
    </row>
    <row r="55" spans="2:51" ht="14.25" customHeight="1" x14ac:dyDescent="0.2">
      <c r="AB55" s="1" t="s">
        <v>28</v>
      </c>
      <c r="AH55" s="4" t="s">
        <v>5</v>
      </c>
      <c r="AI55" s="11">
        <f>LCEM_矢島!$U$12</f>
        <v>1161.6695821426176</v>
      </c>
      <c r="AJ55" s="11">
        <f>'ENe-ST_小野'!$U$12</f>
        <v>1086.9293140431316</v>
      </c>
      <c r="AK55" s="11" t="e">
        <f>NA()</f>
        <v>#N/A</v>
      </c>
      <c r="AL55" s="11">
        <f>BEST_二宮3!$U$12</f>
        <v>1215.4410472</v>
      </c>
      <c r="AM55" s="11">
        <f>ACSESCx_吉田!$U$12</f>
        <v>1008.0499999999998</v>
      </c>
      <c r="AN55" s="11">
        <f>EnergyPlus_20210922!U12</f>
        <v>907.06948113216185</v>
      </c>
      <c r="AO55" s="11">
        <f>EnergyPlus_20211018!U12</f>
        <v>924.84594034986003</v>
      </c>
      <c r="AR55" s="1" t="s">
        <v>24</v>
      </c>
      <c r="AS55" s="17">
        <f>AD27</f>
        <v>615.04007307020288</v>
      </c>
      <c r="AT55" s="17">
        <f>AE27</f>
        <v>615.04007307020288</v>
      </c>
      <c r="AU55" s="17">
        <f>AF27</f>
        <v>0</v>
      </c>
      <c r="AX55" s="1" t="s">
        <v>24</v>
      </c>
      <c r="AY55" s="1">
        <f>AN8</f>
        <v>1.356103552955036</v>
      </c>
    </row>
    <row r="56" spans="2:51" ht="14.25" customHeight="1" x14ac:dyDescent="0.2">
      <c r="AS56" s="17"/>
      <c r="AT56" s="17"/>
      <c r="AU56" s="17"/>
    </row>
    <row r="57" spans="2:51" ht="14.25" customHeight="1" x14ac:dyDescent="0.2">
      <c r="AQ57" s="2" t="str">
        <f>$AR$12</f>
        <v>EnergyPlus2</v>
      </c>
      <c r="AR57" s="1" t="s">
        <v>42</v>
      </c>
      <c r="AS57" s="17">
        <f>EnergyPlus_20211018!C7</f>
        <v>1101.8838172376556</v>
      </c>
      <c r="AT57" s="17">
        <f>EnergyPlus_20211018!D7</f>
        <v>1101.8838172376556</v>
      </c>
      <c r="AU57" s="17">
        <f>EnergyPlus_20211018!E7</f>
        <v>1936.4225432169565</v>
      </c>
      <c r="AW57" s="2" t="str">
        <f>$AR$12</f>
        <v>EnergyPlus2</v>
      </c>
      <c r="AX57" s="1" t="s">
        <v>42</v>
      </c>
      <c r="AY57" s="1">
        <f>EnergyPlus_20211018!Q7</f>
        <v>1.0959443706482268</v>
      </c>
    </row>
    <row r="58" spans="2:51" ht="14.25" customHeight="1" x14ac:dyDescent="0.2">
      <c r="L58" s="1" t="s">
        <v>60</v>
      </c>
      <c r="AR58" s="1" t="s">
        <v>24</v>
      </c>
      <c r="AS58" s="17">
        <f>EnergyPlus_20211018!C9</f>
        <v>621.58883317618677</v>
      </c>
      <c r="AT58" s="17">
        <f>EnergyPlus_20211018!D9</f>
        <v>621.58883317618677</v>
      </c>
      <c r="AU58" s="17">
        <f>EnergyPlus_20211018!E9</f>
        <v>0</v>
      </c>
      <c r="AX58" s="1" t="s">
        <v>24</v>
      </c>
      <c r="AY58" s="1">
        <f>EnergyPlus_20211018!Q9</f>
        <v>1.2932865813247911</v>
      </c>
    </row>
    <row r="59" spans="2:51" ht="14.25" customHeight="1" x14ac:dyDescent="0.2">
      <c r="AI59" s="5" t="s">
        <v>30</v>
      </c>
      <c r="AJ59" s="5" t="s">
        <v>30</v>
      </c>
      <c r="AK59" s="5" t="s">
        <v>30</v>
      </c>
      <c r="AL59" s="5" t="s">
        <v>30</v>
      </c>
      <c r="AM59" s="5" t="s">
        <v>30</v>
      </c>
      <c r="AN59" s="15"/>
      <c r="AO59" s="15"/>
    </row>
    <row r="60" spans="2:51" ht="14.25" customHeight="1" x14ac:dyDescent="0.2">
      <c r="AI60" s="5" t="s">
        <v>33</v>
      </c>
      <c r="AJ60" s="5" t="s">
        <v>33</v>
      </c>
      <c r="AK60" s="5" t="s">
        <v>33</v>
      </c>
      <c r="AL60" s="5" t="s">
        <v>33</v>
      </c>
      <c r="AM60" s="5" t="s">
        <v>33</v>
      </c>
      <c r="AN60" s="15"/>
    </row>
    <row r="61" spans="2:51" ht="14.25" customHeight="1" x14ac:dyDescent="0.2">
      <c r="AH61" s="4" t="s">
        <v>0</v>
      </c>
      <c r="AI61" s="11">
        <f>LCEM_矢島!O7</f>
        <v>0</v>
      </c>
      <c r="AJ61" s="11">
        <f>'ENe-ST_小野'!O7</f>
        <v>0</v>
      </c>
      <c r="AK61" s="11">
        <f>Popolo_富樫!O7</f>
        <v>0</v>
      </c>
      <c r="AL61" s="11">
        <f>BEST_二宮3!O7</f>
        <v>0.99960000000010041</v>
      </c>
      <c r="AM61" s="11">
        <f>ACSESCx_吉田!O7</f>
        <v>0</v>
      </c>
      <c r="AN61" s="11">
        <f>EnergyPlus_20210922!O7</f>
        <v>0</v>
      </c>
      <c r="AO61" s="15">
        <f>EnergyPlus_20211018!O7</f>
        <v>0</v>
      </c>
      <c r="AS61" s="1" t="s">
        <v>13</v>
      </c>
      <c r="AT61" s="1" t="s">
        <v>54</v>
      </c>
    </row>
    <row r="62" spans="2:51" ht="14.25" customHeight="1" x14ac:dyDescent="0.2">
      <c r="AH62" s="4" t="s">
        <v>1</v>
      </c>
      <c r="AI62" s="11">
        <f>LCEM_矢島!O8</f>
        <v>0</v>
      </c>
      <c r="AJ62" s="11">
        <f>'ENe-ST_小野'!O8</f>
        <v>0</v>
      </c>
      <c r="AK62" s="11">
        <f>Popolo_富樫!O8</f>
        <v>0</v>
      </c>
      <c r="AL62" s="11">
        <f>BEST_二宮3!O8</f>
        <v>0.99960000000010041</v>
      </c>
      <c r="AM62" s="11">
        <f>ACSESCx_吉田!O8</f>
        <v>0</v>
      </c>
      <c r="AN62" s="11">
        <f>EnergyPlus_20210922!O8</f>
        <v>0</v>
      </c>
      <c r="AO62" s="15">
        <f>EnergyPlus_20211018!O8</f>
        <v>0</v>
      </c>
      <c r="AQ62" s="2" t="str">
        <f>$AC$6</f>
        <v>LCEM</v>
      </c>
      <c r="AR62" s="1" t="s">
        <v>24</v>
      </c>
      <c r="AS62" s="11">
        <f>LCEM_矢島!T9</f>
        <v>43.163584030463419</v>
      </c>
      <c r="AT62" s="11">
        <f>LCEM_矢島!O9</f>
        <v>750.4</v>
      </c>
      <c r="AU62" s="11"/>
    </row>
    <row r="63" spans="2:51" ht="14.25" customHeight="1" x14ac:dyDescent="0.2">
      <c r="AH63" s="4" t="s">
        <v>2</v>
      </c>
      <c r="AI63" s="11">
        <f>LCEM_矢島!O9</f>
        <v>750.4</v>
      </c>
      <c r="AJ63" s="11">
        <f>'ENe-ST_小野'!O9</f>
        <v>750.4</v>
      </c>
      <c r="AK63" s="11">
        <f>Popolo_富樫!O9</f>
        <v>0</v>
      </c>
      <c r="AL63" s="11">
        <f>BEST_二宮3!O9</f>
        <v>750.39959999999996</v>
      </c>
      <c r="AM63" s="11">
        <f>ACSESCx_吉田!O9</f>
        <v>750.4</v>
      </c>
      <c r="AN63" s="11">
        <f>EnergyPlus_20210922!O9</f>
        <v>0</v>
      </c>
      <c r="AO63" s="15">
        <f>EnergyPlus_20211018!O9</f>
        <v>0</v>
      </c>
      <c r="AQ63" s="2"/>
      <c r="AR63" s="1" t="s">
        <v>26</v>
      </c>
      <c r="AS63" s="11">
        <f>LCEM_矢島!T10</f>
        <v>21.581792015231748</v>
      </c>
      <c r="AT63" s="11">
        <f>LCEM_矢島!O10</f>
        <v>1235.2</v>
      </c>
      <c r="AU63" s="11"/>
    </row>
    <row r="64" spans="2:51" ht="14.25" customHeight="1" x14ac:dyDescent="0.2">
      <c r="B64" s="1" t="s">
        <v>61</v>
      </c>
      <c r="AH64" s="4" t="s">
        <v>3</v>
      </c>
      <c r="AI64" s="11">
        <f>LCEM_矢島!O10</f>
        <v>1235.2</v>
      </c>
      <c r="AJ64" s="11">
        <f>'ENe-ST_小野'!O10</f>
        <v>1235.2</v>
      </c>
      <c r="AK64" s="11">
        <f>Popolo_富樫!O10</f>
        <v>0</v>
      </c>
      <c r="AL64" s="11">
        <f>BEST_二宮3!O10</f>
        <v>1235.1995999999999</v>
      </c>
      <c r="AM64" s="11">
        <f>ACSESCx_吉田!O10</f>
        <v>1235.2</v>
      </c>
      <c r="AN64" s="11">
        <f>EnergyPlus_20210922!O10</f>
        <v>0</v>
      </c>
      <c r="AO64" s="15">
        <f>EnergyPlus_20211018!O10</f>
        <v>0</v>
      </c>
      <c r="AQ64" s="2"/>
      <c r="AR64" s="1" t="s">
        <v>27</v>
      </c>
      <c r="AS64" s="11">
        <f>LCEM_矢島!T11</f>
        <v>71.939306717439081</v>
      </c>
      <c r="AT64" s="11">
        <f>LCEM_矢島!O11</f>
        <v>104.00000000000023</v>
      </c>
    </row>
    <row r="65" spans="12:47" ht="14.25" customHeight="1" x14ac:dyDescent="0.2">
      <c r="AH65" s="4" t="s">
        <v>4</v>
      </c>
      <c r="AI65" s="11">
        <f>LCEM_矢島!O11</f>
        <v>104.00000000000023</v>
      </c>
      <c r="AJ65" s="11">
        <f>'ENe-ST_小野'!O11</f>
        <v>104</v>
      </c>
      <c r="AK65" s="11">
        <f>Popolo_富樫!O11</f>
        <v>0</v>
      </c>
      <c r="AL65" s="11">
        <f>BEST_二宮3!O11</f>
        <v>103.95959999999991</v>
      </c>
      <c r="AM65" s="11">
        <f>ACSESCx_吉田!O11</f>
        <v>104</v>
      </c>
      <c r="AN65" s="11">
        <f>EnergyPlus_20210922!O11</f>
        <v>0</v>
      </c>
      <c r="AO65" s="15">
        <f>EnergyPlus_20211018!O11</f>
        <v>0</v>
      </c>
      <c r="AQ65" s="2" t="s">
        <v>51</v>
      </c>
      <c r="AU65" s="11"/>
    </row>
    <row r="66" spans="12:47" ht="14.25" customHeight="1" x14ac:dyDescent="0.2">
      <c r="AH66" s="4" t="s">
        <v>5</v>
      </c>
      <c r="AI66" s="11">
        <f>LCEM_矢島!O12</f>
        <v>2262.4</v>
      </c>
      <c r="AJ66" s="11">
        <f>'ENe-ST_小野'!O12</f>
        <v>2262.4</v>
      </c>
      <c r="AK66" s="11" t="e">
        <f>NA()</f>
        <v>#N/A</v>
      </c>
      <c r="AL66" s="11">
        <f>BEST_二宮3!O12</f>
        <v>2262.3996000000002</v>
      </c>
      <c r="AM66" s="11">
        <f>ACSESCx_吉田!O12</f>
        <v>2262.4</v>
      </c>
      <c r="AN66" s="11">
        <f>EnergyPlus_20210922!O12</f>
        <v>0</v>
      </c>
      <c r="AO66" s="15">
        <f>EnergyPlus_20211018!O12</f>
        <v>0</v>
      </c>
      <c r="AQ66" s="2" t="str">
        <f>$AC$7</f>
        <v>ENe-ST</v>
      </c>
      <c r="AR66" s="1" t="s">
        <v>24</v>
      </c>
      <c r="AS66" s="11">
        <f>'ENe-ST_小野'!T9</f>
        <v>57.094376510942602</v>
      </c>
      <c r="AT66" s="11">
        <f>'ENe-ST_小野'!O9</f>
        <v>750.4</v>
      </c>
      <c r="AU66" s="11"/>
    </row>
    <row r="67" spans="12:47" ht="14.25" customHeight="1" x14ac:dyDescent="0.2">
      <c r="AQ67" s="2"/>
      <c r="AR67" s="1" t="s">
        <v>26</v>
      </c>
      <c r="AS67" s="11">
        <f>'ENe-ST_小野'!T10</f>
        <v>28.547188255471301</v>
      </c>
      <c r="AT67" s="11">
        <f>'ENe-ST_小野'!O10</f>
        <v>1235.2</v>
      </c>
    </row>
    <row r="68" spans="12:47" ht="14.25" customHeight="1" x14ac:dyDescent="0.2">
      <c r="AQ68" s="2"/>
      <c r="AR68" s="1" t="s">
        <v>27</v>
      </c>
      <c r="AS68" s="11">
        <f>'ENe-ST_小野'!T11</f>
        <v>79.928613426908697</v>
      </c>
      <c r="AT68" s="11">
        <f>'ENe-ST_小野'!O11</f>
        <v>104</v>
      </c>
      <c r="AU68" s="11"/>
    </row>
    <row r="69" spans="12:47" ht="14.25" customHeight="1" x14ac:dyDescent="0.2">
      <c r="AH69" s="1" t="s">
        <v>80</v>
      </c>
      <c r="AQ69" s="2" t="s">
        <v>28</v>
      </c>
      <c r="AU69" s="11"/>
    </row>
    <row r="70" spans="12:47" ht="14.25" customHeight="1" x14ac:dyDescent="0.2">
      <c r="AI70" s="5" t="s">
        <v>7</v>
      </c>
      <c r="AJ70" s="5" t="s">
        <v>7</v>
      </c>
      <c r="AK70" s="5" t="s">
        <v>7</v>
      </c>
      <c r="AL70" s="5" t="s">
        <v>7</v>
      </c>
      <c r="AM70" s="5" t="s">
        <v>7</v>
      </c>
      <c r="AN70" s="15"/>
      <c r="AO70" s="15"/>
      <c r="AQ70" s="2" t="str">
        <f>$AC$8</f>
        <v>Popolo</v>
      </c>
      <c r="AR70" s="1" t="s">
        <v>24</v>
      </c>
      <c r="AS70" s="11">
        <f>Popolo_富樫!T9</f>
        <v>43.071235551000797</v>
      </c>
      <c r="AT70" s="11">
        <f>Popolo_富樫!O9</f>
        <v>0</v>
      </c>
    </row>
    <row r="71" spans="12:47" ht="14.25" customHeight="1" x14ac:dyDescent="0.2">
      <c r="AI71" s="5"/>
      <c r="AJ71" s="5"/>
      <c r="AK71" s="5"/>
      <c r="AL71" s="5"/>
      <c r="AM71" s="5"/>
      <c r="AN71" s="15"/>
      <c r="AO71" s="15"/>
      <c r="AQ71" s="2"/>
      <c r="AR71" s="1" t="s">
        <v>26</v>
      </c>
      <c r="AS71" s="11">
        <f>Popolo_富樫!T10</f>
        <v>31.083245216237799</v>
      </c>
      <c r="AT71" s="11">
        <f>Popolo_富樫!O10</f>
        <v>0</v>
      </c>
      <c r="AU71" s="11"/>
    </row>
    <row r="72" spans="12:47" ht="14.25" customHeight="1" x14ac:dyDescent="0.2">
      <c r="AH72" s="4" t="s">
        <v>0</v>
      </c>
      <c r="AI72" s="11">
        <f>AI28+AI39</f>
        <v>258.91828308198728</v>
      </c>
      <c r="AJ72" s="11">
        <f t="shared" ref="AJ72:AO72" si="3">AJ28+AJ39</f>
        <v>278.17332657736171</v>
      </c>
      <c r="AK72" s="11">
        <f t="shared" si="3"/>
        <v>281.10053217862628</v>
      </c>
      <c r="AL72" s="11">
        <f t="shared" si="3"/>
        <v>285.33213599999999</v>
      </c>
      <c r="AM72" s="11">
        <f t="shared" si="3"/>
        <v>282.12</v>
      </c>
      <c r="AN72" s="11">
        <f t="shared" si="3"/>
        <v>149.12304</v>
      </c>
      <c r="AO72" s="11">
        <f t="shared" si="3"/>
        <v>274.73424</v>
      </c>
      <c r="AQ72" s="2"/>
      <c r="AR72" s="1" t="s">
        <v>27</v>
      </c>
      <c r="AS72" s="11">
        <f>Popolo_富樫!T11</f>
        <v>76.085204287258506</v>
      </c>
      <c r="AT72" s="11">
        <f>Popolo_富樫!O11</f>
        <v>0</v>
      </c>
      <c r="AU72" s="11"/>
    </row>
    <row r="73" spans="12:47" ht="14.25" customHeight="1" x14ac:dyDescent="0.2">
      <c r="AH73" s="4" t="s">
        <v>1</v>
      </c>
      <c r="AI73" s="11">
        <f t="shared" ref="AI73:AO77" si="4">AI29+AI40</f>
        <v>258.91828308198728</v>
      </c>
      <c r="AJ73" s="11">
        <f t="shared" si="4"/>
        <v>278.17332657736171</v>
      </c>
      <c r="AK73" s="11">
        <f t="shared" si="4"/>
        <v>281.10053217862628</v>
      </c>
      <c r="AL73" s="11">
        <f t="shared" si="4"/>
        <v>285.33213599999999</v>
      </c>
      <c r="AM73" s="11">
        <f t="shared" si="4"/>
        <v>282.12</v>
      </c>
      <c r="AN73" s="11">
        <f t="shared" si="4"/>
        <v>149.12304</v>
      </c>
      <c r="AO73" s="11">
        <f t="shared" si="4"/>
        <v>274.73424</v>
      </c>
      <c r="AQ73" s="2" t="s">
        <v>52</v>
      </c>
    </row>
    <row r="74" spans="12:47" ht="14.25" customHeight="1" x14ac:dyDescent="0.2">
      <c r="AH74" s="4" t="s">
        <v>2</v>
      </c>
      <c r="AI74" s="11">
        <f t="shared" si="4"/>
        <v>96.045525163524559</v>
      </c>
      <c r="AJ74" s="11">
        <f t="shared" si="4"/>
        <v>124.3930712342368</v>
      </c>
      <c r="AK74" s="11">
        <f t="shared" si="4"/>
        <v>124.5264217171126</v>
      </c>
      <c r="AL74" s="11">
        <f t="shared" si="4"/>
        <v>117.8985552</v>
      </c>
      <c r="AM74" s="11">
        <f t="shared" si="4"/>
        <v>116.05000000000001</v>
      </c>
      <c r="AN74" s="11">
        <f t="shared" si="4"/>
        <v>44.736912000484686</v>
      </c>
      <c r="AO74" s="11">
        <f t="shared" si="4"/>
        <v>85.865530949126921</v>
      </c>
      <c r="AQ74" s="2" t="str">
        <f>$AC$9</f>
        <v>BEST</v>
      </c>
      <c r="AR74" s="1" t="s">
        <v>24</v>
      </c>
      <c r="AS74" s="11">
        <f>BEST_二宮3!T9</f>
        <v>47.908228799999996</v>
      </c>
      <c r="AT74" s="11">
        <f>BEST_二宮3!O9</f>
        <v>750.39959999999996</v>
      </c>
      <c r="AU74" s="11"/>
    </row>
    <row r="75" spans="12:47" ht="14.25" customHeight="1" x14ac:dyDescent="0.2">
      <c r="AH75" s="4" t="s">
        <v>3</v>
      </c>
      <c r="AI75" s="11">
        <f t="shared" si="4"/>
        <v>74.463733148292903</v>
      </c>
      <c r="AJ75" s="11">
        <f t="shared" si="4"/>
        <v>95.845882978765502</v>
      </c>
      <c r="AK75" s="11">
        <f t="shared" si="4"/>
        <v>112.5384313823496</v>
      </c>
      <c r="AL75" s="11">
        <f t="shared" si="4"/>
        <v>100.8683312</v>
      </c>
      <c r="AM75" s="11">
        <f t="shared" si="4"/>
        <v>98.550000000000011</v>
      </c>
      <c r="AN75" s="11">
        <f t="shared" si="4"/>
        <v>22.368456000144448</v>
      </c>
      <c r="AO75" s="11">
        <f t="shared" si="4"/>
        <v>60.159060212954628</v>
      </c>
      <c r="AQ75" s="2"/>
      <c r="AR75" s="1" t="s">
        <v>26</v>
      </c>
      <c r="AS75" s="11">
        <f>BEST_二宮3!T10</f>
        <v>30.878004799999999</v>
      </c>
      <c r="AT75" s="11">
        <f>BEST_二宮3!O10</f>
        <v>1235.1995999999999</v>
      </c>
      <c r="AU75" s="11"/>
    </row>
    <row r="76" spans="12:47" ht="14.25" customHeight="1" x14ac:dyDescent="0.2">
      <c r="L76" s="1" t="s">
        <v>62</v>
      </c>
      <c r="AH76" s="4" t="s">
        <v>4</v>
      </c>
      <c r="AI76" s="11">
        <f t="shared" si="4"/>
        <v>124.82124785050023</v>
      </c>
      <c r="AJ76" s="11">
        <f t="shared" si="4"/>
        <v>147.2273081502029</v>
      </c>
      <c r="AK76" s="11">
        <f t="shared" si="4"/>
        <v>157.54039045337032</v>
      </c>
      <c r="AL76" s="11">
        <f t="shared" si="4"/>
        <v>153.13400960000001</v>
      </c>
      <c r="AM76" s="11">
        <f t="shared" si="4"/>
        <v>148.66000000000003</v>
      </c>
      <c r="AN76" s="11">
        <f t="shared" si="4"/>
        <v>74.561520000996879</v>
      </c>
      <c r="AO76" s="11">
        <f t="shared" si="4"/>
        <v>154.59341474173206</v>
      </c>
      <c r="AQ76" s="2"/>
      <c r="AR76" s="1" t="s">
        <v>27</v>
      </c>
      <c r="AS76" s="11">
        <f>BEST_二宮3!T11</f>
        <v>83.143683199999998</v>
      </c>
      <c r="AT76" s="11">
        <f>BEST_二宮3!O11</f>
        <v>103.95959999999991</v>
      </c>
    </row>
    <row r="77" spans="12:47" ht="14.25" customHeight="1" x14ac:dyDescent="0.2">
      <c r="AH77" s="4" t="s">
        <v>5</v>
      </c>
      <c r="AI77" s="11">
        <f t="shared" si="4"/>
        <v>158.20325367757258</v>
      </c>
      <c r="AJ77" s="11">
        <f t="shared" si="4"/>
        <v>196.34856662001161</v>
      </c>
      <c r="AK77" s="11" t="e">
        <f t="shared" si="4"/>
        <v>#N/A</v>
      </c>
      <c r="AL77" s="11">
        <f t="shared" si="4"/>
        <v>175.45425119999999</v>
      </c>
      <c r="AM77" s="11">
        <f t="shared" si="4"/>
        <v>173.75</v>
      </c>
      <c r="AN77" s="11">
        <f t="shared" si="4"/>
        <v>44.736912000484686</v>
      </c>
      <c r="AO77" s="11">
        <f t="shared" si="4"/>
        <v>85.865530949126921</v>
      </c>
      <c r="AQ77" s="2" t="s">
        <v>28</v>
      </c>
      <c r="AU77" s="11"/>
    </row>
    <row r="78" spans="12:47" ht="14.25" customHeight="1" x14ac:dyDescent="0.2">
      <c r="AQ78" s="2" t="str">
        <f>$AC$10</f>
        <v>ACSES</v>
      </c>
      <c r="AR78" s="1" t="s">
        <v>24</v>
      </c>
      <c r="AS78" s="11">
        <f>ACSESCx_吉田!T9</f>
        <v>46.43</v>
      </c>
      <c r="AT78" s="11">
        <f>ACSESCx_吉田!O9</f>
        <v>750.4</v>
      </c>
    </row>
    <row r="79" spans="12:47" ht="14.25" customHeight="1" x14ac:dyDescent="0.2">
      <c r="AQ79" s="2"/>
      <c r="AR79" s="1" t="s">
        <v>26</v>
      </c>
      <c r="AS79" s="11">
        <f>ACSESCx_吉田!T10</f>
        <v>28.93</v>
      </c>
      <c r="AT79" s="11">
        <f>ACSESCx_吉田!O10</f>
        <v>1235.2</v>
      </c>
    </row>
    <row r="80" spans="12:47" ht="14.25" customHeight="1" x14ac:dyDescent="0.2">
      <c r="AQ80" s="2"/>
      <c r="AR80" s="1" t="s">
        <v>27</v>
      </c>
      <c r="AS80" s="11">
        <f>ACSESCx_吉田!T11</f>
        <v>79.040000000000006</v>
      </c>
      <c r="AT80" s="11">
        <f>ACSESCx_吉田!O11</f>
        <v>104</v>
      </c>
    </row>
    <row r="82" spans="2:51" ht="14.25" customHeight="1" x14ac:dyDescent="0.2">
      <c r="AQ82" s="2" t="str">
        <f>AQ54</f>
        <v>EnergyPlus1</v>
      </c>
      <c r="AR82" s="1" t="s">
        <v>24</v>
      </c>
      <c r="AS82" s="17">
        <f>AN41</f>
        <v>44.736912000484686</v>
      </c>
      <c r="AT82" s="17">
        <f>AN63</f>
        <v>0</v>
      </c>
    </row>
    <row r="83" spans="2:51" ht="14.25" customHeight="1" x14ac:dyDescent="0.2">
      <c r="AR83" s="1" t="s">
        <v>26</v>
      </c>
      <c r="AS83" s="17">
        <f t="shared" ref="AS83:AS84" si="5">AN42</f>
        <v>22.368456000144448</v>
      </c>
      <c r="AT83" s="17">
        <f t="shared" ref="AT83:AT84" si="6">AN64</f>
        <v>0</v>
      </c>
    </row>
    <row r="84" spans="2:51" ht="14.25" customHeight="1" x14ac:dyDescent="0.2">
      <c r="AR84" s="1" t="s">
        <v>27</v>
      </c>
      <c r="AS84" s="17">
        <f t="shared" si="5"/>
        <v>74.561520000996879</v>
      </c>
      <c r="AT84" s="17">
        <f t="shared" si="6"/>
        <v>0</v>
      </c>
    </row>
    <row r="85" spans="2:51" ht="14.25" customHeight="1" x14ac:dyDescent="0.2">
      <c r="B85" s="1" t="s">
        <v>63</v>
      </c>
      <c r="AS85" s="17"/>
      <c r="AT85" s="17"/>
    </row>
    <row r="86" spans="2:51" ht="14.25" customHeight="1" x14ac:dyDescent="0.2">
      <c r="AQ86" s="2" t="str">
        <f>$AR$12</f>
        <v>EnergyPlus2</v>
      </c>
      <c r="AR86" s="1" t="s">
        <v>24</v>
      </c>
      <c r="AS86" s="17">
        <f>EnergyPlus_20211018!L9</f>
        <v>85.865530949126921</v>
      </c>
      <c r="AT86" s="17">
        <f>EnergyPlus_20211018!O9</f>
        <v>0</v>
      </c>
    </row>
    <row r="87" spans="2:51" ht="14.25" customHeight="1" x14ac:dyDescent="0.2">
      <c r="AR87" s="1" t="s">
        <v>26</v>
      </c>
      <c r="AS87" s="17">
        <f>EnergyPlus_20211018!L10</f>
        <v>60.159060212954628</v>
      </c>
      <c r="AT87" s="17">
        <f>EnergyPlus_20211018!O10</f>
        <v>0</v>
      </c>
    </row>
    <row r="88" spans="2:51" ht="14.25" customHeight="1" x14ac:dyDescent="0.2">
      <c r="AR88" s="1" t="s">
        <v>27</v>
      </c>
      <c r="AS88" s="17">
        <f>EnergyPlus_20211018!L11</f>
        <v>154.59341474173206</v>
      </c>
      <c r="AT88" s="17">
        <f>EnergyPlus_20211018!O11</f>
        <v>0</v>
      </c>
    </row>
    <row r="90" spans="2:51" ht="14.25" customHeight="1" x14ac:dyDescent="0.2">
      <c r="AS90" s="1" t="s">
        <v>39</v>
      </c>
      <c r="AT90" s="1" t="s">
        <v>40</v>
      </c>
      <c r="AU90" s="1" t="s">
        <v>41</v>
      </c>
      <c r="AY90" s="1" t="s">
        <v>8</v>
      </c>
    </row>
    <row r="91" spans="2:51" ht="14.25" customHeight="1" x14ac:dyDescent="0.2">
      <c r="AQ91" s="2" t="str">
        <f>$AC$6</f>
        <v>LCEM</v>
      </c>
      <c r="AR91" s="1" t="s">
        <v>55</v>
      </c>
      <c r="AS91" s="11">
        <f>LCEM_矢島!C$9</f>
        <v>638.3784428585119</v>
      </c>
      <c r="AT91" s="11">
        <f>LCEM_矢島!D$9</f>
        <v>638.3784428585119</v>
      </c>
      <c r="AU91" s="11">
        <f>LCEM_矢島!E$9</f>
        <v>0</v>
      </c>
      <c r="AW91" s="2" t="str">
        <f>$AC$6</f>
        <v>LCEM</v>
      </c>
      <c r="AX91" s="1" t="s">
        <v>55</v>
      </c>
      <c r="AY91" s="12">
        <f>LCEM_矢島!Q$9</f>
        <v>1.2690293854079111</v>
      </c>
    </row>
    <row r="92" spans="2:51" ht="14.25" customHeight="1" x14ac:dyDescent="0.2">
      <c r="AQ92" s="2"/>
      <c r="AR92" s="1" t="s">
        <v>25</v>
      </c>
      <c r="AS92" s="11">
        <f>LCEM_矢島!C$12</f>
        <v>349.83588207022353</v>
      </c>
      <c r="AT92" s="11">
        <f>LCEM_矢島!D$12</f>
        <v>349.83588207022353</v>
      </c>
      <c r="AU92" s="11">
        <f>LCEM_矢島!E$12</f>
        <v>614.1718745624845</v>
      </c>
      <c r="AW92" s="2"/>
      <c r="AX92" s="1" t="s">
        <v>25</v>
      </c>
      <c r="AY92" s="12">
        <f>LCEM_矢島!Q$12</f>
        <v>1.1309959896510671</v>
      </c>
    </row>
    <row r="93" spans="2:51" ht="14.25" customHeight="1" x14ac:dyDescent="0.2">
      <c r="AQ93" s="2" t="s">
        <v>28</v>
      </c>
      <c r="AW93" s="2" t="s">
        <v>28</v>
      </c>
      <c r="AY93" s="13"/>
    </row>
    <row r="94" spans="2:51" ht="14.25" customHeight="1" x14ac:dyDescent="0.2">
      <c r="L94" s="1" t="s">
        <v>64</v>
      </c>
      <c r="V94" s="1" t="s">
        <v>81</v>
      </c>
      <c r="AQ94" s="2" t="str">
        <f>$AC$7</f>
        <v>ENe-ST</v>
      </c>
      <c r="AR94" s="1" t="s">
        <v>55</v>
      </c>
      <c r="AS94" s="11">
        <f>'ENe-ST_小野'!C$9</f>
        <v>608.81183999999996</v>
      </c>
      <c r="AT94" s="11">
        <f>'ENe-ST_小野'!D$9</f>
        <v>608.81183999999996</v>
      </c>
      <c r="AU94" s="11">
        <f>'ENe-ST_小野'!E$9</f>
        <v>0</v>
      </c>
      <c r="AW94" s="2" t="str">
        <f>$AC$7</f>
        <v>ENe-ST</v>
      </c>
      <c r="AX94" s="1" t="s">
        <v>55</v>
      </c>
      <c r="AY94" s="12">
        <f>'ENe-ST_小野'!Q$9</f>
        <v>1.2632305030642477</v>
      </c>
    </row>
    <row r="95" spans="2:51" ht="14.25" customHeight="1" x14ac:dyDescent="0.2">
      <c r="AQ95" s="2"/>
      <c r="AR95" s="1" t="s">
        <v>25</v>
      </c>
      <c r="AS95" s="11">
        <f>'ENe-ST_小野'!C$12</f>
        <v>323.99639999999999</v>
      </c>
      <c r="AT95" s="11">
        <f>'ENe-ST_小野'!D$12</f>
        <v>323.99639999999999</v>
      </c>
      <c r="AU95" s="11">
        <f>'ENe-ST_小野'!E$12</f>
        <v>569.63088000000096</v>
      </c>
      <c r="AW95" s="2"/>
      <c r="AX95" s="1" t="s">
        <v>25</v>
      </c>
      <c r="AY95" s="12">
        <f>'ENe-ST_小野'!Q$12</f>
        <v>1.1202418264631357</v>
      </c>
    </row>
    <row r="96" spans="2:51" ht="14.25" customHeight="1" x14ac:dyDescent="0.2">
      <c r="AQ96" s="2" t="s">
        <v>28</v>
      </c>
      <c r="AW96" s="2" t="s">
        <v>28</v>
      </c>
      <c r="AY96" s="13"/>
    </row>
    <row r="97" spans="2:51" ht="14.25" customHeight="1" x14ac:dyDescent="0.2">
      <c r="AQ97" s="2" t="str">
        <f>$AC$8</f>
        <v>Popolo</v>
      </c>
      <c r="AR97" s="1" t="s">
        <v>55</v>
      </c>
      <c r="AS97" s="11">
        <f>Popolo_富樫!C$9</f>
        <v>624.26654200218297</v>
      </c>
      <c r="AT97" s="11">
        <f>Popolo_富樫!D$9</f>
        <v>624.26654200218297</v>
      </c>
      <c r="AU97" s="11">
        <f>Popolo_富樫!E$9</f>
        <v>0</v>
      </c>
      <c r="AW97" s="2" t="str">
        <f>$AC$8</f>
        <v>Popolo</v>
      </c>
      <c r="AX97" s="1" t="s">
        <v>55</v>
      </c>
      <c r="AY97" s="12">
        <f>Popolo_富樫!Q$9</f>
        <v>1.4328034320027487</v>
      </c>
    </row>
    <row r="98" spans="2:51" ht="14.25" customHeight="1" x14ac:dyDescent="0.2">
      <c r="AQ98" s="2"/>
      <c r="AR98" s="1" t="s">
        <v>25</v>
      </c>
      <c r="AS98" s="11">
        <f>Popolo_富樫!C$12</f>
        <v>0</v>
      </c>
      <c r="AT98" s="11">
        <f>Popolo_富樫!D$12</f>
        <v>0</v>
      </c>
      <c r="AU98" s="11">
        <f>Popolo_富樫!E$12</f>
        <v>0</v>
      </c>
      <c r="AW98" s="2"/>
      <c r="AX98" s="1" t="s">
        <v>25</v>
      </c>
      <c r="AY98" s="12" t="e">
        <f>NA()</f>
        <v>#N/A</v>
      </c>
    </row>
    <row r="99" spans="2:51" ht="14.25" customHeight="1" x14ac:dyDescent="0.2">
      <c r="AQ99" s="2" t="s">
        <v>43</v>
      </c>
      <c r="AW99" s="2" t="s">
        <v>43</v>
      </c>
      <c r="AY99" s="13"/>
    </row>
    <row r="100" spans="2:51" ht="14.25" customHeight="1" x14ac:dyDescent="0.2">
      <c r="AQ100" s="2" t="str">
        <f>$AC$9</f>
        <v>BEST</v>
      </c>
      <c r="AR100" s="1" t="s">
        <v>55</v>
      </c>
      <c r="AS100" s="11">
        <f>BEST_二宮3!C$9</f>
        <v>610.93807199999992</v>
      </c>
      <c r="AT100" s="11">
        <f>BEST_二宮3!D$9</f>
        <v>610.93807199999992</v>
      </c>
      <c r="AU100" s="11">
        <f>BEST_二宮3!E$9</f>
        <v>0</v>
      </c>
      <c r="AW100" s="2" t="str">
        <f>$AC$9</f>
        <v>BEST</v>
      </c>
      <c r="AX100" s="1" t="s">
        <v>55</v>
      </c>
      <c r="AY100" s="12">
        <f>BEST_二宮3!Q$9</f>
        <v>1.0858137336457794</v>
      </c>
    </row>
    <row r="101" spans="2:51" ht="14.25" customHeight="1" x14ac:dyDescent="0.2">
      <c r="AQ101" s="2"/>
      <c r="AR101" s="1" t="s">
        <v>25</v>
      </c>
      <c r="AS101" s="11">
        <f>BEST_二宮3!C$12</f>
        <v>326.11950000000002</v>
      </c>
      <c r="AT101" s="11">
        <f>BEST_二宮3!D$12</f>
        <v>326.11950000000002</v>
      </c>
      <c r="AU101" s="11">
        <f>BEST_二宮3!E$12</f>
        <v>572.810652</v>
      </c>
      <c r="AW101" s="2"/>
      <c r="AX101" s="1" t="s">
        <v>25</v>
      </c>
      <c r="AY101" s="12">
        <f>BEST_二宮3!Q$12</f>
        <v>1.0079054470162379</v>
      </c>
    </row>
    <row r="102" spans="2:51" ht="14.25" customHeight="1" x14ac:dyDescent="0.2">
      <c r="AQ102" s="2" t="s">
        <v>28</v>
      </c>
      <c r="AW102" s="2" t="s">
        <v>28</v>
      </c>
      <c r="AY102" s="13"/>
    </row>
    <row r="103" spans="2:51" ht="14.25" customHeight="1" x14ac:dyDescent="0.2">
      <c r="AQ103" s="2" t="str">
        <f>$AC$10</f>
        <v>ACSES</v>
      </c>
      <c r="AR103" s="1" t="s">
        <v>55</v>
      </c>
      <c r="AS103" s="11">
        <f>ACSESCx_吉田!C$9</f>
        <v>608.81183999999996</v>
      </c>
      <c r="AT103" s="11">
        <f>ACSESCx_吉田!D$9</f>
        <v>608.81183999999996</v>
      </c>
      <c r="AU103" s="11">
        <f>ACSESCx_吉田!E$9</f>
        <v>0</v>
      </c>
      <c r="AW103" s="2" t="str">
        <f>$AC$10</f>
        <v>ACSES</v>
      </c>
      <c r="AX103" s="1" t="s">
        <v>55</v>
      </c>
      <c r="AY103" s="12">
        <f>ACSESCx_吉田!Q$9</f>
        <v>1.3114585384242554</v>
      </c>
    </row>
    <row r="104" spans="2:51" ht="14.25" customHeight="1" x14ac:dyDescent="0.2">
      <c r="AQ104" s="2"/>
      <c r="AR104" s="1" t="s">
        <v>25</v>
      </c>
      <c r="AS104" s="11">
        <f>ACSESCx_吉田!C$12</f>
        <v>324.10000000000002</v>
      </c>
      <c r="AT104" s="11">
        <f>ACSESCx_吉田!D$12</f>
        <v>324.10000000000002</v>
      </c>
      <c r="AU104" s="11">
        <f>ACSESCx_吉田!E$12</f>
        <v>569.79999999999995</v>
      </c>
      <c r="AW104" s="2"/>
      <c r="AX104" s="1" t="s">
        <v>25</v>
      </c>
      <c r="AY104" s="12">
        <f>ACSESCx_吉田!Q$12</f>
        <v>1.2082733991369479</v>
      </c>
    </row>
    <row r="106" spans="2:51" ht="14.25" customHeight="1" x14ac:dyDescent="0.2">
      <c r="B106" s="1" t="s">
        <v>65</v>
      </c>
      <c r="AQ106" s="1" t="str">
        <f>AQ82</f>
        <v>EnergyPlus1</v>
      </c>
      <c r="AR106" s="1" t="s">
        <v>24</v>
      </c>
      <c r="AS106" s="1">
        <f>EnergyPlus_20210922!C9</f>
        <v>615.04007307020288</v>
      </c>
      <c r="AT106" s="1">
        <f>EnergyPlus_20210922!D9</f>
        <v>615.04007307020288</v>
      </c>
      <c r="AU106" s="1">
        <f>EnergyPlus_20210922!E9</f>
        <v>0</v>
      </c>
      <c r="AW106" s="1" t="str">
        <f>AQ106</f>
        <v>EnergyPlus1</v>
      </c>
      <c r="AX106" s="1" t="s">
        <v>24</v>
      </c>
      <c r="AY106" s="1">
        <f>集計!AN8</f>
        <v>1.356103552955036</v>
      </c>
    </row>
    <row r="107" spans="2:51" ht="14.25" customHeight="1" x14ac:dyDescent="0.2">
      <c r="AR107" s="1" t="s">
        <v>25</v>
      </c>
      <c r="AS107" s="1">
        <f>EnergyPlus_20210922!C12</f>
        <v>615.04007307020288</v>
      </c>
      <c r="AT107" s="1">
        <f>EnergyPlus_20210922!D12</f>
        <v>615.04007307020288</v>
      </c>
      <c r="AU107" s="1">
        <f>EnergyPlus_20210922!E12</f>
        <v>0</v>
      </c>
      <c r="AX107" s="1" t="s">
        <v>25</v>
      </c>
      <c r="AY107" s="1">
        <f>AN11</f>
        <v>1.356103552955036</v>
      </c>
    </row>
    <row r="109" spans="2:51" ht="14.25" customHeight="1" x14ac:dyDescent="0.2">
      <c r="AQ109" s="2" t="str">
        <f>$AR$12</f>
        <v>EnergyPlus2</v>
      </c>
      <c r="AR109" s="1" t="s">
        <v>24</v>
      </c>
      <c r="AS109" s="1">
        <f>EnergyPlus_20211018!C9</f>
        <v>621.58883317618677</v>
      </c>
      <c r="AT109" s="1">
        <f>EnergyPlus_20211018!D9</f>
        <v>621.58883317618677</v>
      </c>
      <c r="AU109" s="1">
        <f>EnergyPlus_20211018!E9</f>
        <v>0</v>
      </c>
      <c r="AW109" s="1" t="str">
        <f>AQ109</f>
        <v>EnergyPlus2</v>
      </c>
      <c r="AX109" s="1" t="s">
        <v>24</v>
      </c>
      <c r="AY109" s="1">
        <f>EnergyPlus_20211018!Q9</f>
        <v>1.2932865813247911</v>
      </c>
    </row>
    <row r="110" spans="2:51" ht="14.25" customHeight="1" x14ac:dyDescent="0.2">
      <c r="AR110" s="1" t="s">
        <v>25</v>
      </c>
      <c r="AS110" s="1">
        <f>EnergyPlus_20211018!C12</f>
        <v>330.7924384923445</v>
      </c>
      <c r="AT110" s="1">
        <f>EnergyPlus_20211018!D12</f>
        <v>330.7924384923445</v>
      </c>
      <c r="AU110" s="1">
        <f>EnergyPlus_20211018!E12</f>
        <v>581.59278936768601</v>
      </c>
      <c r="AX110" s="1" t="s">
        <v>25</v>
      </c>
      <c r="AY110" s="1">
        <f>EnergyPlus_20211018!Q12</f>
        <v>1.344199733289734</v>
      </c>
    </row>
    <row r="112" spans="2:51" ht="14.25" customHeight="1" x14ac:dyDescent="0.2">
      <c r="L112" s="1" t="s">
        <v>66</v>
      </c>
      <c r="AT112" s="11"/>
      <c r="AU112" s="11"/>
      <c r="AV112" s="11"/>
      <c r="AW112" s="11"/>
      <c r="AX112" s="11"/>
      <c r="AY112" s="11"/>
    </row>
    <row r="113" spans="2:51" ht="14.25" customHeight="1" x14ac:dyDescent="0.2">
      <c r="AT113" s="11"/>
      <c r="AU113" s="11"/>
      <c r="AV113" s="11"/>
      <c r="AW113" s="11"/>
      <c r="AX113" s="11"/>
      <c r="AY113" s="11"/>
    </row>
    <row r="115" spans="2:51" ht="14.25" customHeight="1" x14ac:dyDescent="0.2">
      <c r="AT115" s="11"/>
      <c r="AU115" s="11"/>
      <c r="AV115" s="11"/>
      <c r="AW115" s="11"/>
      <c r="AX115" s="11"/>
      <c r="AY115" s="11"/>
    </row>
    <row r="116" spans="2:51" ht="14.25" customHeight="1" x14ac:dyDescent="0.2">
      <c r="AT116" s="11"/>
      <c r="AU116" s="11"/>
      <c r="AV116" s="11"/>
      <c r="AW116" s="11"/>
      <c r="AX116" s="11"/>
      <c r="AY116" s="11"/>
    </row>
    <row r="118" spans="2:51" ht="14.25" customHeight="1" x14ac:dyDescent="0.2">
      <c r="AT118" s="11"/>
      <c r="AU118" s="11"/>
      <c r="AV118" s="11"/>
      <c r="AW118" s="11"/>
      <c r="AX118" s="11"/>
      <c r="AY118" s="11"/>
    </row>
    <row r="119" spans="2:51" ht="14.25" customHeight="1" x14ac:dyDescent="0.2">
      <c r="AT119" s="11"/>
      <c r="AU119" s="11"/>
      <c r="AV119" s="11"/>
      <c r="AW119" s="11"/>
      <c r="AX119" s="11"/>
      <c r="AY119" s="11"/>
    </row>
    <row r="121" spans="2:51" ht="14.25" customHeight="1" x14ac:dyDescent="0.2">
      <c r="AT121" s="11"/>
      <c r="AU121" s="11"/>
      <c r="AV121" s="11"/>
      <c r="AW121" s="11"/>
      <c r="AX121" s="11"/>
      <c r="AY121" s="11"/>
    </row>
    <row r="122" spans="2:51" ht="14.25" customHeight="1" x14ac:dyDescent="0.2">
      <c r="AT122" s="11"/>
      <c r="AU122" s="11"/>
      <c r="AV122" s="11"/>
      <c r="AW122" s="11"/>
      <c r="AX122" s="11"/>
      <c r="AY122" s="11"/>
    </row>
    <row r="124" spans="2:51" ht="14.25" customHeight="1" x14ac:dyDescent="0.2">
      <c r="AT124" s="11"/>
      <c r="AU124" s="11"/>
      <c r="AV124" s="11"/>
      <c r="AW124" s="11"/>
      <c r="AX124" s="11"/>
      <c r="AY124" s="11"/>
    </row>
    <row r="125" spans="2:51" ht="14.25" customHeight="1" x14ac:dyDescent="0.2">
      <c r="AT125" s="11"/>
      <c r="AU125" s="11"/>
      <c r="AV125" s="11"/>
      <c r="AW125" s="11"/>
      <c r="AX125" s="11"/>
      <c r="AY125" s="11"/>
    </row>
    <row r="127" spans="2:51" ht="14.25" customHeight="1" x14ac:dyDescent="0.2">
      <c r="B127" s="1" t="s">
        <v>67</v>
      </c>
      <c r="AW127" s="11"/>
      <c r="AX127" s="11"/>
      <c r="AY127" s="11"/>
    </row>
    <row r="128" spans="2:51" ht="14.25" customHeight="1" x14ac:dyDescent="0.2">
      <c r="AW128" s="11"/>
      <c r="AX128" s="11"/>
      <c r="AY128" s="11"/>
    </row>
    <row r="130" spans="12:12" ht="14.25" customHeight="1" x14ac:dyDescent="0.2">
      <c r="L130" s="1" t="s">
        <v>68</v>
      </c>
    </row>
    <row r="148" spans="2:2" ht="14.25" customHeight="1" x14ac:dyDescent="0.2">
      <c r="B148" s="1" t="s">
        <v>69</v>
      </c>
    </row>
    <row r="169" spans="2:2" ht="14.25" customHeight="1" x14ac:dyDescent="0.2">
      <c r="B169" s="1" t="s">
        <v>70</v>
      </c>
    </row>
  </sheetData>
  <mergeCells count="1">
    <mergeCell ref="AD3:AF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B12"/>
  <sheetViews>
    <sheetView topLeftCell="D1" zoomScale="80" zoomScaleNormal="80" workbookViewId="0">
      <selection activeCell="M54" sqref="M54"/>
    </sheetView>
  </sheetViews>
  <sheetFormatPr baseColWidth="10" defaultColWidth="9" defaultRowHeight="15" x14ac:dyDescent="0.2"/>
  <cols>
    <col min="1" max="17" width="9" style="1"/>
    <col min="18" max="21" width="9.1640625" style="1" customWidth="1"/>
    <col min="22" max="16384" width="9" style="1"/>
  </cols>
  <sheetData>
    <row r="2" spans="2:28" x14ac:dyDescent="0.2">
      <c r="B2" s="3"/>
      <c r="C2" s="1" t="s">
        <v>22</v>
      </c>
    </row>
    <row r="4" spans="2:28" x14ac:dyDescent="0.2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 x14ac:dyDescent="0.2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37</v>
      </c>
      <c r="S5" s="5" t="s">
        <v>37</v>
      </c>
      <c r="T5" s="5" t="s">
        <v>37</v>
      </c>
      <c r="U5" s="5" t="s">
        <v>37</v>
      </c>
    </row>
    <row r="6" spans="2:28" ht="32" x14ac:dyDescent="0.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 x14ac:dyDescent="0.2">
      <c r="B7" s="4" t="s">
        <v>0</v>
      </c>
      <c r="C7" s="8">
        <v>1079.9880000000001</v>
      </c>
      <c r="D7" s="8">
        <v>1079.9880000000001</v>
      </c>
      <c r="E7" s="8">
        <v>1897.2</v>
      </c>
      <c r="F7" s="8">
        <v>970.6</v>
      </c>
      <c r="G7" s="8">
        <v>970.6</v>
      </c>
      <c r="H7" s="8">
        <v>1450</v>
      </c>
      <c r="I7" s="8">
        <v>34.81</v>
      </c>
      <c r="J7" s="8">
        <v>34.81</v>
      </c>
      <c r="K7" s="8">
        <v>57.7</v>
      </c>
      <c r="L7" s="8">
        <v>154.80000000000001</v>
      </c>
      <c r="M7" s="8">
        <v>3232</v>
      </c>
      <c r="N7" s="8">
        <v>3232</v>
      </c>
      <c r="O7" s="7">
        <f t="shared" ref="O7:O12" si="0">M7-N7</f>
        <v>0</v>
      </c>
      <c r="P7" s="7">
        <f t="shared" ref="P7:P12" si="1">SUM(F7:L7)</f>
        <v>3673.3199999999997</v>
      </c>
      <c r="Q7" s="6">
        <f t="shared" ref="Q7:Q12" si="2">SUM(C7:E7)/P7</f>
        <v>1.1044983829342394</v>
      </c>
      <c r="R7" s="10">
        <f>SUM(F7:H7)</f>
        <v>3391.2</v>
      </c>
      <c r="S7" s="10">
        <f>SUM(I7:K7)</f>
        <v>127.32000000000001</v>
      </c>
      <c r="T7" s="10">
        <f>SUM(L7)</f>
        <v>154.80000000000001</v>
      </c>
      <c r="U7" s="10">
        <f>SUM(P7)</f>
        <v>3673.3199999999997</v>
      </c>
      <c r="W7" s="9"/>
      <c r="X7" s="9"/>
      <c r="Y7" s="9"/>
      <c r="Z7" s="9"/>
      <c r="AA7" s="9"/>
      <c r="AB7" s="9"/>
    </row>
    <row r="8" spans="2:28" x14ac:dyDescent="0.2">
      <c r="B8" s="4" t="s">
        <v>1</v>
      </c>
      <c r="C8" s="8">
        <v>1080</v>
      </c>
      <c r="D8" s="8">
        <v>1080</v>
      </c>
      <c r="E8" s="8">
        <v>1899</v>
      </c>
      <c r="F8" s="8">
        <v>528.29999999999995</v>
      </c>
      <c r="G8" s="8">
        <v>528.29999999999995</v>
      </c>
      <c r="H8" s="8">
        <v>1310</v>
      </c>
      <c r="I8" s="8">
        <v>34.81</v>
      </c>
      <c r="J8" s="8">
        <v>34.81</v>
      </c>
      <c r="K8" s="8">
        <v>57.7</v>
      </c>
      <c r="L8" s="8">
        <v>154.80000000000001</v>
      </c>
      <c r="M8" s="8">
        <v>3232</v>
      </c>
      <c r="N8" s="8">
        <v>3232</v>
      </c>
      <c r="O8" s="7">
        <f t="shared" si="0"/>
        <v>0</v>
      </c>
      <c r="P8" s="7">
        <f t="shared" si="1"/>
        <v>2648.72</v>
      </c>
      <c r="Q8" s="6">
        <f t="shared" si="2"/>
        <v>1.5324383098251233</v>
      </c>
      <c r="R8" s="10">
        <f t="shared" ref="R8:R12" si="3">SUM(F8:H8)</f>
        <v>2366.6</v>
      </c>
      <c r="S8" s="10">
        <f t="shared" ref="S8:S12" si="4">SUM(I8:K8)</f>
        <v>127.32000000000001</v>
      </c>
      <c r="T8" s="10">
        <f t="shared" ref="T8:T12" si="5">SUM(L8)</f>
        <v>154.80000000000001</v>
      </c>
      <c r="U8" s="10">
        <f t="shared" ref="U8:U12" si="6">SUM(P8)</f>
        <v>2648.72</v>
      </c>
      <c r="W8" s="9"/>
      <c r="X8" s="9"/>
      <c r="Y8" s="9"/>
      <c r="Z8" s="9"/>
      <c r="AA8" s="9"/>
      <c r="AB8" s="9"/>
    </row>
    <row r="9" spans="2:28" x14ac:dyDescent="0.2">
      <c r="B9" s="4" t="s">
        <v>2</v>
      </c>
      <c r="C9" s="8">
        <v>608.81183999999996</v>
      </c>
      <c r="D9" s="8">
        <v>608.81183999999996</v>
      </c>
      <c r="E9" s="8">
        <v>0</v>
      </c>
      <c r="F9" s="8">
        <v>406.2</v>
      </c>
      <c r="G9" s="8">
        <v>406.2</v>
      </c>
      <c r="H9" s="8">
        <v>0</v>
      </c>
      <c r="I9" s="8">
        <v>34.81</v>
      </c>
      <c r="J9" s="8">
        <v>34.81</v>
      </c>
      <c r="K9" s="8">
        <v>0</v>
      </c>
      <c r="L9" s="8">
        <v>46.43</v>
      </c>
      <c r="M9" s="8">
        <v>1720</v>
      </c>
      <c r="N9" s="8">
        <v>969.6</v>
      </c>
      <c r="O9" s="7">
        <f t="shared" si="0"/>
        <v>750.4</v>
      </c>
      <c r="P9" s="7">
        <f t="shared" si="1"/>
        <v>928.44999999999993</v>
      </c>
      <c r="Q9" s="6">
        <f t="shared" si="2"/>
        <v>1.3114585384242554</v>
      </c>
      <c r="R9" s="10">
        <f t="shared" si="3"/>
        <v>812.4</v>
      </c>
      <c r="S9" s="10">
        <f t="shared" si="4"/>
        <v>69.62</v>
      </c>
      <c r="T9" s="10">
        <f t="shared" si="5"/>
        <v>46.43</v>
      </c>
      <c r="U9" s="10">
        <f t="shared" si="6"/>
        <v>928.44999999999993</v>
      </c>
      <c r="W9" s="9"/>
      <c r="X9" s="9"/>
      <c r="Y9" s="9"/>
      <c r="Z9" s="9"/>
      <c r="AA9" s="9"/>
      <c r="AB9" s="9"/>
    </row>
    <row r="10" spans="2:28" x14ac:dyDescent="0.2">
      <c r="B10" s="4" t="s">
        <v>3</v>
      </c>
      <c r="C10" s="8">
        <v>608.81183999999996</v>
      </c>
      <c r="D10" s="8">
        <v>608.81183999999996</v>
      </c>
      <c r="E10" s="8">
        <v>0</v>
      </c>
      <c r="F10" s="8">
        <v>406.2</v>
      </c>
      <c r="G10" s="8">
        <v>406.2</v>
      </c>
      <c r="H10" s="8">
        <v>0</v>
      </c>
      <c r="I10" s="8">
        <v>34.81</v>
      </c>
      <c r="J10" s="8">
        <v>34.81</v>
      </c>
      <c r="K10" s="8">
        <v>0</v>
      </c>
      <c r="L10" s="8">
        <v>28.93</v>
      </c>
      <c r="M10" s="8">
        <v>1720</v>
      </c>
      <c r="N10" s="8">
        <v>484.8</v>
      </c>
      <c r="O10" s="7">
        <f t="shared" si="0"/>
        <v>1235.2</v>
      </c>
      <c r="P10" s="7">
        <f t="shared" si="1"/>
        <v>910.94999999999993</v>
      </c>
      <c r="Q10" s="6">
        <f t="shared" si="2"/>
        <v>1.3366525934464022</v>
      </c>
      <c r="R10" s="10">
        <f t="shared" si="3"/>
        <v>812.4</v>
      </c>
      <c r="S10" s="10">
        <f t="shared" si="4"/>
        <v>69.62</v>
      </c>
      <c r="T10" s="10">
        <f t="shared" si="5"/>
        <v>28.93</v>
      </c>
      <c r="U10" s="10">
        <f t="shared" si="6"/>
        <v>910.94999999999993</v>
      </c>
      <c r="W10" s="9"/>
      <c r="X10" s="9"/>
      <c r="Y10" s="9"/>
      <c r="Z10" s="9"/>
      <c r="AA10" s="9"/>
      <c r="AB10" s="9"/>
    </row>
    <row r="11" spans="2:28" x14ac:dyDescent="0.2">
      <c r="B11" s="4" t="s">
        <v>4</v>
      </c>
      <c r="C11" s="8">
        <v>608.81183999999996</v>
      </c>
      <c r="D11" s="8">
        <v>608.81183999999996</v>
      </c>
      <c r="E11" s="8">
        <v>0</v>
      </c>
      <c r="F11" s="8">
        <v>406.2</v>
      </c>
      <c r="G11" s="8">
        <v>406.2</v>
      </c>
      <c r="H11" s="8">
        <v>0</v>
      </c>
      <c r="I11" s="8">
        <v>34.81</v>
      </c>
      <c r="J11" s="8">
        <v>34.81</v>
      </c>
      <c r="K11" s="8">
        <v>0</v>
      </c>
      <c r="L11" s="8">
        <v>79.040000000000006</v>
      </c>
      <c r="M11" s="8">
        <v>1720</v>
      </c>
      <c r="N11" s="8">
        <v>1616</v>
      </c>
      <c r="O11" s="7">
        <f t="shared" si="0"/>
        <v>104</v>
      </c>
      <c r="P11" s="7">
        <f t="shared" si="1"/>
        <v>961.06</v>
      </c>
      <c r="Q11" s="6">
        <f t="shared" si="2"/>
        <v>1.2669590660312571</v>
      </c>
      <c r="R11" s="10">
        <f t="shared" si="3"/>
        <v>812.4</v>
      </c>
      <c r="S11" s="10">
        <f t="shared" si="4"/>
        <v>69.62</v>
      </c>
      <c r="T11" s="10">
        <f t="shared" si="5"/>
        <v>79.040000000000006</v>
      </c>
      <c r="U11" s="10">
        <f t="shared" si="6"/>
        <v>961.06</v>
      </c>
      <c r="W11" s="9"/>
      <c r="X11" s="9"/>
      <c r="Y11" s="9"/>
      <c r="Z11" s="9"/>
      <c r="AA11" s="9"/>
      <c r="AB11" s="9"/>
    </row>
    <row r="12" spans="2:28" x14ac:dyDescent="0.2">
      <c r="B12" s="4" t="s">
        <v>5</v>
      </c>
      <c r="C12" s="8">
        <v>324.10000000000002</v>
      </c>
      <c r="D12" s="8">
        <v>324.10000000000002</v>
      </c>
      <c r="E12" s="8">
        <v>569.79999999999995</v>
      </c>
      <c r="F12" s="8">
        <v>205.7</v>
      </c>
      <c r="G12" s="8">
        <v>205.7</v>
      </c>
      <c r="H12" s="8">
        <v>422.9</v>
      </c>
      <c r="I12" s="8">
        <v>34.81</v>
      </c>
      <c r="J12" s="8">
        <v>34.81</v>
      </c>
      <c r="K12" s="8">
        <v>57.7</v>
      </c>
      <c r="L12" s="8">
        <v>46.43</v>
      </c>
      <c r="M12" s="8">
        <v>3232</v>
      </c>
      <c r="N12" s="8">
        <v>969.6</v>
      </c>
      <c r="O12" s="7">
        <f t="shared" si="0"/>
        <v>2262.4</v>
      </c>
      <c r="P12" s="7">
        <f t="shared" si="1"/>
        <v>1008.0499999999998</v>
      </c>
      <c r="Q12" s="6">
        <f t="shared" si="2"/>
        <v>1.2082733991369479</v>
      </c>
      <c r="R12" s="10">
        <f t="shared" si="3"/>
        <v>834.3</v>
      </c>
      <c r="S12" s="10">
        <f t="shared" si="4"/>
        <v>127.32000000000001</v>
      </c>
      <c r="T12" s="10">
        <f t="shared" si="5"/>
        <v>46.43</v>
      </c>
      <c r="U12" s="10">
        <f t="shared" si="6"/>
        <v>1008.0499999999998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2E06-C85C-D845-A0EB-BF98FEDD438A}">
  <dimension ref="B2:AB12"/>
  <sheetViews>
    <sheetView zoomScale="112" zoomScaleNormal="80" workbookViewId="0">
      <selection activeCell="I16" sqref="I16"/>
    </sheetView>
  </sheetViews>
  <sheetFormatPr baseColWidth="10" defaultColWidth="9" defaultRowHeight="15" x14ac:dyDescent="0.2"/>
  <cols>
    <col min="1" max="17" width="9" style="1"/>
    <col min="18" max="21" width="9.1640625" style="1" customWidth="1"/>
    <col min="22" max="16384" width="9" style="1"/>
  </cols>
  <sheetData>
    <row r="2" spans="2:28" x14ac:dyDescent="0.2">
      <c r="B2" s="3"/>
      <c r="C2" s="1" t="s">
        <v>22</v>
      </c>
    </row>
    <row r="4" spans="2:28" x14ac:dyDescent="0.2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14</v>
      </c>
      <c r="S4" s="18"/>
      <c r="T4" s="18"/>
      <c r="U4" s="18"/>
    </row>
    <row r="5" spans="2:28" ht="16" x14ac:dyDescent="0.2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7</v>
      </c>
      <c r="R5" s="5" t="s">
        <v>6</v>
      </c>
      <c r="S5" s="5" t="s">
        <v>6</v>
      </c>
      <c r="T5" s="5" t="s">
        <v>6</v>
      </c>
      <c r="U5" s="5" t="s">
        <v>6</v>
      </c>
    </row>
    <row r="6" spans="2:28" ht="32" x14ac:dyDescent="0.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15</v>
      </c>
    </row>
    <row r="7" spans="2:28" x14ac:dyDescent="0.2">
      <c r="B7" s="4" t="s">
        <v>0</v>
      </c>
      <c r="C7" s="8">
        <v>1101.8838172376556</v>
      </c>
      <c r="D7" s="8">
        <v>1101.8838172376556</v>
      </c>
      <c r="E7" s="8">
        <v>1936.4225432169565</v>
      </c>
      <c r="F7" s="8">
        <v>997.52837566058429</v>
      </c>
      <c r="G7" s="8">
        <v>997.52837566058429</v>
      </c>
      <c r="H7" s="8">
        <v>1507.9465367647108</v>
      </c>
      <c r="I7" s="8"/>
      <c r="J7" s="8"/>
      <c r="K7" s="8"/>
      <c r="L7" s="8">
        <v>274.73424</v>
      </c>
      <c r="M7" s="8">
        <v>3230.4040560503222</v>
      </c>
      <c r="N7" s="8">
        <v>3230.4040560503222</v>
      </c>
      <c r="O7" s="7">
        <f t="shared" ref="O7:O12" si="0">M7-N7</f>
        <v>0</v>
      </c>
      <c r="P7" s="7">
        <f t="shared" ref="P7:P12" si="1">SUM(F7:L7)</f>
        <v>3777.7375280858796</v>
      </c>
      <c r="Q7" s="6">
        <f t="shared" ref="Q7:Q12" si="2">SUM(C7:E7)/P7</f>
        <v>1.0959443706482268</v>
      </c>
      <c r="R7" s="10">
        <f>SUM(F7:H7)</f>
        <v>3503.0032880858794</v>
      </c>
      <c r="S7" s="10">
        <f>SUM(I7:K7)</f>
        <v>0</v>
      </c>
      <c r="T7" s="10">
        <f>SUM(L7)</f>
        <v>274.73424</v>
      </c>
      <c r="U7" s="10">
        <f>SUM(P7)</f>
        <v>3777.7375280858796</v>
      </c>
      <c r="W7" s="9"/>
      <c r="X7" s="9"/>
      <c r="Y7" s="9"/>
      <c r="Z7" s="9"/>
      <c r="AA7" s="9"/>
      <c r="AB7" s="9"/>
    </row>
    <row r="8" spans="2:28" x14ac:dyDescent="0.2">
      <c r="B8" s="4" t="s">
        <v>1</v>
      </c>
      <c r="C8" s="8">
        <v>1101.8838172376556</v>
      </c>
      <c r="D8" s="8">
        <v>1101.8838172376556</v>
      </c>
      <c r="E8" s="8">
        <v>1936.4225432169565</v>
      </c>
      <c r="F8" s="8">
        <v>688.30987154083596</v>
      </c>
      <c r="G8" s="8">
        <v>688.30987154083596</v>
      </c>
      <c r="H8" s="8">
        <v>1507.9465367647108</v>
      </c>
      <c r="I8" s="8"/>
      <c r="J8" s="8"/>
      <c r="K8" s="8"/>
      <c r="L8" s="8">
        <v>274.73424</v>
      </c>
      <c r="M8" s="8">
        <v>3230.4040560503222</v>
      </c>
      <c r="N8" s="8">
        <v>3230.4040560503222</v>
      </c>
      <c r="O8" s="7">
        <f t="shared" si="0"/>
        <v>0</v>
      </c>
      <c r="P8" s="7">
        <f t="shared" si="1"/>
        <v>3159.3005198463825</v>
      </c>
      <c r="Q8" s="6">
        <f t="shared" si="2"/>
        <v>1.3104768450117497</v>
      </c>
      <c r="R8" s="10">
        <f t="shared" ref="R8:R12" si="3">SUM(F8:H8)</f>
        <v>2884.5662798463827</v>
      </c>
      <c r="S8" s="10">
        <f t="shared" ref="S8:S12" si="4">SUM(I8:K8)</f>
        <v>0</v>
      </c>
      <c r="T8" s="10">
        <f t="shared" ref="T8:T12" si="5">SUM(L8)</f>
        <v>274.73424</v>
      </c>
      <c r="U8" s="10">
        <f t="shared" ref="U8:U12" si="6">SUM(P8)</f>
        <v>3159.3005198463825</v>
      </c>
      <c r="W8" s="9"/>
      <c r="X8" s="9"/>
      <c r="Y8" s="9"/>
      <c r="Z8" s="9"/>
      <c r="AA8" s="9"/>
      <c r="AB8" s="9"/>
    </row>
    <row r="9" spans="2:28" x14ac:dyDescent="0.2">
      <c r="B9" s="4" t="s">
        <v>2</v>
      </c>
      <c r="C9" s="8">
        <v>621.58883317618677</v>
      </c>
      <c r="D9" s="8">
        <v>621.58883317618677</v>
      </c>
      <c r="E9" s="8">
        <v>0</v>
      </c>
      <c r="F9" s="8">
        <v>437.69453102104853</v>
      </c>
      <c r="G9" s="8">
        <v>437.69453102104853</v>
      </c>
      <c r="H9" s="8">
        <v>0</v>
      </c>
      <c r="I9" s="8"/>
      <c r="J9" s="8"/>
      <c r="K9" s="8"/>
      <c r="L9" s="8">
        <v>85.865530949126921</v>
      </c>
      <c r="M9" s="8">
        <v>969.12108085603791</v>
      </c>
      <c r="N9" s="8">
        <v>969.12108085603791</v>
      </c>
      <c r="O9" s="7">
        <f t="shared" si="0"/>
        <v>0</v>
      </c>
      <c r="P9" s="7">
        <f t="shared" si="1"/>
        <v>961.25459299122394</v>
      </c>
      <c r="Q9" s="6">
        <f t="shared" si="2"/>
        <v>1.2932865813247911</v>
      </c>
      <c r="R9" s="10">
        <f t="shared" si="3"/>
        <v>875.38906204209707</v>
      </c>
      <c r="S9" s="10">
        <f t="shared" si="4"/>
        <v>0</v>
      </c>
      <c r="T9" s="10">
        <f t="shared" si="5"/>
        <v>85.865530949126921</v>
      </c>
      <c r="U9" s="10">
        <f t="shared" si="6"/>
        <v>961.25459299122394</v>
      </c>
      <c r="W9" s="9"/>
      <c r="X9" s="9"/>
      <c r="Y9" s="9"/>
      <c r="Z9" s="9"/>
      <c r="AA9" s="9"/>
      <c r="AB9" s="9"/>
    </row>
    <row r="10" spans="2:28" x14ac:dyDescent="0.2">
      <c r="B10" s="4" t="s">
        <v>3</v>
      </c>
      <c r="C10" s="8">
        <v>616.65398661980157</v>
      </c>
      <c r="D10" s="8">
        <v>616.65398661980157</v>
      </c>
      <c r="E10" s="8">
        <v>0</v>
      </c>
      <c r="F10" s="8">
        <v>432.77072682177572</v>
      </c>
      <c r="G10" s="8">
        <v>432.77072682177572</v>
      </c>
      <c r="H10" s="8">
        <v>0</v>
      </c>
      <c r="I10" s="8"/>
      <c r="J10" s="8"/>
      <c r="K10" s="8"/>
      <c r="L10" s="8">
        <v>60.159060212954628</v>
      </c>
      <c r="M10" s="8">
        <v>484.55964859428121</v>
      </c>
      <c r="N10" s="8">
        <v>484.55964859428121</v>
      </c>
      <c r="O10" s="7">
        <f t="shared" si="0"/>
        <v>0</v>
      </c>
      <c r="P10" s="7">
        <f t="shared" si="1"/>
        <v>925.70051385650606</v>
      </c>
      <c r="Q10" s="6">
        <f t="shared" si="2"/>
        <v>1.332296952176889</v>
      </c>
      <c r="R10" s="10">
        <f t="shared" si="3"/>
        <v>865.54145364355145</v>
      </c>
      <c r="S10" s="10">
        <f t="shared" si="4"/>
        <v>0</v>
      </c>
      <c r="T10" s="10">
        <f t="shared" si="5"/>
        <v>60.159060212954628</v>
      </c>
      <c r="U10" s="10">
        <f t="shared" si="6"/>
        <v>925.70051385650606</v>
      </c>
      <c r="W10" s="9"/>
      <c r="X10" s="9"/>
      <c r="Y10" s="9"/>
      <c r="Z10" s="9"/>
      <c r="AA10" s="9"/>
      <c r="AB10" s="9"/>
    </row>
    <row r="11" spans="2:28" x14ac:dyDescent="0.2">
      <c r="B11" s="4" t="s">
        <v>4</v>
      </c>
      <c r="C11" s="8">
        <v>633.12568662290039</v>
      </c>
      <c r="D11" s="8">
        <v>633.12568662290039</v>
      </c>
      <c r="E11" s="8">
        <v>0</v>
      </c>
      <c r="F11" s="8">
        <v>449.31093044458703</v>
      </c>
      <c r="G11" s="8">
        <v>449.31093044458703</v>
      </c>
      <c r="H11" s="8">
        <v>0</v>
      </c>
      <c r="I11" s="8"/>
      <c r="J11" s="8"/>
      <c r="K11" s="8"/>
      <c r="L11" s="8">
        <v>154.59341474173206</v>
      </c>
      <c r="M11" s="8">
        <v>1615.2012068744698</v>
      </c>
      <c r="N11" s="8">
        <v>1615.2012068744698</v>
      </c>
      <c r="O11" s="7">
        <f t="shared" si="0"/>
        <v>0</v>
      </c>
      <c r="P11" s="7">
        <f t="shared" si="1"/>
        <v>1053.215275630906</v>
      </c>
      <c r="Q11" s="6">
        <f t="shared" si="2"/>
        <v>1.2022721304410251</v>
      </c>
      <c r="R11" s="10">
        <f t="shared" si="3"/>
        <v>898.62186088917406</v>
      </c>
      <c r="S11" s="10">
        <f t="shared" si="4"/>
        <v>0</v>
      </c>
      <c r="T11" s="10">
        <f t="shared" si="5"/>
        <v>154.59341474173206</v>
      </c>
      <c r="U11" s="10">
        <f t="shared" si="6"/>
        <v>1053.215275630906</v>
      </c>
      <c r="W11" s="9"/>
      <c r="X11" s="9"/>
      <c r="Y11" s="9"/>
      <c r="Z11" s="9"/>
      <c r="AA11" s="9"/>
      <c r="AB11" s="9"/>
    </row>
    <row r="12" spans="2:28" x14ac:dyDescent="0.2">
      <c r="B12" s="4" t="s">
        <v>5</v>
      </c>
      <c r="C12" s="8">
        <v>330.7924384923445</v>
      </c>
      <c r="D12" s="8">
        <v>330.7924384923445</v>
      </c>
      <c r="E12" s="8">
        <v>581.59278936768601</v>
      </c>
      <c r="F12" s="8">
        <v>193.63807400053432</v>
      </c>
      <c r="G12" s="8">
        <v>193.63807400053432</v>
      </c>
      <c r="H12" s="8">
        <v>451.70426139966457</v>
      </c>
      <c r="I12" s="8"/>
      <c r="J12" s="8"/>
      <c r="K12" s="8"/>
      <c r="L12" s="8">
        <v>85.865530949126921</v>
      </c>
      <c r="M12" s="8">
        <v>969.12108085603791</v>
      </c>
      <c r="N12" s="8">
        <v>969.12108085603791</v>
      </c>
      <c r="O12" s="7">
        <f t="shared" si="0"/>
        <v>0</v>
      </c>
      <c r="P12" s="7">
        <f t="shared" si="1"/>
        <v>924.84594034986003</v>
      </c>
      <c r="Q12" s="6">
        <f t="shared" si="2"/>
        <v>1.344199733289734</v>
      </c>
      <c r="R12" s="10">
        <f t="shared" si="3"/>
        <v>838.98040940073315</v>
      </c>
      <c r="S12" s="10">
        <f t="shared" si="4"/>
        <v>0</v>
      </c>
      <c r="T12" s="10">
        <f t="shared" si="5"/>
        <v>85.865530949126921</v>
      </c>
      <c r="U12" s="10">
        <f t="shared" si="6"/>
        <v>924.84594034986003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12"/>
  <sheetViews>
    <sheetView zoomScale="112" zoomScaleNormal="80" workbookViewId="0">
      <selection activeCell="C7" sqref="C7:N12"/>
    </sheetView>
  </sheetViews>
  <sheetFormatPr baseColWidth="10" defaultColWidth="9" defaultRowHeight="15" x14ac:dyDescent="0.2"/>
  <cols>
    <col min="1" max="17" width="9" style="1"/>
    <col min="18" max="21" width="9.1640625" style="1" customWidth="1"/>
    <col min="22" max="16384" width="9" style="1"/>
  </cols>
  <sheetData>
    <row r="2" spans="2:28" x14ac:dyDescent="0.2">
      <c r="B2" s="3"/>
      <c r="C2" s="1" t="s">
        <v>22</v>
      </c>
    </row>
    <row r="4" spans="2:28" x14ac:dyDescent="0.2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 x14ac:dyDescent="0.2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 x14ac:dyDescent="0.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 x14ac:dyDescent="0.2">
      <c r="B7" s="4" t="s">
        <v>0</v>
      </c>
      <c r="C7" s="8">
        <v>1091.2586073641642</v>
      </c>
      <c r="D7" s="8">
        <v>1091.2586073641642</v>
      </c>
      <c r="E7" s="8">
        <v>1917.750070127167</v>
      </c>
      <c r="F7" s="8">
        <v>997.52837566058429</v>
      </c>
      <c r="G7" s="8">
        <v>997.52837566058429</v>
      </c>
      <c r="H7" s="8">
        <v>1487.3293389084529</v>
      </c>
      <c r="I7" s="8"/>
      <c r="J7" s="8"/>
      <c r="K7" s="8"/>
      <c r="L7" s="8">
        <v>149.12304</v>
      </c>
      <c r="M7" s="8">
        <v>3230.4104116373337</v>
      </c>
      <c r="N7" s="8">
        <v>3230.4104116373337</v>
      </c>
      <c r="O7" s="7">
        <f t="shared" ref="O7:O12" si="0">M7-N7</f>
        <v>0</v>
      </c>
      <c r="P7" s="7">
        <f t="shared" ref="P7:P12" si="1">SUM(F7:L7)</f>
        <v>3631.5091302296214</v>
      </c>
      <c r="Q7" s="6">
        <f t="shared" ref="Q7:Q12" si="2">SUM(C7:E7)/P7</f>
        <v>1.1290808140130533</v>
      </c>
      <c r="R7" s="10">
        <f>SUM(F7:H7)</f>
        <v>3482.3860902296215</v>
      </c>
      <c r="S7" s="10">
        <f>SUM(I7:K7)</f>
        <v>0</v>
      </c>
      <c r="T7" s="10">
        <f>SUM(L7)</f>
        <v>149.12304</v>
      </c>
      <c r="U7" s="10">
        <f>SUM(P7)</f>
        <v>3631.5091302296214</v>
      </c>
      <c r="W7" s="9"/>
      <c r="X7" s="9"/>
      <c r="Y7" s="9"/>
      <c r="Z7" s="9"/>
      <c r="AA7" s="9"/>
      <c r="AB7" s="9"/>
    </row>
    <row r="8" spans="2:28" x14ac:dyDescent="0.2">
      <c r="B8" s="4" t="s">
        <v>1</v>
      </c>
      <c r="C8" s="8">
        <v>1091.2586073641642</v>
      </c>
      <c r="D8" s="8">
        <v>1091.2586073641642</v>
      </c>
      <c r="E8" s="8">
        <v>1917.750070127167</v>
      </c>
      <c r="F8" s="8">
        <v>677.87263534969145</v>
      </c>
      <c r="G8" s="8">
        <v>677.87263534969145</v>
      </c>
      <c r="H8" s="8">
        <v>1487.3293389084529</v>
      </c>
      <c r="I8" s="8"/>
      <c r="J8" s="8"/>
      <c r="K8" s="8"/>
      <c r="L8" s="8">
        <v>149.12304</v>
      </c>
      <c r="M8" s="8">
        <v>3230.4104116373337</v>
      </c>
      <c r="N8" s="8">
        <v>3230.4104116373337</v>
      </c>
      <c r="O8" s="7">
        <f t="shared" si="0"/>
        <v>0</v>
      </c>
      <c r="P8" s="7">
        <f t="shared" si="1"/>
        <v>2992.1976496078355</v>
      </c>
      <c r="Q8" s="6">
        <f t="shared" si="2"/>
        <v>1.3703196663472035</v>
      </c>
      <c r="R8" s="10">
        <f t="shared" ref="R8:R12" si="3">SUM(F8:H8)</f>
        <v>2843.0746096078356</v>
      </c>
      <c r="S8" s="10">
        <f t="shared" ref="S8:S12" si="4">SUM(I8:K8)</f>
        <v>0</v>
      </c>
      <c r="T8" s="10">
        <f t="shared" ref="T8:T12" si="5">SUM(L8)</f>
        <v>149.12304</v>
      </c>
      <c r="U8" s="10">
        <f t="shared" ref="U8:U12" si="6">SUM(P8)</f>
        <v>2992.1976496078355</v>
      </c>
      <c r="W8" s="9"/>
      <c r="X8" s="9"/>
      <c r="Y8" s="9"/>
      <c r="Z8" s="9"/>
      <c r="AA8" s="9"/>
      <c r="AB8" s="9"/>
    </row>
    <row r="9" spans="2:28" x14ac:dyDescent="0.2">
      <c r="B9" s="4" t="s">
        <v>2</v>
      </c>
      <c r="C9" s="8">
        <v>615.04007307020288</v>
      </c>
      <c r="D9" s="8">
        <v>615.04007307020288</v>
      </c>
      <c r="E9" s="8">
        <v>0</v>
      </c>
      <c r="F9" s="8">
        <v>431.16628456583857</v>
      </c>
      <c r="G9" s="8">
        <v>431.16628456583857</v>
      </c>
      <c r="H9" s="8">
        <v>0</v>
      </c>
      <c r="I9" s="8"/>
      <c r="J9" s="8"/>
      <c r="K9" s="8"/>
      <c r="L9" s="8">
        <v>44.736912000484686</v>
      </c>
      <c r="M9" s="8">
        <v>969.12316548930005</v>
      </c>
      <c r="N9" s="8">
        <v>969.12316548930005</v>
      </c>
      <c r="O9" s="7">
        <f t="shared" si="0"/>
        <v>0</v>
      </c>
      <c r="P9" s="7">
        <f t="shared" si="1"/>
        <v>907.06948113216185</v>
      </c>
      <c r="Q9" s="6">
        <f t="shared" si="2"/>
        <v>1.356103552955036</v>
      </c>
      <c r="R9" s="10">
        <f t="shared" si="3"/>
        <v>862.33256913167713</v>
      </c>
      <c r="S9" s="10">
        <f t="shared" si="4"/>
        <v>0</v>
      </c>
      <c r="T9" s="10">
        <f t="shared" si="5"/>
        <v>44.736912000484686</v>
      </c>
      <c r="U9" s="10">
        <f t="shared" si="6"/>
        <v>907.06948113216185</v>
      </c>
      <c r="W9" s="9"/>
      <c r="X9" s="9"/>
      <c r="Y9" s="9"/>
      <c r="Z9" s="9"/>
      <c r="AA9" s="9"/>
      <c r="AB9" s="9"/>
    </row>
    <row r="10" spans="2:28" x14ac:dyDescent="0.2">
      <c r="B10" s="4" t="s">
        <v>3</v>
      </c>
      <c r="C10" s="8">
        <v>610.57828497029755</v>
      </c>
      <c r="D10" s="8">
        <v>610.57828497029755</v>
      </c>
      <c r="E10" s="8">
        <v>0</v>
      </c>
      <c r="F10" s="8">
        <v>426.74571062760299</v>
      </c>
      <c r="G10" s="8">
        <v>426.74571062760299</v>
      </c>
      <c r="H10" s="8">
        <v>0</v>
      </c>
      <c r="I10" s="8"/>
      <c r="J10" s="8"/>
      <c r="K10" s="8"/>
      <c r="L10" s="8">
        <v>22.368456000144448</v>
      </c>
      <c r="M10" s="8">
        <v>484.56158274535977</v>
      </c>
      <c r="N10" s="8">
        <v>484.56158274535977</v>
      </c>
      <c r="O10" s="7">
        <f t="shared" si="0"/>
        <v>0</v>
      </c>
      <c r="P10" s="7">
        <f t="shared" si="1"/>
        <v>875.8598772553504</v>
      </c>
      <c r="Q10" s="6">
        <f t="shared" si="2"/>
        <v>1.3942373679306879</v>
      </c>
      <c r="R10" s="10">
        <f t="shared" si="3"/>
        <v>853.49142125520598</v>
      </c>
      <c r="S10" s="10">
        <f t="shared" si="4"/>
        <v>0</v>
      </c>
      <c r="T10" s="10">
        <f t="shared" si="5"/>
        <v>22.368456000144448</v>
      </c>
      <c r="U10" s="10">
        <f t="shared" si="6"/>
        <v>875.8598772553504</v>
      </c>
      <c r="W10" s="9"/>
      <c r="X10" s="9"/>
      <c r="Y10" s="9"/>
      <c r="Z10" s="9"/>
      <c r="AA10" s="9"/>
      <c r="AB10" s="9"/>
    </row>
    <row r="11" spans="2:28" x14ac:dyDescent="0.2">
      <c r="B11" s="4" t="s">
        <v>4</v>
      </c>
      <c r="C11" s="8">
        <v>620.33723573360032</v>
      </c>
      <c r="D11" s="8">
        <v>620.33723573360032</v>
      </c>
      <c r="E11" s="8">
        <v>0</v>
      </c>
      <c r="F11" s="8">
        <v>436.44317824999456</v>
      </c>
      <c r="G11" s="8">
        <v>436.44317824999456</v>
      </c>
      <c r="H11" s="8">
        <v>0</v>
      </c>
      <c r="I11" s="8"/>
      <c r="J11" s="8"/>
      <c r="K11" s="8"/>
      <c r="L11" s="8">
        <v>74.561520000996879</v>
      </c>
      <c r="M11" s="8">
        <v>1615.2052758141419</v>
      </c>
      <c r="N11" s="8">
        <v>1615.2052758141419</v>
      </c>
      <c r="O11" s="7">
        <f t="shared" si="0"/>
        <v>0</v>
      </c>
      <c r="P11" s="7">
        <f t="shared" si="1"/>
        <v>947.44787650098601</v>
      </c>
      <c r="Q11" s="6">
        <f t="shared" si="2"/>
        <v>1.3094910044541215</v>
      </c>
      <c r="R11" s="10">
        <f t="shared" si="3"/>
        <v>872.88635649998912</v>
      </c>
      <c r="S11" s="10">
        <f t="shared" si="4"/>
        <v>0</v>
      </c>
      <c r="T11" s="10">
        <f t="shared" si="5"/>
        <v>74.561520000996879</v>
      </c>
      <c r="U11" s="10">
        <f t="shared" si="6"/>
        <v>947.44787650098601</v>
      </c>
      <c r="W11" s="9"/>
      <c r="X11" s="9"/>
      <c r="Y11" s="9"/>
      <c r="Z11" s="9"/>
      <c r="AA11" s="9"/>
      <c r="AB11" s="9"/>
    </row>
    <row r="12" spans="2:28" x14ac:dyDescent="0.2">
      <c r="B12" s="4" t="s">
        <v>5</v>
      </c>
      <c r="C12" s="8">
        <v>615.04007307020288</v>
      </c>
      <c r="D12" s="8">
        <v>615.04007307020288</v>
      </c>
      <c r="E12" s="8">
        <v>0</v>
      </c>
      <c r="F12" s="8">
        <v>431.16628456583857</v>
      </c>
      <c r="G12" s="8">
        <v>431.16628456583857</v>
      </c>
      <c r="H12" s="8">
        <v>0</v>
      </c>
      <c r="I12" s="8"/>
      <c r="J12" s="8"/>
      <c r="K12" s="8"/>
      <c r="L12" s="8">
        <v>44.736912000484686</v>
      </c>
      <c r="M12" s="8">
        <v>969.12316548930005</v>
      </c>
      <c r="N12" s="8">
        <v>969.12316548930005</v>
      </c>
      <c r="O12" s="7">
        <f t="shared" si="0"/>
        <v>0</v>
      </c>
      <c r="P12" s="7">
        <f t="shared" si="1"/>
        <v>907.06948113216185</v>
      </c>
      <c r="Q12" s="6">
        <f t="shared" si="2"/>
        <v>1.356103552955036</v>
      </c>
      <c r="R12" s="10">
        <f t="shared" si="3"/>
        <v>862.33256913167713</v>
      </c>
      <c r="S12" s="10">
        <f t="shared" si="4"/>
        <v>0</v>
      </c>
      <c r="T12" s="10">
        <f t="shared" si="5"/>
        <v>44.736912000484686</v>
      </c>
      <c r="U12" s="10">
        <f t="shared" si="6"/>
        <v>907.06948113216185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DD7D-B613-2F4E-86E3-8F504667368C}">
  <dimension ref="B2:AB12"/>
  <sheetViews>
    <sheetView zoomScale="112" zoomScaleNormal="80" workbookViewId="0">
      <selection activeCell="I14" sqref="I14"/>
    </sheetView>
  </sheetViews>
  <sheetFormatPr baseColWidth="10" defaultColWidth="9" defaultRowHeight="15" x14ac:dyDescent="0.2"/>
  <cols>
    <col min="1" max="17" width="9" style="1"/>
    <col min="18" max="21" width="9.1640625" style="1" customWidth="1"/>
    <col min="22" max="16384" width="9" style="1"/>
  </cols>
  <sheetData>
    <row r="2" spans="2:28" x14ac:dyDescent="0.2">
      <c r="B2" s="3"/>
      <c r="C2" s="1" t="s">
        <v>22</v>
      </c>
    </row>
    <row r="4" spans="2:28" x14ac:dyDescent="0.2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14</v>
      </c>
      <c r="S4" s="18"/>
      <c r="T4" s="18"/>
      <c r="U4" s="18"/>
    </row>
    <row r="5" spans="2:28" ht="16" x14ac:dyDescent="0.2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7</v>
      </c>
      <c r="R5" s="5" t="s">
        <v>6</v>
      </c>
      <c r="S5" s="5" t="s">
        <v>6</v>
      </c>
      <c r="T5" s="5" t="s">
        <v>6</v>
      </c>
      <c r="U5" s="5" t="s">
        <v>6</v>
      </c>
    </row>
    <row r="6" spans="2:28" ht="32" x14ac:dyDescent="0.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15</v>
      </c>
    </row>
    <row r="7" spans="2:28" x14ac:dyDescent="0.2">
      <c r="B7" s="4" t="s">
        <v>0</v>
      </c>
      <c r="C7" s="8">
        <v>1091.2586073641642</v>
      </c>
      <c r="D7" s="8">
        <v>1091.2586073641642</v>
      </c>
      <c r="E7" s="8">
        <v>1917.750070127167</v>
      </c>
      <c r="F7" s="8">
        <v>1011.2127288926218</v>
      </c>
      <c r="G7" s="8">
        <v>1011.2127288926218</v>
      </c>
      <c r="H7" s="8">
        <v>2219.6601958368765</v>
      </c>
      <c r="I7" s="8"/>
      <c r="J7" s="8"/>
      <c r="K7" s="8"/>
      <c r="L7" s="8">
        <v>149.12304</v>
      </c>
      <c r="M7" s="8">
        <v>3230.4104116373337</v>
      </c>
      <c r="N7" s="8">
        <v>3230.4104116373337</v>
      </c>
      <c r="O7" s="7">
        <f t="shared" ref="O7:O12" si="0">M7-N7</f>
        <v>0</v>
      </c>
      <c r="P7" s="7">
        <f t="shared" ref="P7:P12" si="1">SUM(F7:L7)</f>
        <v>4391.2086936221203</v>
      </c>
      <c r="Q7" s="6">
        <f t="shared" ref="Q7:Q12" si="2">SUM(C7:E7)/P7</f>
        <v>0.93374457260726562</v>
      </c>
      <c r="R7" s="10">
        <f>SUM(F7:H7)</f>
        <v>4242.0856536221199</v>
      </c>
      <c r="S7" s="10">
        <f>SUM(I7:K7)</f>
        <v>0</v>
      </c>
      <c r="T7" s="10">
        <f>SUM(L7)</f>
        <v>149.12304</v>
      </c>
      <c r="U7" s="10">
        <f>SUM(P7)</f>
        <v>4391.2086936221203</v>
      </c>
      <c r="W7" s="9"/>
      <c r="X7" s="9"/>
      <c r="Y7" s="9"/>
      <c r="Z7" s="9"/>
      <c r="AA7" s="9"/>
      <c r="AB7" s="9"/>
    </row>
    <row r="8" spans="2:28" x14ac:dyDescent="0.2">
      <c r="B8" s="4" t="s">
        <v>1</v>
      </c>
      <c r="C8" s="8">
        <v>1091.2586073641642</v>
      </c>
      <c r="D8" s="8">
        <v>1091.2586073641642</v>
      </c>
      <c r="E8" s="8">
        <v>1917.750070127167</v>
      </c>
      <c r="F8" s="8">
        <v>858.9805620826188</v>
      </c>
      <c r="G8" s="8">
        <v>858.9805620826188</v>
      </c>
      <c r="H8" s="8">
        <v>2221.2111914338357</v>
      </c>
      <c r="I8" s="8"/>
      <c r="J8" s="8"/>
      <c r="K8" s="8"/>
      <c r="L8" s="8">
        <v>149.12304</v>
      </c>
      <c r="M8" s="8">
        <v>3230.4104116373337</v>
      </c>
      <c r="N8" s="8">
        <v>3230.4104116373337</v>
      </c>
      <c r="O8" s="7">
        <f t="shared" si="0"/>
        <v>0</v>
      </c>
      <c r="P8" s="7">
        <f t="shared" si="1"/>
        <v>4088.295355599073</v>
      </c>
      <c r="Q8" s="6">
        <f t="shared" si="2"/>
        <v>1.0029283425523616</v>
      </c>
      <c r="R8" s="10">
        <f t="shared" ref="R8:R12" si="3">SUM(F8:H8)</f>
        <v>3939.172315599073</v>
      </c>
      <c r="S8" s="10">
        <f t="shared" ref="S8:S12" si="4">SUM(I8:K8)</f>
        <v>0</v>
      </c>
      <c r="T8" s="10">
        <f t="shared" ref="T8:T12" si="5">SUM(L8)</f>
        <v>149.12304</v>
      </c>
      <c r="U8" s="10">
        <f t="shared" ref="U8:U12" si="6">SUM(P8)</f>
        <v>4088.295355599073</v>
      </c>
      <c r="W8" s="9"/>
      <c r="X8" s="9"/>
      <c r="Y8" s="9"/>
      <c r="Z8" s="9"/>
      <c r="AA8" s="9"/>
      <c r="AB8" s="9"/>
    </row>
    <row r="9" spans="2:28" x14ac:dyDescent="0.2">
      <c r="B9" s="4" t="s">
        <v>2</v>
      </c>
      <c r="C9" s="8">
        <v>615.04007307020288</v>
      </c>
      <c r="D9" s="8">
        <v>615.04007307020288</v>
      </c>
      <c r="E9" s="8">
        <v>0</v>
      </c>
      <c r="F9" s="8">
        <v>600.72527203979473</v>
      </c>
      <c r="G9" s="8">
        <v>600.72527203979473</v>
      </c>
      <c r="H9" s="8">
        <v>0</v>
      </c>
      <c r="I9" s="8"/>
      <c r="J9" s="8"/>
      <c r="K9" s="8"/>
      <c r="L9" s="8">
        <v>44.736912000484686</v>
      </c>
      <c r="M9" s="8">
        <v>969.12316548930005</v>
      </c>
      <c r="N9" s="8">
        <v>969.12316548930005</v>
      </c>
      <c r="O9" s="7">
        <f t="shared" si="0"/>
        <v>0</v>
      </c>
      <c r="P9" s="7">
        <f t="shared" si="1"/>
        <v>1246.1874560800741</v>
      </c>
      <c r="Q9" s="6">
        <f t="shared" si="2"/>
        <v>0.9870747295191572</v>
      </c>
      <c r="R9" s="10">
        <f t="shared" si="3"/>
        <v>1201.4505440795895</v>
      </c>
      <c r="S9" s="10">
        <f t="shared" si="4"/>
        <v>0</v>
      </c>
      <c r="T9" s="10">
        <f t="shared" si="5"/>
        <v>44.736912000484686</v>
      </c>
      <c r="U9" s="10">
        <f t="shared" si="6"/>
        <v>1246.1874560800741</v>
      </c>
      <c r="W9" s="9"/>
      <c r="X9" s="9"/>
      <c r="Y9" s="9"/>
      <c r="Z9" s="9"/>
      <c r="AA9" s="9"/>
      <c r="AB9" s="9"/>
    </row>
    <row r="10" spans="2:28" x14ac:dyDescent="0.2">
      <c r="B10" s="4" t="s">
        <v>3</v>
      </c>
      <c r="C10" s="8">
        <v>610.57828497029755</v>
      </c>
      <c r="D10" s="8">
        <v>610.57828497029755</v>
      </c>
      <c r="E10" s="8">
        <v>0</v>
      </c>
      <c r="F10" s="8">
        <v>596.7109248616988</v>
      </c>
      <c r="G10" s="8">
        <v>596.7109248616988</v>
      </c>
      <c r="H10" s="8">
        <v>0</v>
      </c>
      <c r="I10" s="8"/>
      <c r="J10" s="8"/>
      <c r="K10" s="8"/>
      <c r="L10" s="8">
        <v>22.368456000144448</v>
      </c>
      <c r="M10" s="8">
        <v>484.56158274535977</v>
      </c>
      <c r="N10" s="8">
        <v>484.56158274535977</v>
      </c>
      <c r="O10" s="7">
        <f t="shared" si="0"/>
        <v>0</v>
      </c>
      <c r="P10" s="7">
        <f t="shared" si="1"/>
        <v>1215.7903057235421</v>
      </c>
      <c r="Q10" s="6">
        <f t="shared" si="2"/>
        <v>1.0044138073743394</v>
      </c>
      <c r="R10" s="10">
        <f t="shared" si="3"/>
        <v>1193.4218497233976</v>
      </c>
      <c r="S10" s="10">
        <f t="shared" si="4"/>
        <v>0</v>
      </c>
      <c r="T10" s="10">
        <f t="shared" si="5"/>
        <v>22.368456000144448</v>
      </c>
      <c r="U10" s="10">
        <f t="shared" si="6"/>
        <v>1215.7903057235421</v>
      </c>
      <c r="W10" s="9"/>
      <c r="X10" s="9"/>
      <c r="Y10" s="9"/>
      <c r="Z10" s="9"/>
      <c r="AA10" s="9"/>
      <c r="AB10" s="9"/>
    </row>
    <row r="11" spans="2:28" x14ac:dyDescent="0.2">
      <c r="B11" s="4" t="s">
        <v>4</v>
      </c>
      <c r="C11" s="8">
        <v>620.33723573360032</v>
      </c>
      <c r="D11" s="8">
        <v>620.33723573360032</v>
      </c>
      <c r="E11" s="8">
        <v>0</v>
      </c>
      <c r="F11" s="8">
        <v>605.5157285492553</v>
      </c>
      <c r="G11" s="8">
        <v>605.5157285492553</v>
      </c>
      <c r="H11" s="8">
        <v>0</v>
      </c>
      <c r="I11" s="8"/>
      <c r="J11" s="8"/>
      <c r="K11" s="8"/>
      <c r="L11" s="8">
        <v>74.561520000996879</v>
      </c>
      <c r="M11" s="8">
        <v>1615.2052758141419</v>
      </c>
      <c r="N11" s="8">
        <v>1615.2052758141419</v>
      </c>
      <c r="O11" s="7">
        <f t="shared" si="0"/>
        <v>0</v>
      </c>
      <c r="P11" s="7">
        <f t="shared" si="1"/>
        <v>1285.5929770995074</v>
      </c>
      <c r="Q11" s="6">
        <f t="shared" si="2"/>
        <v>0.96506008788749786</v>
      </c>
      <c r="R11" s="10">
        <f t="shared" si="3"/>
        <v>1211.0314570985106</v>
      </c>
      <c r="S11" s="10">
        <f t="shared" si="4"/>
        <v>0</v>
      </c>
      <c r="T11" s="10">
        <f t="shared" si="5"/>
        <v>74.561520000996879</v>
      </c>
      <c r="U11" s="10">
        <f t="shared" si="6"/>
        <v>1285.5929770995074</v>
      </c>
      <c r="W11" s="9"/>
      <c r="X11" s="9"/>
      <c r="Y11" s="9"/>
      <c r="Z11" s="9"/>
      <c r="AA11" s="9"/>
      <c r="AB11" s="9"/>
    </row>
    <row r="12" spans="2:28" x14ac:dyDescent="0.2">
      <c r="B12" s="4" t="s">
        <v>5</v>
      </c>
      <c r="C12" s="8">
        <v>615.04007307020288</v>
      </c>
      <c r="D12" s="8">
        <v>615.04007307020288</v>
      </c>
      <c r="E12" s="8">
        <v>0</v>
      </c>
      <c r="F12" s="8">
        <v>600.72527203979473</v>
      </c>
      <c r="G12" s="8">
        <v>600.72527203979473</v>
      </c>
      <c r="H12" s="8">
        <v>0</v>
      </c>
      <c r="I12" s="8"/>
      <c r="J12" s="8"/>
      <c r="K12" s="8"/>
      <c r="L12" s="8">
        <v>44.736912000484686</v>
      </c>
      <c r="M12" s="8">
        <v>969.12316548930005</v>
      </c>
      <c r="N12" s="8">
        <v>969.12316548930005</v>
      </c>
      <c r="O12" s="7">
        <f t="shared" si="0"/>
        <v>0</v>
      </c>
      <c r="P12" s="7">
        <f t="shared" si="1"/>
        <v>1246.1874560800741</v>
      </c>
      <c r="Q12" s="6">
        <f t="shared" si="2"/>
        <v>0.9870747295191572</v>
      </c>
      <c r="R12" s="10">
        <f t="shared" si="3"/>
        <v>1201.4505440795895</v>
      </c>
      <c r="S12" s="10">
        <f t="shared" si="4"/>
        <v>0</v>
      </c>
      <c r="T12" s="10">
        <f t="shared" si="5"/>
        <v>44.736912000484686</v>
      </c>
      <c r="U12" s="10">
        <f t="shared" si="6"/>
        <v>1246.1874560800741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B12"/>
  <sheetViews>
    <sheetView zoomScale="116" zoomScaleNormal="80" workbookViewId="0">
      <selection activeCell="H9" sqref="H9"/>
    </sheetView>
  </sheetViews>
  <sheetFormatPr baseColWidth="10" defaultColWidth="9" defaultRowHeight="15" x14ac:dyDescent="0.2"/>
  <cols>
    <col min="1" max="16" width="9" style="1"/>
    <col min="17" max="17" width="9" style="1" customWidth="1"/>
    <col min="18" max="21" width="9.1640625" style="1" customWidth="1"/>
    <col min="22" max="16384" width="9" style="1"/>
  </cols>
  <sheetData>
    <row r="2" spans="2:28" x14ac:dyDescent="0.2">
      <c r="B2" s="3"/>
      <c r="C2" s="1" t="s">
        <v>22</v>
      </c>
    </row>
    <row r="4" spans="2:28" x14ac:dyDescent="0.2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 x14ac:dyDescent="0.2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 x14ac:dyDescent="0.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 x14ac:dyDescent="0.2">
      <c r="B7" s="4" t="s">
        <v>0</v>
      </c>
      <c r="C7" s="8">
        <v>1115.7211824015803</v>
      </c>
      <c r="D7" s="8">
        <v>1115.7211824015803</v>
      </c>
      <c r="E7" s="8">
        <v>1958.7601078242144</v>
      </c>
      <c r="F7" s="8">
        <v>1043.0495602376161</v>
      </c>
      <c r="G7" s="8">
        <v>1043.0495602376161</v>
      </c>
      <c r="H7" s="8">
        <v>1546.5041513435572</v>
      </c>
      <c r="I7" s="8">
        <v>26.440970566530574</v>
      </c>
      <c r="J7" s="8">
        <v>26.440970566530574</v>
      </c>
      <c r="K7" s="8">
        <v>62.157728514048003</v>
      </c>
      <c r="L7" s="8">
        <v>143.8786134348781</v>
      </c>
      <c r="M7" s="8">
        <v>3232</v>
      </c>
      <c r="N7" s="8">
        <v>3231.9999999999995</v>
      </c>
      <c r="O7" s="7">
        <f t="shared" ref="O7:O12" si="0">M7-N7</f>
        <v>0</v>
      </c>
      <c r="P7" s="7">
        <f t="shared" ref="P7:P12" si="1">SUM(F7:L7)</f>
        <v>3891.5215549007767</v>
      </c>
      <c r="Q7" s="6">
        <f t="shared" ref="Q7:Q12" si="2">SUM(C7:E7)/P7</f>
        <v>1.0767517058592302</v>
      </c>
      <c r="R7" s="10">
        <f>SUM(F7:H7)</f>
        <v>3632.6032718187894</v>
      </c>
      <c r="S7" s="10">
        <f>SUM(I7:K7)</f>
        <v>115.03966964710915</v>
      </c>
      <c r="T7" s="10">
        <f>SUM(L7)</f>
        <v>143.8786134348781</v>
      </c>
      <c r="U7" s="10">
        <f>SUM(P7)</f>
        <v>3891.5215549007767</v>
      </c>
      <c r="W7" s="9"/>
      <c r="X7" s="9"/>
      <c r="Y7" s="9"/>
      <c r="Z7" s="9"/>
      <c r="AA7" s="9"/>
      <c r="AB7" s="9"/>
    </row>
    <row r="8" spans="2:28" x14ac:dyDescent="0.2">
      <c r="B8" s="4" t="s">
        <v>1</v>
      </c>
      <c r="C8" s="8">
        <v>1115.7215006908889</v>
      </c>
      <c r="D8" s="8">
        <v>1115.7215006908889</v>
      </c>
      <c r="E8" s="8">
        <v>1958.7606666129248</v>
      </c>
      <c r="F8" s="8">
        <v>587.02628959814956</v>
      </c>
      <c r="G8" s="8">
        <v>587.02628959814956</v>
      </c>
      <c r="H8" s="8">
        <v>1399.8023713074019</v>
      </c>
      <c r="I8" s="8">
        <v>26.440970566530574</v>
      </c>
      <c r="J8" s="8">
        <v>26.440970566530574</v>
      </c>
      <c r="K8" s="8">
        <v>62.157728514048003</v>
      </c>
      <c r="L8" s="8">
        <v>143.8786134348781</v>
      </c>
      <c r="M8" s="8">
        <v>3232</v>
      </c>
      <c r="N8" s="8">
        <v>3231.9999999999995</v>
      </c>
      <c r="O8" s="7">
        <f t="shared" si="0"/>
        <v>0</v>
      </c>
      <c r="P8" s="7">
        <f t="shared" si="1"/>
        <v>2832.7732335856881</v>
      </c>
      <c r="Q8" s="6">
        <f t="shared" si="2"/>
        <v>1.4791878214306609</v>
      </c>
      <c r="R8" s="10">
        <f t="shared" ref="R8:R12" si="3">SUM(F8:H8)</f>
        <v>2573.8549505037008</v>
      </c>
      <c r="S8" s="10">
        <f t="shared" ref="S8:S12" si="4">SUM(I8:K8)</f>
        <v>115.03966964710915</v>
      </c>
      <c r="T8" s="10">
        <f t="shared" ref="T8:T12" si="5">SUM(L8)</f>
        <v>143.8786134348781</v>
      </c>
      <c r="U8" s="10">
        <f t="shared" ref="U8:U12" si="6">SUM(P8)</f>
        <v>2832.7732335856881</v>
      </c>
      <c r="W8" s="9"/>
      <c r="X8" s="9"/>
      <c r="Y8" s="9"/>
      <c r="Z8" s="9"/>
      <c r="AA8" s="9"/>
      <c r="AB8" s="9"/>
    </row>
    <row r="9" spans="2:28" x14ac:dyDescent="0.2">
      <c r="B9" s="4" t="s">
        <v>2</v>
      </c>
      <c r="C9" s="8">
        <v>638.3784428585119</v>
      </c>
      <c r="D9" s="8">
        <v>638.3784428585119</v>
      </c>
      <c r="E9" s="8">
        <v>0</v>
      </c>
      <c r="F9" s="8">
        <v>455.02188728922107</v>
      </c>
      <c r="G9" s="8">
        <v>455.02188728922107</v>
      </c>
      <c r="H9" s="8">
        <v>0</v>
      </c>
      <c r="I9" s="8">
        <v>26.440970566530574</v>
      </c>
      <c r="J9" s="8">
        <v>26.440970566530574</v>
      </c>
      <c r="K9" s="8">
        <v>0</v>
      </c>
      <c r="L9" s="8">
        <v>43.163584030463419</v>
      </c>
      <c r="M9" s="8">
        <v>1720</v>
      </c>
      <c r="N9" s="8">
        <v>969.6</v>
      </c>
      <c r="O9" s="7">
        <f t="shared" si="0"/>
        <v>750.4</v>
      </c>
      <c r="P9" s="7">
        <f t="shared" si="1"/>
        <v>1006.0892997419668</v>
      </c>
      <c r="Q9" s="6">
        <f t="shared" si="2"/>
        <v>1.2690293854079111</v>
      </c>
      <c r="R9" s="10">
        <f t="shared" si="3"/>
        <v>910.04377457844214</v>
      </c>
      <c r="S9" s="10">
        <f t="shared" si="4"/>
        <v>52.881941133061147</v>
      </c>
      <c r="T9" s="10">
        <f t="shared" si="5"/>
        <v>43.163584030463419</v>
      </c>
      <c r="U9" s="10">
        <f t="shared" si="6"/>
        <v>1006.0892997419668</v>
      </c>
      <c r="W9" s="9"/>
      <c r="X9" s="9"/>
      <c r="Y9" s="9"/>
      <c r="Z9" s="9"/>
      <c r="AA9" s="9"/>
      <c r="AB9" s="9"/>
    </row>
    <row r="10" spans="2:28" x14ac:dyDescent="0.2">
      <c r="B10" s="4" t="s">
        <v>3</v>
      </c>
      <c r="C10" s="8">
        <v>634.39805942088219</v>
      </c>
      <c r="D10" s="8">
        <v>634.39805942088219</v>
      </c>
      <c r="E10" s="8">
        <v>0</v>
      </c>
      <c r="F10" s="8">
        <v>451.65429031522598</v>
      </c>
      <c r="G10" s="8">
        <v>451.65429031522598</v>
      </c>
      <c r="H10" s="8">
        <v>0</v>
      </c>
      <c r="I10" s="8">
        <v>26.440970566530574</v>
      </c>
      <c r="J10" s="8">
        <v>26.440970566530574</v>
      </c>
      <c r="K10" s="8">
        <v>0</v>
      </c>
      <c r="L10" s="8">
        <v>21.581792015231748</v>
      </c>
      <c r="M10" s="8">
        <v>1720</v>
      </c>
      <c r="N10" s="8">
        <v>484.8</v>
      </c>
      <c r="O10" s="7">
        <f t="shared" si="0"/>
        <v>1235.2</v>
      </c>
      <c r="P10" s="7">
        <f t="shared" si="1"/>
        <v>977.77231377874489</v>
      </c>
      <c r="Q10" s="6">
        <f t="shared" si="2"/>
        <v>1.2976396457149775</v>
      </c>
      <c r="R10" s="10">
        <f t="shared" si="3"/>
        <v>903.30858063045196</v>
      </c>
      <c r="S10" s="10">
        <f t="shared" si="4"/>
        <v>52.881941133061147</v>
      </c>
      <c r="T10" s="10">
        <f t="shared" si="5"/>
        <v>21.581792015231748</v>
      </c>
      <c r="U10" s="10">
        <f t="shared" si="6"/>
        <v>977.77231377874489</v>
      </c>
      <c r="W10" s="9"/>
      <c r="X10" s="9"/>
      <c r="Y10" s="9"/>
      <c r="Z10" s="9"/>
      <c r="AA10" s="9"/>
      <c r="AB10" s="9"/>
    </row>
    <row r="11" spans="2:28" x14ac:dyDescent="0.2">
      <c r="B11" s="4" t="s">
        <v>4</v>
      </c>
      <c r="C11" s="8">
        <v>643.68692875773525</v>
      </c>
      <c r="D11" s="8">
        <v>643.68692875773525</v>
      </c>
      <c r="E11" s="8">
        <v>0</v>
      </c>
      <c r="F11" s="8">
        <v>459.6218503403822</v>
      </c>
      <c r="G11" s="8">
        <v>459.6218503403822</v>
      </c>
      <c r="H11" s="8">
        <v>0</v>
      </c>
      <c r="I11" s="8">
        <v>26.440970566530574</v>
      </c>
      <c r="J11" s="8">
        <v>26.440970566530574</v>
      </c>
      <c r="K11" s="8">
        <v>0</v>
      </c>
      <c r="L11" s="8">
        <v>71.939306717439081</v>
      </c>
      <c r="M11" s="8">
        <v>1720</v>
      </c>
      <c r="N11" s="8">
        <v>1615.9999999999998</v>
      </c>
      <c r="O11" s="7">
        <f t="shared" si="0"/>
        <v>104.00000000000023</v>
      </c>
      <c r="P11" s="7">
        <f t="shared" si="1"/>
        <v>1044.0649485312647</v>
      </c>
      <c r="Q11" s="6">
        <f t="shared" si="2"/>
        <v>1.2330400128138388</v>
      </c>
      <c r="R11" s="10">
        <f t="shared" si="3"/>
        <v>919.24370068076439</v>
      </c>
      <c r="S11" s="10">
        <f t="shared" si="4"/>
        <v>52.881941133061147</v>
      </c>
      <c r="T11" s="10">
        <f t="shared" si="5"/>
        <v>71.939306717439081</v>
      </c>
      <c r="U11" s="10">
        <f t="shared" si="6"/>
        <v>1044.0649485312647</v>
      </c>
      <c r="W11" s="9"/>
      <c r="X11" s="9"/>
      <c r="Y11" s="9"/>
      <c r="Z11" s="9"/>
      <c r="AA11" s="9"/>
      <c r="AB11" s="9"/>
    </row>
    <row r="12" spans="2:28" x14ac:dyDescent="0.2">
      <c r="B12" s="4" t="s">
        <v>5</v>
      </c>
      <c r="C12" s="8">
        <v>349.83588207022353</v>
      </c>
      <c r="D12" s="8">
        <v>349.83588207022353</v>
      </c>
      <c r="E12" s="8">
        <v>614.1718745624845</v>
      </c>
      <c r="F12" s="8">
        <v>233.39404390770056</v>
      </c>
      <c r="G12" s="8">
        <v>233.39404390770056</v>
      </c>
      <c r="H12" s="8">
        <v>536.67824064964418</v>
      </c>
      <c r="I12" s="8">
        <v>26.440970566530574</v>
      </c>
      <c r="J12" s="8">
        <v>26.440970566530574</v>
      </c>
      <c r="K12" s="8">
        <v>62.157728514048003</v>
      </c>
      <c r="L12" s="8">
        <v>43.163584030463419</v>
      </c>
      <c r="M12" s="8">
        <v>3232</v>
      </c>
      <c r="N12" s="8">
        <v>969.6</v>
      </c>
      <c r="O12" s="7">
        <f t="shared" si="0"/>
        <v>2262.4</v>
      </c>
      <c r="P12" s="7">
        <f t="shared" si="1"/>
        <v>1161.6695821426176</v>
      </c>
      <c r="Q12" s="6">
        <f t="shared" si="2"/>
        <v>1.1309959896510671</v>
      </c>
      <c r="R12" s="10">
        <f t="shared" si="3"/>
        <v>1003.4663284650453</v>
      </c>
      <c r="S12" s="10">
        <f t="shared" si="4"/>
        <v>115.03966964710915</v>
      </c>
      <c r="T12" s="10">
        <f t="shared" si="5"/>
        <v>43.163584030463419</v>
      </c>
      <c r="U12" s="10">
        <f t="shared" si="6"/>
        <v>1161.6695821426176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B12"/>
  <sheetViews>
    <sheetView zoomScale="115" zoomScaleNormal="80" workbookViewId="0">
      <selection activeCell="S7" sqref="S7:T12"/>
    </sheetView>
  </sheetViews>
  <sheetFormatPr baseColWidth="10" defaultColWidth="9" defaultRowHeight="15" x14ac:dyDescent="0.2"/>
  <cols>
    <col min="1" max="17" width="9" style="1"/>
    <col min="18" max="21" width="9.1640625" style="1" customWidth="1"/>
    <col min="22" max="16384" width="9" style="1"/>
  </cols>
  <sheetData>
    <row r="2" spans="2:28" x14ac:dyDescent="0.2">
      <c r="B2" s="3"/>
      <c r="C2" s="1" t="s">
        <v>22</v>
      </c>
    </row>
    <row r="4" spans="2:28" x14ac:dyDescent="0.2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 x14ac:dyDescent="0.2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37</v>
      </c>
      <c r="S5" s="5" t="s">
        <v>37</v>
      </c>
      <c r="T5" s="5" t="s">
        <v>37</v>
      </c>
      <c r="U5" s="5" t="s">
        <v>37</v>
      </c>
    </row>
    <row r="6" spans="2:28" ht="32" x14ac:dyDescent="0.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 x14ac:dyDescent="0.2">
      <c r="B7" s="4" t="s">
        <v>0</v>
      </c>
      <c r="C7" s="8">
        <v>1079.9880000000001</v>
      </c>
      <c r="D7" s="8">
        <v>1079.9880000000001</v>
      </c>
      <c r="E7" s="8">
        <v>1897.2</v>
      </c>
      <c r="F7" s="8">
        <v>989.33006453135101</v>
      </c>
      <c r="G7" s="8">
        <v>989.33006453135101</v>
      </c>
      <c r="H7" s="8">
        <v>1507.37165502381</v>
      </c>
      <c r="I7" s="8">
        <v>33.649347361647102</v>
      </c>
      <c r="J7" s="8">
        <v>33.649347361647102</v>
      </c>
      <c r="K7" s="8">
        <v>57.524928344445499</v>
      </c>
      <c r="L7" s="8">
        <v>153.349703509622</v>
      </c>
      <c r="M7" s="8">
        <v>3232</v>
      </c>
      <c r="N7" s="8">
        <v>3232</v>
      </c>
      <c r="O7" s="7">
        <f t="shared" ref="O7:O12" si="0">M7-N7</f>
        <v>0</v>
      </c>
      <c r="P7" s="7">
        <f t="shared" ref="P7:P12" si="1">SUM(F7:L7)</f>
        <v>3764.2051106638733</v>
      </c>
      <c r="Q7" s="6">
        <f t="shared" ref="Q7:Q12" si="2">SUM(C7:E7)/P7</f>
        <v>1.077830745329512</v>
      </c>
      <c r="R7" s="10">
        <f>SUM(F7:H7)</f>
        <v>3486.0317840865118</v>
      </c>
      <c r="S7" s="10">
        <f>SUM(I7:K7)</f>
        <v>124.8236230677397</v>
      </c>
      <c r="T7" s="10">
        <f>SUM(L7)</f>
        <v>153.349703509622</v>
      </c>
      <c r="U7" s="10">
        <f>SUM(P7)</f>
        <v>3764.2051106638733</v>
      </c>
      <c r="W7" s="9"/>
      <c r="X7" s="9"/>
      <c r="Y7" s="9"/>
      <c r="Z7" s="9"/>
      <c r="AA7" s="9"/>
      <c r="AB7" s="9"/>
    </row>
    <row r="8" spans="2:28" x14ac:dyDescent="0.2">
      <c r="B8" s="4" t="s">
        <v>1</v>
      </c>
      <c r="C8" s="8">
        <v>1079.9880000000001</v>
      </c>
      <c r="D8" s="8">
        <v>1079.9880000000001</v>
      </c>
      <c r="E8" s="8">
        <v>1897.2</v>
      </c>
      <c r="F8" s="8">
        <v>654.08130888240805</v>
      </c>
      <c r="G8" s="8">
        <v>654.08130888240805</v>
      </c>
      <c r="H8" s="8">
        <v>1359.1255220052401</v>
      </c>
      <c r="I8" s="8">
        <v>33.649347361647102</v>
      </c>
      <c r="J8" s="8">
        <v>33.649347361647102</v>
      </c>
      <c r="K8" s="8">
        <v>57.524928344445499</v>
      </c>
      <c r="L8" s="8">
        <v>153.349703509622</v>
      </c>
      <c r="M8" s="8">
        <v>3232</v>
      </c>
      <c r="N8" s="8">
        <v>3232</v>
      </c>
      <c r="O8" s="7">
        <f t="shared" si="0"/>
        <v>0</v>
      </c>
      <c r="P8" s="7">
        <f t="shared" si="1"/>
        <v>2945.4614663474176</v>
      </c>
      <c r="Q8" s="6">
        <f t="shared" si="2"/>
        <v>1.3774330597613242</v>
      </c>
      <c r="R8" s="10">
        <f t="shared" ref="R8:R12" si="3">SUM(F8:H8)</f>
        <v>2667.2881397700562</v>
      </c>
      <c r="S8" s="10">
        <f t="shared" ref="S8:S12" si="4">SUM(I8:K8)</f>
        <v>124.8236230677397</v>
      </c>
      <c r="T8" s="10">
        <f t="shared" ref="T8:T12" si="5">SUM(L8)</f>
        <v>153.349703509622</v>
      </c>
      <c r="U8" s="10">
        <f t="shared" ref="U8:U12" si="6">SUM(P8)</f>
        <v>2945.4614663474176</v>
      </c>
      <c r="W8" s="9"/>
      <c r="X8" s="9"/>
      <c r="Y8" s="9"/>
      <c r="Z8" s="9"/>
      <c r="AA8" s="9"/>
      <c r="AB8" s="9"/>
    </row>
    <row r="9" spans="2:28" x14ac:dyDescent="0.2">
      <c r="B9" s="4" t="s">
        <v>2</v>
      </c>
      <c r="C9" s="8">
        <v>608.81183999999996</v>
      </c>
      <c r="D9" s="8">
        <v>608.81183999999996</v>
      </c>
      <c r="E9" s="8">
        <v>0</v>
      </c>
      <c r="F9" s="8">
        <v>419.751801224963</v>
      </c>
      <c r="G9" s="8">
        <v>419.751801224963</v>
      </c>
      <c r="H9" s="8">
        <v>0</v>
      </c>
      <c r="I9" s="8">
        <v>33.649347361647102</v>
      </c>
      <c r="J9" s="8">
        <v>33.649347361647102</v>
      </c>
      <c r="K9" s="8">
        <v>0</v>
      </c>
      <c r="L9" s="8">
        <v>57.094376510942602</v>
      </c>
      <c r="M9" s="8">
        <v>1720</v>
      </c>
      <c r="N9" s="8">
        <v>969.6</v>
      </c>
      <c r="O9" s="7">
        <f t="shared" si="0"/>
        <v>750.4</v>
      </c>
      <c r="P9" s="7">
        <f t="shared" si="1"/>
        <v>963.89667368416281</v>
      </c>
      <c r="Q9" s="6">
        <f t="shared" si="2"/>
        <v>1.2632305030642477</v>
      </c>
      <c r="R9" s="10">
        <f t="shared" si="3"/>
        <v>839.50360244992601</v>
      </c>
      <c r="S9" s="10">
        <f t="shared" si="4"/>
        <v>67.298694723294204</v>
      </c>
      <c r="T9" s="10">
        <f t="shared" si="5"/>
        <v>57.094376510942602</v>
      </c>
      <c r="U9" s="10">
        <f t="shared" si="6"/>
        <v>963.89667368416281</v>
      </c>
      <c r="W9" s="9"/>
      <c r="X9" s="9"/>
      <c r="Y9" s="9"/>
      <c r="Z9" s="9"/>
      <c r="AA9" s="9"/>
      <c r="AB9" s="9"/>
    </row>
    <row r="10" spans="2:28" x14ac:dyDescent="0.2">
      <c r="B10" s="4" t="s">
        <v>3</v>
      </c>
      <c r="C10" s="8">
        <v>608.81183999999996</v>
      </c>
      <c r="D10" s="8">
        <v>608.81183999999996</v>
      </c>
      <c r="E10" s="8">
        <v>0</v>
      </c>
      <c r="F10" s="8">
        <v>419.751801224963</v>
      </c>
      <c r="G10" s="8">
        <v>419.751801224963</v>
      </c>
      <c r="H10" s="8">
        <v>0</v>
      </c>
      <c r="I10" s="8">
        <v>33.649347361647102</v>
      </c>
      <c r="J10" s="8">
        <v>33.649347361647102</v>
      </c>
      <c r="K10" s="8">
        <v>0</v>
      </c>
      <c r="L10" s="8">
        <v>28.547188255471301</v>
      </c>
      <c r="M10" s="8">
        <v>1720</v>
      </c>
      <c r="N10" s="8">
        <v>484.8</v>
      </c>
      <c r="O10" s="7">
        <f t="shared" si="0"/>
        <v>1235.2</v>
      </c>
      <c r="P10" s="7">
        <f t="shared" si="1"/>
        <v>935.34948542869142</v>
      </c>
      <c r="Q10" s="6">
        <f t="shared" si="2"/>
        <v>1.3017847328391228</v>
      </c>
      <c r="R10" s="10">
        <f t="shared" si="3"/>
        <v>839.50360244992601</v>
      </c>
      <c r="S10" s="10">
        <f t="shared" si="4"/>
        <v>67.298694723294204</v>
      </c>
      <c r="T10" s="10">
        <f t="shared" si="5"/>
        <v>28.547188255471301</v>
      </c>
      <c r="U10" s="10">
        <f t="shared" si="6"/>
        <v>935.34948542869142</v>
      </c>
      <c r="W10" s="9"/>
      <c r="X10" s="9"/>
      <c r="Y10" s="9"/>
      <c r="Z10" s="9"/>
      <c r="AA10" s="9"/>
      <c r="AB10" s="9"/>
    </row>
    <row r="11" spans="2:28" x14ac:dyDescent="0.2">
      <c r="B11" s="4" t="s">
        <v>4</v>
      </c>
      <c r="C11" s="8">
        <v>608.81183999999996</v>
      </c>
      <c r="D11" s="8">
        <v>608.81183999999996</v>
      </c>
      <c r="E11" s="8">
        <v>0</v>
      </c>
      <c r="F11" s="8">
        <v>419.751801224963</v>
      </c>
      <c r="G11" s="8">
        <v>419.751801224963</v>
      </c>
      <c r="H11" s="8">
        <v>0</v>
      </c>
      <c r="I11" s="8">
        <v>33.649347361647102</v>
      </c>
      <c r="J11" s="8">
        <v>33.649347361647102</v>
      </c>
      <c r="K11" s="8">
        <v>0</v>
      </c>
      <c r="L11" s="8">
        <v>79.928613426908697</v>
      </c>
      <c r="M11" s="8">
        <v>1720</v>
      </c>
      <c r="N11" s="8">
        <v>1616</v>
      </c>
      <c r="O11" s="7">
        <f t="shared" si="0"/>
        <v>104</v>
      </c>
      <c r="P11" s="7">
        <f t="shared" si="1"/>
        <v>986.73091060012882</v>
      </c>
      <c r="Q11" s="6">
        <f t="shared" si="2"/>
        <v>1.2339977058785381</v>
      </c>
      <c r="R11" s="10">
        <f t="shared" si="3"/>
        <v>839.50360244992601</v>
      </c>
      <c r="S11" s="10">
        <f t="shared" si="4"/>
        <v>67.298694723294204</v>
      </c>
      <c r="T11" s="10">
        <f t="shared" si="5"/>
        <v>79.928613426908697</v>
      </c>
      <c r="U11" s="10">
        <f t="shared" si="6"/>
        <v>986.73091060012882</v>
      </c>
      <c r="W11" s="9"/>
      <c r="X11" s="9"/>
      <c r="Y11" s="9"/>
      <c r="Z11" s="9"/>
      <c r="AA11" s="9"/>
      <c r="AB11" s="9"/>
    </row>
    <row r="12" spans="2:28" x14ac:dyDescent="0.2">
      <c r="B12" s="4" t="s">
        <v>5</v>
      </c>
      <c r="C12" s="8">
        <v>323.99639999999999</v>
      </c>
      <c r="D12" s="8">
        <v>323.99639999999999</v>
      </c>
      <c r="E12" s="8">
        <v>569.63088000000096</v>
      </c>
      <c r="F12" s="8">
        <v>229.08836104314801</v>
      </c>
      <c r="G12" s="8">
        <v>229.08836104314801</v>
      </c>
      <c r="H12" s="8">
        <v>432.40402533682402</v>
      </c>
      <c r="I12" s="8">
        <v>33.649347361647102</v>
      </c>
      <c r="J12" s="8">
        <v>33.649347361647102</v>
      </c>
      <c r="K12" s="8">
        <v>57.524928344445499</v>
      </c>
      <c r="L12" s="8">
        <v>71.524943552271907</v>
      </c>
      <c r="M12" s="8">
        <v>3232</v>
      </c>
      <c r="N12" s="8">
        <v>969.6</v>
      </c>
      <c r="O12" s="7">
        <f t="shared" si="0"/>
        <v>2262.4</v>
      </c>
      <c r="P12" s="7">
        <f t="shared" si="1"/>
        <v>1086.9293140431316</v>
      </c>
      <c r="Q12" s="6">
        <f t="shared" si="2"/>
        <v>1.1202418264631357</v>
      </c>
      <c r="R12" s="10">
        <f t="shared" si="3"/>
        <v>890.5807474231201</v>
      </c>
      <c r="S12" s="10">
        <f t="shared" si="4"/>
        <v>124.8236230677397</v>
      </c>
      <c r="T12" s="10">
        <f t="shared" si="5"/>
        <v>71.524943552271907</v>
      </c>
      <c r="U12" s="10">
        <f t="shared" si="6"/>
        <v>1086.9293140431316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B12"/>
  <sheetViews>
    <sheetView topLeftCell="C1" zoomScale="80" zoomScaleNormal="80" workbookViewId="0">
      <selection activeCell="N60" sqref="N60"/>
    </sheetView>
  </sheetViews>
  <sheetFormatPr baseColWidth="10" defaultColWidth="9" defaultRowHeight="15" x14ac:dyDescent="0.2"/>
  <cols>
    <col min="1" max="17" width="9" style="1"/>
    <col min="18" max="21" width="9.1640625" style="1" customWidth="1"/>
    <col min="22" max="16384" width="9" style="1"/>
  </cols>
  <sheetData>
    <row r="2" spans="2:28" x14ac:dyDescent="0.2">
      <c r="B2" s="3"/>
      <c r="C2" s="1" t="s">
        <v>22</v>
      </c>
    </row>
    <row r="4" spans="2:28" x14ac:dyDescent="0.2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 x14ac:dyDescent="0.2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38</v>
      </c>
      <c r="S5" s="5" t="s">
        <v>38</v>
      </c>
      <c r="T5" s="5" t="s">
        <v>38</v>
      </c>
      <c r="U5" s="5" t="s">
        <v>38</v>
      </c>
    </row>
    <row r="6" spans="2:28" ht="32" x14ac:dyDescent="0.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 x14ac:dyDescent="0.2">
      <c r="B7" s="4" t="s">
        <v>0</v>
      </c>
      <c r="C7" s="8">
        <v>1057.4578513890001</v>
      </c>
      <c r="D7" s="8">
        <v>1057.4578513890001</v>
      </c>
      <c r="E7" s="8">
        <v>1904.9834914543601</v>
      </c>
      <c r="F7" s="8">
        <v>1011.46432199187</v>
      </c>
      <c r="G7" s="8">
        <v>1011.46432199187</v>
      </c>
      <c r="H7" s="8">
        <v>1506.7986697203</v>
      </c>
      <c r="I7" s="8">
        <v>40.727593083055901</v>
      </c>
      <c r="J7" s="8">
        <v>40.727593083055901</v>
      </c>
      <c r="K7" s="8">
        <v>57.398601070919497</v>
      </c>
      <c r="L7" s="8">
        <v>142.24674494159501</v>
      </c>
      <c r="M7" s="8">
        <v>3232</v>
      </c>
      <c r="N7" s="8">
        <v>3232</v>
      </c>
      <c r="O7" s="7">
        <f t="shared" ref="O7:O12" si="0">M7-N7</f>
        <v>0</v>
      </c>
      <c r="P7" s="7">
        <f t="shared" ref="P7:P12" si="1">SUM(F7:L7)</f>
        <v>3810.8278458826667</v>
      </c>
      <c r="Q7" s="6">
        <f t="shared" ref="Q7:Q12" si="2">SUM(C7:E7)/P7</f>
        <v>1.054862449001883</v>
      </c>
      <c r="R7" s="10">
        <f>SUM(F7:H7)</f>
        <v>3529.7273137040402</v>
      </c>
      <c r="S7" s="10">
        <f>SUM(I7:K7)</f>
        <v>138.8537872370313</v>
      </c>
      <c r="T7" s="10">
        <f>SUM(L7)</f>
        <v>142.24674494159501</v>
      </c>
      <c r="U7" s="10">
        <f>SUM(P7)</f>
        <v>3810.8278458826667</v>
      </c>
      <c r="W7" s="9"/>
      <c r="X7" s="9"/>
      <c r="Y7" s="9"/>
      <c r="Z7" s="9"/>
      <c r="AA7" s="9"/>
      <c r="AB7" s="9"/>
    </row>
    <row r="8" spans="2:28" x14ac:dyDescent="0.2">
      <c r="B8" s="4" t="s">
        <v>1</v>
      </c>
      <c r="C8" s="8">
        <v>1101.4604162023199</v>
      </c>
      <c r="D8" s="8">
        <v>1101.4604162023199</v>
      </c>
      <c r="E8" s="8">
        <v>1944.48691726176</v>
      </c>
      <c r="F8" s="8">
        <v>639.94121091297495</v>
      </c>
      <c r="G8" s="8">
        <v>639.94121091297495</v>
      </c>
      <c r="H8" s="8">
        <v>1404.9547028765301</v>
      </c>
      <c r="I8" s="8">
        <v>40.727593083055901</v>
      </c>
      <c r="J8" s="8">
        <v>40.727593083055901</v>
      </c>
      <c r="K8" s="8">
        <v>57.398601070919497</v>
      </c>
      <c r="L8" s="8">
        <v>142.24674494159501</v>
      </c>
      <c r="M8" s="8">
        <v>3232</v>
      </c>
      <c r="N8" s="8">
        <v>3232</v>
      </c>
      <c r="O8" s="7">
        <f t="shared" si="0"/>
        <v>0</v>
      </c>
      <c r="P8" s="7">
        <f t="shared" si="1"/>
        <v>2965.9376568811062</v>
      </c>
      <c r="Q8" s="6">
        <f t="shared" si="2"/>
        <v>1.3983462329507266</v>
      </c>
      <c r="R8" s="10">
        <f t="shared" ref="R8:R12" si="3">SUM(F8:H8)</f>
        <v>2684.8371247024797</v>
      </c>
      <c r="S8" s="10">
        <f t="shared" ref="S8:S12" si="4">SUM(I8:K8)</f>
        <v>138.8537872370313</v>
      </c>
      <c r="T8" s="10">
        <f t="shared" ref="T8:T12" si="5">SUM(L8)</f>
        <v>142.24674494159501</v>
      </c>
      <c r="U8" s="10">
        <f t="shared" ref="U8:U12" si="6">SUM(P8)</f>
        <v>2965.9376568811062</v>
      </c>
      <c r="W8" s="9"/>
      <c r="X8" s="9"/>
      <c r="Y8" s="9"/>
      <c r="Z8" s="9"/>
      <c r="AA8" s="9"/>
      <c r="AB8" s="9"/>
    </row>
    <row r="9" spans="2:28" x14ac:dyDescent="0.2">
      <c r="B9" s="4" t="s">
        <v>2</v>
      </c>
      <c r="C9" s="8">
        <v>624.26654200218297</v>
      </c>
      <c r="D9" s="8">
        <v>624.26654200218297</v>
      </c>
      <c r="E9" s="8">
        <v>0</v>
      </c>
      <c r="F9" s="8">
        <v>373.432662042581</v>
      </c>
      <c r="G9" s="8">
        <v>373.432662042581</v>
      </c>
      <c r="H9" s="8">
        <v>0</v>
      </c>
      <c r="I9" s="8">
        <v>40.727593083055901</v>
      </c>
      <c r="J9" s="8">
        <v>40.727593083055901</v>
      </c>
      <c r="K9" s="8">
        <v>0</v>
      </c>
      <c r="L9" s="8">
        <v>43.071235551000797</v>
      </c>
      <c r="M9" s="8">
        <v>969.6</v>
      </c>
      <c r="N9" s="8">
        <v>969.6</v>
      </c>
      <c r="O9" s="7">
        <f t="shared" si="0"/>
        <v>0</v>
      </c>
      <c r="P9" s="7">
        <f t="shared" si="1"/>
        <v>871.39174580227461</v>
      </c>
      <c r="Q9" s="6">
        <f t="shared" si="2"/>
        <v>1.4328034320027487</v>
      </c>
      <c r="R9" s="10">
        <f t="shared" si="3"/>
        <v>746.865324085162</v>
      </c>
      <c r="S9" s="10">
        <f t="shared" si="4"/>
        <v>81.455186166111801</v>
      </c>
      <c r="T9" s="10">
        <f t="shared" si="5"/>
        <v>43.071235551000797</v>
      </c>
      <c r="U9" s="10">
        <f t="shared" si="6"/>
        <v>871.39174580227461</v>
      </c>
      <c r="W9" s="9"/>
      <c r="X9" s="9"/>
      <c r="Y9" s="9"/>
      <c r="Z9" s="9"/>
      <c r="AA9" s="9"/>
      <c r="AB9" s="9"/>
    </row>
    <row r="10" spans="2:28" x14ac:dyDescent="0.2">
      <c r="B10" s="4" t="s">
        <v>3</v>
      </c>
      <c r="C10" s="8">
        <v>622.05564214536196</v>
      </c>
      <c r="D10" s="8">
        <v>622.05564214536196</v>
      </c>
      <c r="E10" s="8">
        <v>0</v>
      </c>
      <c r="F10" s="8">
        <v>371.67602232091502</v>
      </c>
      <c r="G10" s="8">
        <v>371.67602232091502</v>
      </c>
      <c r="H10" s="8">
        <v>0</v>
      </c>
      <c r="I10" s="8">
        <v>40.727593083055901</v>
      </c>
      <c r="J10" s="8">
        <v>40.727593083055901</v>
      </c>
      <c r="K10" s="8">
        <v>0</v>
      </c>
      <c r="L10" s="8">
        <v>31.083245216237799</v>
      </c>
      <c r="M10" s="8">
        <v>484.8</v>
      </c>
      <c r="N10" s="8">
        <v>484.8</v>
      </c>
      <c r="O10" s="7">
        <f t="shared" si="0"/>
        <v>0</v>
      </c>
      <c r="P10" s="7">
        <f t="shared" si="1"/>
        <v>855.89047602417963</v>
      </c>
      <c r="Q10" s="6">
        <f t="shared" si="2"/>
        <v>1.4535870174299927</v>
      </c>
      <c r="R10" s="10">
        <f t="shared" si="3"/>
        <v>743.35204464183005</v>
      </c>
      <c r="S10" s="10">
        <f t="shared" si="4"/>
        <v>81.455186166111801</v>
      </c>
      <c r="T10" s="10">
        <f t="shared" si="5"/>
        <v>31.083245216237799</v>
      </c>
      <c r="U10" s="10">
        <f t="shared" si="6"/>
        <v>855.89047602417963</v>
      </c>
      <c r="W10" s="9"/>
      <c r="X10" s="9"/>
      <c r="Y10" s="9"/>
      <c r="Z10" s="9"/>
      <c r="AA10" s="9"/>
      <c r="AB10" s="9"/>
    </row>
    <row r="11" spans="2:28" x14ac:dyDescent="0.2">
      <c r="B11" s="4" t="s">
        <v>4</v>
      </c>
      <c r="C11" s="8">
        <v>630.35518377731205</v>
      </c>
      <c r="D11" s="8">
        <v>630.35518377731205</v>
      </c>
      <c r="E11" s="8">
        <v>0</v>
      </c>
      <c r="F11" s="8">
        <v>378.30866195545701</v>
      </c>
      <c r="G11" s="8">
        <v>378.30866195545701</v>
      </c>
      <c r="H11" s="8">
        <v>0</v>
      </c>
      <c r="I11" s="8">
        <v>40.727593083055901</v>
      </c>
      <c r="J11" s="8">
        <v>40.727593083055901</v>
      </c>
      <c r="K11" s="8">
        <v>0</v>
      </c>
      <c r="L11" s="8">
        <v>76.085204287258506</v>
      </c>
      <c r="M11" s="8">
        <v>1616</v>
      </c>
      <c r="N11" s="8">
        <v>1616</v>
      </c>
      <c r="O11" s="7">
        <f t="shared" si="0"/>
        <v>0</v>
      </c>
      <c r="P11" s="7">
        <f t="shared" si="1"/>
        <v>914.1577143642844</v>
      </c>
      <c r="Q11" s="6">
        <f t="shared" si="2"/>
        <v>1.379095037699634</v>
      </c>
      <c r="R11" s="10">
        <f t="shared" si="3"/>
        <v>756.61732391091402</v>
      </c>
      <c r="S11" s="10">
        <f t="shared" si="4"/>
        <v>81.455186166111801</v>
      </c>
      <c r="T11" s="10">
        <f t="shared" si="5"/>
        <v>76.085204287258506</v>
      </c>
      <c r="U11" s="10">
        <f t="shared" si="6"/>
        <v>914.1577143642844</v>
      </c>
      <c r="W11" s="9"/>
      <c r="X11" s="9"/>
      <c r="Y11" s="9"/>
      <c r="Z11" s="9"/>
      <c r="AA11" s="9"/>
      <c r="AB11" s="9"/>
    </row>
    <row r="12" spans="2:28" x14ac:dyDescent="0.2">
      <c r="B12" s="4" t="s">
        <v>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7">
        <f t="shared" si="0"/>
        <v>0</v>
      </c>
      <c r="P12" s="7">
        <f t="shared" si="1"/>
        <v>0</v>
      </c>
      <c r="Q12" s="6" t="e">
        <f t="shared" si="2"/>
        <v>#DIV/0!</v>
      </c>
      <c r="R12" s="10">
        <f t="shared" si="3"/>
        <v>0</v>
      </c>
      <c r="S12" s="10">
        <f t="shared" si="4"/>
        <v>0</v>
      </c>
      <c r="T12" s="10">
        <f t="shared" si="5"/>
        <v>0</v>
      </c>
      <c r="U12" s="10">
        <f t="shared" si="6"/>
        <v>0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B12"/>
  <sheetViews>
    <sheetView topLeftCell="F1" zoomScale="80" zoomScaleNormal="80" workbookViewId="0">
      <selection activeCell="L63" sqref="L63"/>
    </sheetView>
  </sheetViews>
  <sheetFormatPr baseColWidth="10" defaultColWidth="9" defaultRowHeight="15" x14ac:dyDescent="0.2"/>
  <cols>
    <col min="1" max="17" width="9" style="1"/>
    <col min="18" max="21" width="9.1640625" style="1" customWidth="1"/>
    <col min="22" max="16384" width="9" style="1"/>
  </cols>
  <sheetData>
    <row r="2" spans="2:28" x14ac:dyDescent="0.2">
      <c r="B2" s="3"/>
      <c r="C2" s="1" t="s">
        <v>22</v>
      </c>
    </row>
    <row r="4" spans="2:28" x14ac:dyDescent="0.2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 x14ac:dyDescent="0.2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 x14ac:dyDescent="0.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 x14ac:dyDescent="0.2">
      <c r="B7" s="4" t="s">
        <v>0</v>
      </c>
      <c r="C7" s="8">
        <v>1070.191116</v>
      </c>
      <c r="D7" s="8">
        <v>1070.191116</v>
      </c>
      <c r="E7" s="8">
        <v>1897.2</v>
      </c>
      <c r="F7" s="8">
        <v>996.97482560000003</v>
      </c>
      <c r="G7" s="8">
        <v>996.97482560000003</v>
      </c>
      <c r="H7" s="8">
        <v>1496.9406120000001</v>
      </c>
      <c r="I7" s="8">
        <v>34.9951632</v>
      </c>
      <c r="J7" s="8">
        <v>34.9951632</v>
      </c>
      <c r="K7" s="8">
        <v>57.555696000000005</v>
      </c>
      <c r="L7" s="8">
        <v>157.78611360000002</v>
      </c>
      <c r="M7" s="8">
        <v>3231.9996000000001</v>
      </c>
      <c r="N7" s="8">
        <v>3231</v>
      </c>
      <c r="O7" s="7">
        <f t="shared" ref="O7:O12" si="0">M7-N7</f>
        <v>0.99960000000010041</v>
      </c>
      <c r="P7" s="7">
        <f t="shared" ref="P7:P12" si="1">SUM(F7:L7)</f>
        <v>3776.2223992000004</v>
      </c>
      <c r="Q7" s="6">
        <f t="shared" ref="Q7:Q12" si="2">SUM(C7:E7)/P7</f>
        <v>1.0692119809615475</v>
      </c>
      <c r="R7" s="10">
        <f>SUM(F7:H7)</f>
        <v>3490.8902631999999</v>
      </c>
      <c r="S7" s="10">
        <f>SUM(I7:K7)</f>
        <v>127.5460224</v>
      </c>
      <c r="T7" s="10">
        <f>SUM(L7)</f>
        <v>157.78611360000002</v>
      </c>
      <c r="U7" s="10">
        <f>SUM(P7)</f>
        <v>3776.2223992000004</v>
      </c>
      <c r="W7" s="9"/>
      <c r="X7" s="9"/>
      <c r="Y7" s="9"/>
      <c r="Z7" s="9"/>
      <c r="AA7" s="9"/>
      <c r="AB7" s="9"/>
    </row>
    <row r="8" spans="2:28" x14ac:dyDescent="0.2">
      <c r="B8" s="4" t="s">
        <v>1</v>
      </c>
      <c r="C8" s="8">
        <v>1082.1195</v>
      </c>
      <c r="D8" s="8">
        <v>1082.1195</v>
      </c>
      <c r="E8" s="8">
        <v>1897.2</v>
      </c>
      <c r="F8" s="8">
        <v>665.16683839999996</v>
      </c>
      <c r="G8" s="8">
        <v>665.16683839999996</v>
      </c>
      <c r="H8" s="8">
        <v>1357.3043520000001</v>
      </c>
      <c r="I8" s="8">
        <v>34.9951632</v>
      </c>
      <c r="J8" s="8">
        <v>34.9951632</v>
      </c>
      <c r="K8" s="8">
        <v>57.555696000000005</v>
      </c>
      <c r="L8" s="8">
        <v>157.78611360000002</v>
      </c>
      <c r="M8" s="8">
        <v>3231.9996000000001</v>
      </c>
      <c r="N8" s="8">
        <v>3231</v>
      </c>
      <c r="O8" s="7">
        <f t="shared" si="0"/>
        <v>0.99960000000010041</v>
      </c>
      <c r="P8" s="7">
        <f t="shared" si="1"/>
        <v>2972.9701648000005</v>
      </c>
      <c r="Q8" s="6">
        <f t="shared" si="2"/>
        <v>1.3661216813029216</v>
      </c>
      <c r="R8" s="10">
        <f t="shared" ref="R8:R12" si="3">SUM(F8:H8)</f>
        <v>2687.6380288</v>
      </c>
      <c r="S8" s="10">
        <f t="shared" ref="S8:S12" si="4">SUM(I8:K8)</f>
        <v>127.5460224</v>
      </c>
      <c r="T8" s="10">
        <f t="shared" ref="T8:T12" si="5">SUM(L8)</f>
        <v>157.78611360000002</v>
      </c>
      <c r="U8" s="10">
        <f t="shared" ref="U8:U12" si="6">SUM(P8)</f>
        <v>2972.9701648000005</v>
      </c>
      <c r="W8" s="9"/>
      <c r="X8" s="9"/>
      <c r="Y8" s="9"/>
      <c r="Z8" s="9"/>
      <c r="AA8" s="9"/>
      <c r="AB8" s="9"/>
    </row>
    <row r="9" spans="2:28" x14ac:dyDescent="0.2">
      <c r="B9" s="4" t="s">
        <v>2</v>
      </c>
      <c r="C9" s="8">
        <v>610.93807199999992</v>
      </c>
      <c r="D9" s="8">
        <v>610.93807199999992</v>
      </c>
      <c r="E9" s="8">
        <v>0</v>
      </c>
      <c r="F9" s="8">
        <v>503.70530400000001</v>
      </c>
      <c r="G9" s="8">
        <v>503.70530400000001</v>
      </c>
      <c r="H9" s="8">
        <v>0</v>
      </c>
      <c r="I9" s="8">
        <v>34.9951632</v>
      </c>
      <c r="J9" s="8">
        <v>34.9951632</v>
      </c>
      <c r="K9" s="8">
        <v>0</v>
      </c>
      <c r="L9" s="8">
        <v>47.908228799999996</v>
      </c>
      <c r="M9" s="8">
        <v>1719.9995999999999</v>
      </c>
      <c r="N9" s="8">
        <v>969.59999999999991</v>
      </c>
      <c r="O9" s="7">
        <f t="shared" si="0"/>
        <v>750.39959999999996</v>
      </c>
      <c r="P9" s="7">
        <f t="shared" si="1"/>
        <v>1125.3091632000001</v>
      </c>
      <c r="Q9" s="6">
        <f t="shared" si="2"/>
        <v>1.0858137336457794</v>
      </c>
      <c r="R9" s="10">
        <f t="shared" si="3"/>
        <v>1007.410608</v>
      </c>
      <c r="S9" s="10">
        <f t="shared" si="4"/>
        <v>69.990326400000001</v>
      </c>
      <c r="T9" s="10">
        <f t="shared" si="5"/>
        <v>47.908228799999996</v>
      </c>
      <c r="U9" s="10">
        <f t="shared" si="6"/>
        <v>1125.3091632000001</v>
      </c>
      <c r="W9" s="9"/>
      <c r="X9" s="9"/>
      <c r="Y9" s="9"/>
      <c r="Z9" s="9"/>
      <c r="AA9" s="9"/>
      <c r="AB9" s="9"/>
    </row>
    <row r="10" spans="2:28" x14ac:dyDescent="0.2">
      <c r="B10" s="4" t="s">
        <v>3</v>
      </c>
      <c r="C10" s="8">
        <v>610.93807199999992</v>
      </c>
      <c r="D10" s="8">
        <v>610.93807199999992</v>
      </c>
      <c r="E10" s="8">
        <v>0</v>
      </c>
      <c r="F10" s="8">
        <v>503.70530400000001</v>
      </c>
      <c r="G10" s="8">
        <v>503.70530400000001</v>
      </c>
      <c r="H10" s="8">
        <v>0</v>
      </c>
      <c r="I10" s="8">
        <v>34.9951632</v>
      </c>
      <c r="J10" s="8">
        <v>34.9951632</v>
      </c>
      <c r="K10" s="8">
        <v>0</v>
      </c>
      <c r="L10" s="8">
        <v>30.878004799999999</v>
      </c>
      <c r="M10" s="8">
        <v>1719.9995999999999</v>
      </c>
      <c r="N10" s="8">
        <v>484.79999999999995</v>
      </c>
      <c r="O10" s="7">
        <f t="shared" si="0"/>
        <v>1235.1995999999999</v>
      </c>
      <c r="P10" s="7">
        <f t="shared" si="1"/>
        <v>1108.2789392000002</v>
      </c>
      <c r="Q10" s="6">
        <f t="shared" si="2"/>
        <v>1.102498748990032</v>
      </c>
      <c r="R10" s="10">
        <f t="shared" si="3"/>
        <v>1007.410608</v>
      </c>
      <c r="S10" s="10">
        <f t="shared" si="4"/>
        <v>69.990326400000001</v>
      </c>
      <c r="T10" s="10">
        <f t="shared" si="5"/>
        <v>30.878004799999999</v>
      </c>
      <c r="U10" s="10">
        <f t="shared" si="6"/>
        <v>1108.2789392000002</v>
      </c>
      <c r="W10" s="9"/>
      <c r="X10" s="9"/>
      <c r="Y10" s="9"/>
      <c r="Z10" s="9"/>
      <c r="AA10" s="9"/>
      <c r="AB10" s="9"/>
    </row>
    <row r="11" spans="2:28" x14ac:dyDescent="0.2">
      <c r="B11" s="4" t="s">
        <v>4</v>
      </c>
      <c r="C11" s="8">
        <v>610.95315599999992</v>
      </c>
      <c r="D11" s="8">
        <v>610.95315599999992</v>
      </c>
      <c r="E11" s="8">
        <v>0</v>
      </c>
      <c r="F11" s="8">
        <v>503.71808959999998</v>
      </c>
      <c r="G11" s="8">
        <v>503.71808959999998</v>
      </c>
      <c r="H11" s="8">
        <v>0</v>
      </c>
      <c r="I11" s="8">
        <v>34.9951632</v>
      </c>
      <c r="J11" s="8">
        <v>34.9951632</v>
      </c>
      <c r="K11" s="8">
        <v>0</v>
      </c>
      <c r="L11" s="8">
        <v>83.143683199999998</v>
      </c>
      <c r="M11" s="8">
        <v>1719.9995999999999</v>
      </c>
      <c r="N11" s="8">
        <v>1616.04</v>
      </c>
      <c r="O11" s="7">
        <f t="shared" si="0"/>
        <v>103.95959999999991</v>
      </c>
      <c r="P11" s="7">
        <f t="shared" si="1"/>
        <v>1160.5701887999999</v>
      </c>
      <c r="Q11" s="6">
        <f t="shared" si="2"/>
        <v>1.0528499902822939</v>
      </c>
      <c r="R11" s="10">
        <f t="shared" si="3"/>
        <v>1007.4361792</v>
      </c>
      <c r="S11" s="10">
        <f t="shared" si="4"/>
        <v>69.990326400000001</v>
      </c>
      <c r="T11" s="10">
        <f t="shared" si="5"/>
        <v>83.143683199999998</v>
      </c>
      <c r="U11" s="10">
        <f t="shared" si="6"/>
        <v>1160.5701887999999</v>
      </c>
      <c r="W11" s="9"/>
      <c r="X11" s="9"/>
      <c r="Y11" s="9"/>
      <c r="Z11" s="9"/>
      <c r="AA11" s="9"/>
      <c r="AB11" s="9"/>
    </row>
    <row r="12" spans="2:28" x14ac:dyDescent="0.2">
      <c r="B12" s="4" t="s">
        <v>5</v>
      </c>
      <c r="C12" s="8">
        <v>326.11950000000002</v>
      </c>
      <c r="D12" s="8">
        <v>326.11950000000002</v>
      </c>
      <c r="E12" s="8">
        <v>572.810652</v>
      </c>
      <c r="F12" s="8">
        <v>275.00264000000004</v>
      </c>
      <c r="G12" s="8">
        <v>275.00264000000004</v>
      </c>
      <c r="H12" s="8">
        <v>489.981516</v>
      </c>
      <c r="I12" s="8">
        <v>34.9951632</v>
      </c>
      <c r="J12" s="8">
        <v>34.9951632</v>
      </c>
      <c r="K12" s="8">
        <v>57.555696000000005</v>
      </c>
      <c r="L12" s="8">
        <v>47.908228799999996</v>
      </c>
      <c r="M12" s="8">
        <v>3231.9996000000001</v>
      </c>
      <c r="N12" s="8">
        <v>969.59999999999991</v>
      </c>
      <c r="O12" s="7">
        <f t="shared" si="0"/>
        <v>2262.3996000000002</v>
      </c>
      <c r="P12" s="7">
        <f t="shared" si="1"/>
        <v>1215.4410472</v>
      </c>
      <c r="Q12" s="6">
        <f t="shared" si="2"/>
        <v>1.0079054470162379</v>
      </c>
      <c r="R12" s="10">
        <f t="shared" si="3"/>
        <v>1039.9867960000001</v>
      </c>
      <c r="S12" s="10">
        <f t="shared" si="4"/>
        <v>127.5460224</v>
      </c>
      <c r="T12" s="10">
        <f t="shared" si="5"/>
        <v>47.908228799999996</v>
      </c>
      <c r="U12" s="10">
        <f t="shared" si="6"/>
        <v>1215.4410472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12"/>
  <sheetViews>
    <sheetView zoomScale="80" zoomScaleNormal="80" workbookViewId="0">
      <selection activeCell="K52" sqref="K52"/>
    </sheetView>
  </sheetViews>
  <sheetFormatPr baseColWidth="10" defaultColWidth="9" defaultRowHeight="15" x14ac:dyDescent="0.2"/>
  <cols>
    <col min="1" max="17" width="9" style="1"/>
    <col min="18" max="21" width="9.1640625" style="1" customWidth="1"/>
    <col min="22" max="16384" width="9" style="1"/>
  </cols>
  <sheetData>
    <row r="2" spans="2:28" x14ac:dyDescent="0.2">
      <c r="B2" s="3"/>
      <c r="C2" s="1" t="s">
        <v>22</v>
      </c>
    </row>
    <row r="4" spans="2:28" x14ac:dyDescent="0.2">
      <c r="C4" s="18" t="s">
        <v>12</v>
      </c>
      <c r="D4" s="18"/>
      <c r="E4" s="18"/>
      <c r="F4" s="19" t="s">
        <v>14</v>
      </c>
      <c r="G4" s="20"/>
      <c r="H4" s="20"/>
      <c r="I4" s="20"/>
      <c r="J4" s="20"/>
      <c r="K4" s="20"/>
      <c r="L4" s="21"/>
      <c r="M4" s="18" t="s">
        <v>29</v>
      </c>
      <c r="N4" s="18"/>
      <c r="O4" s="18"/>
      <c r="R4" s="18" t="s">
        <v>35</v>
      </c>
      <c r="S4" s="18"/>
      <c r="T4" s="18"/>
      <c r="U4" s="18"/>
    </row>
    <row r="5" spans="2:28" ht="16" x14ac:dyDescent="0.2"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5" t="s">
        <v>30</v>
      </c>
      <c r="N5" s="5" t="s">
        <v>30</v>
      </c>
      <c r="O5" s="5" t="s">
        <v>30</v>
      </c>
      <c r="P5" s="5" t="s">
        <v>6</v>
      </c>
      <c r="Q5" s="5" t="s">
        <v>19</v>
      </c>
      <c r="R5" s="5" t="s">
        <v>36</v>
      </c>
      <c r="S5" s="5" t="s">
        <v>36</v>
      </c>
      <c r="T5" s="5" t="s">
        <v>36</v>
      </c>
      <c r="U5" s="5" t="s">
        <v>36</v>
      </c>
    </row>
    <row r="6" spans="2:28" ht="32" x14ac:dyDescent="0.2">
      <c r="C6" s="5" t="s">
        <v>9</v>
      </c>
      <c r="D6" s="5" t="s">
        <v>10</v>
      </c>
      <c r="E6" s="5" t="s">
        <v>11</v>
      </c>
      <c r="F6" s="5" t="s">
        <v>9</v>
      </c>
      <c r="G6" s="5" t="s">
        <v>10</v>
      </c>
      <c r="H6" s="5" t="s">
        <v>11</v>
      </c>
      <c r="I6" s="5" t="s">
        <v>16</v>
      </c>
      <c r="J6" s="5" t="s">
        <v>17</v>
      </c>
      <c r="K6" s="5" t="s">
        <v>18</v>
      </c>
      <c r="L6" s="5" t="s">
        <v>13</v>
      </c>
      <c r="M6" s="5" t="s">
        <v>31</v>
      </c>
      <c r="N6" s="5" t="s">
        <v>32</v>
      </c>
      <c r="O6" s="5" t="s">
        <v>33</v>
      </c>
      <c r="P6" s="5" t="s">
        <v>15</v>
      </c>
      <c r="Q6" s="5" t="s">
        <v>8</v>
      </c>
      <c r="R6" s="5" t="s">
        <v>21</v>
      </c>
      <c r="S6" s="5" t="s">
        <v>34</v>
      </c>
      <c r="T6" s="5" t="s">
        <v>13</v>
      </c>
      <c r="U6" s="5" t="s">
        <v>20</v>
      </c>
    </row>
    <row r="7" spans="2:28" x14ac:dyDescent="0.2">
      <c r="B7" s="4" t="s">
        <v>0</v>
      </c>
      <c r="C7" s="8">
        <v>1070.19108456</v>
      </c>
      <c r="D7" s="8">
        <v>1070.19108456</v>
      </c>
      <c r="E7" s="8">
        <v>1897.2</v>
      </c>
      <c r="F7" s="8">
        <v>996.97482560000003</v>
      </c>
      <c r="G7" s="8">
        <v>996.97482560000003</v>
      </c>
      <c r="H7" s="8">
        <v>1447.1641439999999</v>
      </c>
      <c r="I7" s="8">
        <v>34.9951632</v>
      </c>
      <c r="J7" s="8">
        <v>34.9951632</v>
      </c>
      <c r="K7" s="8">
        <v>57.555696000000005</v>
      </c>
      <c r="L7" s="8">
        <v>225.08121599999998</v>
      </c>
      <c r="M7" s="8">
        <v>3231.9996000000001</v>
      </c>
      <c r="N7" s="8">
        <v>3231.9996000000001</v>
      </c>
      <c r="O7" s="7">
        <f t="shared" ref="O7:O12" si="0">M7-N7</f>
        <v>0</v>
      </c>
      <c r="P7" s="7">
        <f t="shared" ref="P7:P12" si="1">SUM(F7:L7)</f>
        <v>3793.7410336000003</v>
      </c>
      <c r="Q7" s="6">
        <f t="shared" ref="Q7:Q12" si="2">SUM(C7:E7)/P7</f>
        <v>1.0642745863147678</v>
      </c>
      <c r="R7" s="10">
        <f>SUM(F7:H7)</f>
        <v>3441.1137951999999</v>
      </c>
      <c r="S7" s="10">
        <f>SUM(I7:K7)</f>
        <v>127.5460224</v>
      </c>
      <c r="T7" s="10">
        <f>SUM(L7)</f>
        <v>225.08121599999998</v>
      </c>
      <c r="U7" s="10">
        <f>SUM(P7)</f>
        <v>3793.7410336000003</v>
      </c>
      <c r="W7" s="9"/>
      <c r="X7" s="9"/>
      <c r="Y7" s="9"/>
      <c r="Z7" s="9"/>
      <c r="AA7" s="9"/>
      <c r="AB7" s="9"/>
    </row>
    <row r="8" spans="2:28" x14ac:dyDescent="0.2">
      <c r="B8" s="4" t="s">
        <v>1</v>
      </c>
      <c r="C8" s="8">
        <v>1082.1193509600002</v>
      </c>
      <c r="D8" s="8">
        <v>1082.1193509600002</v>
      </c>
      <c r="E8" s="8">
        <v>1897.2</v>
      </c>
      <c r="F8" s="8">
        <v>665.16674080000007</v>
      </c>
      <c r="G8" s="8">
        <v>665.16674080000007</v>
      </c>
      <c r="H8" s="8">
        <v>1307.5279200000002</v>
      </c>
      <c r="I8" s="8">
        <v>34.9951632</v>
      </c>
      <c r="J8" s="8">
        <v>34.9951632</v>
      </c>
      <c r="K8" s="8">
        <v>57.555696000000005</v>
      </c>
      <c r="L8" s="8">
        <v>225.08121599999998</v>
      </c>
      <c r="M8" s="8">
        <v>3231.9996000000001</v>
      </c>
      <c r="N8" s="8">
        <v>3231.9996000000001</v>
      </c>
      <c r="O8" s="7">
        <f t="shared" si="0"/>
        <v>0</v>
      </c>
      <c r="P8" s="7">
        <f t="shared" si="1"/>
        <v>2990.4886400000005</v>
      </c>
      <c r="Q8" s="6">
        <f t="shared" si="2"/>
        <v>1.3581187527667717</v>
      </c>
      <c r="R8" s="10">
        <f t="shared" ref="R8:R12" si="3">SUM(F8:H8)</f>
        <v>2637.8614016000001</v>
      </c>
      <c r="S8" s="10">
        <f t="shared" ref="S8:S12" si="4">SUM(I8:K8)</f>
        <v>127.5460224</v>
      </c>
      <c r="T8" s="10">
        <f t="shared" ref="T8:T12" si="5">SUM(L8)</f>
        <v>225.08121599999998</v>
      </c>
      <c r="U8" s="10">
        <f t="shared" ref="U8:U12" si="6">SUM(P8)</f>
        <v>2990.4886400000005</v>
      </c>
      <c r="W8" s="9"/>
      <c r="X8" s="9"/>
      <c r="Y8" s="9"/>
      <c r="Z8" s="9"/>
      <c r="AA8" s="9"/>
      <c r="AB8" s="9"/>
    </row>
    <row r="9" spans="2:28" x14ac:dyDescent="0.2">
      <c r="B9" s="4" t="s">
        <v>2</v>
      </c>
      <c r="C9" s="8">
        <v>610.93801368000004</v>
      </c>
      <c r="D9" s="8">
        <v>610.93801368000004</v>
      </c>
      <c r="E9" s="8">
        <v>0</v>
      </c>
      <c r="F9" s="8">
        <v>503.70530400000001</v>
      </c>
      <c r="G9" s="8">
        <v>503.70530400000001</v>
      </c>
      <c r="H9" s="8">
        <v>0</v>
      </c>
      <c r="I9" s="8">
        <v>34.9951632</v>
      </c>
      <c r="J9" s="8">
        <v>34.9951632</v>
      </c>
      <c r="K9" s="8">
        <v>0</v>
      </c>
      <c r="L9" s="8">
        <v>54.176296000000001</v>
      </c>
      <c r="M9" s="8">
        <v>1719.9996000000001</v>
      </c>
      <c r="N9" s="8">
        <v>969.6</v>
      </c>
      <c r="O9" s="7">
        <f t="shared" si="0"/>
        <v>750.39960000000008</v>
      </c>
      <c r="P9" s="7">
        <f t="shared" si="1"/>
        <v>1131.5772304000002</v>
      </c>
      <c r="Q9" s="6">
        <f t="shared" si="2"/>
        <v>1.0797990579291528</v>
      </c>
      <c r="R9" s="10">
        <f t="shared" si="3"/>
        <v>1007.410608</v>
      </c>
      <c r="S9" s="10">
        <f t="shared" si="4"/>
        <v>69.990326400000001</v>
      </c>
      <c r="T9" s="10">
        <f t="shared" si="5"/>
        <v>54.176296000000001</v>
      </c>
      <c r="U9" s="10">
        <f t="shared" si="6"/>
        <v>1131.5772304000002</v>
      </c>
      <c r="W9" s="9"/>
      <c r="X9" s="9"/>
      <c r="Y9" s="9"/>
      <c r="Z9" s="9"/>
      <c r="AA9" s="9"/>
      <c r="AB9" s="9"/>
    </row>
    <row r="10" spans="2:28" x14ac:dyDescent="0.2">
      <c r="B10" s="4" t="s">
        <v>3</v>
      </c>
      <c r="C10" s="8">
        <v>610.93801368000004</v>
      </c>
      <c r="D10" s="8">
        <v>610.93801368000004</v>
      </c>
      <c r="E10" s="8">
        <v>0</v>
      </c>
      <c r="F10" s="8">
        <v>503.70530400000001</v>
      </c>
      <c r="G10" s="8">
        <v>503.70530400000001</v>
      </c>
      <c r="H10" s="8">
        <v>0</v>
      </c>
      <c r="I10" s="8">
        <v>34.9951632</v>
      </c>
      <c r="J10" s="8">
        <v>34.9951632</v>
      </c>
      <c r="K10" s="8">
        <v>0</v>
      </c>
      <c r="L10" s="8">
        <v>33.262080000000005</v>
      </c>
      <c r="M10" s="8">
        <v>1719.9996000000001</v>
      </c>
      <c r="N10" s="8">
        <v>484.8</v>
      </c>
      <c r="O10" s="7">
        <f t="shared" si="0"/>
        <v>1235.1996000000001</v>
      </c>
      <c r="P10" s="7">
        <f t="shared" si="1"/>
        <v>1110.6630144000001</v>
      </c>
      <c r="Q10" s="6">
        <f t="shared" si="2"/>
        <v>1.100132093639653</v>
      </c>
      <c r="R10" s="10">
        <f t="shared" si="3"/>
        <v>1007.410608</v>
      </c>
      <c r="S10" s="10">
        <f t="shared" si="4"/>
        <v>69.990326400000001</v>
      </c>
      <c r="T10" s="10">
        <f t="shared" si="5"/>
        <v>33.262080000000005</v>
      </c>
      <c r="U10" s="10">
        <f t="shared" si="6"/>
        <v>1110.6630144000001</v>
      </c>
      <c r="W10" s="9"/>
      <c r="X10" s="9"/>
      <c r="Y10" s="9"/>
      <c r="Z10" s="9"/>
      <c r="AA10" s="9"/>
      <c r="AB10" s="9"/>
    </row>
    <row r="11" spans="2:28" x14ac:dyDescent="0.2">
      <c r="B11" s="4" t="s">
        <v>4</v>
      </c>
      <c r="C11" s="8">
        <v>610.93801368000004</v>
      </c>
      <c r="D11" s="8">
        <v>610.93801368000004</v>
      </c>
      <c r="E11" s="8">
        <v>0</v>
      </c>
      <c r="F11" s="8">
        <v>503.70530400000001</v>
      </c>
      <c r="G11" s="8">
        <v>503.70530400000001</v>
      </c>
      <c r="H11" s="8">
        <v>0</v>
      </c>
      <c r="I11" s="8">
        <v>34.9951632</v>
      </c>
      <c r="J11" s="8">
        <v>34.9951632</v>
      </c>
      <c r="K11" s="8">
        <v>0</v>
      </c>
      <c r="L11" s="8">
        <v>102.666416</v>
      </c>
      <c r="M11" s="8">
        <v>1719.9996000000001</v>
      </c>
      <c r="N11" s="8">
        <v>1615.9998000000001</v>
      </c>
      <c r="O11" s="7">
        <f t="shared" si="0"/>
        <v>103.99980000000005</v>
      </c>
      <c r="P11" s="7">
        <f t="shared" si="1"/>
        <v>1180.0673504000001</v>
      </c>
      <c r="Q11" s="6">
        <f t="shared" si="2"/>
        <v>1.0354290599988452</v>
      </c>
      <c r="R11" s="10">
        <f t="shared" si="3"/>
        <v>1007.410608</v>
      </c>
      <c r="S11" s="10">
        <f t="shared" si="4"/>
        <v>69.990326400000001</v>
      </c>
      <c r="T11" s="10">
        <f t="shared" si="5"/>
        <v>102.666416</v>
      </c>
      <c r="U11" s="10">
        <f t="shared" si="6"/>
        <v>1180.0673504000001</v>
      </c>
      <c r="W11" s="9"/>
      <c r="X11" s="9"/>
      <c r="Y11" s="9"/>
      <c r="Z11" s="9"/>
      <c r="AA11" s="9"/>
      <c r="AB11" s="9"/>
    </row>
    <row r="12" spans="2:28" x14ac:dyDescent="0.2">
      <c r="B12" s="4" t="s">
        <v>5</v>
      </c>
      <c r="C12" s="8">
        <v>326.11944432000001</v>
      </c>
      <c r="D12" s="8">
        <v>326.11944432000001</v>
      </c>
      <c r="E12" s="8">
        <v>572.81057999999996</v>
      </c>
      <c r="F12" s="8">
        <v>275.00264000000004</v>
      </c>
      <c r="G12" s="8">
        <v>275.00264000000004</v>
      </c>
      <c r="H12" s="8">
        <v>440.20548000000002</v>
      </c>
      <c r="I12" s="8">
        <v>34.9951632</v>
      </c>
      <c r="J12" s="8">
        <v>34.9951632</v>
      </c>
      <c r="K12" s="8">
        <v>57.555696000000005</v>
      </c>
      <c r="L12" s="8">
        <v>54.176296000000001</v>
      </c>
      <c r="M12" s="8">
        <v>3231.9996000000001</v>
      </c>
      <c r="N12" s="8">
        <v>969.6</v>
      </c>
      <c r="O12" s="7">
        <f t="shared" si="0"/>
        <v>2262.3996000000002</v>
      </c>
      <c r="P12" s="7">
        <f t="shared" si="1"/>
        <v>1171.9330784000001</v>
      </c>
      <c r="Q12" s="6">
        <f t="shared" si="2"/>
        <v>1.0453237400829387</v>
      </c>
      <c r="R12" s="10">
        <f t="shared" si="3"/>
        <v>990.21076000000016</v>
      </c>
      <c r="S12" s="10">
        <f t="shared" si="4"/>
        <v>127.5460224</v>
      </c>
      <c r="T12" s="10">
        <f t="shared" si="5"/>
        <v>54.176296000000001</v>
      </c>
      <c r="U12" s="10">
        <f t="shared" si="6"/>
        <v>1171.9330784000001</v>
      </c>
      <c r="W12" s="9"/>
      <c r="X12" s="9"/>
      <c r="Y12" s="9"/>
      <c r="Z12" s="9"/>
      <c r="AA12" s="9"/>
      <c r="AB12" s="9"/>
    </row>
  </sheetData>
  <mergeCells count="4">
    <mergeCell ref="C4:E4"/>
    <mergeCell ref="F4:L4"/>
    <mergeCell ref="M4:O4"/>
    <mergeCell ref="R4:U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集計</vt:lpstr>
      <vt:lpstr>EnergyPlus_20211018</vt:lpstr>
      <vt:lpstr>EnergyPlus_20210922</vt:lpstr>
      <vt:lpstr>EnergyPlus_20210825</vt:lpstr>
      <vt:lpstr>LCEM_矢島</vt:lpstr>
      <vt:lpstr>ENe-ST_小野</vt:lpstr>
      <vt:lpstr>Popolo_富樫</vt:lpstr>
      <vt:lpstr>BEST_二宮3</vt:lpstr>
      <vt:lpstr>BEST_品川</vt:lpstr>
      <vt:lpstr>ACSESCx_吉田</vt:lpstr>
    </vt:vector>
  </TitlesOfParts>
  <Company>新菱冷熱工業㈱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SCKY</dc:creator>
  <cp:lastModifiedBy>Ono Eikichi</cp:lastModifiedBy>
  <cp:lastPrinted>2019-02-25T08:31:52Z</cp:lastPrinted>
  <dcterms:created xsi:type="dcterms:W3CDTF">2019-02-25T06:53:30Z</dcterms:created>
  <dcterms:modified xsi:type="dcterms:W3CDTF">2021-10-15T09:18:23Z</dcterms:modified>
</cp:coreProperties>
</file>