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6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7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subsystem_test/"/>
    </mc:Choice>
  </mc:AlternateContent>
  <xr:revisionPtr revIDLastSave="0" documentId="13_ncr:1_{3B9DA969-3C6D-1149-A941-A0370D3B69C2}" xr6:coauthVersionLast="47" xr6:coauthVersionMax="47" xr10:uidLastSave="{00000000-0000-0000-0000-000000000000}"/>
  <bookViews>
    <workbookView xWindow="-36780" yWindow="-2280" windowWidth="36780" windowHeight="21100" xr2:uid="{00000000-000D-0000-FFFF-FFFF00000000}"/>
  </bookViews>
  <sheets>
    <sheet name="集計" sheetId="25" r:id="rId1"/>
    <sheet name="EnergyPlus_小野" sheetId="22" r:id="rId2"/>
    <sheet name="LCEM_矢島" sheetId="3" r:id="rId3"/>
    <sheet name="ENe-ST_小野" sheetId="17" r:id="rId4"/>
    <sheet name="Popolo_富樫" sheetId="18" r:id="rId5"/>
    <sheet name="BEST_二宮3" sheetId="19" r:id="rId6"/>
    <sheet name="BEST_品川" sheetId="20" r:id="rId7"/>
    <sheet name="ACSESCx_吉田" sheetId="21" r:id="rId8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97" i="25" l="1"/>
  <c r="AT97" i="25"/>
  <c r="AR97" i="25"/>
  <c r="AS96" i="25"/>
  <c r="AT96" i="25"/>
  <c r="AR96" i="25"/>
  <c r="AV96" i="25"/>
  <c r="AP96" i="25"/>
  <c r="AP76" i="25"/>
  <c r="AS32" i="25"/>
  <c r="AT32" i="25"/>
  <c r="AR32" i="25"/>
  <c r="AP31" i="25"/>
  <c r="AP51" i="25" s="1"/>
  <c r="AV51" i="25" s="1"/>
  <c r="AE46" i="25"/>
  <c r="AF46" i="25"/>
  <c r="AE39" i="25"/>
  <c r="AF39" i="25"/>
  <c r="AE32" i="25"/>
  <c r="AF32" i="25"/>
  <c r="AE25" i="25"/>
  <c r="AS52" i="25" s="1"/>
  <c r="AF25" i="25"/>
  <c r="AT52" i="25" s="1"/>
  <c r="AE18" i="25"/>
  <c r="AF18" i="25"/>
  <c r="AD46" i="25"/>
  <c r="AD39" i="25"/>
  <c r="AD32" i="25"/>
  <c r="AD25" i="25"/>
  <c r="AR52" i="25" s="1"/>
  <c r="AD18" i="25"/>
  <c r="AC18" i="25"/>
  <c r="AC25" i="25" s="1"/>
  <c r="AC32" i="25" s="1"/>
  <c r="AC39" i="25" s="1"/>
  <c r="AC46" i="25" s="1"/>
  <c r="AE11" i="25"/>
  <c r="AS51" i="25" s="1"/>
  <c r="AF11" i="25"/>
  <c r="AT51" i="25" s="1"/>
  <c r="AD11" i="25"/>
  <c r="AR51" i="25" s="1"/>
  <c r="AS11" i="25"/>
  <c r="AS31" i="25" s="1"/>
  <c r="AT11" i="25"/>
  <c r="AT31" i="25" s="1"/>
  <c r="AU11" i="25"/>
  <c r="AV11" i="25"/>
  <c r="AW11" i="25"/>
  <c r="AX11" i="25"/>
  <c r="AR11" i="25"/>
  <c r="AR31" i="25" s="1"/>
  <c r="AP72" i="25"/>
  <c r="AP68" i="25"/>
  <c r="AP64" i="25"/>
  <c r="AP60" i="25"/>
  <c r="AP56" i="25"/>
  <c r="AV93" i="25"/>
  <c r="AV90" i="25"/>
  <c r="AV87" i="25"/>
  <c r="AV84" i="25"/>
  <c r="AV81" i="25"/>
  <c r="AP93" i="25"/>
  <c r="AP90" i="25"/>
  <c r="AP87" i="25"/>
  <c r="AP84" i="25"/>
  <c r="AP81" i="25"/>
  <c r="AP48" i="25"/>
  <c r="AP45" i="25"/>
  <c r="AP42" i="25"/>
  <c r="AP39" i="25"/>
  <c r="AP36" i="25"/>
  <c r="AP28" i="25"/>
  <c r="AP25" i="25"/>
  <c r="AP22" i="25"/>
  <c r="AP19" i="25"/>
  <c r="AP16" i="25"/>
  <c r="AQ6" i="25"/>
  <c r="AQ7" i="25"/>
  <c r="AQ8" i="25"/>
  <c r="AQ9" i="25"/>
  <c r="AQ10" i="25"/>
  <c r="AX88" i="25" l="1"/>
  <c r="AT93" i="25"/>
  <c r="AS93" i="25"/>
  <c r="AR93" i="25"/>
  <c r="AT90" i="25"/>
  <c r="AS90" i="25"/>
  <c r="AR90" i="25"/>
  <c r="AT87" i="25"/>
  <c r="AS87" i="25"/>
  <c r="AR87" i="25"/>
  <c r="AT84" i="25"/>
  <c r="AS84" i="25"/>
  <c r="AR84" i="25"/>
  <c r="AT81" i="25"/>
  <c r="AS81" i="25"/>
  <c r="AR81" i="25"/>
  <c r="AT94" i="25"/>
  <c r="AS94" i="25"/>
  <c r="AR94" i="25"/>
  <c r="AT91" i="25"/>
  <c r="AS91" i="25"/>
  <c r="AR91" i="25"/>
  <c r="AT88" i="25"/>
  <c r="AS88" i="25"/>
  <c r="AR88" i="25"/>
  <c r="AT85" i="25"/>
  <c r="AS85" i="25"/>
  <c r="AR85" i="25"/>
  <c r="AT82" i="25"/>
  <c r="AS82" i="25"/>
  <c r="AR82" i="25"/>
  <c r="AS36" i="25"/>
  <c r="AT36" i="25"/>
  <c r="AS37" i="25"/>
  <c r="AT37" i="25"/>
  <c r="AS39" i="25"/>
  <c r="AT39" i="25"/>
  <c r="AS40" i="25"/>
  <c r="AT40" i="25"/>
  <c r="AS42" i="25"/>
  <c r="AT42" i="25"/>
  <c r="AS43" i="25"/>
  <c r="AT43" i="25"/>
  <c r="AS45" i="25"/>
  <c r="AT45" i="25"/>
  <c r="AS46" i="25"/>
  <c r="AT46" i="25"/>
  <c r="AS48" i="25"/>
  <c r="AT48" i="25"/>
  <c r="AS49" i="25"/>
  <c r="AT49" i="25"/>
  <c r="AR49" i="25"/>
  <c r="AR46" i="25"/>
  <c r="AR43" i="25"/>
  <c r="AR40" i="25"/>
  <c r="AR37" i="25"/>
  <c r="AR48" i="25"/>
  <c r="AR45" i="25"/>
  <c r="AR42" i="25"/>
  <c r="AR39" i="25"/>
  <c r="AR36" i="25"/>
  <c r="AT29" i="25" l="1"/>
  <c r="AS29" i="25"/>
  <c r="AR29" i="25"/>
  <c r="AT26" i="25"/>
  <c r="AS26" i="25"/>
  <c r="AR26" i="25"/>
  <c r="AT23" i="25"/>
  <c r="AS23" i="25"/>
  <c r="AR23" i="25"/>
  <c r="AT20" i="25"/>
  <c r="AS20" i="25"/>
  <c r="AR20" i="25"/>
  <c r="AT17" i="25"/>
  <c r="AS17" i="25"/>
  <c r="AR17" i="25"/>
  <c r="AR19" i="25"/>
  <c r="AR7" i="25"/>
  <c r="AT28" i="25"/>
  <c r="AS28" i="25"/>
  <c r="AR28" i="25"/>
  <c r="AT25" i="25"/>
  <c r="AS25" i="25"/>
  <c r="AR25" i="25"/>
  <c r="AT22" i="25"/>
  <c r="AS22" i="25"/>
  <c r="AR22" i="25"/>
  <c r="AT19" i="25"/>
  <c r="AS19" i="25"/>
  <c r="AT16" i="25"/>
  <c r="AS16" i="25"/>
  <c r="AR16" i="25"/>
  <c r="AD6" i="25"/>
  <c r="AX10" i="25"/>
  <c r="AW10" i="25"/>
  <c r="AV10" i="25"/>
  <c r="AU10" i="25"/>
  <c r="AT10" i="25"/>
  <c r="AS10" i="25"/>
  <c r="AR10" i="25"/>
  <c r="AX9" i="25"/>
  <c r="AW9" i="25"/>
  <c r="AV9" i="25"/>
  <c r="AU9" i="25"/>
  <c r="AT9" i="25"/>
  <c r="AS9" i="25"/>
  <c r="AR9" i="25"/>
  <c r="AX8" i="25"/>
  <c r="AW8" i="25"/>
  <c r="AV8" i="25"/>
  <c r="AU8" i="25"/>
  <c r="AT8" i="25"/>
  <c r="AS8" i="25"/>
  <c r="AR8" i="25"/>
  <c r="AX7" i="25"/>
  <c r="AW7" i="25"/>
  <c r="AV7" i="25"/>
  <c r="AU7" i="25"/>
  <c r="AT7" i="25"/>
  <c r="AS7" i="25"/>
  <c r="AS6" i="25"/>
  <c r="AT6" i="25"/>
  <c r="AU6" i="25"/>
  <c r="AV6" i="25"/>
  <c r="AW6" i="25"/>
  <c r="AX6" i="25"/>
  <c r="AR6" i="25"/>
  <c r="AK66" i="25"/>
  <c r="AF45" i="25"/>
  <c r="AE45" i="25"/>
  <c r="AD45" i="25"/>
  <c r="AC45" i="25"/>
  <c r="AK55" i="25"/>
  <c r="AF44" i="25"/>
  <c r="AE44" i="25"/>
  <c r="AD44" i="25"/>
  <c r="AC44" i="25"/>
  <c r="AF43" i="25"/>
  <c r="AE43" i="25"/>
  <c r="AD43" i="25"/>
  <c r="AC43" i="25"/>
  <c r="AF42" i="25"/>
  <c r="AE42" i="25"/>
  <c r="AD42" i="25"/>
  <c r="AC42" i="25"/>
  <c r="AF41" i="25"/>
  <c r="AE41" i="25"/>
  <c r="AD41" i="25"/>
  <c r="AC41" i="25"/>
  <c r="AF38" i="25"/>
  <c r="AE38" i="25"/>
  <c r="AD38" i="25"/>
  <c r="AC38" i="25"/>
  <c r="AF37" i="25"/>
  <c r="AE37" i="25"/>
  <c r="AD37" i="25"/>
  <c r="AC37" i="25"/>
  <c r="AK44" i="25"/>
  <c r="AF36" i="25"/>
  <c r="AE36" i="25"/>
  <c r="AD36" i="25"/>
  <c r="AC36" i="25"/>
  <c r="AF35" i="25"/>
  <c r="AE35" i="25"/>
  <c r="AD35" i="25"/>
  <c r="AC35" i="25"/>
  <c r="AF34" i="25"/>
  <c r="AE34" i="25"/>
  <c r="AD34" i="25"/>
  <c r="AC34" i="25"/>
  <c r="AF31" i="25"/>
  <c r="AE31" i="25"/>
  <c r="AD31" i="25"/>
  <c r="AC31" i="25"/>
  <c r="AF30" i="25"/>
  <c r="AE30" i="25"/>
  <c r="AD30" i="25"/>
  <c r="AC30" i="25"/>
  <c r="AF29" i="25"/>
  <c r="AE29" i="25"/>
  <c r="AD29" i="25"/>
  <c r="AC29" i="25"/>
  <c r="AF28" i="25"/>
  <c r="AE28" i="25"/>
  <c r="AD28" i="25"/>
  <c r="AC28" i="25"/>
  <c r="AK33" i="25"/>
  <c r="AF27" i="25"/>
  <c r="AE27" i="25"/>
  <c r="AD27" i="25"/>
  <c r="AC27" i="25"/>
  <c r="AF24" i="25"/>
  <c r="AE24" i="25"/>
  <c r="AD24" i="25"/>
  <c r="AC24" i="25"/>
  <c r="AF23" i="25"/>
  <c r="AE23" i="25"/>
  <c r="AD23" i="25"/>
  <c r="AC23" i="25"/>
  <c r="AF22" i="25"/>
  <c r="AE22" i="25"/>
  <c r="AD22" i="25"/>
  <c r="AC22" i="25"/>
  <c r="AF21" i="25"/>
  <c r="AE21" i="25"/>
  <c r="AD21" i="25"/>
  <c r="AC21" i="25"/>
  <c r="AF20" i="25"/>
  <c r="AE20" i="25"/>
  <c r="AD20" i="25"/>
  <c r="AC20" i="25"/>
  <c r="AK22" i="25"/>
  <c r="AF17" i="25"/>
  <c r="AE17" i="25"/>
  <c r="AD17" i="25"/>
  <c r="AC17" i="25"/>
  <c r="AF16" i="25"/>
  <c r="AE16" i="25"/>
  <c r="AD16" i="25"/>
  <c r="AC16" i="25"/>
  <c r="AF15" i="25"/>
  <c r="AE15" i="25"/>
  <c r="AD15" i="25"/>
  <c r="AC15" i="25"/>
  <c r="AF14" i="25"/>
  <c r="AE14" i="25"/>
  <c r="AD14" i="25"/>
  <c r="AC14" i="25"/>
  <c r="AF13" i="25"/>
  <c r="AE13" i="25"/>
  <c r="AD13" i="25"/>
  <c r="AC13" i="25"/>
  <c r="AK11" i="25"/>
  <c r="AF10" i="25"/>
  <c r="AE10" i="25"/>
  <c r="AD10" i="25"/>
  <c r="AF9" i="25"/>
  <c r="AE9" i="25"/>
  <c r="AD9" i="25"/>
  <c r="AF8" i="25"/>
  <c r="AE8" i="25"/>
  <c r="AD8" i="25"/>
  <c r="AF7" i="25"/>
  <c r="AE7" i="25"/>
  <c r="AD7" i="25"/>
  <c r="AF6" i="25"/>
  <c r="AE6" i="25"/>
  <c r="AM2" i="25"/>
  <c r="AL2" i="25"/>
  <c r="AK2" i="25"/>
  <c r="AJ2" i="25"/>
  <c r="AI2" i="25"/>
  <c r="R8" i="17" l="1"/>
  <c r="AJ18" i="25" s="1"/>
  <c r="S8" i="17"/>
  <c r="AJ29" i="25" s="1"/>
  <c r="T8" i="17"/>
  <c r="AJ40" i="25" s="1"/>
  <c r="R9" i="17"/>
  <c r="AJ19" i="25" s="1"/>
  <c r="S9" i="17"/>
  <c r="AJ30" i="25" s="1"/>
  <c r="T9" i="17"/>
  <c r="R10" i="17"/>
  <c r="AJ20" i="25" s="1"/>
  <c r="S10" i="17"/>
  <c r="AJ31" i="25" s="1"/>
  <c r="T10" i="17"/>
  <c r="R11" i="17"/>
  <c r="AJ21" i="25" s="1"/>
  <c r="S11" i="17"/>
  <c r="AJ32" i="25" s="1"/>
  <c r="T11" i="17"/>
  <c r="R12" i="17"/>
  <c r="AJ22" i="25" s="1"/>
  <c r="S12" i="17"/>
  <c r="AJ33" i="25" s="1"/>
  <c r="T12" i="17"/>
  <c r="AJ44" i="25" s="1"/>
  <c r="R8" i="18"/>
  <c r="AK18" i="25" s="1"/>
  <c r="S8" i="18"/>
  <c r="AK29" i="25" s="1"/>
  <c r="T8" i="18"/>
  <c r="AK40" i="25" s="1"/>
  <c r="R9" i="18"/>
  <c r="AK19" i="25" s="1"/>
  <c r="S9" i="18"/>
  <c r="AK30" i="25" s="1"/>
  <c r="T9" i="18"/>
  <c r="R10" i="18"/>
  <c r="AK20" i="25" s="1"/>
  <c r="S10" i="18"/>
  <c r="AK31" i="25" s="1"/>
  <c r="T10" i="18"/>
  <c r="R11" i="18"/>
  <c r="AK21" i="25" s="1"/>
  <c r="S11" i="18"/>
  <c r="AK32" i="25" s="1"/>
  <c r="T11" i="18"/>
  <c r="R12" i="18"/>
  <c r="S12" i="18"/>
  <c r="T12" i="18"/>
  <c r="R8" i="19"/>
  <c r="AL18" i="25" s="1"/>
  <c r="S8" i="19"/>
  <c r="AL29" i="25" s="1"/>
  <c r="T8" i="19"/>
  <c r="AL40" i="25" s="1"/>
  <c r="R9" i="19"/>
  <c r="AL19" i="25" s="1"/>
  <c r="S9" i="19"/>
  <c r="AL30" i="25" s="1"/>
  <c r="T9" i="19"/>
  <c r="R10" i="19"/>
  <c r="AL20" i="25" s="1"/>
  <c r="S10" i="19"/>
  <c r="AL31" i="25" s="1"/>
  <c r="T10" i="19"/>
  <c r="R11" i="19"/>
  <c r="AL21" i="25" s="1"/>
  <c r="S11" i="19"/>
  <c r="AL32" i="25" s="1"/>
  <c r="T11" i="19"/>
  <c r="R12" i="19"/>
  <c r="AL22" i="25" s="1"/>
  <c r="S12" i="19"/>
  <c r="AL33" i="25" s="1"/>
  <c r="T12" i="19"/>
  <c r="AL44" i="25" s="1"/>
  <c r="R8" i="20"/>
  <c r="S8" i="20"/>
  <c r="T8" i="20"/>
  <c r="R9" i="20"/>
  <c r="S9" i="20"/>
  <c r="T9" i="20"/>
  <c r="R10" i="20"/>
  <c r="S10" i="20"/>
  <c r="T10" i="20"/>
  <c r="R11" i="20"/>
  <c r="S11" i="20"/>
  <c r="T11" i="20"/>
  <c r="R12" i="20"/>
  <c r="S12" i="20"/>
  <c r="T12" i="20"/>
  <c r="R8" i="21"/>
  <c r="AM18" i="25" s="1"/>
  <c r="S8" i="21"/>
  <c r="AM29" i="25" s="1"/>
  <c r="T8" i="21"/>
  <c r="AM40" i="25" s="1"/>
  <c r="R9" i="21"/>
  <c r="AM19" i="25" s="1"/>
  <c r="S9" i="21"/>
  <c r="AM30" i="25" s="1"/>
  <c r="T9" i="21"/>
  <c r="R10" i="21"/>
  <c r="AM20" i="25" s="1"/>
  <c r="S10" i="21"/>
  <c r="AM31" i="25" s="1"/>
  <c r="T10" i="21"/>
  <c r="R11" i="21"/>
  <c r="AM21" i="25" s="1"/>
  <c r="S11" i="21"/>
  <c r="AM32" i="25" s="1"/>
  <c r="T11" i="21"/>
  <c r="R12" i="21"/>
  <c r="AM22" i="25" s="1"/>
  <c r="S12" i="21"/>
  <c r="AM33" i="25" s="1"/>
  <c r="T12" i="21"/>
  <c r="AM44" i="25" s="1"/>
  <c r="R8" i="22"/>
  <c r="AN18" i="25" s="1"/>
  <c r="S8" i="22"/>
  <c r="AN29" i="25" s="1"/>
  <c r="T8" i="22"/>
  <c r="AN40" i="25" s="1"/>
  <c r="R9" i="22"/>
  <c r="AN19" i="25" s="1"/>
  <c r="S9" i="22"/>
  <c r="AN30" i="25" s="1"/>
  <c r="T9" i="22"/>
  <c r="AN41" i="25" s="1"/>
  <c r="AR76" i="25" s="1"/>
  <c r="R10" i="22"/>
  <c r="AN20" i="25" s="1"/>
  <c r="S10" i="22"/>
  <c r="AN31" i="25" s="1"/>
  <c r="T10" i="22"/>
  <c r="AN42" i="25" s="1"/>
  <c r="AR77" i="25" s="1"/>
  <c r="R11" i="22"/>
  <c r="AN21" i="25" s="1"/>
  <c r="S11" i="22"/>
  <c r="AN32" i="25" s="1"/>
  <c r="T11" i="22"/>
  <c r="AN43" i="25" s="1"/>
  <c r="AR78" i="25" s="1"/>
  <c r="R12" i="22"/>
  <c r="AN22" i="25" s="1"/>
  <c r="S12" i="22"/>
  <c r="AN33" i="25" s="1"/>
  <c r="T12" i="22"/>
  <c r="AN44" i="25" s="1"/>
  <c r="R8" i="3"/>
  <c r="AI18" i="25" s="1"/>
  <c r="S8" i="3"/>
  <c r="AI29" i="25" s="1"/>
  <c r="T8" i="3"/>
  <c r="AI40" i="25" s="1"/>
  <c r="R9" i="3"/>
  <c r="AI19" i="25" s="1"/>
  <c r="S9" i="3"/>
  <c r="AI30" i="25" s="1"/>
  <c r="T9" i="3"/>
  <c r="R10" i="3"/>
  <c r="AI20" i="25" s="1"/>
  <c r="S10" i="3"/>
  <c r="AI31" i="25" s="1"/>
  <c r="T10" i="3"/>
  <c r="R11" i="3"/>
  <c r="AI21" i="25" s="1"/>
  <c r="S11" i="3"/>
  <c r="AI32" i="25" s="1"/>
  <c r="T11" i="3"/>
  <c r="R12" i="3"/>
  <c r="AI22" i="25" s="1"/>
  <c r="S12" i="3"/>
  <c r="AI33" i="25" s="1"/>
  <c r="T12" i="3"/>
  <c r="AI44" i="25" s="1"/>
  <c r="T7" i="17"/>
  <c r="AJ39" i="25" s="1"/>
  <c r="T7" i="18"/>
  <c r="AK39" i="25" s="1"/>
  <c r="T7" i="19"/>
  <c r="AL39" i="25" s="1"/>
  <c r="T7" i="20"/>
  <c r="T7" i="21"/>
  <c r="AM39" i="25" s="1"/>
  <c r="T7" i="22"/>
  <c r="AN39" i="25" s="1"/>
  <c r="T7" i="3"/>
  <c r="AI39" i="25" s="1"/>
  <c r="S7" i="17"/>
  <c r="AJ28" i="25" s="1"/>
  <c r="S7" i="18"/>
  <c r="AK28" i="25" s="1"/>
  <c r="S7" i="19"/>
  <c r="AL28" i="25" s="1"/>
  <c r="S7" i="20"/>
  <c r="S7" i="21"/>
  <c r="AM28" i="25" s="1"/>
  <c r="S7" i="22"/>
  <c r="AN28" i="25" s="1"/>
  <c r="S7" i="3"/>
  <c r="AI28" i="25" s="1"/>
  <c r="R7" i="17"/>
  <c r="AJ17" i="25" s="1"/>
  <c r="R7" i="18"/>
  <c r="AK17" i="25" s="1"/>
  <c r="R7" i="19"/>
  <c r="AL17" i="25" s="1"/>
  <c r="R7" i="20"/>
  <c r="R7" i="21"/>
  <c r="AM17" i="25" s="1"/>
  <c r="R7" i="22"/>
  <c r="AN17" i="25" s="1"/>
  <c r="R7" i="3"/>
  <c r="AI17" i="25" s="1"/>
  <c r="AR58" i="25" l="1"/>
  <c r="AI43" i="25"/>
  <c r="AR56" i="25"/>
  <c r="AI41" i="25"/>
  <c r="AR74" i="25"/>
  <c r="AM43" i="25"/>
  <c r="AR72" i="25"/>
  <c r="AM41" i="25"/>
  <c r="AR70" i="25"/>
  <c r="AL43" i="25"/>
  <c r="AR68" i="25"/>
  <c r="AL41" i="25"/>
  <c r="AR65" i="25"/>
  <c r="AK42" i="25"/>
  <c r="AR62" i="25"/>
  <c r="AJ43" i="25"/>
  <c r="AR60" i="25"/>
  <c r="AJ41" i="25"/>
  <c r="AR57" i="25"/>
  <c r="AI42" i="25"/>
  <c r="AR73" i="25"/>
  <c r="AM42" i="25"/>
  <c r="AR69" i="25"/>
  <c r="AL42" i="25"/>
  <c r="AR66" i="25"/>
  <c r="AK43" i="25"/>
  <c r="AR64" i="25"/>
  <c r="AK41" i="25"/>
  <c r="AR61" i="25"/>
  <c r="AJ42" i="25"/>
  <c r="P12" i="22"/>
  <c r="U12" i="22" s="1"/>
  <c r="AN55" i="25" s="1"/>
  <c r="O12" i="22"/>
  <c r="AN66" i="25" s="1"/>
  <c r="P11" i="22"/>
  <c r="U11" i="22" s="1"/>
  <c r="AN54" i="25" s="1"/>
  <c r="O11" i="22"/>
  <c r="AN65" i="25" s="1"/>
  <c r="AS78" i="25" s="1"/>
  <c r="P10" i="22"/>
  <c r="O10" i="22"/>
  <c r="AN64" i="25" s="1"/>
  <c r="AS77" i="25" s="1"/>
  <c r="P9" i="22"/>
  <c r="U9" i="22" s="1"/>
  <c r="AN52" i="25" s="1"/>
  <c r="O9" i="22"/>
  <c r="AN63" i="25" s="1"/>
  <c r="AS76" i="25" s="1"/>
  <c r="P8" i="22"/>
  <c r="O8" i="22"/>
  <c r="AN62" i="25" s="1"/>
  <c r="P7" i="22"/>
  <c r="O7" i="22"/>
  <c r="AN61" i="25" s="1"/>
  <c r="P12" i="21"/>
  <c r="O12" i="21"/>
  <c r="AM66" i="25" s="1"/>
  <c r="P11" i="21"/>
  <c r="O11" i="21"/>
  <c r="P10" i="21"/>
  <c r="O10" i="21"/>
  <c r="P9" i="21"/>
  <c r="U9" i="21" s="1"/>
  <c r="AM52" i="25" s="1"/>
  <c r="O9" i="21"/>
  <c r="P8" i="21"/>
  <c r="U8" i="21" s="1"/>
  <c r="AM51" i="25" s="1"/>
  <c r="O8" i="21"/>
  <c r="AM62" i="25" s="1"/>
  <c r="P7" i="21"/>
  <c r="U7" i="21" s="1"/>
  <c r="AM50" i="25" s="1"/>
  <c r="O7" i="21"/>
  <c r="AM61" i="25" s="1"/>
  <c r="P12" i="20"/>
  <c r="O12" i="20"/>
  <c r="P11" i="20"/>
  <c r="O11" i="20"/>
  <c r="P10" i="20"/>
  <c r="O10" i="20"/>
  <c r="P9" i="20"/>
  <c r="U9" i="20" s="1"/>
  <c r="O9" i="20"/>
  <c r="P8" i="20"/>
  <c r="U8" i="20" s="1"/>
  <c r="O8" i="20"/>
  <c r="P7" i="20"/>
  <c r="U7" i="20" s="1"/>
  <c r="O7" i="20"/>
  <c r="P12" i="19"/>
  <c r="O12" i="19"/>
  <c r="AL66" i="25" s="1"/>
  <c r="P11" i="19"/>
  <c r="O11" i="19"/>
  <c r="P10" i="19"/>
  <c r="O10" i="19"/>
  <c r="P9" i="19"/>
  <c r="O9" i="19"/>
  <c r="P8" i="19"/>
  <c r="O8" i="19"/>
  <c r="AL62" i="25" s="1"/>
  <c r="P7" i="19"/>
  <c r="U7" i="19" s="1"/>
  <c r="AL50" i="25" s="1"/>
  <c r="O7" i="19"/>
  <c r="AL61" i="25" s="1"/>
  <c r="P12" i="18"/>
  <c r="O12" i="18"/>
  <c r="P11" i="18"/>
  <c r="O11" i="18"/>
  <c r="P10" i="18"/>
  <c r="O10" i="18"/>
  <c r="P9" i="18"/>
  <c r="O9" i="18"/>
  <c r="P8" i="18"/>
  <c r="U8" i="18" s="1"/>
  <c r="AK51" i="25" s="1"/>
  <c r="O8" i="18"/>
  <c r="AK62" i="25" s="1"/>
  <c r="P7" i="18"/>
  <c r="U7" i="18" s="1"/>
  <c r="AK50" i="25" s="1"/>
  <c r="O7" i="18"/>
  <c r="AK61" i="25" s="1"/>
  <c r="P12" i="17"/>
  <c r="O12" i="17"/>
  <c r="AJ66" i="25" s="1"/>
  <c r="P11" i="17"/>
  <c r="O11" i="17"/>
  <c r="P10" i="17"/>
  <c r="O10" i="17"/>
  <c r="P9" i="17"/>
  <c r="U9" i="17" s="1"/>
  <c r="AJ52" i="25" s="1"/>
  <c r="O9" i="17"/>
  <c r="P8" i="17"/>
  <c r="O8" i="17"/>
  <c r="AJ62" i="25" s="1"/>
  <c r="P7" i="17"/>
  <c r="U7" i="17" s="1"/>
  <c r="AJ50" i="25" s="1"/>
  <c r="O7" i="17"/>
  <c r="AJ61" i="25" s="1"/>
  <c r="Q11" i="21" l="1"/>
  <c r="AM10" i="25" s="1"/>
  <c r="U11" i="21"/>
  <c r="AM54" i="25" s="1"/>
  <c r="Q10" i="17"/>
  <c r="AJ9" i="25" s="1"/>
  <c r="U10" i="17"/>
  <c r="AJ53" i="25" s="1"/>
  <c r="Q10" i="19"/>
  <c r="AL9" i="25" s="1"/>
  <c r="U10" i="19"/>
  <c r="AL53" i="25" s="1"/>
  <c r="Q9" i="18"/>
  <c r="U9" i="18"/>
  <c r="AK52" i="25" s="1"/>
  <c r="Q12" i="18"/>
  <c r="U12" i="18"/>
  <c r="Q12" i="20"/>
  <c r="U12" i="20"/>
  <c r="Q10" i="21"/>
  <c r="AM9" i="25" s="1"/>
  <c r="U10" i="21"/>
  <c r="AM53" i="25" s="1"/>
  <c r="AK63" i="25"/>
  <c r="AS64" i="25"/>
  <c r="AS70" i="25"/>
  <c r="AL65" i="25"/>
  <c r="Q12" i="22"/>
  <c r="AN11" i="25" s="1"/>
  <c r="AX97" i="25" s="1"/>
  <c r="Q12" i="17"/>
  <c r="U12" i="17"/>
  <c r="AJ55" i="25" s="1"/>
  <c r="Q8" i="19"/>
  <c r="AL7" i="25" s="1"/>
  <c r="U8" i="19"/>
  <c r="AL51" i="25" s="1"/>
  <c r="Q12" i="21"/>
  <c r="U12" i="21"/>
  <c r="AM55" i="25" s="1"/>
  <c r="AS60" i="25"/>
  <c r="AJ63" i="25"/>
  <c r="Q9" i="19"/>
  <c r="U9" i="19"/>
  <c r="AL52" i="25" s="1"/>
  <c r="Q7" i="22"/>
  <c r="AN6" i="25" s="1"/>
  <c r="AX51" i="25" s="1"/>
  <c r="U7" i="22"/>
  <c r="AN50" i="25" s="1"/>
  <c r="Q8" i="22"/>
  <c r="AN7" i="25" s="1"/>
  <c r="U8" i="22"/>
  <c r="AN51" i="25" s="1"/>
  <c r="AS62" i="25"/>
  <c r="AJ65" i="25"/>
  <c r="AS74" i="25"/>
  <c r="AM65" i="25"/>
  <c r="Q11" i="17"/>
  <c r="AJ10" i="25" s="1"/>
  <c r="U11" i="17"/>
  <c r="AJ54" i="25" s="1"/>
  <c r="Q11" i="19"/>
  <c r="AL10" i="25" s="1"/>
  <c r="U11" i="19"/>
  <c r="AL54" i="25" s="1"/>
  <c r="AK64" i="25"/>
  <c r="AS65" i="25"/>
  <c r="Q8" i="17"/>
  <c r="AJ7" i="25" s="1"/>
  <c r="U8" i="17"/>
  <c r="AJ51" i="25" s="1"/>
  <c r="Q10" i="18"/>
  <c r="AK9" i="25" s="1"/>
  <c r="U10" i="18"/>
  <c r="AK53" i="25" s="1"/>
  <c r="Q12" i="19"/>
  <c r="U12" i="19"/>
  <c r="AL55" i="25" s="1"/>
  <c r="Q10" i="20"/>
  <c r="U10" i="20"/>
  <c r="Q10" i="22"/>
  <c r="AN9" i="25" s="1"/>
  <c r="U10" i="22"/>
  <c r="AN53" i="25" s="1"/>
  <c r="AK65" i="25"/>
  <c r="AS66" i="25"/>
  <c r="AS68" i="25"/>
  <c r="AL63" i="25"/>
  <c r="AS72" i="25"/>
  <c r="AM63" i="25"/>
  <c r="Q11" i="18"/>
  <c r="AK10" i="25" s="1"/>
  <c r="U11" i="18"/>
  <c r="AK54" i="25" s="1"/>
  <c r="Q11" i="20"/>
  <c r="U11" i="20"/>
  <c r="AS61" i="25"/>
  <c r="AJ64" i="25"/>
  <c r="AS69" i="25"/>
  <c r="AL64" i="25"/>
  <c r="AS73" i="25"/>
  <c r="AM64" i="25"/>
  <c r="Q9" i="21"/>
  <c r="Q11" i="22"/>
  <c r="AN10" i="25" s="1"/>
  <c r="Q9" i="22"/>
  <c r="AN8" i="25" s="1"/>
  <c r="Q8" i="21"/>
  <c r="AM7" i="25" s="1"/>
  <c r="Q7" i="21"/>
  <c r="Q9" i="20"/>
  <c r="Q7" i="20"/>
  <c r="Q8" i="20"/>
  <c r="Q7" i="19"/>
  <c r="Q8" i="18"/>
  <c r="AK7" i="25" s="1"/>
  <c r="Q7" i="18"/>
  <c r="Q7" i="17"/>
  <c r="Q9" i="17"/>
  <c r="P12" i="3"/>
  <c r="O12" i="3"/>
  <c r="AI66" i="25" s="1"/>
  <c r="P11" i="3"/>
  <c r="O11" i="3"/>
  <c r="P10" i="3"/>
  <c r="O10" i="3"/>
  <c r="P9" i="3"/>
  <c r="U9" i="3" s="1"/>
  <c r="AI52" i="25" s="1"/>
  <c r="O9" i="3"/>
  <c r="P8" i="3"/>
  <c r="O8" i="3"/>
  <c r="AI62" i="25" s="1"/>
  <c r="P7" i="3"/>
  <c r="O7" i="3"/>
  <c r="AI61" i="25" s="1"/>
  <c r="AX52" i="25" l="1"/>
  <c r="AX96" i="25"/>
  <c r="AS57" i="25"/>
  <c r="AI64" i="25"/>
  <c r="AX42" i="25"/>
  <c r="AK6" i="25"/>
  <c r="AX91" i="25"/>
  <c r="AL11" i="25"/>
  <c r="AX94" i="25"/>
  <c r="AM11" i="25"/>
  <c r="Q10" i="3"/>
  <c r="AI9" i="25" s="1"/>
  <c r="U10" i="3"/>
  <c r="AI53" i="25" s="1"/>
  <c r="AX43" i="25"/>
  <c r="AX87" i="25"/>
  <c r="AK8" i="25"/>
  <c r="AS58" i="25"/>
  <c r="AI65" i="25"/>
  <c r="AX93" i="25"/>
  <c r="AX49" i="25"/>
  <c r="AM8" i="25"/>
  <c r="Q11" i="3"/>
  <c r="AI10" i="25" s="1"/>
  <c r="U11" i="3"/>
  <c r="AI54" i="25" s="1"/>
  <c r="AX46" i="25"/>
  <c r="AX90" i="25"/>
  <c r="AL8" i="25"/>
  <c r="AS56" i="25"/>
  <c r="AI63" i="25"/>
  <c r="AX84" i="25"/>
  <c r="AX40" i="25"/>
  <c r="AJ8" i="25"/>
  <c r="AX48" i="25"/>
  <c r="AM6" i="25"/>
  <c r="AX45" i="25"/>
  <c r="AL6" i="25"/>
  <c r="Q7" i="3"/>
  <c r="U7" i="3"/>
  <c r="AI50" i="25" s="1"/>
  <c r="AX85" i="25"/>
  <c r="AJ11" i="25"/>
  <c r="Q8" i="3"/>
  <c r="AI7" i="25" s="1"/>
  <c r="U8" i="3"/>
  <c r="AI51" i="25" s="1"/>
  <c r="Q12" i="3"/>
  <c r="U12" i="3"/>
  <c r="AI55" i="25" s="1"/>
  <c r="AX39" i="25"/>
  <c r="AJ6" i="25"/>
  <c r="Q9" i="3"/>
  <c r="AX82" i="25" l="1"/>
  <c r="AI11" i="25"/>
  <c r="AX81" i="25"/>
  <c r="AX37" i="25"/>
  <c r="AI8" i="25"/>
  <c r="AX36" i="25"/>
  <c r="AI6" i="25"/>
</calcChain>
</file>

<file path=xl/sharedStrings.xml><?xml version="1.0" encoding="utf-8"?>
<sst xmlns="http://schemas.openxmlformats.org/spreadsheetml/2006/main" count="608" uniqueCount="78">
  <si>
    <t>HSS100</t>
  </si>
  <si>
    <t>HSS110</t>
  </si>
  <si>
    <t>HSS200</t>
  </si>
  <si>
    <t>HSS210</t>
  </si>
  <si>
    <t>HSS220</t>
  </si>
  <si>
    <t>HSS230</t>
  </si>
  <si>
    <t>MJ/h</t>
    <phoneticPr fontId="1"/>
  </si>
  <si>
    <t>-</t>
    <phoneticPr fontId="1"/>
  </si>
  <si>
    <t>COP</t>
    <phoneticPr fontId="1"/>
  </si>
  <si>
    <t>AHP1</t>
    <phoneticPr fontId="1"/>
  </si>
  <si>
    <t>AHP2</t>
    <phoneticPr fontId="1"/>
  </si>
  <si>
    <t>AR1</t>
    <phoneticPr fontId="1"/>
  </si>
  <si>
    <t>製造熱量</t>
    <rPh sb="0" eb="2">
      <t>セイゾウ</t>
    </rPh>
    <rPh sb="2" eb="4">
      <t>ネツリョウ</t>
    </rPh>
    <phoneticPr fontId="1"/>
  </si>
  <si>
    <t>二次ポンプ</t>
    <rPh sb="0" eb="2">
      <t>ニジ</t>
    </rPh>
    <phoneticPr fontId="1"/>
  </si>
  <si>
    <t>一次エネルギー消費量</t>
    <rPh sb="0" eb="2">
      <t>イチジ</t>
    </rPh>
    <rPh sb="7" eb="10">
      <t>ショウヒリョウ</t>
    </rPh>
    <phoneticPr fontId="1"/>
  </si>
  <si>
    <t>システム</t>
    <phoneticPr fontId="1"/>
  </si>
  <si>
    <t>AHP1冷水ポンプ</t>
    <rPh sb="4" eb="6">
      <t>レイスイ</t>
    </rPh>
    <phoneticPr fontId="1"/>
  </si>
  <si>
    <t>AHP2冷水ポンプ</t>
    <rPh sb="4" eb="6">
      <t>レイスイ</t>
    </rPh>
    <phoneticPr fontId="1"/>
  </si>
  <si>
    <t>AR1冷水ポンプ</t>
    <rPh sb="3" eb="5">
      <t>レイスイ</t>
    </rPh>
    <phoneticPr fontId="1"/>
  </si>
  <si>
    <t>-</t>
    <phoneticPr fontId="1"/>
  </si>
  <si>
    <t>システム</t>
    <phoneticPr fontId="1"/>
  </si>
  <si>
    <t>熱源機</t>
    <rPh sb="0" eb="2">
      <t>ネツゲン</t>
    </rPh>
    <rPh sb="2" eb="3">
      <t>キ</t>
    </rPh>
    <phoneticPr fontId="1"/>
  </si>
  <si>
    <t>に各ツールの計算結果を貼付けてください。</t>
    <rPh sb="1" eb="2">
      <t>カク</t>
    </rPh>
    <rPh sb="6" eb="8">
      <t>ケイサン</t>
    </rPh>
    <rPh sb="8" eb="10">
      <t>ケッカ</t>
    </rPh>
    <rPh sb="11" eb="13">
      <t>ハリツ</t>
    </rPh>
    <phoneticPr fontId="1"/>
  </si>
  <si>
    <t>HSS110</t>
    <phoneticPr fontId="1"/>
  </si>
  <si>
    <t>HSS200</t>
    <phoneticPr fontId="1"/>
  </si>
  <si>
    <t>HSS230</t>
    <phoneticPr fontId="1"/>
  </si>
  <si>
    <t>HSS210</t>
    <phoneticPr fontId="1"/>
  </si>
  <si>
    <t>HSS220</t>
    <phoneticPr fontId="1"/>
  </si>
  <si>
    <t xml:space="preserve"> </t>
    <phoneticPr fontId="1"/>
  </si>
  <si>
    <t>冷水流量</t>
    <rPh sb="0" eb="2">
      <t>レイスイ</t>
    </rPh>
    <rPh sb="2" eb="4">
      <t>リュウリョウ</t>
    </rPh>
    <phoneticPr fontId="1"/>
  </si>
  <si>
    <t>L/min</t>
    <phoneticPr fontId="1"/>
  </si>
  <si>
    <t>一次側</t>
    <rPh sb="0" eb="3">
      <t>イチジガワ</t>
    </rPh>
    <phoneticPr fontId="1"/>
  </si>
  <si>
    <t>二次側</t>
    <rPh sb="0" eb="3">
      <t>ニジガワ</t>
    </rPh>
    <phoneticPr fontId="1"/>
  </si>
  <si>
    <t>バイパス</t>
    <phoneticPr fontId="1"/>
  </si>
  <si>
    <t>一次ポンプ</t>
    <rPh sb="0" eb="2">
      <t>イチジ</t>
    </rPh>
    <phoneticPr fontId="1"/>
  </si>
  <si>
    <t>一次エネルギー消費量</t>
    <rPh sb="0" eb="2">
      <t>イチジ</t>
    </rPh>
    <rPh sb="7" eb="10">
      <t>ショウヒリョウ</t>
    </rPh>
    <phoneticPr fontId="1"/>
  </si>
  <si>
    <t>MJ/h</t>
    <phoneticPr fontId="1"/>
  </si>
  <si>
    <t>MJ/h</t>
    <phoneticPr fontId="1"/>
  </si>
  <si>
    <t>MJ/h</t>
    <phoneticPr fontId="1"/>
  </si>
  <si>
    <t>AHP1</t>
  </si>
  <si>
    <t>AHP2</t>
  </si>
  <si>
    <t>AR1</t>
  </si>
  <si>
    <t>HSS100</t>
    <phoneticPr fontId="1"/>
  </si>
  <si>
    <t xml:space="preserve"> </t>
    <phoneticPr fontId="1"/>
  </si>
  <si>
    <t xml:space="preserve"> </t>
    <phoneticPr fontId="1"/>
  </si>
  <si>
    <t>LCEM
_矢島</t>
    <phoneticPr fontId="1"/>
  </si>
  <si>
    <t>ENe-ST
_小野</t>
    <phoneticPr fontId="1"/>
  </si>
  <si>
    <t>Popolo
_富樫</t>
    <phoneticPr fontId="1"/>
  </si>
  <si>
    <t>BEST
_二宮3</t>
    <phoneticPr fontId="1"/>
  </si>
  <si>
    <t>ACSESCx
_吉田</t>
    <phoneticPr fontId="1"/>
  </si>
  <si>
    <t>HSS200</t>
    <phoneticPr fontId="1"/>
  </si>
  <si>
    <t xml:space="preserve"> </t>
    <phoneticPr fontId="1"/>
  </si>
  <si>
    <t xml:space="preserve"> </t>
    <phoneticPr fontId="1"/>
  </si>
  <si>
    <t>COP</t>
    <phoneticPr fontId="1"/>
  </si>
  <si>
    <t>バイパス流量</t>
    <rPh sb="4" eb="6">
      <t>リュウリョウ</t>
    </rPh>
    <phoneticPr fontId="1"/>
  </si>
  <si>
    <t>HSS200</t>
    <phoneticPr fontId="1"/>
  </si>
  <si>
    <t>図2.2.3　機器別の一次エネルギー消費量</t>
    <rPh sb="7" eb="9">
      <t>キキ</t>
    </rPh>
    <rPh sb="9" eb="10">
      <t>ベツ</t>
    </rPh>
    <rPh sb="11" eb="13">
      <t>イチジ</t>
    </rPh>
    <rPh sb="18" eb="21">
      <t>ショウヒリョウ</t>
    </rPh>
    <phoneticPr fontId="1"/>
  </si>
  <si>
    <t>図2.2.11　熱源機製造熱量</t>
    <rPh sb="8" eb="15">
      <t>ネツゲンキセイゾウネツリョウ</t>
    </rPh>
    <phoneticPr fontId="1"/>
  </si>
  <si>
    <t>図2.2.17　システムCOP</t>
    <phoneticPr fontId="1"/>
  </si>
  <si>
    <t>図2.2.4　熱源機の一次エネルギー消費量</t>
    <rPh sb="7" eb="9">
      <t>ネツゲン</t>
    </rPh>
    <rPh sb="9" eb="10">
      <t>キ</t>
    </rPh>
    <rPh sb="11" eb="13">
      <t>イチジ</t>
    </rPh>
    <rPh sb="18" eb="21">
      <t>ショウヒリョウ</t>
    </rPh>
    <phoneticPr fontId="1"/>
  </si>
  <si>
    <t>図2.2.12　熱源機の一次エネルギー消費量</t>
    <rPh sb="8" eb="11">
      <t>ネツゲンキ</t>
    </rPh>
    <rPh sb="12" eb="14">
      <t>イチジ</t>
    </rPh>
    <rPh sb="19" eb="22">
      <t>ショウヒリョウ</t>
    </rPh>
    <phoneticPr fontId="1"/>
  </si>
  <si>
    <t>図2.2.5　熱源機製造熱量</t>
    <rPh sb="7" eb="10">
      <t>ネツゲンキ</t>
    </rPh>
    <rPh sb="10" eb="14">
      <t>セイゾウネツリョウ</t>
    </rPh>
    <phoneticPr fontId="1"/>
  </si>
  <si>
    <t>図2.2.13　一次ポンプの一次エネルギー消費量　</t>
    <rPh sb="8" eb="10">
      <t>イチジ</t>
    </rPh>
    <rPh sb="14" eb="16">
      <t>イチジ</t>
    </rPh>
    <rPh sb="21" eb="24">
      <t>ショウヒリョウ</t>
    </rPh>
    <phoneticPr fontId="1"/>
  </si>
  <si>
    <t>図2.2.6　システムCOP</t>
    <phoneticPr fontId="1"/>
  </si>
  <si>
    <t>図2.2.14　二次ポンプの一次エネルギー消費量</t>
    <rPh sb="8" eb="10">
      <t>ニジ</t>
    </rPh>
    <rPh sb="14" eb="16">
      <t>イチジ</t>
    </rPh>
    <rPh sb="21" eb="24">
      <t>ショウヒリョウ</t>
    </rPh>
    <phoneticPr fontId="1"/>
  </si>
  <si>
    <t>図2.2.7　二次ポンプの一次エネルギー消費量</t>
    <rPh sb="7" eb="9">
      <t>ニジ</t>
    </rPh>
    <rPh sb="13" eb="15">
      <t>イチジ</t>
    </rPh>
    <rPh sb="20" eb="23">
      <t>ショウヒリョウ</t>
    </rPh>
    <phoneticPr fontId="1"/>
  </si>
  <si>
    <t>図2.2.15　システム全体の一次エネルギー消費量</t>
    <rPh sb="12" eb="14">
      <t>ゼンタイ</t>
    </rPh>
    <rPh sb="15" eb="17">
      <t>イチジ</t>
    </rPh>
    <rPh sb="22" eb="25">
      <t>ショウヒリョウ</t>
    </rPh>
    <phoneticPr fontId="1"/>
  </si>
  <si>
    <t>図2.2.8　バイパス流量</t>
    <rPh sb="11" eb="13">
      <t>リュウリョウ</t>
    </rPh>
    <phoneticPr fontId="1"/>
  </si>
  <si>
    <t>図2.2.16　バイパス流量</t>
    <rPh sb="12" eb="14">
      <t>リュウリョウ</t>
    </rPh>
    <phoneticPr fontId="1"/>
  </si>
  <si>
    <t>図2.2.9　熱源機製造熱量</t>
    <rPh sb="7" eb="10">
      <t>ネツゲンキ</t>
    </rPh>
    <rPh sb="10" eb="14">
      <t>セイゾウネツリョウ</t>
    </rPh>
    <phoneticPr fontId="1"/>
  </si>
  <si>
    <t>図2.2.10　システムCOP</t>
    <phoneticPr fontId="1"/>
  </si>
  <si>
    <t xml:space="preserve"> </t>
    <phoneticPr fontId="1"/>
  </si>
  <si>
    <t>LCEM</t>
    <phoneticPr fontId="1"/>
  </si>
  <si>
    <t>ENe-ST</t>
    <phoneticPr fontId="1"/>
  </si>
  <si>
    <t>Popolo</t>
    <phoneticPr fontId="1"/>
  </si>
  <si>
    <t>BEST</t>
    <phoneticPr fontId="1"/>
  </si>
  <si>
    <t>ACSES</t>
    <phoneticPr fontId="1"/>
  </si>
  <si>
    <t>EnergyPlus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</si>
</sst>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#,##0_);[Red]\(#,##0\)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0"/>
      <color theme="0" tint="-0.249977111117893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176" fontId="3" fillId="0" borderId="0" xfId="0" applyNumberFormat="1" applyFont="1">
      <alignment vertical="center"/>
    </xf>
    <xf numFmtId="177" fontId="2" fillId="0" borderId="1" xfId="0" applyNumberFormat="1" applyFont="1" applyBorder="1">
      <alignment vertical="center"/>
    </xf>
    <xf numFmtId="38" fontId="2" fillId="0" borderId="0" xfId="1" applyFont="1">
      <alignment vertical="center"/>
    </xf>
    <xf numFmtId="40" fontId="2" fillId="0" borderId="0" xfId="1" applyNumberFormat="1" applyFont="1">
      <alignment vertical="center"/>
    </xf>
    <xf numFmtId="40" fontId="2" fillId="0" borderId="0" xfId="0" applyNumberFormat="1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8" fontId="2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772C2A"/>
      <color rgb="FF2C4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集計!$AR$5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集計!$AQ$6:$AQ$11</c:f>
              <c:strCache>
                <c:ptCount val="6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</c:v>
                </c:pt>
              </c:strCache>
            </c:strRef>
          </c:cat>
          <c:val>
            <c:numRef>
              <c:f>集計!$AR$6:$AR$11</c:f>
              <c:numCache>
                <c:formatCode>#,##0_);[Red]\(#,##0\)</c:formatCode>
                <c:ptCount val="6"/>
                <c:pt idx="0">
                  <c:v>1043.0495602376161</c:v>
                </c:pt>
                <c:pt idx="1">
                  <c:v>989.33006453135101</c:v>
                </c:pt>
                <c:pt idx="2">
                  <c:v>1011.46432199187</c:v>
                </c:pt>
                <c:pt idx="3">
                  <c:v>996.97482560000003</c:v>
                </c:pt>
                <c:pt idx="4">
                  <c:v>970.6</c:v>
                </c:pt>
                <c:pt idx="5">
                  <c:v>1011.2127288926218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D-AC42-8E7B-5DA01FE7CEF4}"/>
            </c:ext>
          </c:extLst>
        </c:ser>
        <c:ser>
          <c:idx val="1"/>
          <c:order val="1"/>
          <c:tx>
            <c:strRef>
              <c:f>集計!$AS$5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集計!$AQ$6:$AQ$11</c:f>
              <c:strCache>
                <c:ptCount val="6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</c:v>
                </c:pt>
              </c:strCache>
            </c:strRef>
          </c:cat>
          <c:val>
            <c:numRef>
              <c:f>集計!$AS$6:$AS$11</c:f>
              <c:numCache>
                <c:formatCode>#,##0_);[Red]\(#,##0\)</c:formatCode>
                <c:ptCount val="6"/>
                <c:pt idx="0">
                  <c:v>1043.0495602376161</c:v>
                </c:pt>
                <c:pt idx="1">
                  <c:v>989.33006453135101</c:v>
                </c:pt>
                <c:pt idx="2">
                  <c:v>1011.46432199187</c:v>
                </c:pt>
                <c:pt idx="3">
                  <c:v>996.97482560000003</c:v>
                </c:pt>
                <c:pt idx="4">
                  <c:v>970.6</c:v>
                </c:pt>
                <c:pt idx="5">
                  <c:v>1011.2127288926218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AC42-8E7B-5DA01FE7CEF4}"/>
            </c:ext>
          </c:extLst>
        </c:ser>
        <c:ser>
          <c:idx val="2"/>
          <c:order val="2"/>
          <c:tx>
            <c:strRef>
              <c:f>集計!$AT$5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集計!$AQ$6:$AQ$11</c:f>
              <c:strCache>
                <c:ptCount val="6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</c:v>
                </c:pt>
              </c:strCache>
            </c:strRef>
          </c:cat>
          <c:val>
            <c:numRef>
              <c:f>集計!$AT$6:$AT$11</c:f>
              <c:numCache>
                <c:formatCode>#,##0_);[Red]\(#,##0\)</c:formatCode>
                <c:ptCount val="6"/>
                <c:pt idx="0">
                  <c:v>1546.5041513435572</c:v>
                </c:pt>
                <c:pt idx="1">
                  <c:v>1507.37165502381</c:v>
                </c:pt>
                <c:pt idx="2">
                  <c:v>1506.7986697203</c:v>
                </c:pt>
                <c:pt idx="3">
                  <c:v>1496.9406120000001</c:v>
                </c:pt>
                <c:pt idx="4">
                  <c:v>1450</c:v>
                </c:pt>
                <c:pt idx="5">
                  <c:v>2219.6601958368765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D-AC42-8E7B-5DA01FE7CEF4}"/>
            </c:ext>
          </c:extLst>
        </c:ser>
        <c:ser>
          <c:idx val="3"/>
          <c:order val="3"/>
          <c:tx>
            <c:strRef>
              <c:f>集計!$AU$5</c:f>
              <c:strCache>
                <c:ptCount val="1"/>
                <c:pt idx="0">
                  <c:v>AHP1冷水ポンプ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集計!$AQ$6:$AQ$11</c:f>
              <c:strCache>
                <c:ptCount val="6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</c:v>
                </c:pt>
              </c:strCache>
            </c:strRef>
          </c:cat>
          <c:val>
            <c:numRef>
              <c:f>集計!$AU$6:$AU$11</c:f>
              <c:numCache>
                <c:formatCode>#,##0_);[Red]\(#,##0\)</c:formatCode>
                <c:ptCount val="6"/>
                <c:pt idx="0">
                  <c:v>26.440970566530574</c:v>
                </c:pt>
                <c:pt idx="1">
                  <c:v>33.649347361647102</c:v>
                </c:pt>
                <c:pt idx="2">
                  <c:v>40.727593083055901</c:v>
                </c:pt>
                <c:pt idx="3">
                  <c:v>34.9951632</c:v>
                </c:pt>
                <c:pt idx="4">
                  <c:v>34.81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D-AC42-8E7B-5DA01FE7CEF4}"/>
            </c:ext>
          </c:extLst>
        </c:ser>
        <c:ser>
          <c:idx val="4"/>
          <c:order val="4"/>
          <c:tx>
            <c:strRef>
              <c:f>集計!$AV$5</c:f>
              <c:strCache>
                <c:ptCount val="1"/>
                <c:pt idx="0">
                  <c:v>AHP2冷水ポンプ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集計!$AQ$6:$AQ$11</c:f>
              <c:strCache>
                <c:ptCount val="6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</c:v>
                </c:pt>
              </c:strCache>
            </c:strRef>
          </c:cat>
          <c:val>
            <c:numRef>
              <c:f>集計!$AV$6:$AV$11</c:f>
              <c:numCache>
                <c:formatCode>#,##0_);[Red]\(#,##0\)</c:formatCode>
                <c:ptCount val="6"/>
                <c:pt idx="0">
                  <c:v>26.440970566530574</c:v>
                </c:pt>
                <c:pt idx="1">
                  <c:v>33.649347361647102</c:v>
                </c:pt>
                <c:pt idx="2">
                  <c:v>40.727593083055901</c:v>
                </c:pt>
                <c:pt idx="3">
                  <c:v>34.9951632</c:v>
                </c:pt>
                <c:pt idx="4">
                  <c:v>34.81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D-AC42-8E7B-5DA01FE7CEF4}"/>
            </c:ext>
          </c:extLst>
        </c:ser>
        <c:ser>
          <c:idx val="5"/>
          <c:order val="5"/>
          <c:tx>
            <c:strRef>
              <c:f>集計!$AW$5</c:f>
              <c:strCache>
                <c:ptCount val="1"/>
                <c:pt idx="0">
                  <c:v>AR1冷水ポンプ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集計!$AQ$6:$AQ$11</c:f>
              <c:strCache>
                <c:ptCount val="6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</c:v>
                </c:pt>
              </c:strCache>
            </c:strRef>
          </c:cat>
          <c:val>
            <c:numRef>
              <c:f>集計!$AW$6:$AW$11</c:f>
              <c:numCache>
                <c:formatCode>#,##0_);[Red]\(#,##0\)</c:formatCode>
                <c:ptCount val="6"/>
                <c:pt idx="0">
                  <c:v>62.157728514048003</c:v>
                </c:pt>
                <c:pt idx="1">
                  <c:v>57.524928344445499</c:v>
                </c:pt>
                <c:pt idx="2">
                  <c:v>57.398601070919497</c:v>
                </c:pt>
                <c:pt idx="3">
                  <c:v>57.555696000000005</c:v>
                </c:pt>
                <c:pt idx="4">
                  <c:v>57.7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D-AC42-8E7B-5DA01FE7CEF4}"/>
            </c:ext>
          </c:extLst>
        </c:ser>
        <c:ser>
          <c:idx val="6"/>
          <c:order val="6"/>
          <c:tx>
            <c:strRef>
              <c:f>集計!$AX$5</c:f>
              <c:strCache>
                <c:ptCount val="1"/>
                <c:pt idx="0">
                  <c:v>二次ポンプ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集計!$AQ$6:$AQ$11</c:f>
              <c:strCache>
                <c:ptCount val="6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</c:v>
                </c:pt>
              </c:strCache>
            </c:strRef>
          </c:cat>
          <c:val>
            <c:numRef>
              <c:f>集計!$AX$6:$AX$11</c:f>
              <c:numCache>
                <c:formatCode>#,##0_);[Red]\(#,##0\)</c:formatCode>
                <c:ptCount val="6"/>
                <c:pt idx="0">
                  <c:v>143.8786134348781</c:v>
                </c:pt>
                <c:pt idx="1">
                  <c:v>153.349703509622</c:v>
                </c:pt>
                <c:pt idx="2">
                  <c:v>142.24674494159501</c:v>
                </c:pt>
                <c:pt idx="3">
                  <c:v>157.78611360000002</c:v>
                </c:pt>
                <c:pt idx="4">
                  <c:v>154.80000000000001</c:v>
                </c:pt>
                <c:pt idx="5">
                  <c:v>149.12304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BD-AC42-8E7B-5DA01FE7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505352"/>
        <c:axId val="452720488"/>
      </c:barChart>
      <c:catAx>
        <c:axId val="45650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2720488"/>
        <c:crosses val="autoZero"/>
        <c:auto val="1"/>
        <c:lblAlgn val="ctr"/>
        <c:lblOffset val="100"/>
        <c:noMultiLvlLbl val="0"/>
      </c:catAx>
      <c:valAx>
        <c:axId val="4527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65053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集計!$AI$6:$AI$11</c:f>
              <c:numCache>
                <c:formatCode>General</c:formatCode>
                <c:ptCount val="6"/>
                <c:pt idx="0">
                  <c:v>1.0767517058592302</c:v>
                </c:pt>
                <c:pt idx="1">
                  <c:v>1.4791878214306609</c:v>
                </c:pt>
                <c:pt idx="2">
                  <c:v>1.2690293854079111</c:v>
                </c:pt>
                <c:pt idx="3">
                  <c:v>1.2976396457149775</c:v>
                </c:pt>
                <c:pt idx="4">
                  <c:v>1.2330400128138388</c:v>
                </c:pt>
                <c:pt idx="5">
                  <c:v>1.1309959896510671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集計!$AJ$6:$AJ$11</c:f>
              <c:numCache>
                <c:formatCode>General</c:formatCode>
                <c:ptCount val="6"/>
                <c:pt idx="0">
                  <c:v>1.077830745329512</c:v>
                </c:pt>
                <c:pt idx="1">
                  <c:v>1.3774330597613242</c:v>
                </c:pt>
                <c:pt idx="2">
                  <c:v>1.2632305030642477</c:v>
                </c:pt>
                <c:pt idx="3">
                  <c:v>1.3017847328391228</c:v>
                </c:pt>
                <c:pt idx="4">
                  <c:v>1.2339977058785381</c:v>
                </c:pt>
                <c:pt idx="5">
                  <c:v>1.1202418264631357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集計!$AK$6:$AK$11</c:f>
              <c:numCache>
                <c:formatCode>General</c:formatCode>
                <c:ptCount val="6"/>
                <c:pt idx="0">
                  <c:v>1.054862449001883</c:v>
                </c:pt>
                <c:pt idx="1">
                  <c:v>1.3983462329507266</c:v>
                </c:pt>
                <c:pt idx="2">
                  <c:v>1.4328034320027487</c:v>
                </c:pt>
                <c:pt idx="3">
                  <c:v>1.4535870174299927</c:v>
                </c:pt>
                <c:pt idx="4">
                  <c:v>1.379095037699634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集計!$AL$6:$AL$11</c:f>
              <c:numCache>
                <c:formatCode>General</c:formatCode>
                <c:ptCount val="6"/>
                <c:pt idx="0">
                  <c:v>1.0692119809615475</c:v>
                </c:pt>
                <c:pt idx="1">
                  <c:v>1.3661216813029216</c:v>
                </c:pt>
                <c:pt idx="2">
                  <c:v>1.0858137336457794</c:v>
                </c:pt>
                <c:pt idx="3">
                  <c:v>1.102498748990032</c:v>
                </c:pt>
                <c:pt idx="4">
                  <c:v>1.0528499902822939</c:v>
                </c:pt>
                <c:pt idx="5">
                  <c:v>1.0079054470162379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集計!$AM$6:$AM$11</c:f>
              <c:numCache>
                <c:formatCode>General</c:formatCode>
                <c:ptCount val="6"/>
                <c:pt idx="0">
                  <c:v>1.1044983829342394</c:v>
                </c:pt>
                <c:pt idx="1">
                  <c:v>1.5324383098251233</c:v>
                </c:pt>
                <c:pt idx="2">
                  <c:v>1.3114585384242554</c:v>
                </c:pt>
                <c:pt idx="3">
                  <c:v>1.3366525934464022</c:v>
                </c:pt>
                <c:pt idx="4">
                  <c:v>1.2669590660312571</c:v>
                </c:pt>
                <c:pt idx="5">
                  <c:v>1.2082733991369479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集計!$AN$6:$AN$11</c:f>
              <c:numCache>
                <c:formatCode>General</c:formatCode>
                <c:ptCount val="6"/>
                <c:pt idx="0">
                  <c:v>0.93374457260726562</c:v>
                </c:pt>
                <c:pt idx="1">
                  <c:v>1.0029283425523616</c:v>
                </c:pt>
                <c:pt idx="2">
                  <c:v>0.9870747295191572</c:v>
                </c:pt>
                <c:pt idx="3">
                  <c:v>1.0044138073743394</c:v>
                </c:pt>
                <c:pt idx="4">
                  <c:v>0.96506008788749786</c:v>
                </c:pt>
                <c:pt idx="5">
                  <c:v>0.9870747295191572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D-9549-BEB0-FC08A8CB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5512"/>
        <c:axId val="459869432"/>
      </c:lineChart>
      <c:catAx>
        <c:axId val="4598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9432"/>
        <c:crosses val="autoZero"/>
        <c:auto val="1"/>
        <c:lblAlgn val="ctr"/>
        <c:lblOffset val="100"/>
        <c:noMultiLvlLbl val="0"/>
      </c:catAx>
      <c:valAx>
        <c:axId val="4598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5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集計!$AI$61:$AI$66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104.00000000000023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8-480A-AF3C-20043AEC2F78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集計!$AJ$61:$AJ$66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8-480A-AF3C-20043AEC2F78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集計!$AK$61:$AK$66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8-480A-AF3C-20043AEC2F78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集計!$AL$61:$AL$66</c:f>
              <c:numCache>
                <c:formatCode>#,##0_);[Red]\(#,##0\)</c:formatCode>
                <c:ptCount val="6"/>
                <c:pt idx="0">
                  <c:v>0.99960000000010041</c:v>
                </c:pt>
                <c:pt idx="1">
                  <c:v>0.99960000000010041</c:v>
                </c:pt>
                <c:pt idx="2">
                  <c:v>750.39959999999996</c:v>
                </c:pt>
                <c:pt idx="3">
                  <c:v>1235.1995999999999</c:v>
                </c:pt>
                <c:pt idx="4">
                  <c:v>103.95959999999991</c:v>
                </c:pt>
                <c:pt idx="5">
                  <c:v>2262.3996000000002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78-480A-AF3C-20043AEC2F78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集計!$AM$61:$AM$66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78-480A-AF3C-20043AEC2F78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集計!$AN$61:$AN$66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7-894C-B33D-DE32852F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7864"/>
        <c:axId val="459865904"/>
      </c:lineChart>
      <c:catAx>
        <c:axId val="45986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5904"/>
        <c:crosses val="autoZero"/>
        <c:auto val="1"/>
        <c:lblAlgn val="ctr"/>
        <c:lblOffset val="100"/>
        <c:noMultiLvlLbl val="0"/>
      </c:catAx>
      <c:valAx>
        <c:axId val="4598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バイパス流量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78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集計!$AI$17:$AI$22</c:f>
              <c:numCache>
                <c:formatCode>#,##0_);[Red]\(#,##0\)</c:formatCode>
                <c:ptCount val="6"/>
                <c:pt idx="0">
                  <c:v>3632.6032718187894</c:v>
                </c:pt>
                <c:pt idx="1">
                  <c:v>2573.8549505037008</c:v>
                </c:pt>
                <c:pt idx="2">
                  <c:v>910.04377457844214</c:v>
                </c:pt>
                <c:pt idx="3">
                  <c:v>903.30858063045196</c:v>
                </c:pt>
                <c:pt idx="4">
                  <c:v>919.24370068076439</c:v>
                </c:pt>
                <c:pt idx="5">
                  <c:v>1003.4663284650453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集計!$AJ$17:$AJ$22</c:f>
              <c:numCache>
                <c:formatCode>#,##0_);[Red]\(#,##0\)</c:formatCode>
                <c:ptCount val="6"/>
                <c:pt idx="0">
                  <c:v>3486.0317840865118</c:v>
                </c:pt>
                <c:pt idx="1">
                  <c:v>2667.2881397700562</c:v>
                </c:pt>
                <c:pt idx="2">
                  <c:v>839.50360244992601</c:v>
                </c:pt>
                <c:pt idx="3">
                  <c:v>839.50360244992601</c:v>
                </c:pt>
                <c:pt idx="4">
                  <c:v>839.50360244992601</c:v>
                </c:pt>
                <c:pt idx="5">
                  <c:v>890.5807474231201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集計!$AK$17:$AK$22</c:f>
              <c:numCache>
                <c:formatCode>#,##0_);[Red]\(#,##0\)</c:formatCode>
                <c:ptCount val="6"/>
                <c:pt idx="0">
                  <c:v>3529.7273137040402</c:v>
                </c:pt>
                <c:pt idx="1">
                  <c:v>2684.8371247024797</c:v>
                </c:pt>
                <c:pt idx="2">
                  <c:v>746.865324085162</c:v>
                </c:pt>
                <c:pt idx="3">
                  <c:v>743.35204464183005</c:v>
                </c:pt>
                <c:pt idx="4">
                  <c:v>756.61732391091402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集計!$AL$17:$AL$22</c:f>
              <c:numCache>
                <c:formatCode>#,##0_);[Red]\(#,##0\)</c:formatCode>
                <c:ptCount val="6"/>
                <c:pt idx="0">
                  <c:v>3490.8902631999999</c:v>
                </c:pt>
                <c:pt idx="1">
                  <c:v>2687.6380288</c:v>
                </c:pt>
                <c:pt idx="2">
                  <c:v>1007.410608</c:v>
                </c:pt>
                <c:pt idx="3">
                  <c:v>1007.410608</c:v>
                </c:pt>
                <c:pt idx="4">
                  <c:v>1007.4361792</c:v>
                </c:pt>
                <c:pt idx="5">
                  <c:v>1039.9867960000001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集計!$AM$17:$AM$22</c:f>
              <c:numCache>
                <c:formatCode>#,##0_);[Red]\(#,##0\)</c:formatCode>
                <c:ptCount val="6"/>
                <c:pt idx="0">
                  <c:v>3391.2</c:v>
                </c:pt>
                <c:pt idx="1">
                  <c:v>2366.6</c:v>
                </c:pt>
                <c:pt idx="2">
                  <c:v>812.4</c:v>
                </c:pt>
                <c:pt idx="3">
                  <c:v>812.4</c:v>
                </c:pt>
                <c:pt idx="4">
                  <c:v>812.4</c:v>
                </c:pt>
                <c:pt idx="5">
                  <c:v>834.3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集計!$AN$17:$AN$22</c:f>
              <c:numCache>
                <c:formatCode>#,##0_);[Red]\(#,##0\)</c:formatCode>
                <c:ptCount val="6"/>
                <c:pt idx="0">
                  <c:v>4242.0856536221199</c:v>
                </c:pt>
                <c:pt idx="1">
                  <c:v>3939.172315599073</c:v>
                </c:pt>
                <c:pt idx="2">
                  <c:v>1201.4505440795895</c:v>
                </c:pt>
                <c:pt idx="3">
                  <c:v>1193.4218497233976</c:v>
                </c:pt>
                <c:pt idx="4">
                  <c:v>1211.0314570985106</c:v>
                </c:pt>
                <c:pt idx="5">
                  <c:v>1201.4505440795895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C-9849-89E2-0F477A5E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6296"/>
        <c:axId val="459863552"/>
      </c:lineChart>
      <c:catAx>
        <c:axId val="45986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3552"/>
        <c:crosses val="autoZero"/>
        <c:auto val="1"/>
        <c:lblAlgn val="ctr"/>
        <c:lblOffset val="100"/>
        <c:noMultiLvlLbl val="0"/>
      </c:catAx>
      <c:valAx>
        <c:axId val="4598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62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集計!$AI$28:$AI$33</c:f>
              <c:numCache>
                <c:formatCode>#,##0_);[Red]\(#,##0\)</c:formatCode>
                <c:ptCount val="6"/>
                <c:pt idx="0">
                  <c:v>115.03966964710915</c:v>
                </c:pt>
                <c:pt idx="1">
                  <c:v>115.03966964710915</c:v>
                </c:pt>
                <c:pt idx="2">
                  <c:v>52.881941133061147</c:v>
                </c:pt>
                <c:pt idx="3">
                  <c:v>52.881941133061147</c:v>
                </c:pt>
                <c:pt idx="4">
                  <c:v>52.881941133061147</c:v>
                </c:pt>
                <c:pt idx="5">
                  <c:v>115.03966964710915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集計!$AJ$28:$AJ$33</c:f>
              <c:numCache>
                <c:formatCode>#,##0_);[Red]\(#,##0\)</c:formatCode>
                <c:ptCount val="6"/>
                <c:pt idx="0">
                  <c:v>124.8236230677397</c:v>
                </c:pt>
                <c:pt idx="1">
                  <c:v>124.8236230677397</c:v>
                </c:pt>
                <c:pt idx="2">
                  <c:v>67.298694723294204</c:v>
                </c:pt>
                <c:pt idx="3">
                  <c:v>67.298694723294204</c:v>
                </c:pt>
                <c:pt idx="4">
                  <c:v>67.298694723294204</c:v>
                </c:pt>
                <c:pt idx="5">
                  <c:v>124.8236230677397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集計!$AK$28:$AK$33</c:f>
              <c:numCache>
                <c:formatCode>#,##0_);[Red]\(#,##0\)</c:formatCode>
                <c:ptCount val="6"/>
                <c:pt idx="0">
                  <c:v>138.8537872370313</c:v>
                </c:pt>
                <c:pt idx="1">
                  <c:v>138.8537872370313</c:v>
                </c:pt>
                <c:pt idx="2">
                  <c:v>81.455186166111801</c:v>
                </c:pt>
                <c:pt idx="3">
                  <c:v>81.455186166111801</c:v>
                </c:pt>
                <c:pt idx="4">
                  <c:v>81.455186166111801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集計!$AL$28:$AL$33</c:f>
              <c:numCache>
                <c:formatCode>#,##0_);[Red]\(#,##0\)</c:formatCode>
                <c:ptCount val="6"/>
                <c:pt idx="0">
                  <c:v>127.5460224</c:v>
                </c:pt>
                <c:pt idx="1">
                  <c:v>127.5460224</c:v>
                </c:pt>
                <c:pt idx="2">
                  <c:v>69.990326400000001</c:v>
                </c:pt>
                <c:pt idx="3">
                  <c:v>69.990326400000001</c:v>
                </c:pt>
                <c:pt idx="4">
                  <c:v>69.990326400000001</c:v>
                </c:pt>
                <c:pt idx="5">
                  <c:v>127.5460224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集計!$AM$28:$AM$33</c:f>
              <c:numCache>
                <c:formatCode>#,##0_);[Red]\(#,##0\)</c:formatCode>
                <c:ptCount val="6"/>
                <c:pt idx="0">
                  <c:v>127.32000000000001</c:v>
                </c:pt>
                <c:pt idx="1">
                  <c:v>127.32000000000001</c:v>
                </c:pt>
                <c:pt idx="2">
                  <c:v>69.62</c:v>
                </c:pt>
                <c:pt idx="3">
                  <c:v>69.62</c:v>
                </c:pt>
                <c:pt idx="4">
                  <c:v>69.62</c:v>
                </c:pt>
                <c:pt idx="5">
                  <c:v>127.32000000000001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集計!$AN$28:$AN$33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3-3445-96AD-24336E0D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4728"/>
        <c:axId val="459865120"/>
      </c:lineChart>
      <c:catAx>
        <c:axId val="45986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5120"/>
        <c:crosses val="autoZero"/>
        <c:auto val="1"/>
        <c:lblAlgn val="ctr"/>
        <c:lblOffset val="100"/>
        <c:noMultiLvlLbl val="0"/>
      </c:catAx>
      <c:valAx>
        <c:axId val="4598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47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集計!$AI$39:$AI$44</c:f>
              <c:numCache>
                <c:formatCode>#,##0_);[Red]\(#,##0\)</c:formatCode>
                <c:ptCount val="6"/>
                <c:pt idx="0">
                  <c:v>143.8786134348781</c:v>
                </c:pt>
                <c:pt idx="1">
                  <c:v>143.8786134348781</c:v>
                </c:pt>
                <c:pt idx="2">
                  <c:v>43.163584030463419</c:v>
                </c:pt>
                <c:pt idx="3">
                  <c:v>21.581792015231748</c:v>
                </c:pt>
                <c:pt idx="4">
                  <c:v>71.939306717439081</c:v>
                </c:pt>
                <c:pt idx="5">
                  <c:v>43.163584030463419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集計!$AJ$39:$AJ$44</c:f>
              <c:numCache>
                <c:formatCode>#,##0_);[Red]\(#,##0\)</c:formatCode>
                <c:ptCount val="6"/>
                <c:pt idx="0">
                  <c:v>153.349703509622</c:v>
                </c:pt>
                <c:pt idx="1">
                  <c:v>153.349703509622</c:v>
                </c:pt>
                <c:pt idx="2">
                  <c:v>57.094376510942602</c:v>
                </c:pt>
                <c:pt idx="3">
                  <c:v>28.547188255471301</c:v>
                </c:pt>
                <c:pt idx="4">
                  <c:v>79.928613426908697</c:v>
                </c:pt>
                <c:pt idx="5">
                  <c:v>71.524943552271907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集計!$AK$39:$AK$44</c:f>
              <c:numCache>
                <c:formatCode>#,##0_);[Red]\(#,##0\)</c:formatCode>
                <c:ptCount val="6"/>
                <c:pt idx="0">
                  <c:v>142.24674494159501</c:v>
                </c:pt>
                <c:pt idx="1">
                  <c:v>142.24674494159501</c:v>
                </c:pt>
                <c:pt idx="2">
                  <c:v>43.071235551000797</c:v>
                </c:pt>
                <c:pt idx="3">
                  <c:v>31.083245216237799</c:v>
                </c:pt>
                <c:pt idx="4">
                  <c:v>76.085204287258506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集計!$AL$39:$AL$44</c:f>
              <c:numCache>
                <c:formatCode>#,##0_);[Red]\(#,##0\)</c:formatCode>
                <c:ptCount val="6"/>
                <c:pt idx="0">
                  <c:v>157.78611360000002</c:v>
                </c:pt>
                <c:pt idx="1">
                  <c:v>157.78611360000002</c:v>
                </c:pt>
                <c:pt idx="2">
                  <c:v>47.908228799999996</c:v>
                </c:pt>
                <c:pt idx="3">
                  <c:v>30.878004799999999</c:v>
                </c:pt>
                <c:pt idx="4">
                  <c:v>83.143683199999998</c:v>
                </c:pt>
                <c:pt idx="5">
                  <c:v>47.908228799999996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集計!$AM$39:$AM$44</c:f>
              <c:numCache>
                <c:formatCode>#,##0_);[Red]\(#,##0\)</c:formatCode>
                <c:ptCount val="6"/>
                <c:pt idx="0">
                  <c:v>154.80000000000001</c:v>
                </c:pt>
                <c:pt idx="1">
                  <c:v>154.80000000000001</c:v>
                </c:pt>
                <c:pt idx="2">
                  <c:v>46.43</c:v>
                </c:pt>
                <c:pt idx="3">
                  <c:v>28.93</c:v>
                </c:pt>
                <c:pt idx="4">
                  <c:v>79.040000000000006</c:v>
                </c:pt>
                <c:pt idx="5">
                  <c:v>46.43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集計!$AN$39:$AN$44</c:f>
              <c:numCache>
                <c:formatCode>#,##0_);[Red]\(#,##0\)</c:formatCode>
                <c:ptCount val="6"/>
                <c:pt idx="0">
                  <c:v>149.12304</c:v>
                </c:pt>
                <c:pt idx="1">
                  <c:v>149.12304</c:v>
                </c:pt>
                <c:pt idx="2">
                  <c:v>44.736912000484686</c:v>
                </c:pt>
                <c:pt idx="3">
                  <c:v>22.368456000144448</c:v>
                </c:pt>
                <c:pt idx="4">
                  <c:v>74.561520000996879</c:v>
                </c:pt>
                <c:pt idx="5">
                  <c:v>44.736912000484686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8-2C4C-BEAD-A00CC5C6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8648"/>
        <c:axId val="459866688"/>
      </c:lineChart>
      <c:catAx>
        <c:axId val="45986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6688"/>
        <c:crosses val="autoZero"/>
        <c:auto val="1"/>
        <c:lblAlgn val="ctr"/>
        <c:lblOffset val="100"/>
        <c:noMultiLvlLbl val="0"/>
      </c:catAx>
      <c:valAx>
        <c:axId val="4598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8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集計!$AI$50:$AI$55</c:f>
              <c:numCache>
                <c:formatCode>#,##0_);[Red]\(#,##0\)</c:formatCode>
                <c:ptCount val="6"/>
                <c:pt idx="0">
                  <c:v>3891.5215549007767</c:v>
                </c:pt>
                <c:pt idx="1">
                  <c:v>2832.7732335856881</c:v>
                </c:pt>
                <c:pt idx="2">
                  <c:v>1006.0892997419668</c:v>
                </c:pt>
                <c:pt idx="3">
                  <c:v>977.77231377874489</c:v>
                </c:pt>
                <c:pt idx="4">
                  <c:v>1044.0649485312647</c:v>
                </c:pt>
                <c:pt idx="5">
                  <c:v>1161.6695821426176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集計!$AJ$50:$AJ$55</c:f>
              <c:numCache>
                <c:formatCode>#,##0_);[Red]\(#,##0\)</c:formatCode>
                <c:ptCount val="6"/>
                <c:pt idx="0">
                  <c:v>3764.2051106638733</c:v>
                </c:pt>
                <c:pt idx="1">
                  <c:v>2945.4614663474176</c:v>
                </c:pt>
                <c:pt idx="2">
                  <c:v>963.89667368416281</c:v>
                </c:pt>
                <c:pt idx="3">
                  <c:v>935.34948542869142</c:v>
                </c:pt>
                <c:pt idx="4">
                  <c:v>986.73091060012882</c:v>
                </c:pt>
                <c:pt idx="5">
                  <c:v>1086.9293140431316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集計!$AK$50:$AK$55</c:f>
              <c:numCache>
                <c:formatCode>#,##0_);[Red]\(#,##0\)</c:formatCode>
                <c:ptCount val="6"/>
                <c:pt idx="0">
                  <c:v>3810.8278458826667</c:v>
                </c:pt>
                <c:pt idx="1">
                  <c:v>2965.9376568811062</c:v>
                </c:pt>
                <c:pt idx="2">
                  <c:v>871.39174580227461</c:v>
                </c:pt>
                <c:pt idx="3">
                  <c:v>855.89047602417963</c:v>
                </c:pt>
                <c:pt idx="4">
                  <c:v>914.1577143642844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集計!$AL$50:$AL$55</c:f>
              <c:numCache>
                <c:formatCode>#,##0_);[Red]\(#,##0\)</c:formatCode>
                <c:ptCount val="6"/>
                <c:pt idx="0">
                  <c:v>3776.2223992000004</c:v>
                </c:pt>
                <c:pt idx="1">
                  <c:v>2972.9701648000005</c:v>
                </c:pt>
                <c:pt idx="2">
                  <c:v>1125.3091632000001</c:v>
                </c:pt>
                <c:pt idx="3">
                  <c:v>1108.2789392000002</c:v>
                </c:pt>
                <c:pt idx="4">
                  <c:v>1160.5701887999999</c:v>
                </c:pt>
                <c:pt idx="5">
                  <c:v>1215.4410472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集計!$AM$50:$AM$55</c:f>
              <c:numCache>
                <c:formatCode>#,##0_);[Red]\(#,##0\)</c:formatCode>
                <c:ptCount val="6"/>
                <c:pt idx="0">
                  <c:v>3673.3199999999997</c:v>
                </c:pt>
                <c:pt idx="1">
                  <c:v>2648.72</c:v>
                </c:pt>
                <c:pt idx="2">
                  <c:v>928.44999999999993</c:v>
                </c:pt>
                <c:pt idx="3">
                  <c:v>910.94999999999993</c:v>
                </c:pt>
                <c:pt idx="4">
                  <c:v>961.06</c:v>
                </c:pt>
                <c:pt idx="5">
                  <c:v>1008.0499999999998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集計!$AN$50:$AN$55</c:f>
              <c:numCache>
                <c:formatCode>#,##0_);[Red]\(#,##0\)</c:formatCode>
                <c:ptCount val="6"/>
                <c:pt idx="0">
                  <c:v>4391.2086936221203</c:v>
                </c:pt>
                <c:pt idx="1">
                  <c:v>4088.295355599073</c:v>
                </c:pt>
                <c:pt idx="2">
                  <c:v>1246.1874560800741</c:v>
                </c:pt>
                <c:pt idx="3">
                  <c:v>1215.7903057235421</c:v>
                </c:pt>
                <c:pt idx="4">
                  <c:v>1285.5929770995074</c:v>
                </c:pt>
                <c:pt idx="5">
                  <c:v>1246.1874560800741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4-4847-BD35-4B8245DAD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08808"/>
        <c:axId val="463212336"/>
      </c:lineChart>
      <c:catAx>
        <c:axId val="46320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3212336"/>
        <c:crosses val="autoZero"/>
        <c:auto val="1"/>
        <c:lblAlgn val="ctr"/>
        <c:lblOffset val="100"/>
        <c:noMultiLvlLbl val="0"/>
      </c:catAx>
      <c:valAx>
        <c:axId val="4632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3208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EnergyPlus_小野!$R$7:$R$12</c:f>
              <c:numCache>
                <c:formatCode>#,##0_);[Red]\(#,##0\)</c:formatCode>
                <c:ptCount val="6"/>
                <c:pt idx="0">
                  <c:v>4242.0856536221199</c:v>
                </c:pt>
                <c:pt idx="1">
                  <c:v>3939.172315599073</c:v>
                </c:pt>
                <c:pt idx="2">
                  <c:v>1201.4505440795895</c:v>
                </c:pt>
                <c:pt idx="3">
                  <c:v>1193.4218497233976</c:v>
                </c:pt>
                <c:pt idx="4">
                  <c:v>1211.0314570985106</c:v>
                </c:pt>
                <c:pt idx="5">
                  <c:v>1201.4505440795895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9768"/>
        <c:axId val="465394472"/>
      </c:lineChart>
      <c:catAx>
        <c:axId val="4653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4472"/>
        <c:crosses val="autoZero"/>
        <c:auto val="1"/>
        <c:lblAlgn val="ctr"/>
        <c:lblOffset val="100"/>
        <c:noMultiLvlLbl val="0"/>
      </c:catAx>
      <c:valAx>
        <c:axId val="4653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9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EnergyPlus_小野!$T$7:$T$12</c:f>
              <c:numCache>
                <c:formatCode>#,##0_);[Red]\(#,##0\)</c:formatCode>
                <c:ptCount val="6"/>
                <c:pt idx="0">
                  <c:v>149.12304</c:v>
                </c:pt>
                <c:pt idx="1">
                  <c:v>149.12304</c:v>
                </c:pt>
                <c:pt idx="2">
                  <c:v>44.736912000484686</c:v>
                </c:pt>
                <c:pt idx="3">
                  <c:v>22.368456000144448</c:v>
                </c:pt>
                <c:pt idx="4">
                  <c:v>74.561520000996879</c:v>
                </c:pt>
                <c:pt idx="5">
                  <c:v>44.736912000484686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7416"/>
        <c:axId val="465388984"/>
      </c:lineChart>
      <c:catAx>
        <c:axId val="4653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8984"/>
        <c:crosses val="autoZero"/>
        <c:auto val="1"/>
        <c:lblAlgn val="ctr"/>
        <c:lblOffset val="100"/>
        <c:noMultiLvlLbl val="0"/>
      </c:catAx>
      <c:valAx>
        <c:axId val="4653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7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EnergyPlus_小野!$U$7:$U$12</c:f>
              <c:numCache>
                <c:formatCode>#,##0_);[Red]\(#,##0\)</c:formatCode>
                <c:ptCount val="6"/>
                <c:pt idx="0">
                  <c:v>4391.2086936221203</c:v>
                </c:pt>
                <c:pt idx="1">
                  <c:v>4088.295355599073</c:v>
                </c:pt>
                <c:pt idx="2">
                  <c:v>1246.1874560800741</c:v>
                </c:pt>
                <c:pt idx="3">
                  <c:v>1215.7903057235421</c:v>
                </c:pt>
                <c:pt idx="4">
                  <c:v>1285.5929770995074</c:v>
                </c:pt>
                <c:pt idx="5">
                  <c:v>1246.1874560800741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8200"/>
        <c:axId val="465394080"/>
      </c:lineChart>
      <c:catAx>
        <c:axId val="4653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4080"/>
        <c:crosses val="autoZero"/>
        <c:auto val="1"/>
        <c:lblAlgn val="ctr"/>
        <c:lblOffset val="100"/>
        <c:noMultiLvlLbl val="0"/>
      </c:catAx>
      <c:valAx>
        <c:axId val="4653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8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EnergyPlus_小野!$C$6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EnergyPlus_小野!$C$7:$C$12</c:f>
              <c:numCache>
                <c:formatCode>#,##0_);[Red]\(#,##0\)</c:formatCode>
                <c:ptCount val="6"/>
                <c:pt idx="0">
                  <c:v>1091.2586073641642</c:v>
                </c:pt>
                <c:pt idx="1">
                  <c:v>1091.2586073641642</c:v>
                </c:pt>
                <c:pt idx="2">
                  <c:v>615.04007307020288</c:v>
                </c:pt>
                <c:pt idx="3">
                  <c:v>610.57828497029755</c:v>
                </c:pt>
                <c:pt idx="4">
                  <c:v>620.33723573360032</c:v>
                </c:pt>
                <c:pt idx="5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EnergyPlus_小野!$D$6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EnergyPlus_小野!$D$7:$D$12</c:f>
              <c:numCache>
                <c:formatCode>#,##0_);[Red]\(#,##0\)</c:formatCode>
                <c:ptCount val="6"/>
                <c:pt idx="0">
                  <c:v>1091.2586073641642</c:v>
                </c:pt>
                <c:pt idx="1">
                  <c:v>1091.2586073641642</c:v>
                </c:pt>
                <c:pt idx="2">
                  <c:v>615.04007307020288</c:v>
                </c:pt>
                <c:pt idx="3">
                  <c:v>610.57828497029755</c:v>
                </c:pt>
                <c:pt idx="4">
                  <c:v>620.33723573360032</c:v>
                </c:pt>
                <c:pt idx="5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EnergyPlus_小野!$E$6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EnergyPlus_小野!$E$7:$E$12</c:f>
              <c:numCache>
                <c:formatCode>#,##0_);[Red]\(#,##0\)</c:formatCode>
                <c:ptCount val="6"/>
                <c:pt idx="0">
                  <c:v>1917.750070127167</c:v>
                </c:pt>
                <c:pt idx="1">
                  <c:v>1917.750070127167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390160"/>
        <c:axId val="465392904"/>
      </c:barChart>
      <c:catAx>
        <c:axId val="4653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2904"/>
        <c:crosses val="autoZero"/>
        <c:auto val="1"/>
        <c:lblAlgn val="ctr"/>
        <c:lblOffset val="100"/>
        <c:noMultiLvlLbl val="0"/>
      </c:catAx>
      <c:valAx>
        <c:axId val="4653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0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集計!$AR$15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集計!$AP$16:$AQ$32</c:f>
              <c:multiLvlStrCache>
                <c:ptCount val="17"/>
                <c:lvl>
                  <c:pt idx="0">
                    <c:v>HSS100</c:v>
                  </c:pt>
                  <c:pt idx="1">
                    <c:v>HSS110</c:v>
                  </c:pt>
                  <c:pt idx="3">
                    <c:v>HSS100</c:v>
                  </c:pt>
                  <c:pt idx="4">
                    <c:v>HSS110</c:v>
                  </c:pt>
                  <c:pt idx="6">
                    <c:v>HSS100</c:v>
                  </c:pt>
                  <c:pt idx="7">
                    <c:v>HSS110</c:v>
                  </c:pt>
                  <c:pt idx="9">
                    <c:v>HSS100</c:v>
                  </c:pt>
                  <c:pt idx="10">
                    <c:v>HSS110</c:v>
                  </c:pt>
                  <c:pt idx="12">
                    <c:v>HSS100</c:v>
                  </c:pt>
                  <c:pt idx="13">
                    <c:v>HSS110</c:v>
                  </c:pt>
                  <c:pt idx="15">
                    <c:v>HSS100</c:v>
                  </c:pt>
                  <c:pt idx="16">
                    <c:v>HSS110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集計!$AR$16:$AR$32</c:f>
              <c:numCache>
                <c:formatCode>#,##0_);[Red]\(#,##0\)</c:formatCode>
                <c:ptCount val="17"/>
                <c:pt idx="0">
                  <c:v>1043.0495602376161</c:v>
                </c:pt>
                <c:pt idx="1">
                  <c:v>587.02628959814956</c:v>
                </c:pt>
                <c:pt idx="3">
                  <c:v>989.33006453135101</c:v>
                </c:pt>
                <c:pt idx="4">
                  <c:v>654.08130888240805</c:v>
                </c:pt>
                <c:pt idx="6">
                  <c:v>1011.46432199187</c:v>
                </c:pt>
                <c:pt idx="7">
                  <c:v>639.94121091297495</c:v>
                </c:pt>
                <c:pt idx="9">
                  <c:v>996.97482560000003</c:v>
                </c:pt>
                <c:pt idx="10">
                  <c:v>665.16683839999996</c:v>
                </c:pt>
                <c:pt idx="12">
                  <c:v>970.6</c:v>
                </c:pt>
                <c:pt idx="13">
                  <c:v>528.29999999999995</c:v>
                </c:pt>
                <c:pt idx="15">
                  <c:v>1011.2127288926218</c:v>
                </c:pt>
                <c:pt idx="16" formatCode="General">
                  <c:v>858.9805620826188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E-B749-B52F-261930795A5D}"/>
            </c:ext>
          </c:extLst>
        </c:ser>
        <c:ser>
          <c:idx val="1"/>
          <c:order val="1"/>
          <c:tx>
            <c:strRef>
              <c:f>集計!$AS$15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集計!$AP$16:$AQ$32</c:f>
              <c:multiLvlStrCache>
                <c:ptCount val="17"/>
                <c:lvl>
                  <c:pt idx="0">
                    <c:v>HSS100</c:v>
                  </c:pt>
                  <c:pt idx="1">
                    <c:v>HSS110</c:v>
                  </c:pt>
                  <c:pt idx="3">
                    <c:v>HSS100</c:v>
                  </c:pt>
                  <c:pt idx="4">
                    <c:v>HSS110</c:v>
                  </c:pt>
                  <c:pt idx="6">
                    <c:v>HSS100</c:v>
                  </c:pt>
                  <c:pt idx="7">
                    <c:v>HSS110</c:v>
                  </c:pt>
                  <c:pt idx="9">
                    <c:v>HSS100</c:v>
                  </c:pt>
                  <c:pt idx="10">
                    <c:v>HSS110</c:v>
                  </c:pt>
                  <c:pt idx="12">
                    <c:v>HSS100</c:v>
                  </c:pt>
                  <c:pt idx="13">
                    <c:v>HSS110</c:v>
                  </c:pt>
                  <c:pt idx="15">
                    <c:v>HSS100</c:v>
                  </c:pt>
                  <c:pt idx="16">
                    <c:v>HSS110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集計!$AS$16:$AS$32</c:f>
              <c:numCache>
                <c:formatCode>#,##0_);[Red]\(#,##0\)</c:formatCode>
                <c:ptCount val="17"/>
                <c:pt idx="0">
                  <c:v>1043.0495602376161</c:v>
                </c:pt>
                <c:pt idx="1">
                  <c:v>587.02628959814956</c:v>
                </c:pt>
                <c:pt idx="3">
                  <c:v>989.33006453135101</c:v>
                </c:pt>
                <c:pt idx="4">
                  <c:v>654.08130888240805</c:v>
                </c:pt>
                <c:pt idx="6">
                  <c:v>1011.46432199187</c:v>
                </c:pt>
                <c:pt idx="7">
                  <c:v>639.94121091297495</c:v>
                </c:pt>
                <c:pt idx="9">
                  <c:v>996.97482560000003</c:v>
                </c:pt>
                <c:pt idx="10">
                  <c:v>665.16683839999996</c:v>
                </c:pt>
                <c:pt idx="12">
                  <c:v>970.6</c:v>
                </c:pt>
                <c:pt idx="13">
                  <c:v>528.29999999999995</c:v>
                </c:pt>
                <c:pt idx="15">
                  <c:v>1011.2127288926218</c:v>
                </c:pt>
                <c:pt idx="16" formatCode="General">
                  <c:v>858.9805620826188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E-B749-B52F-261930795A5D}"/>
            </c:ext>
          </c:extLst>
        </c:ser>
        <c:ser>
          <c:idx val="2"/>
          <c:order val="2"/>
          <c:tx>
            <c:strRef>
              <c:f>集計!$AT$15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集計!$AP$16:$AQ$32</c:f>
              <c:multiLvlStrCache>
                <c:ptCount val="17"/>
                <c:lvl>
                  <c:pt idx="0">
                    <c:v>HSS100</c:v>
                  </c:pt>
                  <c:pt idx="1">
                    <c:v>HSS110</c:v>
                  </c:pt>
                  <c:pt idx="3">
                    <c:v>HSS100</c:v>
                  </c:pt>
                  <c:pt idx="4">
                    <c:v>HSS110</c:v>
                  </c:pt>
                  <c:pt idx="6">
                    <c:v>HSS100</c:v>
                  </c:pt>
                  <c:pt idx="7">
                    <c:v>HSS110</c:v>
                  </c:pt>
                  <c:pt idx="9">
                    <c:v>HSS100</c:v>
                  </c:pt>
                  <c:pt idx="10">
                    <c:v>HSS110</c:v>
                  </c:pt>
                  <c:pt idx="12">
                    <c:v>HSS100</c:v>
                  </c:pt>
                  <c:pt idx="13">
                    <c:v>HSS110</c:v>
                  </c:pt>
                  <c:pt idx="15">
                    <c:v>HSS100</c:v>
                  </c:pt>
                  <c:pt idx="16">
                    <c:v>HSS110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集計!$AT$16:$AT$32</c:f>
              <c:numCache>
                <c:formatCode>#,##0_);[Red]\(#,##0\)</c:formatCode>
                <c:ptCount val="17"/>
                <c:pt idx="0">
                  <c:v>1546.5041513435572</c:v>
                </c:pt>
                <c:pt idx="1">
                  <c:v>1399.8023713074019</c:v>
                </c:pt>
                <c:pt idx="3">
                  <c:v>1507.37165502381</c:v>
                </c:pt>
                <c:pt idx="4">
                  <c:v>1359.1255220052401</c:v>
                </c:pt>
                <c:pt idx="6">
                  <c:v>1506.7986697203</c:v>
                </c:pt>
                <c:pt idx="7">
                  <c:v>1404.9547028765301</c:v>
                </c:pt>
                <c:pt idx="9">
                  <c:v>1496.9406120000001</c:v>
                </c:pt>
                <c:pt idx="10">
                  <c:v>1357.3043520000001</c:v>
                </c:pt>
                <c:pt idx="12">
                  <c:v>1450</c:v>
                </c:pt>
                <c:pt idx="13">
                  <c:v>1310</c:v>
                </c:pt>
                <c:pt idx="15">
                  <c:v>2219.6601958368765</c:v>
                </c:pt>
                <c:pt idx="16" formatCode="General">
                  <c:v>2221.2111914338357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E-B749-B52F-26193079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3784"/>
        <c:axId val="462720648"/>
      </c:barChart>
      <c:catAx>
        <c:axId val="46272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0648"/>
        <c:crosses val="autoZero"/>
        <c:auto val="1"/>
        <c:lblAlgn val="ctr"/>
        <c:lblOffset val="100"/>
        <c:noMultiLvlLbl val="0"/>
      </c:catAx>
      <c:valAx>
        <c:axId val="4627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37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EnergyPlus_小野!$Q$7:$Q$12</c:f>
              <c:numCache>
                <c:formatCode>#,##0.00_);[Red]\(#,##0.00\)</c:formatCode>
                <c:ptCount val="6"/>
                <c:pt idx="0">
                  <c:v>0.93374457260726562</c:v>
                </c:pt>
                <c:pt idx="1">
                  <c:v>1.0029283425523616</c:v>
                </c:pt>
                <c:pt idx="2">
                  <c:v>0.9870747295191572</c:v>
                </c:pt>
                <c:pt idx="3">
                  <c:v>1.0044138073743394</c:v>
                </c:pt>
                <c:pt idx="4">
                  <c:v>0.96506008788749786</c:v>
                </c:pt>
                <c:pt idx="5">
                  <c:v>0.9870747295191572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43160"/>
        <c:axId val="466231400"/>
      </c:lineChart>
      <c:catAx>
        <c:axId val="4662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1400"/>
        <c:crosses val="autoZero"/>
        <c:auto val="1"/>
        <c:lblAlgn val="ctr"/>
        <c:lblOffset val="100"/>
        <c:noMultiLvlLbl val="0"/>
      </c:catAx>
      <c:valAx>
        <c:axId val="4662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3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EnergyPlus_小野!$M$6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EnergyPlus_小野!$M$7:$M$12</c:f>
              <c:numCache>
                <c:formatCode>#,##0_);[Red]\(#,##0\)</c:formatCode>
                <c:ptCount val="6"/>
                <c:pt idx="0">
                  <c:v>3230.4104116373337</c:v>
                </c:pt>
                <c:pt idx="1">
                  <c:v>3230.4104116373337</c:v>
                </c:pt>
                <c:pt idx="2">
                  <c:v>969.12316548930005</c:v>
                </c:pt>
                <c:pt idx="3">
                  <c:v>484.56158274535977</c:v>
                </c:pt>
                <c:pt idx="4">
                  <c:v>1615.2052758141419</c:v>
                </c:pt>
                <c:pt idx="5">
                  <c:v>969.12316548930005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EnergyPlus_小野!$N$6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EnergyPlus_小野!$N$7:$N$12</c:f>
              <c:numCache>
                <c:formatCode>#,##0_);[Red]\(#,##0\)</c:formatCode>
                <c:ptCount val="6"/>
                <c:pt idx="0">
                  <c:v>3230.4104116373337</c:v>
                </c:pt>
                <c:pt idx="1">
                  <c:v>3230.4104116373337</c:v>
                </c:pt>
                <c:pt idx="2">
                  <c:v>969.12316548930005</c:v>
                </c:pt>
                <c:pt idx="3">
                  <c:v>484.56158274535977</c:v>
                </c:pt>
                <c:pt idx="4">
                  <c:v>1615.2052758141419</c:v>
                </c:pt>
                <c:pt idx="5">
                  <c:v>969.12316548930005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32576"/>
        <c:axId val="466233752"/>
      </c:barChart>
      <c:lineChart>
        <c:grouping val="standard"/>
        <c:varyColors val="0"/>
        <c:ser>
          <c:idx val="2"/>
          <c:order val="2"/>
          <c:tx>
            <c:strRef>
              <c:f>EnergyPlus_小野!$O$6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2576"/>
        <c:axId val="466233752"/>
      </c:lineChart>
      <c:catAx>
        <c:axId val="466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3752"/>
        <c:crosses val="autoZero"/>
        <c:auto val="1"/>
        <c:lblAlgn val="ctr"/>
        <c:lblOffset val="100"/>
        <c:noMultiLvlLbl val="0"/>
      </c:catAx>
      <c:valAx>
        <c:axId val="4662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2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EnergyPlus_小野!$B$7:$B$12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EnergyPlus_小野!$S$7:$S$12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9240"/>
        <c:axId val="466234536"/>
      </c:lineChart>
      <c:catAx>
        <c:axId val="4662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4536"/>
        <c:crosses val="autoZero"/>
        <c:auto val="1"/>
        <c:lblAlgn val="ctr"/>
        <c:lblOffset val="100"/>
        <c:noMultiLvlLbl val="0"/>
      </c:catAx>
      <c:valAx>
        <c:axId val="4662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92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LCEM_矢島!$R$7:$R$12</c:f>
              <c:numCache>
                <c:formatCode>#,##0_);[Red]\(#,##0\)</c:formatCode>
                <c:ptCount val="6"/>
                <c:pt idx="0">
                  <c:v>3632.6032718187894</c:v>
                </c:pt>
                <c:pt idx="1">
                  <c:v>2573.8549505037008</c:v>
                </c:pt>
                <c:pt idx="2">
                  <c:v>910.04377457844214</c:v>
                </c:pt>
                <c:pt idx="3">
                  <c:v>903.30858063045196</c:v>
                </c:pt>
                <c:pt idx="4">
                  <c:v>919.24370068076439</c:v>
                </c:pt>
                <c:pt idx="5">
                  <c:v>1003.4663284650453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5320"/>
        <c:axId val="466235712"/>
      </c:lineChart>
      <c:catAx>
        <c:axId val="46623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5712"/>
        <c:crosses val="autoZero"/>
        <c:auto val="1"/>
        <c:lblAlgn val="ctr"/>
        <c:lblOffset val="100"/>
        <c:noMultiLvlLbl val="0"/>
      </c:catAx>
      <c:valAx>
        <c:axId val="4662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5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LCEM_矢島!$T$7:$T$12</c:f>
              <c:numCache>
                <c:formatCode>#,##0_);[Red]\(#,##0\)</c:formatCode>
                <c:ptCount val="6"/>
                <c:pt idx="0">
                  <c:v>143.8786134348781</c:v>
                </c:pt>
                <c:pt idx="1">
                  <c:v>143.8786134348781</c:v>
                </c:pt>
                <c:pt idx="2">
                  <c:v>43.163584030463419</c:v>
                </c:pt>
                <c:pt idx="3">
                  <c:v>21.581792015231748</c:v>
                </c:pt>
                <c:pt idx="4">
                  <c:v>71.939306717439081</c:v>
                </c:pt>
                <c:pt idx="5">
                  <c:v>43.163584030463419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3552"/>
        <c:axId val="466236104"/>
      </c:lineChart>
      <c:catAx>
        <c:axId val="4662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6104"/>
        <c:crosses val="autoZero"/>
        <c:auto val="1"/>
        <c:lblAlgn val="ctr"/>
        <c:lblOffset val="100"/>
        <c:noMultiLvlLbl val="0"/>
      </c:catAx>
      <c:valAx>
        <c:axId val="4662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3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LCEM_矢島!$U$7:$U$12</c:f>
              <c:numCache>
                <c:formatCode>#,##0_);[Red]\(#,##0\)</c:formatCode>
                <c:ptCount val="6"/>
                <c:pt idx="0">
                  <c:v>3891.5215549007767</c:v>
                </c:pt>
                <c:pt idx="1">
                  <c:v>2832.7732335856881</c:v>
                </c:pt>
                <c:pt idx="2">
                  <c:v>1006.0892997419668</c:v>
                </c:pt>
                <c:pt idx="3">
                  <c:v>977.77231377874489</c:v>
                </c:pt>
                <c:pt idx="4">
                  <c:v>1044.0649485312647</c:v>
                </c:pt>
                <c:pt idx="5">
                  <c:v>1161.6695821426176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2184"/>
        <c:axId val="466241984"/>
      </c:lineChart>
      <c:catAx>
        <c:axId val="46623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1984"/>
        <c:crosses val="autoZero"/>
        <c:auto val="1"/>
        <c:lblAlgn val="ctr"/>
        <c:lblOffset val="100"/>
        <c:noMultiLvlLbl val="0"/>
      </c:catAx>
      <c:valAx>
        <c:axId val="4662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21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LCEM_矢島!$C$6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LCEM_矢島!$C$7:$C$12</c:f>
              <c:numCache>
                <c:formatCode>#,##0_);[Red]\(#,##0\)</c:formatCode>
                <c:ptCount val="6"/>
                <c:pt idx="0">
                  <c:v>1115.7211824015803</c:v>
                </c:pt>
                <c:pt idx="1">
                  <c:v>1115.7215006908889</c:v>
                </c:pt>
                <c:pt idx="2">
                  <c:v>638.3784428585119</c:v>
                </c:pt>
                <c:pt idx="3">
                  <c:v>634.39805942088219</c:v>
                </c:pt>
                <c:pt idx="4">
                  <c:v>643.68692875773525</c:v>
                </c:pt>
                <c:pt idx="5">
                  <c:v>349.83588207022353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LCEM_矢島!$D$6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LCEM_矢島!$D$7:$D$12</c:f>
              <c:numCache>
                <c:formatCode>#,##0_);[Red]\(#,##0\)</c:formatCode>
                <c:ptCount val="6"/>
                <c:pt idx="0">
                  <c:v>1115.7211824015803</c:v>
                </c:pt>
                <c:pt idx="1">
                  <c:v>1115.7215006908889</c:v>
                </c:pt>
                <c:pt idx="2">
                  <c:v>638.3784428585119</c:v>
                </c:pt>
                <c:pt idx="3">
                  <c:v>634.39805942088219</c:v>
                </c:pt>
                <c:pt idx="4">
                  <c:v>643.68692875773525</c:v>
                </c:pt>
                <c:pt idx="5">
                  <c:v>349.83588207022353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LCEM_矢島!$E$6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LCEM_矢島!$E$7:$E$12</c:f>
              <c:numCache>
                <c:formatCode>#,##0_);[Red]\(#,##0\)</c:formatCode>
                <c:ptCount val="6"/>
                <c:pt idx="0">
                  <c:v>1958.7601078242144</c:v>
                </c:pt>
                <c:pt idx="1">
                  <c:v>1958.7606666129248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614.1718745624845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232968"/>
        <c:axId val="466236496"/>
      </c:barChart>
      <c:catAx>
        <c:axId val="4662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6496"/>
        <c:crosses val="autoZero"/>
        <c:auto val="1"/>
        <c:lblAlgn val="ctr"/>
        <c:lblOffset val="100"/>
        <c:noMultiLvlLbl val="0"/>
      </c:catAx>
      <c:valAx>
        <c:axId val="466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29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LCEM_矢島!$Q$7:$Q$12</c:f>
              <c:numCache>
                <c:formatCode>#,##0.00_);[Red]\(#,##0.00\)</c:formatCode>
                <c:ptCount val="6"/>
                <c:pt idx="0">
                  <c:v>1.0767517058592302</c:v>
                </c:pt>
                <c:pt idx="1">
                  <c:v>1.4791878214306609</c:v>
                </c:pt>
                <c:pt idx="2">
                  <c:v>1.2690293854079111</c:v>
                </c:pt>
                <c:pt idx="3">
                  <c:v>1.2976396457149775</c:v>
                </c:pt>
                <c:pt idx="4">
                  <c:v>1.2330400128138388</c:v>
                </c:pt>
                <c:pt idx="5">
                  <c:v>1.1309959896510671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40416"/>
        <c:axId val="466242376"/>
      </c:lineChart>
      <c:catAx>
        <c:axId val="4662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2376"/>
        <c:crosses val="autoZero"/>
        <c:auto val="1"/>
        <c:lblAlgn val="ctr"/>
        <c:lblOffset val="100"/>
        <c:noMultiLvlLbl val="0"/>
      </c:catAx>
      <c:valAx>
        <c:axId val="4662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0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LCEM_矢島!$M$6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1720</c:v>
                </c:pt>
                <c:pt idx="3">
                  <c:v>1720</c:v>
                </c:pt>
                <c:pt idx="4">
                  <c:v>1720</c:v>
                </c:pt>
                <c:pt idx="5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LCEM_矢島!$N$6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LCEM_矢島!$N$7:$N$12</c:f>
              <c:numCache>
                <c:formatCode>#,##0_);[Red]\(#,##0\)</c:formatCode>
                <c:ptCount val="6"/>
                <c:pt idx="0">
                  <c:v>3231.9999999999995</c:v>
                </c:pt>
                <c:pt idx="1">
                  <c:v>3231.9999999999995</c:v>
                </c:pt>
                <c:pt idx="2">
                  <c:v>969.6</c:v>
                </c:pt>
                <c:pt idx="3">
                  <c:v>484.8</c:v>
                </c:pt>
                <c:pt idx="4">
                  <c:v>1615.9999999999998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33360"/>
        <c:axId val="466241200"/>
      </c:barChart>
      <c:lineChart>
        <c:grouping val="standard"/>
        <c:varyColors val="0"/>
        <c:ser>
          <c:idx val="2"/>
          <c:order val="2"/>
          <c:tx>
            <c:strRef>
              <c:f>LCEM_矢島!$O$6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104.00000000000023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3360"/>
        <c:axId val="466241200"/>
      </c:lineChart>
      <c:catAx>
        <c:axId val="466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1200"/>
        <c:crosses val="autoZero"/>
        <c:auto val="1"/>
        <c:lblAlgn val="ctr"/>
        <c:lblOffset val="100"/>
        <c:noMultiLvlLbl val="0"/>
      </c:catAx>
      <c:valAx>
        <c:axId val="466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3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LCEM_矢島!$S$7:$S$12</c:f>
              <c:numCache>
                <c:formatCode>#,##0_);[Red]\(#,##0\)</c:formatCode>
                <c:ptCount val="6"/>
                <c:pt idx="0">
                  <c:v>115.03966964710915</c:v>
                </c:pt>
                <c:pt idx="1">
                  <c:v>115.03966964710915</c:v>
                </c:pt>
                <c:pt idx="2">
                  <c:v>52.881941133061147</c:v>
                </c:pt>
                <c:pt idx="3">
                  <c:v>52.881941133061147</c:v>
                </c:pt>
                <c:pt idx="4">
                  <c:v>52.881941133061147</c:v>
                </c:pt>
                <c:pt idx="5">
                  <c:v>115.03966964710915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7280"/>
        <c:axId val="466237672"/>
      </c:lineChart>
      <c:catAx>
        <c:axId val="4662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7672"/>
        <c:crosses val="autoZero"/>
        <c:auto val="1"/>
        <c:lblAlgn val="ctr"/>
        <c:lblOffset val="100"/>
        <c:noMultiLvlLbl val="0"/>
      </c:catAx>
      <c:valAx>
        <c:axId val="4662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72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集計!$AR$15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集計!$AP$36:$AQ$52</c:f>
              <c:multiLvlStrCache>
                <c:ptCount val="17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集計!$AR$36:$AR$52</c:f>
              <c:numCache>
                <c:formatCode>#,##0_);[Red]\(#,##0\)</c:formatCode>
                <c:ptCount val="17"/>
                <c:pt idx="0">
                  <c:v>1115.7211824015803</c:v>
                </c:pt>
                <c:pt idx="1">
                  <c:v>638.3784428585119</c:v>
                </c:pt>
                <c:pt idx="3">
                  <c:v>1079.9880000000001</c:v>
                </c:pt>
                <c:pt idx="4">
                  <c:v>608.81183999999996</c:v>
                </c:pt>
                <c:pt idx="6">
                  <c:v>1057.4578513890001</c:v>
                </c:pt>
                <c:pt idx="7">
                  <c:v>624.26654200218297</c:v>
                </c:pt>
                <c:pt idx="9">
                  <c:v>1070.191116</c:v>
                </c:pt>
                <c:pt idx="10">
                  <c:v>610.93807199999992</c:v>
                </c:pt>
                <c:pt idx="12">
                  <c:v>1079.9880000000001</c:v>
                </c:pt>
                <c:pt idx="13">
                  <c:v>608.81183999999996</c:v>
                </c:pt>
                <c:pt idx="15">
                  <c:v>1091.2586073641642</c:v>
                </c:pt>
                <c:pt idx="16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A-8444-963E-BB17D3904A45}"/>
            </c:ext>
          </c:extLst>
        </c:ser>
        <c:ser>
          <c:idx val="1"/>
          <c:order val="1"/>
          <c:tx>
            <c:strRef>
              <c:f>集計!$AS$15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集計!$AP$36:$AQ$52</c:f>
              <c:multiLvlStrCache>
                <c:ptCount val="17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集計!$AS$36:$AS$52</c:f>
              <c:numCache>
                <c:formatCode>#,##0_);[Red]\(#,##0\)</c:formatCode>
                <c:ptCount val="17"/>
                <c:pt idx="0">
                  <c:v>1115.7211824015803</c:v>
                </c:pt>
                <c:pt idx="1">
                  <c:v>638.3784428585119</c:v>
                </c:pt>
                <c:pt idx="3">
                  <c:v>1079.9880000000001</c:v>
                </c:pt>
                <c:pt idx="4">
                  <c:v>608.81183999999996</c:v>
                </c:pt>
                <c:pt idx="6">
                  <c:v>1057.4578513890001</c:v>
                </c:pt>
                <c:pt idx="7">
                  <c:v>624.26654200218297</c:v>
                </c:pt>
                <c:pt idx="9">
                  <c:v>1070.191116</c:v>
                </c:pt>
                <c:pt idx="10">
                  <c:v>610.93807199999992</c:v>
                </c:pt>
                <c:pt idx="12">
                  <c:v>1079.9880000000001</c:v>
                </c:pt>
                <c:pt idx="13">
                  <c:v>608.81183999999996</c:v>
                </c:pt>
                <c:pt idx="15">
                  <c:v>1091.2586073641642</c:v>
                </c:pt>
                <c:pt idx="16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A-8444-963E-BB17D3904A45}"/>
            </c:ext>
          </c:extLst>
        </c:ser>
        <c:ser>
          <c:idx val="2"/>
          <c:order val="2"/>
          <c:tx>
            <c:strRef>
              <c:f>集計!$AT$15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集計!$AP$36:$AQ$52</c:f>
              <c:multiLvlStrCache>
                <c:ptCount val="17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集計!$AT$36:$AT$52</c:f>
              <c:numCache>
                <c:formatCode>#,##0_);[Red]\(#,##0\)</c:formatCode>
                <c:ptCount val="17"/>
                <c:pt idx="0">
                  <c:v>1958.7601078242144</c:v>
                </c:pt>
                <c:pt idx="1">
                  <c:v>0</c:v>
                </c:pt>
                <c:pt idx="3">
                  <c:v>1897.2</c:v>
                </c:pt>
                <c:pt idx="4">
                  <c:v>0</c:v>
                </c:pt>
                <c:pt idx="6">
                  <c:v>1904.9834914543601</c:v>
                </c:pt>
                <c:pt idx="7">
                  <c:v>0</c:v>
                </c:pt>
                <c:pt idx="9">
                  <c:v>1897.2</c:v>
                </c:pt>
                <c:pt idx="10">
                  <c:v>0</c:v>
                </c:pt>
                <c:pt idx="12">
                  <c:v>1897.2</c:v>
                </c:pt>
                <c:pt idx="13">
                  <c:v>0</c:v>
                </c:pt>
                <c:pt idx="15">
                  <c:v>1917.750070127167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A-8444-963E-BB17D390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6136"/>
        <c:axId val="462721432"/>
      </c:barChart>
      <c:catAx>
        <c:axId val="46272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1432"/>
        <c:crosses val="autoZero"/>
        <c:auto val="1"/>
        <c:lblAlgn val="ctr"/>
        <c:lblOffset val="100"/>
        <c:noMultiLvlLbl val="0"/>
      </c:catAx>
      <c:valAx>
        <c:axId val="4627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6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'ENe-ST_小野'!$R$7:$R$12</c:f>
              <c:numCache>
                <c:formatCode>#,##0_);[Red]\(#,##0\)</c:formatCode>
                <c:ptCount val="6"/>
                <c:pt idx="0">
                  <c:v>3486.0317840865118</c:v>
                </c:pt>
                <c:pt idx="1">
                  <c:v>2667.2881397700562</c:v>
                </c:pt>
                <c:pt idx="2">
                  <c:v>839.50360244992601</c:v>
                </c:pt>
                <c:pt idx="3">
                  <c:v>839.50360244992601</c:v>
                </c:pt>
                <c:pt idx="4">
                  <c:v>839.50360244992601</c:v>
                </c:pt>
                <c:pt idx="5">
                  <c:v>890.5807474231201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1592"/>
        <c:axId val="466242768"/>
      </c:lineChart>
      <c:catAx>
        <c:axId val="46624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2768"/>
        <c:crosses val="autoZero"/>
        <c:auto val="1"/>
        <c:lblAlgn val="ctr"/>
        <c:lblOffset val="100"/>
        <c:noMultiLvlLbl val="0"/>
      </c:catAx>
      <c:valAx>
        <c:axId val="4662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15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'ENe-ST_小野'!$T$7:$T$12</c:f>
              <c:numCache>
                <c:formatCode>#,##0_);[Red]\(#,##0\)</c:formatCode>
                <c:ptCount val="6"/>
                <c:pt idx="0">
                  <c:v>153.349703509622</c:v>
                </c:pt>
                <c:pt idx="1">
                  <c:v>153.349703509622</c:v>
                </c:pt>
                <c:pt idx="2">
                  <c:v>57.094376510942602</c:v>
                </c:pt>
                <c:pt idx="3">
                  <c:v>28.547188255471301</c:v>
                </c:pt>
                <c:pt idx="4">
                  <c:v>79.928613426908697</c:v>
                </c:pt>
                <c:pt idx="5">
                  <c:v>71.524943552271907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6296"/>
        <c:axId val="466243944"/>
      </c:lineChart>
      <c:catAx>
        <c:axId val="46624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3944"/>
        <c:crosses val="autoZero"/>
        <c:auto val="1"/>
        <c:lblAlgn val="ctr"/>
        <c:lblOffset val="100"/>
        <c:noMultiLvlLbl val="0"/>
      </c:catAx>
      <c:valAx>
        <c:axId val="4662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62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'ENe-ST_小野'!$U$7:$U$12</c:f>
              <c:numCache>
                <c:formatCode>#,##0_);[Red]\(#,##0\)</c:formatCode>
                <c:ptCount val="6"/>
                <c:pt idx="0">
                  <c:v>3764.2051106638733</c:v>
                </c:pt>
                <c:pt idx="1">
                  <c:v>2945.4614663474176</c:v>
                </c:pt>
                <c:pt idx="2">
                  <c:v>963.89667368416281</c:v>
                </c:pt>
                <c:pt idx="3">
                  <c:v>935.34948542869142</c:v>
                </c:pt>
                <c:pt idx="4">
                  <c:v>986.73091060012882</c:v>
                </c:pt>
                <c:pt idx="5">
                  <c:v>1086.9293140431316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6688"/>
        <c:axId val="466245904"/>
      </c:lineChart>
      <c:catAx>
        <c:axId val="4662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5904"/>
        <c:crosses val="autoZero"/>
        <c:auto val="1"/>
        <c:lblAlgn val="ctr"/>
        <c:lblOffset val="100"/>
        <c:noMultiLvlLbl val="0"/>
      </c:catAx>
      <c:valAx>
        <c:axId val="4662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66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'ENe-ST_小野'!$C$6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'ENe-ST_小野'!$C$7:$C$12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1079.9880000000001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323.99639999999999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'ENe-ST_小野'!$D$6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'ENe-ST_小野'!$D$7:$D$12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1079.9880000000001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323.99639999999999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'ENe-ST_小野'!$E$6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569.63088000000096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245512"/>
        <c:axId val="466247080"/>
      </c:barChart>
      <c:catAx>
        <c:axId val="4662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7080"/>
        <c:crosses val="autoZero"/>
        <c:auto val="1"/>
        <c:lblAlgn val="ctr"/>
        <c:lblOffset val="100"/>
        <c:noMultiLvlLbl val="0"/>
      </c:catAx>
      <c:valAx>
        <c:axId val="4662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5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'ENe-ST_小野'!$Q$7:$Q$12</c:f>
              <c:numCache>
                <c:formatCode>#,##0.00_);[Red]\(#,##0.00\)</c:formatCode>
                <c:ptCount val="6"/>
                <c:pt idx="0">
                  <c:v>1.077830745329512</c:v>
                </c:pt>
                <c:pt idx="1">
                  <c:v>1.3774330597613242</c:v>
                </c:pt>
                <c:pt idx="2">
                  <c:v>1.2632305030642477</c:v>
                </c:pt>
                <c:pt idx="3">
                  <c:v>1.3017847328391228</c:v>
                </c:pt>
                <c:pt idx="4">
                  <c:v>1.2339977058785381</c:v>
                </c:pt>
                <c:pt idx="5">
                  <c:v>1.1202418264631357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7160016"/>
        <c:axId val="467160800"/>
      </c:lineChart>
      <c:catAx>
        <c:axId val="4671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0800"/>
        <c:crosses val="autoZero"/>
        <c:auto val="1"/>
        <c:lblAlgn val="ctr"/>
        <c:lblOffset val="100"/>
        <c:noMultiLvlLbl val="0"/>
      </c:catAx>
      <c:valAx>
        <c:axId val="4671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0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'ENe-ST_小野'!$M$6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1720</c:v>
                </c:pt>
                <c:pt idx="3">
                  <c:v>1720</c:v>
                </c:pt>
                <c:pt idx="4">
                  <c:v>1720</c:v>
                </c:pt>
                <c:pt idx="5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'ENe-ST_小野'!$N$6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'ENe-ST_小野'!$N$7:$N$12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156880"/>
        <c:axId val="467163936"/>
      </c:barChart>
      <c:lineChart>
        <c:grouping val="standard"/>
        <c:varyColors val="0"/>
        <c:ser>
          <c:idx val="2"/>
          <c:order val="2"/>
          <c:tx>
            <c:strRef>
              <c:f>'ENe-ST_小野'!$O$6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6880"/>
        <c:axId val="467163936"/>
      </c:lineChart>
      <c:catAx>
        <c:axId val="4671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3936"/>
        <c:crosses val="autoZero"/>
        <c:auto val="1"/>
        <c:lblAlgn val="ctr"/>
        <c:lblOffset val="100"/>
        <c:noMultiLvlLbl val="0"/>
      </c:catAx>
      <c:valAx>
        <c:axId val="467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68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'ENe-ST_小野'!$S$7:$S$12</c:f>
              <c:numCache>
                <c:formatCode>#,##0_);[Red]\(#,##0\)</c:formatCode>
                <c:ptCount val="6"/>
                <c:pt idx="0">
                  <c:v>124.8236230677397</c:v>
                </c:pt>
                <c:pt idx="1">
                  <c:v>124.8236230677397</c:v>
                </c:pt>
                <c:pt idx="2">
                  <c:v>67.298694723294204</c:v>
                </c:pt>
                <c:pt idx="3">
                  <c:v>67.298694723294204</c:v>
                </c:pt>
                <c:pt idx="4">
                  <c:v>67.298694723294204</c:v>
                </c:pt>
                <c:pt idx="5">
                  <c:v>124.8236230677397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6488"/>
        <c:axId val="467153744"/>
      </c:lineChart>
      <c:catAx>
        <c:axId val="46715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3744"/>
        <c:crosses val="autoZero"/>
        <c:auto val="1"/>
        <c:lblAlgn val="ctr"/>
        <c:lblOffset val="100"/>
        <c:noMultiLvlLbl val="0"/>
      </c:catAx>
      <c:valAx>
        <c:axId val="467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64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Popolo_富樫!$R$7:$R$12</c:f>
              <c:numCache>
                <c:formatCode>#,##0_);[Red]\(#,##0\)</c:formatCode>
                <c:ptCount val="6"/>
                <c:pt idx="0">
                  <c:v>3529.7273137040402</c:v>
                </c:pt>
                <c:pt idx="1">
                  <c:v>2684.8371247024797</c:v>
                </c:pt>
                <c:pt idx="2">
                  <c:v>746.865324085162</c:v>
                </c:pt>
                <c:pt idx="3">
                  <c:v>743.35204464183005</c:v>
                </c:pt>
                <c:pt idx="4">
                  <c:v>756.61732391091402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8056"/>
        <c:axId val="467161976"/>
      </c:lineChart>
      <c:catAx>
        <c:axId val="4671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1976"/>
        <c:crosses val="autoZero"/>
        <c:auto val="1"/>
        <c:lblAlgn val="ctr"/>
        <c:lblOffset val="100"/>
        <c:noMultiLvlLbl val="0"/>
      </c:catAx>
      <c:valAx>
        <c:axId val="4671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80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Popolo_富樫!$T$7:$T$12</c:f>
              <c:numCache>
                <c:formatCode>#,##0_);[Red]\(#,##0\)</c:formatCode>
                <c:ptCount val="6"/>
                <c:pt idx="0">
                  <c:v>142.24674494159501</c:v>
                </c:pt>
                <c:pt idx="1">
                  <c:v>142.24674494159501</c:v>
                </c:pt>
                <c:pt idx="2">
                  <c:v>43.071235551000797</c:v>
                </c:pt>
                <c:pt idx="3">
                  <c:v>31.083245216237799</c:v>
                </c:pt>
                <c:pt idx="4">
                  <c:v>76.085204287258506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9232"/>
        <c:axId val="467164720"/>
      </c:lineChart>
      <c:catAx>
        <c:axId val="4671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4720"/>
        <c:crosses val="autoZero"/>
        <c:auto val="1"/>
        <c:lblAlgn val="ctr"/>
        <c:lblOffset val="100"/>
        <c:noMultiLvlLbl val="0"/>
      </c:catAx>
      <c:valAx>
        <c:axId val="4671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9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Popolo_富樫!$U$7:$U$12</c:f>
              <c:numCache>
                <c:formatCode>#,##0_);[Red]\(#,##0\)</c:formatCode>
                <c:ptCount val="6"/>
                <c:pt idx="0">
                  <c:v>3810.8278458826667</c:v>
                </c:pt>
                <c:pt idx="1">
                  <c:v>2965.9376568811062</c:v>
                </c:pt>
                <c:pt idx="2">
                  <c:v>871.39174580227461</c:v>
                </c:pt>
                <c:pt idx="3">
                  <c:v>855.89047602417963</c:v>
                </c:pt>
                <c:pt idx="4">
                  <c:v>914.1577143642844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62760"/>
        <c:axId val="467158840"/>
      </c:lineChart>
      <c:catAx>
        <c:axId val="46716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8840"/>
        <c:crosses val="autoZero"/>
        <c:auto val="1"/>
        <c:lblAlgn val="ctr"/>
        <c:lblOffset val="100"/>
        <c:noMultiLvlLbl val="0"/>
      </c:catAx>
      <c:valAx>
        <c:axId val="4671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27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集計!$AX$35</c:f>
              <c:strCache>
                <c:ptCount val="1"/>
                <c:pt idx="0">
                  <c:v>COP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集計!$AV$36:$AW$52</c:f>
              <c:multiLvlStrCache>
                <c:ptCount val="17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</c:lvl>
                <c:lvl>
                  <c:pt idx="0">
                    <c:v>LCEM
_矢島</c:v>
                  </c:pt>
                  <c:pt idx="2">
                    <c:v> </c:v>
                  </c:pt>
                  <c:pt idx="3">
                    <c:v>ENe-ST
_小野</c:v>
                  </c:pt>
                  <c:pt idx="5">
                    <c:v> </c:v>
                  </c:pt>
                  <c:pt idx="6">
                    <c:v>Popolo
_富樫</c:v>
                  </c:pt>
                  <c:pt idx="8">
                    <c:v> </c:v>
                  </c:pt>
                  <c:pt idx="9">
                    <c:v>BEST
_二宮3</c:v>
                  </c:pt>
                  <c:pt idx="11">
                    <c:v> </c:v>
                  </c:pt>
                  <c:pt idx="12">
                    <c:v>ACSESCx
_吉田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集計!$AX$36:$AX$52</c:f>
              <c:numCache>
                <c:formatCode>#,##0.00_);[Red]\(#,##0.00\)</c:formatCode>
                <c:ptCount val="17"/>
                <c:pt idx="0">
                  <c:v>1.0767517058592302</c:v>
                </c:pt>
                <c:pt idx="1">
                  <c:v>1.2690293854079111</c:v>
                </c:pt>
                <c:pt idx="3">
                  <c:v>1.077830745329512</c:v>
                </c:pt>
                <c:pt idx="4">
                  <c:v>1.2632305030642477</c:v>
                </c:pt>
                <c:pt idx="6">
                  <c:v>1.054862449001883</c:v>
                </c:pt>
                <c:pt idx="7">
                  <c:v>1.4328034320027487</c:v>
                </c:pt>
                <c:pt idx="9">
                  <c:v>1.0692119809615475</c:v>
                </c:pt>
                <c:pt idx="10">
                  <c:v>1.0858137336457794</c:v>
                </c:pt>
                <c:pt idx="12">
                  <c:v>1.1044983829342394</c:v>
                </c:pt>
                <c:pt idx="13">
                  <c:v>1.3114585384242554</c:v>
                </c:pt>
                <c:pt idx="15" formatCode="General">
                  <c:v>0.93374457260726562</c:v>
                </c:pt>
                <c:pt idx="16" formatCode="General">
                  <c:v>0.9870747295191572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D149-9D53-4EE9EA78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24568"/>
        <c:axId val="462725352"/>
      </c:lineChart>
      <c:catAx>
        <c:axId val="4627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5352"/>
        <c:crosses val="autoZero"/>
        <c:auto val="1"/>
        <c:lblAlgn val="ctr"/>
        <c:lblOffset val="100"/>
        <c:noMultiLvlLbl val="0"/>
      </c:catAx>
      <c:valAx>
        <c:axId val="4627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45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Popolo_富樫!$C$6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Popolo_富樫!$C$7:$C$12</c:f>
              <c:numCache>
                <c:formatCode>#,##0_);[Red]\(#,##0\)</c:formatCode>
                <c:ptCount val="6"/>
                <c:pt idx="0">
                  <c:v>1057.4578513890001</c:v>
                </c:pt>
                <c:pt idx="1">
                  <c:v>1101.4604162023199</c:v>
                </c:pt>
                <c:pt idx="2">
                  <c:v>624.26654200218297</c:v>
                </c:pt>
                <c:pt idx="3">
                  <c:v>622.05564214536196</c:v>
                </c:pt>
                <c:pt idx="4">
                  <c:v>630.35518377731205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Popolo_富樫!$D$6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Popolo_富樫!$D$7:$D$12</c:f>
              <c:numCache>
                <c:formatCode>#,##0_);[Red]\(#,##0\)</c:formatCode>
                <c:ptCount val="6"/>
                <c:pt idx="0">
                  <c:v>1057.4578513890001</c:v>
                </c:pt>
                <c:pt idx="1">
                  <c:v>1101.4604162023199</c:v>
                </c:pt>
                <c:pt idx="2">
                  <c:v>624.26654200218297</c:v>
                </c:pt>
                <c:pt idx="3">
                  <c:v>622.05564214536196</c:v>
                </c:pt>
                <c:pt idx="4">
                  <c:v>630.35518377731205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Popolo_富樫!$E$6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Popolo_富樫!$E$7:$E$12</c:f>
              <c:numCache>
                <c:formatCode>#,##0_);[Red]\(#,##0\)</c:formatCode>
                <c:ptCount val="6"/>
                <c:pt idx="0">
                  <c:v>1904.9834914543601</c:v>
                </c:pt>
                <c:pt idx="1">
                  <c:v>1944.48691726176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158448"/>
        <c:axId val="467164328"/>
      </c:barChart>
      <c:catAx>
        <c:axId val="4671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4328"/>
        <c:crosses val="autoZero"/>
        <c:auto val="1"/>
        <c:lblAlgn val="ctr"/>
        <c:lblOffset val="100"/>
        <c:noMultiLvlLbl val="0"/>
      </c:catAx>
      <c:valAx>
        <c:axId val="4671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Popolo_富樫!$Q$7:$Q$12</c:f>
              <c:numCache>
                <c:formatCode>#,##0.00_);[Red]\(#,##0.00\)</c:formatCode>
                <c:ptCount val="6"/>
                <c:pt idx="0">
                  <c:v>1.054862449001883</c:v>
                </c:pt>
                <c:pt idx="1">
                  <c:v>1.3983462329507266</c:v>
                </c:pt>
                <c:pt idx="2">
                  <c:v>1.4328034320027487</c:v>
                </c:pt>
                <c:pt idx="3">
                  <c:v>1.4535870174299927</c:v>
                </c:pt>
                <c:pt idx="4">
                  <c:v>1.379095037699634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7163544"/>
        <c:axId val="467152960"/>
      </c:lineChart>
      <c:catAx>
        <c:axId val="46716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2960"/>
        <c:crosses val="autoZero"/>
        <c:auto val="1"/>
        <c:lblAlgn val="ctr"/>
        <c:lblOffset val="100"/>
        <c:noMultiLvlLbl val="0"/>
      </c:catAx>
      <c:valAx>
        <c:axId val="4671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35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Popolo_富樫!$M$6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Popolo_富樫!$N$6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Popolo_富樫!$N$7:$N$12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154136"/>
        <c:axId val="467159624"/>
      </c:barChart>
      <c:lineChart>
        <c:grouping val="standard"/>
        <c:varyColors val="0"/>
        <c:ser>
          <c:idx val="2"/>
          <c:order val="2"/>
          <c:tx>
            <c:strRef>
              <c:f>Popolo_富樫!$O$6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4136"/>
        <c:axId val="467159624"/>
      </c:lineChart>
      <c:catAx>
        <c:axId val="46715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9624"/>
        <c:crosses val="autoZero"/>
        <c:auto val="1"/>
        <c:lblAlgn val="ctr"/>
        <c:lblOffset val="100"/>
        <c:noMultiLvlLbl val="0"/>
      </c:catAx>
      <c:valAx>
        <c:axId val="4671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4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Popolo_富樫!$S$7:$S$12</c:f>
              <c:numCache>
                <c:formatCode>#,##0_);[Red]\(#,##0\)</c:formatCode>
                <c:ptCount val="6"/>
                <c:pt idx="0">
                  <c:v>138.8537872370313</c:v>
                </c:pt>
                <c:pt idx="1">
                  <c:v>138.8537872370313</c:v>
                </c:pt>
                <c:pt idx="2">
                  <c:v>81.455186166111801</c:v>
                </c:pt>
                <c:pt idx="3">
                  <c:v>81.455186166111801</c:v>
                </c:pt>
                <c:pt idx="4">
                  <c:v>81.455186166111801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4528"/>
        <c:axId val="467154920"/>
      </c:lineChart>
      <c:catAx>
        <c:axId val="467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4920"/>
        <c:crosses val="autoZero"/>
        <c:auto val="1"/>
        <c:lblAlgn val="ctr"/>
        <c:lblOffset val="100"/>
        <c:noMultiLvlLbl val="0"/>
      </c:catAx>
      <c:valAx>
        <c:axId val="4671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4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BEST_二宮3!$R$7:$R$12</c:f>
              <c:numCache>
                <c:formatCode>#,##0_);[Red]\(#,##0\)</c:formatCode>
                <c:ptCount val="6"/>
                <c:pt idx="0">
                  <c:v>3490.8902631999999</c:v>
                </c:pt>
                <c:pt idx="1">
                  <c:v>2687.6380288</c:v>
                </c:pt>
                <c:pt idx="2">
                  <c:v>1007.410608</c:v>
                </c:pt>
                <c:pt idx="3">
                  <c:v>1007.410608</c:v>
                </c:pt>
                <c:pt idx="4">
                  <c:v>1007.4361792</c:v>
                </c:pt>
                <c:pt idx="5">
                  <c:v>1039.9867960000001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6096"/>
        <c:axId val="467168640"/>
      </c:lineChart>
      <c:catAx>
        <c:axId val="4671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8640"/>
        <c:crosses val="autoZero"/>
        <c:auto val="1"/>
        <c:lblAlgn val="ctr"/>
        <c:lblOffset val="100"/>
        <c:noMultiLvlLbl val="0"/>
      </c:catAx>
      <c:valAx>
        <c:axId val="467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6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BEST_二宮3!$T$7:$T$12</c:f>
              <c:numCache>
                <c:formatCode>#,##0_);[Red]\(#,##0\)</c:formatCode>
                <c:ptCount val="6"/>
                <c:pt idx="0">
                  <c:v>157.78611360000002</c:v>
                </c:pt>
                <c:pt idx="1">
                  <c:v>157.78611360000002</c:v>
                </c:pt>
                <c:pt idx="2">
                  <c:v>47.908228799999996</c:v>
                </c:pt>
                <c:pt idx="3">
                  <c:v>30.878004799999999</c:v>
                </c:pt>
                <c:pt idx="4">
                  <c:v>83.143683199999998</c:v>
                </c:pt>
                <c:pt idx="5">
                  <c:v>47.908228799999996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66680"/>
        <c:axId val="467165896"/>
      </c:lineChart>
      <c:catAx>
        <c:axId val="46716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5896"/>
        <c:crosses val="autoZero"/>
        <c:auto val="1"/>
        <c:lblAlgn val="ctr"/>
        <c:lblOffset val="100"/>
        <c:noMultiLvlLbl val="0"/>
      </c:catAx>
      <c:valAx>
        <c:axId val="4671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66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BEST_二宮3!$U$7:$U$12</c:f>
              <c:numCache>
                <c:formatCode>#,##0_);[Red]\(#,##0\)</c:formatCode>
                <c:ptCount val="6"/>
                <c:pt idx="0">
                  <c:v>3776.2223992000004</c:v>
                </c:pt>
                <c:pt idx="1">
                  <c:v>2972.9701648000005</c:v>
                </c:pt>
                <c:pt idx="2">
                  <c:v>1125.3091632000001</c:v>
                </c:pt>
                <c:pt idx="3">
                  <c:v>1108.2789392000002</c:v>
                </c:pt>
                <c:pt idx="4">
                  <c:v>1160.5701887999999</c:v>
                </c:pt>
                <c:pt idx="5">
                  <c:v>1215.4410472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67072"/>
        <c:axId val="467167464"/>
      </c:lineChart>
      <c:catAx>
        <c:axId val="4671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7464"/>
        <c:crosses val="autoZero"/>
        <c:auto val="1"/>
        <c:lblAlgn val="ctr"/>
        <c:lblOffset val="100"/>
        <c:noMultiLvlLbl val="0"/>
      </c:catAx>
      <c:valAx>
        <c:axId val="4671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70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BEST_二宮3!$C$6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BEST_二宮3!$C$7:$C$12</c:f>
              <c:numCache>
                <c:formatCode>#,##0_);[Red]\(#,##0\)</c:formatCode>
                <c:ptCount val="6"/>
                <c:pt idx="0">
                  <c:v>1070.191116</c:v>
                </c:pt>
                <c:pt idx="1">
                  <c:v>1082.1195</c:v>
                </c:pt>
                <c:pt idx="2">
                  <c:v>610.93807199999992</c:v>
                </c:pt>
                <c:pt idx="3">
                  <c:v>610.93807199999992</c:v>
                </c:pt>
                <c:pt idx="4">
                  <c:v>610.95315599999992</c:v>
                </c:pt>
                <c:pt idx="5">
                  <c:v>326.11950000000002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BEST_二宮3!$D$6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BEST_二宮3!$D$7:$D$12</c:f>
              <c:numCache>
                <c:formatCode>#,##0_);[Red]\(#,##0\)</c:formatCode>
                <c:ptCount val="6"/>
                <c:pt idx="0">
                  <c:v>1070.191116</c:v>
                </c:pt>
                <c:pt idx="1">
                  <c:v>1082.1195</c:v>
                </c:pt>
                <c:pt idx="2">
                  <c:v>610.93807199999992</c:v>
                </c:pt>
                <c:pt idx="3">
                  <c:v>610.93807199999992</c:v>
                </c:pt>
                <c:pt idx="4">
                  <c:v>610.95315599999992</c:v>
                </c:pt>
                <c:pt idx="5">
                  <c:v>326.11950000000002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BEST_二宮3!$E$6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572.810652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168248"/>
        <c:axId val="561872240"/>
      </c:barChart>
      <c:catAx>
        <c:axId val="46716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2240"/>
        <c:crosses val="autoZero"/>
        <c:auto val="1"/>
        <c:lblAlgn val="ctr"/>
        <c:lblOffset val="100"/>
        <c:noMultiLvlLbl val="0"/>
      </c:catAx>
      <c:valAx>
        <c:axId val="561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82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BEST_二宮3!$Q$7:$Q$12</c:f>
              <c:numCache>
                <c:formatCode>#,##0.00_);[Red]\(#,##0.00\)</c:formatCode>
                <c:ptCount val="6"/>
                <c:pt idx="0">
                  <c:v>1.0692119809615475</c:v>
                </c:pt>
                <c:pt idx="1">
                  <c:v>1.3661216813029216</c:v>
                </c:pt>
                <c:pt idx="2">
                  <c:v>1.0858137336457794</c:v>
                </c:pt>
                <c:pt idx="3">
                  <c:v>1.102498748990032</c:v>
                </c:pt>
                <c:pt idx="4">
                  <c:v>1.0528499902822939</c:v>
                </c:pt>
                <c:pt idx="5">
                  <c:v>1.0079054470162379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870672"/>
        <c:axId val="561871064"/>
      </c:lineChart>
      <c:catAx>
        <c:axId val="5618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1064"/>
        <c:crosses val="autoZero"/>
        <c:auto val="1"/>
        <c:lblAlgn val="ctr"/>
        <c:lblOffset val="100"/>
        <c:noMultiLvlLbl val="0"/>
      </c:catAx>
      <c:valAx>
        <c:axId val="5618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0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BEST_二宮3!$M$6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BEST_二宮3!$M$7:$M$12</c:f>
              <c:numCache>
                <c:formatCode>#,##0_);[Red]\(#,##0\)</c:formatCode>
                <c:ptCount val="6"/>
                <c:pt idx="0">
                  <c:v>3231.9996000000001</c:v>
                </c:pt>
                <c:pt idx="1">
                  <c:v>3231.9996000000001</c:v>
                </c:pt>
                <c:pt idx="2">
                  <c:v>1719.9995999999999</c:v>
                </c:pt>
                <c:pt idx="3">
                  <c:v>1719.9995999999999</c:v>
                </c:pt>
                <c:pt idx="4">
                  <c:v>1719.9995999999999</c:v>
                </c:pt>
                <c:pt idx="5">
                  <c:v>3231.9996000000001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BEST_二宮3!$N$6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BEST_二宮3!$N$7:$N$12</c:f>
              <c:numCache>
                <c:formatCode>#,##0_);[Red]\(#,##0\)</c:formatCode>
                <c:ptCount val="6"/>
                <c:pt idx="0">
                  <c:v>3231</c:v>
                </c:pt>
                <c:pt idx="1">
                  <c:v>3231</c:v>
                </c:pt>
                <c:pt idx="2">
                  <c:v>969.59999999999991</c:v>
                </c:pt>
                <c:pt idx="3">
                  <c:v>484.79999999999995</c:v>
                </c:pt>
                <c:pt idx="4">
                  <c:v>1616.04</c:v>
                </c:pt>
                <c:pt idx="5">
                  <c:v>969.59999999999991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873808"/>
        <c:axId val="561872632"/>
      </c:barChart>
      <c:lineChart>
        <c:grouping val="standard"/>
        <c:varyColors val="0"/>
        <c:ser>
          <c:idx val="2"/>
          <c:order val="2"/>
          <c:tx>
            <c:strRef>
              <c:f>BEST_二宮3!$O$6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BEST_二宮3!$O$7:$O$12</c:f>
              <c:numCache>
                <c:formatCode>#,##0_);[Red]\(#,##0\)</c:formatCode>
                <c:ptCount val="6"/>
                <c:pt idx="0">
                  <c:v>0.99960000000010041</c:v>
                </c:pt>
                <c:pt idx="1">
                  <c:v>0.99960000000010041</c:v>
                </c:pt>
                <c:pt idx="2">
                  <c:v>750.39959999999996</c:v>
                </c:pt>
                <c:pt idx="3">
                  <c:v>1235.1995999999999</c:v>
                </c:pt>
                <c:pt idx="4">
                  <c:v>103.95959999999991</c:v>
                </c:pt>
                <c:pt idx="5">
                  <c:v>2262.3996000000002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73808"/>
        <c:axId val="561872632"/>
      </c:lineChart>
      <c:catAx>
        <c:axId val="5618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2632"/>
        <c:crosses val="autoZero"/>
        <c:auto val="1"/>
        <c:lblAlgn val="ctr"/>
        <c:lblOffset val="100"/>
        <c:noMultiLvlLbl val="0"/>
      </c:catAx>
      <c:valAx>
        <c:axId val="5618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3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集計!$AR$55</c:f>
              <c:strCache>
                <c:ptCount val="1"/>
                <c:pt idx="0">
                  <c:v>二次ポンプ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  <a:effectLst/>
          </c:spPr>
          <c:invertIfNegative val="0"/>
          <c:cat>
            <c:multiLvlStrRef>
              <c:f>集計!$AP$56:$AQ$78</c:f>
              <c:multiLvlStrCache>
                <c:ptCount val="23"/>
                <c:lvl>
                  <c:pt idx="0">
                    <c:v>HSS200</c:v>
                  </c:pt>
                  <c:pt idx="1">
                    <c:v>HSS210</c:v>
                  </c:pt>
                  <c:pt idx="2">
                    <c:v>HSS220</c:v>
                  </c:pt>
                  <c:pt idx="4">
                    <c:v>HSS200</c:v>
                  </c:pt>
                  <c:pt idx="5">
                    <c:v>HSS210</c:v>
                  </c:pt>
                  <c:pt idx="6">
                    <c:v>HSS220</c:v>
                  </c:pt>
                  <c:pt idx="8">
                    <c:v>HSS200</c:v>
                  </c:pt>
                  <c:pt idx="9">
                    <c:v>HSS210</c:v>
                  </c:pt>
                  <c:pt idx="10">
                    <c:v>HSS220</c:v>
                  </c:pt>
                  <c:pt idx="12">
                    <c:v>HSS200</c:v>
                  </c:pt>
                  <c:pt idx="13">
                    <c:v>HSS210</c:v>
                  </c:pt>
                  <c:pt idx="14">
                    <c:v>HSS220</c:v>
                  </c:pt>
                  <c:pt idx="16">
                    <c:v>HSS200</c:v>
                  </c:pt>
                  <c:pt idx="17">
                    <c:v>HSS210</c:v>
                  </c:pt>
                  <c:pt idx="18">
                    <c:v>HSS220</c:v>
                  </c:pt>
                  <c:pt idx="20">
                    <c:v>HSS200</c:v>
                  </c:pt>
                  <c:pt idx="21">
                    <c:v>HSS210</c:v>
                  </c:pt>
                  <c:pt idx="22">
                    <c:v>HSS220</c:v>
                  </c:pt>
                </c:lvl>
                <c:lvl>
                  <c:pt idx="0">
                    <c:v>LCEM</c:v>
                  </c:pt>
                  <c:pt idx="3">
                    <c:v> </c:v>
                  </c:pt>
                  <c:pt idx="4">
                    <c:v>ENe-ST</c:v>
                  </c:pt>
                  <c:pt idx="7">
                    <c:v> </c:v>
                  </c:pt>
                  <c:pt idx="8">
                    <c:v>Popolo</c:v>
                  </c:pt>
                  <c:pt idx="11">
                    <c:v> </c:v>
                  </c:pt>
                  <c:pt idx="12">
                    <c:v>BEST</c:v>
                  </c:pt>
                  <c:pt idx="15">
                    <c:v> </c:v>
                  </c:pt>
                  <c:pt idx="16">
                    <c:v>ACSES</c:v>
                  </c:pt>
                  <c:pt idx="20">
                    <c:v>EnergyPlus</c:v>
                  </c:pt>
                </c:lvl>
              </c:multiLvlStrCache>
            </c:multiLvlStrRef>
          </c:cat>
          <c:val>
            <c:numRef>
              <c:f>集計!$AR$56:$AR$78</c:f>
              <c:numCache>
                <c:formatCode>#,##0_);[Red]\(#,##0\)</c:formatCode>
                <c:ptCount val="23"/>
                <c:pt idx="0">
                  <c:v>43.163584030463419</c:v>
                </c:pt>
                <c:pt idx="1">
                  <c:v>21.581792015231748</c:v>
                </c:pt>
                <c:pt idx="2">
                  <c:v>71.939306717439081</c:v>
                </c:pt>
                <c:pt idx="4">
                  <c:v>57.094376510942602</c:v>
                </c:pt>
                <c:pt idx="5">
                  <c:v>28.547188255471301</c:v>
                </c:pt>
                <c:pt idx="6">
                  <c:v>79.928613426908697</c:v>
                </c:pt>
                <c:pt idx="8">
                  <c:v>43.071235551000797</c:v>
                </c:pt>
                <c:pt idx="9">
                  <c:v>31.083245216237799</c:v>
                </c:pt>
                <c:pt idx="10">
                  <c:v>76.085204287258506</c:v>
                </c:pt>
                <c:pt idx="12">
                  <c:v>47.908228799999996</c:v>
                </c:pt>
                <c:pt idx="13">
                  <c:v>30.878004799999999</c:v>
                </c:pt>
                <c:pt idx="14">
                  <c:v>83.143683199999998</c:v>
                </c:pt>
                <c:pt idx="16">
                  <c:v>46.43</c:v>
                </c:pt>
                <c:pt idx="17">
                  <c:v>28.93</c:v>
                </c:pt>
                <c:pt idx="18">
                  <c:v>79.040000000000006</c:v>
                </c:pt>
                <c:pt idx="20">
                  <c:v>44.736912000484686</c:v>
                </c:pt>
                <c:pt idx="21">
                  <c:v>22.368456000144448</c:v>
                </c:pt>
                <c:pt idx="22">
                  <c:v>74.561520000996879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6-384A-AF8D-822D6C97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19472"/>
        <c:axId val="462719080"/>
      </c:barChart>
      <c:catAx>
        <c:axId val="46271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19080"/>
        <c:crosses val="autoZero"/>
        <c:auto val="1"/>
        <c:lblAlgn val="ctr"/>
        <c:lblOffset val="100"/>
        <c:noMultiLvlLbl val="0"/>
      </c:catAx>
      <c:valAx>
        <c:axId val="4627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19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BEST_二宮3!$S$7:$S$12</c:f>
              <c:numCache>
                <c:formatCode>#,##0_);[Red]\(#,##0\)</c:formatCode>
                <c:ptCount val="6"/>
                <c:pt idx="0">
                  <c:v>127.5460224</c:v>
                </c:pt>
                <c:pt idx="1">
                  <c:v>127.5460224</c:v>
                </c:pt>
                <c:pt idx="2">
                  <c:v>69.990326400000001</c:v>
                </c:pt>
                <c:pt idx="3">
                  <c:v>69.990326400000001</c:v>
                </c:pt>
                <c:pt idx="4">
                  <c:v>69.990326400000001</c:v>
                </c:pt>
                <c:pt idx="5">
                  <c:v>127.5460224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7928"/>
        <c:axId val="561876552"/>
      </c:lineChart>
      <c:catAx>
        <c:axId val="56186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6552"/>
        <c:crosses val="autoZero"/>
        <c:auto val="1"/>
        <c:lblAlgn val="ctr"/>
        <c:lblOffset val="100"/>
        <c:noMultiLvlLbl val="0"/>
      </c:catAx>
      <c:valAx>
        <c:axId val="5618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7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BEST_品川!$R$7:$R$12</c:f>
              <c:numCache>
                <c:formatCode>#,##0_);[Red]\(#,##0\)</c:formatCode>
                <c:ptCount val="6"/>
                <c:pt idx="0">
                  <c:v>3441.1137951999999</c:v>
                </c:pt>
                <c:pt idx="1">
                  <c:v>2637.8614016000001</c:v>
                </c:pt>
                <c:pt idx="2">
                  <c:v>1007.410608</c:v>
                </c:pt>
                <c:pt idx="3">
                  <c:v>1007.410608</c:v>
                </c:pt>
                <c:pt idx="4">
                  <c:v>1007.410608</c:v>
                </c:pt>
                <c:pt idx="5">
                  <c:v>990.21076000000016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7144"/>
        <c:axId val="561867536"/>
      </c:lineChart>
      <c:catAx>
        <c:axId val="56186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7536"/>
        <c:crosses val="autoZero"/>
        <c:auto val="1"/>
        <c:lblAlgn val="ctr"/>
        <c:lblOffset val="100"/>
        <c:noMultiLvlLbl val="0"/>
      </c:catAx>
      <c:valAx>
        <c:axId val="561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71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BEST_品川!$T$7:$T$12</c:f>
              <c:numCache>
                <c:formatCode>#,##0_);[Red]\(#,##0\)</c:formatCode>
                <c:ptCount val="6"/>
                <c:pt idx="0">
                  <c:v>225.08121599999998</c:v>
                </c:pt>
                <c:pt idx="1">
                  <c:v>225.08121599999998</c:v>
                </c:pt>
                <c:pt idx="2">
                  <c:v>54.176296000000001</c:v>
                </c:pt>
                <c:pt idx="3">
                  <c:v>33.262080000000005</c:v>
                </c:pt>
                <c:pt idx="4">
                  <c:v>102.666416</c:v>
                </c:pt>
                <c:pt idx="5">
                  <c:v>54.176296000000001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8712"/>
        <c:axId val="561873024"/>
      </c:lineChart>
      <c:catAx>
        <c:axId val="56186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3024"/>
        <c:crosses val="autoZero"/>
        <c:auto val="1"/>
        <c:lblAlgn val="ctr"/>
        <c:lblOffset val="100"/>
        <c:noMultiLvlLbl val="0"/>
      </c:catAx>
      <c:valAx>
        <c:axId val="561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87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BEST_品川!$U$7:$U$12</c:f>
              <c:numCache>
                <c:formatCode>#,##0_);[Red]\(#,##0\)</c:formatCode>
                <c:ptCount val="6"/>
                <c:pt idx="0">
                  <c:v>3793.7410336000003</c:v>
                </c:pt>
                <c:pt idx="1">
                  <c:v>2990.4886400000005</c:v>
                </c:pt>
                <c:pt idx="2">
                  <c:v>1131.5772304000002</c:v>
                </c:pt>
                <c:pt idx="3">
                  <c:v>1110.6630144000001</c:v>
                </c:pt>
                <c:pt idx="4">
                  <c:v>1180.0673504000001</c:v>
                </c:pt>
                <c:pt idx="5">
                  <c:v>1171.9330784000001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9888"/>
        <c:axId val="561871456"/>
      </c:lineChart>
      <c:catAx>
        <c:axId val="5618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1456"/>
        <c:crosses val="autoZero"/>
        <c:auto val="1"/>
        <c:lblAlgn val="ctr"/>
        <c:lblOffset val="100"/>
        <c:noMultiLvlLbl val="0"/>
      </c:catAx>
      <c:valAx>
        <c:axId val="5618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9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BEST_品川!$C$6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BEST_品川!$C$7:$C$12</c:f>
              <c:numCache>
                <c:formatCode>#,##0_);[Red]\(#,##0\)</c:formatCode>
                <c:ptCount val="6"/>
                <c:pt idx="0">
                  <c:v>1070.19108456</c:v>
                </c:pt>
                <c:pt idx="1">
                  <c:v>1082.1193509600002</c:v>
                </c:pt>
                <c:pt idx="2">
                  <c:v>610.93801368000004</c:v>
                </c:pt>
                <c:pt idx="3">
                  <c:v>610.93801368000004</c:v>
                </c:pt>
                <c:pt idx="4">
                  <c:v>610.93801368000004</c:v>
                </c:pt>
                <c:pt idx="5">
                  <c:v>326.11944432000001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BEST_品川!$D$6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BEST_品川!$D$7:$D$12</c:f>
              <c:numCache>
                <c:formatCode>#,##0_);[Red]\(#,##0\)</c:formatCode>
                <c:ptCount val="6"/>
                <c:pt idx="0">
                  <c:v>1070.19108456</c:v>
                </c:pt>
                <c:pt idx="1">
                  <c:v>1082.1193509600002</c:v>
                </c:pt>
                <c:pt idx="2">
                  <c:v>610.93801368000004</c:v>
                </c:pt>
                <c:pt idx="3">
                  <c:v>610.93801368000004</c:v>
                </c:pt>
                <c:pt idx="4">
                  <c:v>610.93801368000004</c:v>
                </c:pt>
                <c:pt idx="5">
                  <c:v>326.11944432000001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BEST_品川!$E$6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572.81057999999996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874984"/>
        <c:axId val="561874200"/>
      </c:barChart>
      <c:catAx>
        <c:axId val="56187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4200"/>
        <c:crosses val="autoZero"/>
        <c:auto val="1"/>
        <c:lblAlgn val="ctr"/>
        <c:lblOffset val="100"/>
        <c:noMultiLvlLbl val="0"/>
      </c:catAx>
      <c:valAx>
        <c:axId val="5618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49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BEST_品川!$Q$7:$Q$12</c:f>
              <c:numCache>
                <c:formatCode>#,##0.00_);[Red]\(#,##0.00\)</c:formatCode>
                <c:ptCount val="6"/>
                <c:pt idx="0">
                  <c:v>1.0642745863147678</c:v>
                </c:pt>
                <c:pt idx="1">
                  <c:v>1.3581187527667717</c:v>
                </c:pt>
                <c:pt idx="2">
                  <c:v>1.0797990579291528</c:v>
                </c:pt>
                <c:pt idx="3">
                  <c:v>1.100132093639653</c:v>
                </c:pt>
                <c:pt idx="4">
                  <c:v>1.0354290599988452</c:v>
                </c:pt>
                <c:pt idx="5">
                  <c:v>1.0453237400829387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870280"/>
        <c:axId val="561874592"/>
      </c:lineChart>
      <c:catAx>
        <c:axId val="56187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4592"/>
        <c:crosses val="autoZero"/>
        <c:auto val="1"/>
        <c:lblAlgn val="ctr"/>
        <c:lblOffset val="100"/>
        <c:noMultiLvlLbl val="0"/>
      </c:catAx>
      <c:valAx>
        <c:axId val="561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02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BEST_品川!$M$6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BEST_品川!$M$7:$M$12</c:f>
              <c:numCache>
                <c:formatCode>#,##0_);[Red]\(#,##0\)</c:formatCode>
                <c:ptCount val="6"/>
                <c:pt idx="0">
                  <c:v>3231.9996000000001</c:v>
                </c:pt>
                <c:pt idx="1">
                  <c:v>3231.9996000000001</c:v>
                </c:pt>
                <c:pt idx="2">
                  <c:v>1719.9996000000001</c:v>
                </c:pt>
                <c:pt idx="3">
                  <c:v>1719.9996000000001</c:v>
                </c:pt>
                <c:pt idx="4">
                  <c:v>1719.9996000000001</c:v>
                </c:pt>
                <c:pt idx="5">
                  <c:v>3231.9996000000001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BEST_品川!$N$6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BEST_品川!$N$7:$N$12</c:f>
              <c:numCache>
                <c:formatCode>#,##0_);[Red]\(#,##0\)</c:formatCode>
                <c:ptCount val="6"/>
                <c:pt idx="0">
                  <c:v>3231.9996000000001</c:v>
                </c:pt>
                <c:pt idx="1">
                  <c:v>3231.9996000000001</c:v>
                </c:pt>
                <c:pt idx="2">
                  <c:v>969.6</c:v>
                </c:pt>
                <c:pt idx="3">
                  <c:v>484.8</c:v>
                </c:pt>
                <c:pt idx="4">
                  <c:v>1615.9998000000001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875768"/>
        <c:axId val="561864792"/>
      </c:barChart>
      <c:lineChart>
        <c:grouping val="standard"/>
        <c:varyColors val="0"/>
        <c:ser>
          <c:idx val="2"/>
          <c:order val="2"/>
          <c:tx>
            <c:strRef>
              <c:f>BEST_品川!$O$6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750.39960000000008</c:v>
                </c:pt>
                <c:pt idx="3">
                  <c:v>1235.1996000000001</c:v>
                </c:pt>
                <c:pt idx="4">
                  <c:v>103.99980000000005</c:v>
                </c:pt>
                <c:pt idx="5">
                  <c:v>2262.3996000000002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75768"/>
        <c:axId val="561864792"/>
      </c:lineChart>
      <c:catAx>
        <c:axId val="5618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4792"/>
        <c:crosses val="autoZero"/>
        <c:auto val="1"/>
        <c:lblAlgn val="ctr"/>
        <c:lblOffset val="100"/>
        <c:noMultiLvlLbl val="0"/>
      </c:catAx>
      <c:valAx>
        <c:axId val="5618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5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BEST_品川!$S$7:$S$12</c:f>
              <c:numCache>
                <c:formatCode>#,##0_);[Red]\(#,##0\)</c:formatCode>
                <c:ptCount val="6"/>
                <c:pt idx="0">
                  <c:v>127.5460224</c:v>
                </c:pt>
                <c:pt idx="1">
                  <c:v>127.5460224</c:v>
                </c:pt>
                <c:pt idx="2">
                  <c:v>69.990326400000001</c:v>
                </c:pt>
                <c:pt idx="3">
                  <c:v>69.990326400000001</c:v>
                </c:pt>
                <c:pt idx="4">
                  <c:v>69.990326400000001</c:v>
                </c:pt>
                <c:pt idx="5">
                  <c:v>127.5460224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5576"/>
        <c:axId val="561865968"/>
      </c:lineChart>
      <c:catAx>
        <c:axId val="56186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5968"/>
        <c:crosses val="autoZero"/>
        <c:auto val="1"/>
        <c:lblAlgn val="ctr"/>
        <c:lblOffset val="100"/>
        <c:noMultiLvlLbl val="0"/>
      </c:catAx>
      <c:valAx>
        <c:axId val="5618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5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ACSESCx_吉田!$R$7:$R$12</c:f>
              <c:numCache>
                <c:formatCode>#,##0_);[Red]\(#,##0\)</c:formatCode>
                <c:ptCount val="6"/>
                <c:pt idx="0">
                  <c:v>3391.2</c:v>
                </c:pt>
                <c:pt idx="1">
                  <c:v>2366.6</c:v>
                </c:pt>
                <c:pt idx="2">
                  <c:v>812.4</c:v>
                </c:pt>
                <c:pt idx="3">
                  <c:v>812.4</c:v>
                </c:pt>
                <c:pt idx="4">
                  <c:v>812.4</c:v>
                </c:pt>
                <c:pt idx="5">
                  <c:v>834.3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78904"/>
        <c:axId val="561877728"/>
      </c:lineChart>
      <c:catAx>
        <c:axId val="5618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7728"/>
        <c:crosses val="autoZero"/>
        <c:auto val="1"/>
        <c:lblAlgn val="ctr"/>
        <c:lblOffset val="100"/>
        <c:noMultiLvlLbl val="0"/>
      </c:catAx>
      <c:valAx>
        <c:axId val="5618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89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ACSESCx_吉田!$T$7:$T$12</c:f>
              <c:numCache>
                <c:formatCode>#,##0_);[Red]\(#,##0\)</c:formatCode>
                <c:ptCount val="6"/>
                <c:pt idx="0">
                  <c:v>154.80000000000001</c:v>
                </c:pt>
                <c:pt idx="1">
                  <c:v>154.80000000000001</c:v>
                </c:pt>
                <c:pt idx="2">
                  <c:v>46.43</c:v>
                </c:pt>
                <c:pt idx="3">
                  <c:v>28.93</c:v>
                </c:pt>
                <c:pt idx="4">
                  <c:v>79.040000000000006</c:v>
                </c:pt>
                <c:pt idx="5">
                  <c:v>46.43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80472"/>
        <c:axId val="561879688"/>
      </c:lineChart>
      <c:catAx>
        <c:axId val="5618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9688"/>
        <c:crosses val="autoZero"/>
        <c:auto val="1"/>
        <c:lblAlgn val="ctr"/>
        <c:lblOffset val="100"/>
        <c:noMultiLvlLbl val="0"/>
      </c:catAx>
      <c:valAx>
        <c:axId val="5618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80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集計!$AS$55</c:f>
              <c:strCache>
                <c:ptCount val="1"/>
                <c:pt idx="0">
                  <c:v>バイパス流量</c:v>
                </c:pt>
              </c:strCache>
            </c:strRef>
          </c:tx>
          <c:spPr>
            <a:solidFill>
              <a:srgbClr val="772C2A"/>
            </a:solidFill>
            <a:ln>
              <a:noFill/>
            </a:ln>
            <a:effectLst/>
          </c:spPr>
          <c:invertIfNegative val="0"/>
          <c:cat>
            <c:multiLvlStrRef>
              <c:f>集計!$AP$56:$AQ$78</c:f>
              <c:multiLvlStrCache>
                <c:ptCount val="23"/>
                <c:lvl>
                  <c:pt idx="0">
                    <c:v>HSS200</c:v>
                  </c:pt>
                  <c:pt idx="1">
                    <c:v>HSS210</c:v>
                  </c:pt>
                  <c:pt idx="2">
                    <c:v>HSS220</c:v>
                  </c:pt>
                  <c:pt idx="4">
                    <c:v>HSS200</c:v>
                  </c:pt>
                  <c:pt idx="5">
                    <c:v>HSS210</c:v>
                  </c:pt>
                  <c:pt idx="6">
                    <c:v>HSS220</c:v>
                  </c:pt>
                  <c:pt idx="8">
                    <c:v>HSS200</c:v>
                  </c:pt>
                  <c:pt idx="9">
                    <c:v>HSS210</c:v>
                  </c:pt>
                  <c:pt idx="10">
                    <c:v>HSS220</c:v>
                  </c:pt>
                  <c:pt idx="12">
                    <c:v>HSS200</c:v>
                  </c:pt>
                  <c:pt idx="13">
                    <c:v>HSS210</c:v>
                  </c:pt>
                  <c:pt idx="14">
                    <c:v>HSS220</c:v>
                  </c:pt>
                  <c:pt idx="16">
                    <c:v>HSS200</c:v>
                  </c:pt>
                  <c:pt idx="17">
                    <c:v>HSS210</c:v>
                  </c:pt>
                  <c:pt idx="18">
                    <c:v>HSS220</c:v>
                  </c:pt>
                  <c:pt idx="20">
                    <c:v>HSS200</c:v>
                  </c:pt>
                  <c:pt idx="21">
                    <c:v>HSS210</c:v>
                  </c:pt>
                  <c:pt idx="22">
                    <c:v>HSS220</c:v>
                  </c:pt>
                </c:lvl>
                <c:lvl>
                  <c:pt idx="0">
                    <c:v>LCEM</c:v>
                  </c:pt>
                  <c:pt idx="3">
                    <c:v> </c:v>
                  </c:pt>
                  <c:pt idx="4">
                    <c:v>ENe-ST</c:v>
                  </c:pt>
                  <c:pt idx="7">
                    <c:v> </c:v>
                  </c:pt>
                  <c:pt idx="8">
                    <c:v>Popolo</c:v>
                  </c:pt>
                  <c:pt idx="11">
                    <c:v> </c:v>
                  </c:pt>
                  <c:pt idx="12">
                    <c:v>BEST</c:v>
                  </c:pt>
                  <c:pt idx="15">
                    <c:v> </c:v>
                  </c:pt>
                  <c:pt idx="16">
                    <c:v>ACSES</c:v>
                  </c:pt>
                  <c:pt idx="20">
                    <c:v>EnergyPlus</c:v>
                  </c:pt>
                </c:lvl>
              </c:multiLvlStrCache>
            </c:multiLvlStrRef>
          </c:cat>
          <c:val>
            <c:numRef>
              <c:f>集計!$AS$56:$AS$78</c:f>
              <c:numCache>
                <c:formatCode>#,##0_);[Red]\(#,##0\)</c:formatCode>
                <c:ptCount val="23"/>
                <c:pt idx="0">
                  <c:v>750.4</c:v>
                </c:pt>
                <c:pt idx="1">
                  <c:v>1235.2</c:v>
                </c:pt>
                <c:pt idx="2">
                  <c:v>104.00000000000023</c:v>
                </c:pt>
                <c:pt idx="4">
                  <c:v>750.4</c:v>
                </c:pt>
                <c:pt idx="5">
                  <c:v>1235.2</c:v>
                </c:pt>
                <c:pt idx="6">
                  <c:v>104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750.39959999999996</c:v>
                </c:pt>
                <c:pt idx="13">
                  <c:v>1235.1995999999999</c:v>
                </c:pt>
                <c:pt idx="14">
                  <c:v>103.95959999999991</c:v>
                </c:pt>
                <c:pt idx="16">
                  <c:v>750.4</c:v>
                </c:pt>
                <c:pt idx="17">
                  <c:v>1235.2</c:v>
                </c:pt>
                <c:pt idx="18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2-864A-AC5B-7537A960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2216"/>
        <c:axId val="462724176"/>
      </c:barChart>
      <c:catAx>
        <c:axId val="46272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4176"/>
        <c:crosses val="autoZero"/>
        <c:auto val="1"/>
        <c:lblAlgn val="ctr"/>
        <c:lblOffset val="100"/>
        <c:noMultiLvlLbl val="0"/>
      </c:catAx>
      <c:valAx>
        <c:axId val="462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バイパス流量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2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ACSESCx_吉田!$U$7:$U$12</c:f>
              <c:numCache>
                <c:formatCode>#,##0_);[Red]\(#,##0\)</c:formatCode>
                <c:ptCount val="6"/>
                <c:pt idx="0">
                  <c:v>3673.3199999999997</c:v>
                </c:pt>
                <c:pt idx="1">
                  <c:v>2648.72</c:v>
                </c:pt>
                <c:pt idx="2">
                  <c:v>928.44999999999993</c:v>
                </c:pt>
                <c:pt idx="3">
                  <c:v>910.94999999999993</c:v>
                </c:pt>
                <c:pt idx="4">
                  <c:v>961.06</c:v>
                </c:pt>
                <c:pt idx="5">
                  <c:v>1008.0499999999998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80080"/>
        <c:axId val="561878120"/>
      </c:lineChart>
      <c:catAx>
        <c:axId val="5618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8120"/>
        <c:crosses val="autoZero"/>
        <c:auto val="1"/>
        <c:lblAlgn val="ctr"/>
        <c:lblOffset val="100"/>
        <c:noMultiLvlLbl val="0"/>
      </c:catAx>
      <c:valAx>
        <c:axId val="56187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800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ACSESCx_吉田!$C$6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ACSESCx_吉田!$C$7:$C$12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1080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ACSESCx_吉田!$D$6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ACSESCx_吉田!$D$7:$D$12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1080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ACSESCx_吉田!$E$6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956360"/>
        <c:axId val="562955184"/>
      </c:barChart>
      <c:catAx>
        <c:axId val="56295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55184"/>
        <c:crosses val="autoZero"/>
        <c:auto val="1"/>
        <c:lblAlgn val="ctr"/>
        <c:lblOffset val="100"/>
        <c:noMultiLvlLbl val="0"/>
      </c:catAx>
      <c:valAx>
        <c:axId val="562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56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ACSESCx_吉田!$Q$7:$Q$12</c:f>
              <c:numCache>
                <c:formatCode>#,##0.00_);[Red]\(#,##0.00\)</c:formatCode>
                <c:ptCount val="6"/>
                <c:pt idx="0">
                  <c:v>1.1044983829342394</c:v>
                </c:pt>
                <c:pt idx="1">
                  <c:v>1.5324383098251233</c:v>
                </c:pt>
                <c:pt idx="2">
                  <c:v>1.3114585384242554</c:v>
                </c:pt>
                <c:pt idx="3">
                  <c:v>1.3366525934464022</c:v>
                </c:pt>
                <c:pt idx="4">
                  <c:v>1.2669590660312571</c:v>
                </c:pt>
                <c:pt idx="5">
                  <c:v>1.2082733991369479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2958320"/>
        <c:axId val="562964200"/>
      </c:lineChart>
      <c:catAx>
        <c:axId val="5629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64200"/>
        <c:crosses val="autoZero"/>
        <c:auto val="1"/>
        <c:lblAlgn val="ctr"/>
        <c:lblOffset val="100"/>
        <c:noMultiLvlLbl val="0"/>
      </c:catAx>
      <c:valAx>
        <c:axId val="5629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58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ACSESCx_吉田!$M$6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1720</c:v>
                </c:pt>
                <c:pt idx="3">
                  <c:v>1720</c:v>
                </c:pt>
                <c:pt idx="4">
                  <c:v>1720</c:v>
                </c:pt>
                <c:pt idx="5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ACSESCx_吉田!$N$6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ACSESCx_吉田!$N$7:$N$12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957144"/>
        <c:axId val="562964984"/>
      </c:barChart>
      <c:lineChart>
        <c:grouping val="standard"/>
        <c:varyColors val="0"/>
        <c:ser>
          <c:idx val="2"/>
          <c:order val="2"/>
          <c:tx>
            <c:strRef>
              <c:f>ACSESCx_吉田!$O$6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57144"/>
        <c:axId val="562964984"/>
      </c:lineChart>
      <c:catAx>
        <c:axId val="56295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64984"/>
        <c:crosses val="autoZero"/>
        <c:auto val="1"/>
        <c:lblAlgn val="ctr"/>
        <c:lblOffset val="100"/>
        <c:noMultiLvlLbl val="0"/>
      </c:catAx>
      <c:valAx>
        <c:axId val="5629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571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ACSESCx_吉田!$S$7:$S$12</c:f>
              <c:numCache>
                <c:formatCode>#,##0_);[Red]\(#,##0\)</c:formatCode>
                <c:ptCount val="6"/>
                <c:pt idx="0">
                  <c:v>127.32000000000001</c:v>
                </c:pt>
                <c:pt idx="1">
                  <c:v>127.32000000000001</c:v>
                </c:pt>
                <c:pt idx="2">
                  <c:v>69.62</c:v>
                </c:pt>
                <c:pt idx="3">
                  <c:v>69.62</c:v>
                </c:pt>
                <c:pt idx="4">
                  <c:v>69.62</c:v>
                </c:pt>
                <c:pt idx="5">
                  <c:v>127.32000000000001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66160"/>
        <c:axId val="562962632"/>
      </c:lineChart>
      <c:catAx>
        <c:axId val="5629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62632"/>
        <c:crosses val="autoZero"/>
        <c:auto val="1"/>
        <c:lblAlgn val="ctr"/>
        <c:lblOffset val="100"/>
        <c:noMultiLvlLbl val="0"/>
      </c:catAx>
      <c:valAx>
        <c:axId val="5629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66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集計!$AR$80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集計!$AP$81:$AQ$97</c:f>
              <c:multiLvlStrCache>
                <c:ptCount val="17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集計!$AR$81:$AR$97</c:f>
              <c:numCache>
                <c:formatCode>#,##0_);[Red]\(#,##0\)</c:formatCode>
                <c:ptCount val="17"/>
                <c:pt idx="0">
                  <c:v>638.3784428585119</c:v>
                </c:pt>
                <c:pt idx="1">
                  <c:v>349.83588207022353</c:v>
                </c:pt>
                <c:pt idx="3">
                  <c:v>608.81183999999996</c:v>
                </c:pt>
                <c:pt idx="4">
                  <c:v>323.99639999999999</c:v>
                </c:pt>
                <c:pt idx="6">
                  <c:v>624.26654200218297</c:v>
                </c:pt>
                <c:pt idx="7">
                  <c:v>0</c:v>
                </c:pt>
                <c:pt idx="9">
                  <c:v>610.93807199999992</c:v>
                </c:pt>
                <c:pt idx="10">
                  <c:v>326.11950000000002</c:v>
                </c:pt>
                <c:pt idx="12">
                  <c:v>608.81183999999996</c:v>
                </c:pt>
                <c:pt idx="13">
                  <c:v>324.10000000000002</c:v>
                </c:pt>
                <c:pt idx="15" formatCode="General">
                  <c:v>615.04007307020288</c:v>
                </c:pt>
                <c:pt idx="16" formatCode="General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3446-BDAD-ACA10CB6B64C}"/>
            </c:ext>
          </c:extLst>
        </c:ser>
        <c:ser>
          <c:idx val="1"/>
          <c:order val="1"/>
          <c:tx>
            <c:strRef>
              <c:f>集計!$AS$80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集計!$AP$81:$AQ$97</c:f>
              <c:multiLvlStrCache>
                <c:ptCount val="17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集計!$AS$81:$AS$97</c:f>
              <c:numCache>
                <c:formatCode>#,##0_);[Red]\(#,##0\)</c:formatCode>
                <c:ptCount val="17"/>
                <c:pt idx="0">
                  <c:v>638.3784428585119</c:v>
                </c:pt>
                <c:pt idx="1">
                  <c:v>349.83588207022353</c:v>
                </c:pt>
                <c:pt idx="3">
                  <c:v>608.81183999999996</c:v>
                </c:pt>
                <c:pt idx="4">
                  <c:v>323.99639999999999</c:v>
                </c:pt>
                <c:pt idx="6">
                  <c:v>624.26654200218297</c:v>
                </c:pt>
                <c:pt idx="7">
                  <c:v>0</c:v>
                </c:pt>
                <c:pt idx="9">
                  <c:v>610.93807199999992</c:v>
                </c:pt>
                <c:pt idx="10">
                  <c:v>326.11950000000002</c:v>
                </c:pt>
                <c:pt idx="12">
                  <c:v>608.81183999999996</c:v>
                </c:pt>
                <c:pt idx="13">
                  <c:v>324.10000000000002</c:v>
                </c:pt>
                <c:pt idx="15" formatCode="General">
                  <c:v>615.04007307020288</c:v>
                </c:pt>
                <c:pt idx="16" formatCode="General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E-3446-BDAD-ACA10CB6B64C}"/>
            </c:ext>
          </c:extLst>
        </c:ser>
        <c:ser>
          <c:idx val="2"/>
          <c:order val="2"/>
          <c:tx>
            <c:strRef>
              <c:f>集計!$AT$80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集計!$AP$81:$AQ$97</c:f>
              <c:multiLvlStrCache>
                <c:ptCount val="17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集計!$AT$81:$AT$97</c:f>
              <c:numCache>
                <c:formatCode>#,##0_);[Red]\(#,##0\)</c:formatCode>
                <c:ptCount val="17"/>
                <c:pt idx="0">
                  <c:v>0</c:v>
                </c:pt>
                <c:pt idx="1">
                  <c:v>614.1718745624845</c:v>
                </c:pt>
                <c:pt idx="3">
                  <c:v>0</c:v>
                </c:pt>
                <c:pt idx="4">
                  <c:v>569.63088000000096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572.810652</c:v>
                </c:pt>
                <c:pt idx="12">
                  <c:v>0</c:v>
                </c:pt>
                <c:pt idx="13">
                  <c:v>569.79999999999995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E-3446-BDAD-ACA10CB6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5744"/>
        <c:axId val="462718688"/>
      </c:barChart>
      <c:catAx>
        <c:axId val="46272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18688"/>
        <c:crosses val="autoZero"/>
        <c:auto val="1"/>
        <c:lblAlgn val="ctr"/>
        <c:lblOffset val="100"/>
        <c:noMultiLvlLbl val="0"/>
      </c:catAx>
      <c:valAx>
        <c:axId val="4627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57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集計!$AX$80</c:f>
              <c:strCache>
                <c:ptCount val="1"/>
                <c:pt idx="0">
                  <c:v>COP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集計!$AV$81:$AW$97</c:f>
              <c:multiLvlStrCache>
                <c:ptCount val="17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</c:v>
                  </c:pt>
                </c:lvl>
              </c:multiLvlStrCache>
            </c:multiLvlStrRef>
          </c:cat>
          <c:val>
            <c:numRef>
              <c:f>集計!$AX$81:$AX$97</c:f>
              <c:numCache>
                <c:formatCode>#,##0.00_);[Red]\(#,##0.00\)</c:formatCode>
                <c:ptCount val="17"/>
                <c:pt idx="0">
                  <c:v>1.2690293854079111</c:v>
                </c:pt>
                <c:pt idx="1">
                  <c:v>1.1309959896510671</c:v>
                </c:pt>
                <c:pt idx="3">
                  <c:v>1.2632305030642477</c:v>
                </c:pt>
                <c:pt idx="4">
                  <c:v>1.1202418264631357</c:v>
                </c:pt>
                <c:pt idx="6">
                  <c:v>1.4328034320027487</c:v>
                </c:pt>
                <c:pt idx="7">
                  <c:v>#N/A</c:v>
                </c:pt>
                <c:pt idx="9">
                  <c:v>1.0858137336457794</c:v>
                </c:pt>
                <c:pt idx="10">
                  <c:v>1.0079054470162379</c:v>
                </c:pt>
                <c:pt idx="12">
                  <c:v>1.3114585384242554</c:v>
                </c:pt>
                <c:pt idx="13">
                  <c:v>1.2082733991369479</c:v>
                </c:pt>
                <c:pt idx="15" formatCode="General">
                  <c:v>0.9870747295191572</c:v>
                </c:pt>
                <c:pt idx="16" formatCode="General">
                  <c:v>0.9870747295191572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2-6E43-BFD2-0A7F6205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21824"/>
        <c:axId val="459869040"/>
      </c:lineChart>
      <c:catAx>
        <c:axId val="4627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9040"/>
        <c:crosses val="autoZero"/>
        <c:auto val="1"/>
        <c:lblAlgn val="ctr"/>
        <c:lblOffset val="100"/>
        <c:noMultiLvlLbl val="0"/>
      </c:catAx>
      <c:valAx>
        <c:axId val="4598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集計!$AD$5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集計!$AB$6:$AC$46</c:f>
              <c:multiLvlStrCache>
                <c:ptCount val="41"/>
                <c:lvl>
                  <c:pt idx="0">
                    <c:v>LCEM</c:v>
                  </c:pt>
                  <c:pt idx="1">
                    <c:v>ENe-ST</c:v>
                  </c:pt>
                  <c:pt idx="2">
                    <c:v>Popolo</c:v>
                  </c:pt>
                  <c:pt idx="3">
                    <c:v>BEST</c:v>
                  </c:pt>
                  <c:pt idx="4">
                    <c:v>ACSES</c:v>
                  </c:pt>
                  <c:pt idx="5">
                    <c:v>EnergyPlus</c:v>
                  </c:pt>
                  <c:pt idx="7">
                    <c:v>LCEM</c:v>
                  </c:pt>
                  <c:pt idx="8">
                    <c:v>ENe-ST</c:v>
                  </c:pt>
                  <c:pt idx="9">
                    <c:v>Popolo</c:v>
                  </c:pt>
                  <c:pt idx="10">
                    <c:v>BEST</c:v>
                  </c:pt>
                  <c:pt idx="11">
                    <c:v>ACSES</c:v>
                  </c:pt>
                  <c:pt idx="12">
                    <c:v>EnergyPlus</c:v>
                  </c:pt>
                  <c:pt idx="14">
                    <c:v>LCEM</c:v>
                  </c:pt>
                  <c:pt idx="15">
                    <c:v>ENe-ST</c:v>
                  </c:pt>
                  <c:pt idx="16">
                    <c:v>Popolo</c:v>
                  </c:pt>
                  <c:pt idx="17">
                    <c:v>BEST</c:v>
                  </c:pt>
                  <c:pt idx="18">
                    <c:v>ACSES</c:v>
                  </c:pt>
                  <c:pt idx="19">
                    <c:v>EnergyPlus</c:v>
                  </c:pt>
                  <c:pt idx="21">
                    <c:v>LCEM</c:v>
                  </c:pt>
                  <c:pt idx="22">
                    <c:v>ENe-ST</c:v>
                  </c:pt>
                  <c:pt idx="23">
                    <c:v>Popolo</c:v>
                  </c:pt>
                  <c:pt idx="24">
                    <c:v>BEST</c:v>
                  </c:pt>
                  <c:pt idx="25">
                    <c:v>ACSES</c:v>
                  </c:pt>
                  <c:pt idx="26">
                    <c:v>EnergyPlus</c:v>
                  </c:pt>
                  <c:pt idx="28">
                    <c:v>LCEM</c:v>
                  </c:pt>
                  <c:pt idx="29">
                    <c:v>ENe-ST</c:v>
                  </c:pt>
                  <c:pt idx="30">
                    <c:v>Popolo</c:v>
                  </c:pt>
                  <c:pt idx="31">
                    <c:v>BEST</c:v>
                  </c:pt>
                  <c:pt idx="32">
                    <c:v>ACSES</c:v>
                  </c:pt>
                  <c:pt idx="33">
                    <c:v>EnergyPlus</c:v>
                  </c:pt>
                  <c:pt idx="35">
                    <c:v>LCEM</c:v>
                  </c:pt>
                  <c:pt idx="36">
                    <c:v>ENe-ST</c:v>
                  </c:pt>
                  <c:pt idx="37">
                    <c:v>Popolo</c:v>
                  </c:pt>
                  <c:pt idx="38">
                    <c:v>BEST</c:v>
                  </c:pt>
                  <c:pt idx="39">
                    <c:v>ACSES</c:v>
                  </c:pt>
                  <c:pt idx="40">
                    <c:v>EnergyPlus</c:v>
                  </c:pt>
                </c:lvl>
                <c:lvl>
                  <c:pt idx="0">
                    <c:v>HSS100</c:v>
                  </c:pt>
                  <c:pt idx="6">
                    <c:v> </c:v>
                  </c:pt>
                  <c:pt idx="7">
                    <c:v>HSS110</c:v>
                  </c:pt>
                  <c:pt idx="13">
                    <c:v> </c:v>
                  </c:pt>
                  <c:pt idx="14">
                    <c:v>HSS200</c:v>
                  </c:pt>
                  <c:pt idx="20">
                    <c:v> </c:v>
                  </c:pt>
                  <c:pt idx="21">
                    <c:v>HSS210</c:v>
                  </c:pt>
                  <c:pt idx="27">
                    <c:v> </c:v>
                  </c:pt>
                  <c:pt idx="28">
                    <c:v>HSS220</c:v>
                  </c:pt>
                  <c:pt idx="34">
                    <c:v> </c:v>
                  </c:pt>
                  <c:pt idx="35">
                    <c:v>HSS230</c:v>
                  </c:pt>
                </c:lvl>
              </c:multiLvlStrCache>
            </c:multiLvlStrRef>
          </c:cat>
          <c:val>
            <c:numRef>
              <c:f>集計!$AD$6:$AD$46</c:f>
              <c:numCache>
                <c:formatCode>#,##0_);[Red]\(#,##0\)</c:formatCode>
                <c:ptCount val="41"/>
                <c:pt idx="0">
                  <c:v>1115.7211824015803</c:v>
                </c:pt>
                <c:pt idx="1">
                  <c:v>1079.9880000000001</c:v>
                </c:pt>
                <c:pt idx="2">
                  <c:v>1057.4578513890001</c:v>
                </c:pt>
                <c:pt idx="3">
                  <c:v>1070.191116</c:v>
                </c:pt>
                <c:pt idx="4">
                  <c:v>1079.9880000000001</c:v>
                </c:pt>
                <c:pt idx="5">
                  <c:v>1091.2586073641642</c:v>
                </c:pt>
                <c:pt idx="7">
                  <c:v>1115.7215006908889</c:v>
                </c:pt>
                <c:pt idx="8">
                  <c:v>1079.9880000000001</c:v>
                </c:pt>
                <c:pt idx="9">
                  <c:v>1101.4604162023199</c:v>
                </c:pt>
                <c:pt idx="10">
                  <c:v>1082.1195</c:v>
                </c:pt>
                <c:pt idx="11">
                  <c:v>1080</c:v>
                </c:pt>
                <c:pt idx="12">
                  <c:v>1091.2586073641642</c:v>
                </c:pt>
                <c:pt idx="14">
                  <c:v>638.3784428585119</c:v>
                </c:pt>
                <c:pt idx="15">
                  <c:v>608.81183999999996</c:v>
                </c:pt>
                <c:pt idx="16">
                  <c:v>624.26654200218297</c:v>
                </c:pt>
                <c:pt idx="17">
                  <c:v>610.93807199999992</c:v>
                </c:pt>
                <c:pt idx="18">
                  <c:v>608.81183999999996</c:v>
                </c:pt>
                <c:pt idx="19">
                  <c:v>615.04007307020288</c:v>
                </c:pt>
                <c:pt idx="21">
                  <c:v>634.39805942088219</c:v>
                </c:pt>
                <c:pt idx="22">
                  <c:v>608.81183999999996</c:v>
                </c:pt>
                <c:pt idx="23">
                  <c:v>622.05564214536196</c:v>
                </c:pt>
                <c:pt idx="24">
                  <c:v>610.93807199999992</c:v>
                </c:pt>
                <c:pt idx="25">
                  <c:v>608.81183999999996</c:v>
                </c:pt>
                <c:pt idx="26">
                  <c:v>610.57828497029755</c:v>
                </c:pt>
                <c:pt idx="28">
                  <c:v>643.68692875773525</c:v>
                </c:pt>
                <c:pt idx="29">
                  <c:v>608.81183999999996</c:v>
                </c:pt>
                <c:pt idx="30">
                  <c:v>630.35518377731205</c:v>
                </c:pt>
                <c:pt idx="31">
                  <c:v>610.95315599999992</c:v>
                </c:pt>
                <c:pt idx="32">
                  <c:v>608.81183999999996</c:v>
                </c:pt>
                <c:pt idx="33">
                  <c:v>620.33723573360032</c:v>
                </c:pt>
                <c:pt idx="35">
                  <c:v>349.83588207022353</c:v>
                </c:pt>
                <c:pt idx="36">
                  <c:v>323.99639999999999</c:v>
                </c:pt>
                <c:pt idx="37">
                  <c:v>0</c:v>
                </c:pt>
                <c:pt idx="38">
                  <c:v>326.11950000000002</c:v>
                </c:pt>
                <c:pt idx="39">
                  <c:v>324.10000000000002</c:v>
                </c:pt>
                <c:pt idx="40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2-4BD7-B8DA-ED35A5459775}"/>
            </c:ext>
          </c:extLst>
        </c:ser>
        <c:ser>
          <c:idx val="1"/>
          <c:order val="1"/>
          <c:tx>
            <c:strRef>
              <c:f>集計!$AE$5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集計!$AB$6:$AC$46</c:f>
              <c:multiLvlStrCache>
                <c:ptCount val="41"/>
                <c:lvl>
                  <c:pt idx="0">
                    <c:v>LCEM</c:v>
                  </c:pt>
                  <c:pt idx="1">
                    <c:v>ENe-ST</c:v>
                  </c:pt>
                  <c:pt idx="2">
                    <c:v>Popolo</c:v>
                  </c:pt>
                  <c:pt idx="3">
                    <c:v>BEST</c:v>
                  </c:pt>
                  <c:pt idx="4">
                    <c:v>ACSES</c:v>
                  </c:pt>
                  <c:pt idx="5">
                    <c:v>EnergyPlus</c:v>
                  </c:pt>
                  <c:pt idx="7">
                    <c:v>LCEM</c:v>
                  </c:pt>
                  <c:pt idx="8">
                    <c:v>ENe-ST</c:v>
                  </c:pt>
                  <c:pt idx="9">
                    <c:v>Popolo</c:v>
                  </c:pt>
                  <c:pt idx="10">
                    <c:v>BEST</c:v>
                  </c:pt>
                  <c:pt idx="11">
                    <c:v>ACSES</c:v>
                  </c:pt>
                  <c:pt idx="12">
                    <c:v>EnergyPlus</c:v>
                  </c:pt>
                  <c:pt idx="14">
                    <c:v>LCEM</c:v>
                  </c:pt>
                  <c:pt idx="15">
                    <c:v>ENe-ST</c:v>
                  </c:pt>
                  <c:pt idx="16">
                    <c:v>Popolo</c:v>
                  </c:pt>
                  <c:pt idx="17">
                    <c:v>BEST</c:v>
                  </c:pt>
                  <c:pt idx="18">
                    <c:v>ACSES</c:v>
                  </c:pt>
                  <c:pt idx="19">
                    <c:v>EnergyPlus</c:v>
                  </c:pt>
                  <c:pt idx="21">
                    <c:v>LCEM</c:v>
                  </c:pt>
                  <c:pt idx="22">
                    <c:v>ENe-ST</c:v>
                  </c:pt>
                  <c:pt idx="23">
                    <c:v>Popolo</c:v>
                  </c:pt>
                  <c:pt idx="24">
                    <c:v>BEST</c:v>
                  </c:pt>
                  <c:pt idx="25">
                    <c:v>ACSES</c:v>
                  </c:pt>
                  <c:pt idx="26">
                    <c:v>EnergyPlus</c:v>
                  </c:pt>
                  <c:pt idx="28">
                    <c:v>LCEM</c:v>
                  </c:pt>
                  <c:pt idx="29">
                    <c:v>ENe-ST</c:v>
                  </c:pt>
                  <c:pt idx="30">
                    <c:v>Popolo</c:v>
                  </c:pt>
                  <c:pt idx="31">
                    <c:v>BEST</c:v>
                  </c:pt>
                  <c:pt idx="32">
                    <c:v>ACSES</c:v>
                  </c:pt>
                  <c:pt idx="33">
                    <c:v>EnergyPlus</c:v>
                  </c:pt>
                  <c:pt idx="35">
                    <c:v>LCEM</c:v>
                  </c:pt>
                  <c:pt idx="36">
                    <c:v>ENe-ST</c:v>
                  </c:pt>
                  <c:pt idx="37">
                    <c:v>Popolo</c:v>
                  </c:pt>
                  <c:pt idx="38">
                    <c:v>BEST</c:v>
                  </c:pt>
                  <c:pt idx="39">
                    <c:v>ACSES</c:v>
                  </c:pt>
                  <c:pt idx="40">
                    <c:v>EnergyPlus</c:v>
                  </c:pt>
                </c:lvl>
                <c:lvl>
                  <c:pt idx="0">
                    <c:v>HSS100</c:v>
                  </c:pt>
                  <c:pt idx="6">
                    <c:v> </c:v>
                  </c:pt>
                  <c:pt idx="7">
                    <c:v>HSS110</c:v>
                  </c:pt>
                  <c:pt idx="13">
                    <c:v> </c:v>
                  </c:pt>
                  <c:pt idx="14">
                    <c:v>HSS200</c:v>
                  </c:pt>
                  <c:pt idx="20">
                    <c:v> </c:v>
                  </c:pt>
                  <c:pt idx="21">
                    <c:v>HSS210</c:v>
                  </c:pt>
                  <c:pt idx="27">
                    <c:v> </c:v>
                  </c:pt>
                  <c:pt idx="28">
                    <c:v>HSS220</c:v>
                  </c:pt>
                  <c:pt idx="34">
                    <c:v> </c:v>
                  </c:pt>
                  <c:pt idx="35">
                    <c:v>HSS230</c:v>
                  </c:pt>
                </c:lvl>
              </c:multiLvlStrCache>
            </c:multiLvlStrRef>
          </c:cat>
          <c:val>
            <c:numRef>
              <c:f>集計!$AE$6:$AE$46</c:f>
              <c:numCache>
                <c:formatCode>#,##0_);[Red]\(#,##0\)</c:formatCode>
                <c:ptCount val="41"/>
                <c:pt idx="0">
                  <c:v>1115.7211824015803</c:v>
                </c:pt>
                <c:pt idx="1">
                  <c:v>1079.9880000000001</c:v>
                </c:pt>
                <c:pt idx="2">
                  <c:v>1057.4578513890001</c:v>
                </c:pt>
                <c:pt idx="3">
                  <c:v>1070.191116</c:v>
                </c:pt>
                <c:pt idx="4">
                  <c:v>1079.9880000000001</c:v>
                </c:pt>
                <c:pt idx="5">
                  <c:v>1091.2586073641642</c:v>
                </c:pt>
                <c:pt idx="7">
                  <c:v>1115.7215006908889</c:v>
                </c:pt>
                <c:pt idx="8">
                  <c:v>1079.9880000000001</c:v>
                </c:pt>
                <c:pt idx="9">
                  <c:v>1101.4604162023199</c:v>
                </c:pt>
                <c:pt idx="10">
                  <c:v>1082.1195</c:v>
                </c:pt>
                <c:pt idx="11">
                  <c:v>1080</c:v>
                </c:pt>
                <c:pt idx="12">
                  <c:v>1091.2586073641642</c:v>
                </c:pt>
                <c:pt idx="14">
                  <c:v>638.3784428585119</c:v>
                </c:pt>
                <c:pt idx="15">
                  <c:v>608.81183999999996</c:v>
                </c:pt>
                <c:pt idx="16">
                  <c:v>624.26654200218297</c:v>
                </c:pt>
                <c:pt idx="17">
                  <c:v>610.93807199999992</c:v>
                </c:pt>
                <c:pt idx="18">
                  <c:v>608.81183999999996</c:v>
                </c:pt>
                <c:pt idx="19">
                  <c:v>615.04007307020288</c:v>
                </c:pt>
                <c:pt idx="21">
                  <c:v>634.39805942088219</c:v>
                </c:pt>
                <c:pt idx="22">
                  <c:v>608.81183999999996</c:v>
                </c:pt>
                <c:pt idx="23">
                  <c:v>622.05564214536196</c:v>
                </c:pt>
                <c:pt idx="24">
                  <c:v>610.93807199999992</c:v>
                </c:pt>
                <c:pt idx="25">
                  <c:v>608.81183999999996</c:v>
                </c:pt>
                <c:pt idx="26">
                  <c:v>610.57828497029755</c:v>
                </c:pt>
                <c:pt idx="28">
                  <c:v>643.68692875773525</c:v>
                </c:pt>
                <c:pt idx="29">
                  <c:v>608.81183999999996</c:v>
                </c:pt>
                <c:pt idx="30">
                  <c:v>630.35518377731205</c:v>
                </c:pt>
                <c:pt idx="31">
                  <c:v>610.95315599999992</c:v>
                </c:pt>
                <c:pt idx="32">
                  <c:v>608.81183999999996</c:v>
                </c:pt>
                <c:pt idx="33">
                  <c:v>620.33723573360032</c:v>
                </c:pt>
                <c:pt idx="35">
                  <c:v>349.83588207022353</c:v>
                </c:pt>
                <c:pt idx="36">
                  <c:v>323.99639999999999</c:v>
                </c:pt>
                <c:pt idx="37">
                  <c:v>0</c:v>
                </c:pt>
                <c:pt idx="38">
                  <c:v>326.11950000000002</c:v>
                </c:pt>
                <c:pt idx="39">
                  <c:v>324.10000000000002</c:v>
                </c:pt>
                <c:pt idx="40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2-4BD7-B8DA-ED35A5459775}"/>
            </c:ext>
          </c:extLst>
        </c:ser>
        <c:ser>
          <c:idx val="2"/>
          <c:order val="2"/>
          <c:tx>
            <c:strRef>
              <c:f>集計!$AF$5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集計!$AB$6:$AC$46</c:f>
              <c:multiLvlStrCache>
                <c:ptCount val="41"/>
                <c:lvl>
                  <c:pt idx="0">
                    <c:v>LCEM</c:v>
                  </c:pt>
                  <c:pt idx="1">
                    <c:v>ENe-ST</c:v>
                  </c:pt>
                  <c:pt idx="2">
                    <c:v>Popolo</c:v>
                  </c:pt>
                  <c:pt idx="3">
                    <c:v>BEST</c:v>
                  </c:pt>
                  <c:pt idx="4">
                    <c:v>ACSES</c:v>
                  </c:pt>
                  <c:pt idx="5">
                    <c:v>EnergyPlus</c:v>
                  </c:pt>
                  <c:pt idx="7">
                    <c:v>LCEM</c:v>
                  </c:pt>
                  <c:pt idx="8">
                    <c:v>ENe-ST</c:v>
                  </c:pt>
                  <c:pt idx="9">
                    <c:v>Popolo</c:v>
                  </c:pt>
                  <c:pt idx="10">
                    <c:v>BEST</c:v>
                  </c:pt>
                  <c:pt idx="11">
                    <c:v>ACSES</c:v>
                  </c:pt>
                  <c:pt idx="12">
                    <c:v>EnergyPlus</c:v>
                  </c:pt>
                  <c:pt idx="14">
                    <c:v>LCEM</c:v>
                  </c:pt>
                  <c:pt idx="15">
                    <c:v>ENe-ST</c:v>
                  </c:pt>
                  <c:pt idx="16">
                    <c:v>Popolo</c:v>
                  </c:pt>
                  <c:pt idx="17">
                    <c:v>BEST</c:v>
                  </c:pt>
                  <c:pt idx="18">
                    <c:v>ACSES</c:v>
                  </c:pt>
                  <c:pt idx="19">
                    <c:v>EnergyPlus</c:v>
                  </c:pt>
                  <c:pt idx="21">
                    <c:v>LCEM</c:v>
                  </c:pt>
                  <c:pt idx="22">
                    <c:v>ENe-ST</c:v>
                  </c:pt>
                  <c:pt idx="23">
                    <c:v>Popolo</c:v>
                  </c:pt>
                  <c:pt idx="24">
                    <c:v>BEST</c:v>
                  </c:pt>
                  <c:pt idx="25">
                    <c:v>ACSES</c:v>
                  </c:pt>
                  <c:pt idx="26">
                    <c:v>EnergyPlus</c:v>
                  </c:pt>
                  <c:pt idx="28">
                    <c:v>LCEM</c:v>
                  </c:pt>
                  <c:pt idx="29">
                    <c:v>ENe-ST</c:v>
                  </c:pt>
                  <c:pt idx="30">
                    <c:v>Popolo</c:v>
                  </c:pt>
                  <c:pt idx="31">
                    <c:v>BEST</c:v>
                  </c:pt>
                  <c:pt idx="32">
                    <c:v>ACSES</c:v>
                  </c:pt>
                  <c:pt idx="33">
                    <c:v>EnergyPlus</c:v>
                  </c:pt>
                  <c:pt idx="35">
                    <c:v>LCEM</c:v>
                  </c:pt>
                  <c:pt idx="36">
                    <c:v>ENe-ST</c:v>
                  </c:pt>
                  <c:pt idx="37">
                    <c:v>Popolo</c:v>
                  </c:pt>
                  <c:pt idx="38">
                    <c:v>BEST</c:v>
                  </c:pt>
                  <c:pt idx="39">
                    <c:v>ACSES</c:v>
                  </c:pt>
                  <c:pt idx="40">
                    <c:v>EnergyPlus</c:v>
                  </c:pt>
                </c:lvl>
                <c:lvl>
                  <c:pt idx="0">
                    <c:v>HSS100</c:v>
                  </c:pt>
                  <c:pt idx="6">
                    <c:v> </c:v>
                  </c:pt>
                  <c:pt idx="7">
                    <c:v>HSS110</c:v>
                  </c:pt>
                  <c:pt idx="13">
                    <c:v> </c:v>
                  </c:pt>
                  <c:pt idx="14">
                    <c:v>HSS200</c:v>
                  </c:pt>
                  <c:pt idx="20">
                    <c:v> </c:v>
                  </c:pt>
                  <c:pt idx="21">
                    <c:v>HSS210</c:v>
                  </c:pt>
                  <c:pt idx="27">
                    <c:v> </c:v>
                  </c:pt>
                  <c:pt idx="28">
                    <c:v>HSS220</c:v>
                  </c:pt>
                  <c:pt idx="34">
                    <c:v> </c:v>
                  </c:pt>
                  <c:pt idx="35">
                    <c:v>HSS230</c:v>
                  </c:pt>
                </c:lvl>
              </c:multiLvlStrCache>
            </c:multiLvlStrRef>
          </c:cat>
          <c:val>
            <c:numRef>
              <c:f>集計!$AF$6:$AF$46</c:f>
              <c:numCache>
                <c:formatCode>#,##0_);[Red]\(#,##0\)</c:formatCode>
                <c:ptCount val="41"/>
                <c:pt idx="0">
                  <c:v>1958.7601078242144</c:v>
                </c:pt>
                <c:pt idx="1">
                  <c:v>1897.2</c:v>
                </c:pt>
                <c:pt idx="2">
                  <c:v>1904.9834914543601</c:v>
                </c:pt>
                <c:pt idx="3">
                  <c:v>1897.2</c:v>
                </c:pt>
                <c:pt idx="4">
                  <c:v>1897.2</c:v>
                </c:pt>
                <c:pt idx="5">
                  <c:v>1917.750070127167</c:v>
                </c:pt>
                <c:pt idx="7">
                  <c:v>1958.7606666129248</c:v>
                </c:pt>
                <c:pt idx="8">
                  <c:v>1897.2</c:v>
                </c:pt>
                <c:pt idx="9">
                  <c:v>1944.48691726176</c:v>
                </c:pt>
                <c:pt idx="10">
                  <c:v>1897.2</c:v>
                </c:pt>
                <c:pt idx="11">
                  <c:v>1899</c:v>
                </c:pt>
                <c:pt idx="12">
                  <c:v>1917.750070127167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614.1718745624845</c:v>
                </c:pt>
                <c:pt idx="36">
                  <c:v>569.63088000000096</c:v>
                </c:pt>
                <c:pt idx="37">
                  <c:v>0</c:v>
                </c:pt>
                <c:pt idx="38">
                  <c:v>572.810652</c:v>
                </c:pt>
                <c:pt idx="39">
                  <c:v>569.79999999999995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2-4BD7-B8DA-ED35A545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59867472"/>
        <c:axId val="459864336"/>
      </c:barChart>
      <c:catAx>
        <c:axId val="4598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4336"/>
        <c:crosses val="autoZero"/>
        <c:auto val="1"/>
        <c:lblAlgn val="ctr"/>
        <c:lblOffset val="100"/>
        <c:noMultiLvlLbl val="0"/>
      </c:catAx>
      <c:valAx>
        <c:axId val="4598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7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179293</xdr:rowOff>
    </xdr:from>
    <xdr:to>
      <xdr:col>10</xdr:col>
      <xdr:colOff>0</xdr:colOff>
      <xdr:row>42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10</xdr:col>
      <xdr:colOff>0</xdr:colOff>
      <xdr:row>63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10</xdr:col>
      <xdr:colOff>0</xdr:colOff>
      <xdr:row>84</xdr:row>
      <xdr:rowOff>1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10</xdr:col>
      <xdr:colOff>0</xdr:colOff>
      <xdr:row>105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10</xdr:col>
      <xdr:colOff>0</xdr:colOff>
      <xdr:row>126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10</xdr:col>
      <xdr:colOff>0</xdr:colOff>
      <xdr:row>147</xdr:row>
      <xdr:rowOff>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148</xdr:row>
      <xdr:rowOff>179293</xdr:rowOff>
    </xdr:from>
    <xdr:to>
      <xdr:col>10</xdr:col>
      <xdr:colOff>0</xdr:colOff>
      <xdr:row>168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26</xdr:col>
      <xdr:colOff>0</xdr:colOff>
      <xdr:row>21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0</xdr:colOff>
      <xdr:row>39</xdr:row>
      <xdr:rowOff>1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113</xdr:row>
      <xdr:rowOff>1</xdr:rowOff>
    </xdr:from>
    <xdr:to>
      <xdr:col>20</xdr:col>
      <xdr:colOff>0</xdr:colOff>
      <xdr:row>129</xdr:row>
      <xdr:rowOff>1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41</xdr:row>
      <xdr:rowOff>1</xdr:rowOff>
    </xdr:from>
    <xdr:to>
      <xdr:col>20</xdr:col>
      <xdr:colOff>0</xdr:colOff>
      <xdr:row>57</xdr:row>
      <xdr:rowOff>1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59</xdr:row>
      <xdr:rowOff>1</xdr:rowOff>
    </xdr:from>
    <xdr:to>
      <xdr:col>20</xdr:col>
      <xdr:colOff>0</xdr:colOff>
      <xdr:row>75</xdr:row>
      <xdr:rowOff>1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20</xdr:col>
      <xdr:colOff>0</xdr:colOff>
      <xdr:row>93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20</xdr:col>
      <xdr:colOff>0</xdr:colOff>
      <xdr:row>111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Z169"/>
  <sheetViews>
    <sheetView showGridLines="0" tabSelected="1" zoomScaleNormal="85" workbookViewId="0">
      <selection activeCell="U97" sqref="U97"/>
    </sheetView>
  </sheetViews>
  <sheetFormatPr baseColWidth="10" defaultColWidth="9" defaultRowHeight="14.25" customHeight="1"/>
  <cols>
    <col min="1" max="28" width="9" style="1"/>
    <col min="29" max="29" width="15" style="1" customWidth="1"/>
    <col min="30" max="33" width="9" style="1"/>
    <col min="34" max="34" width="15" style="1" customWidth="1"/>
    <col min="35" max="42" width="9" style="1"/>
    <col min="43" max="43" width="13.6640625" style="1" bestFit="1" customWidth="1"/>
    <col min="44" max="16384" width="9" style="1"/>
  </cols>
  <sheetData>
    <row r="2" spans="28:50" s="2" customFormat="1" ht="16">
      <c r="AI2" s="2" t="str">
        <f>$AC$6</f>
        <v>LCEM</v>
      </c>
      <c r="AJ2" s="2" t="str">
        <f>$AC$7</f>
        <v>ENe-ST</v>
      </c>
      <c r="AK2" s="2" t="str">
        <f>$AC$8</f>
        <v>Popolo</v>
      </c>
      <c r="AL2" s="2" t="str">
        <f>$AC$9</f>
        <v>BEST</v>
      </c>
      <c r="AM2" s="2" t="str">
        <f>$AC$10</f>
        <v>ACSES</v>
      </c>
      <c r="AN2" s="1" t="s">
        <v>77</v>
      </c>
    </row>
    <row r="3" spans="28:50" ht="14.25" customHeight="1">
      <c r="AD3" s="18" t="s">
        <v>12</v>
      </c>
      <c r="AE3" s="18"/>
      <c r="AF3" s="18"/>
    </row>
    <row r="4" spans="28:50" ht="14.25" customHeight="1">
      <c r="AD4" s="5" t="s">
        <v>6</v>
      </c>
      <c r="AE4" s="5" t="s">
        <v>6</v>
      </c>
      <c r="AF4" s="5" t="s">
        <v>6</v>
      </c>
      <c r="AI4" s="5" t="s">
        <v>7</v>
      </c>
      <c r="AJ4" s="5" t="s">
        <v>7</v>
      </c>
      <c r="AK4" s="5" t="s">
        <v>7</v>
      </c>
      <c r="AL4" s="5" t="s">
        <v>7</v>
      </c>
      <c r="AM4" s="5" t="s">
        <v>7</v>
      </c>
      <c r="AN4" s="15"/>
    </row>
    <row r="5" spans="28:50" ht="14.25" customHeight="1">
      <c r="AD5" s="5" t="s">
        <v>9</v>
      </c>
      <c r="AE5" s="5" t="s">
        <v>10</v>
      </c>
      <c r="AF5" s="5" t="s">
        <v>11</v>
      </c>
      <c r="AI5" s="5" t="s">
        <v>8</v>
      </c>
      <c r="AJ5" s="5" t="s">
        <v>8</v>
      </c>
      <c r="AK5" s="5" t="s">
        <v>8</v>
      </c>
      <c r="AL5" s="5" t="s">
        <v>8</v>
      </c>
      <c r="AM5" s="5" t="s">
        <v>8</v>
      </c>
      <c r="AN5" s="15"/>
      <c r="AR5" s="1" t="s">
        <v>39</v>
      </c>
      <c r="AS5" s="1" t="s">
        <v>40</v>
      </c>
      <c r="AT5" s="1" t="s">
        <v>41</v>
      </c>
      <c r="AU5" s="1" t="s">
        <v>16</v>
      </c>
      <c r="AV5" s="1" t="s">
        <v>17</v>
      </c>
      <c r="AW5" s="1" t="s">
        <v>18</v>
      </c>
      <c r="AX5" s="1" t="s">
        <v>13</v>
      </c>
    </row>
    <row r="6" spans="28:50" ht="14.25" customHeight="1">
      <c r="AB6" s="1" t="s">
        <v>0</v>
      </c>
      <c r="AC6" s="14" t="s">
        <v>72</v>
      </c>
      <c r="AD6" s="11">
        <f>LCEM_矢島!C7</f>
        <v>1115.7211824015803</v>
      </c>
      <c r="AE6" s="11">
        <f>LCEM_矢島!D7</f>
        <v>1115.7211824015803</v>
      </c>
      <c r="AF6" s="11">
        <f>LCEM_矢島!E7</f>
        <v>1958.7601078242144</v>
      </c>
      <c r="AH6" s="4" t="s">
        <v>0</v>
      </c>
      <c r="AI6" s="1">
        <f>LCEM_矢島!Q7</f>
        <v>1.0767517058592302</v>
      </c>
      <c r="AJ6" s="1">
        <f>'ENe-ST_小野'!Q7</f>
        <v>1.077830745329512</v>
      </c>
      <c r="AK6" s="1">
        <f>Popolo_富樫!Q7</f>
        <v>1.054862449001883</v>
      </c>
      <c r="AL6" s="1">
        <f>BEST_二宮3!Q7</f>
        <v>1.0692119809615475</v>
      </c>
      <c r="AM6" s="1">
        <f>ACSESCx_吉田!Q7</f>
        <v>1.1044983829342394</v>
      </c>
      <c r="AN6" s="1">
        <f>EnergyPlus_小野!Q7</f>
        <v>0.93374457260726562</v>
      </c>
      <c r="AQ6" s="2" t="str">
        <f t="shared" ref="AQ6:AQ9" si="0">AC6</f>
        <v>LCEM</v>
      </c>
      <c r="AR6" s="11">
        <f>LCEM_矢島!F$7</f>
        <v>1043.0495602376161</v>
      </c>
      <c r="AS6" s="11">
        <f>LCEM_矢島!G$7</f>
        <v>1043.0495602376161</v>
      </c>
      <c r="AT6" s="11">
        <f>LCEM_矢島!H$7</f>
        <v>1546.5041513435572</v>
      </c>
      <c r="AU6" s="11">
        <f>LCEM_矢島!I$7</f>
        <v>26.440970566530574</v>
      </c>
      <c r="AV6" s="11">
        <f>LCEM_矢島!J$7</f>
        <v>26.440970566530574</v>
      </c>
      <c r="AW6" s="11">
        <f>LCEM_矢島!K$7</f>
        <v>62.157728514048003</v>
      </c>
      <c r="AX6" s="11">
        <f>LCEM_矢島!L$7</f>
        <v>143.8786134348781</v>
      </c>
    </row>
    <row r="7" spans="28:50" ht="14.25" customHeight="1">
      <c r="AC7" s="14" t="s">
        <v>73</v>
      </c>
      <c r="AD7" s="11">
        <f>'ENe-ST_小野'!C7</f>
        <v>1079.9880000000001</v>
      </c>
      <c r="AE7" s="11">
        <f>'ENe-ST_小野'!D7</f>
        <v>1079.9880000000001</v>
      </c>
      <c r="AF7" s="11">
        <f>'ENe-ST_小野'!E7</f>
        <v>1897.2</v>
      </c>
      <c r="AH7" s="4" t="s">
        <v>1</v>
      </c>
      <c r="AI7" s="1">
        <f>LCEM_矢島!Q8</f>
        <v>1.4791878214306609</v>
      </c>
      <c r="AJ7" s="1">
        <f>'ENe-ST_小野'!Q8</f>
        <v>1.3774330597613242</v>
      </c>
      <c r="AK7" s="1">
        <f>Popolo_富樫!Q8</f>
        <v>1.3983462329507266</v>
      </c>
      <c r="AL7" s="1">
        <f>BEST_二宮3!Q8</f>
        <v>1.3661216813029216</v>
      </c>
      <c r="AM7" s="1">
        <f>ACSESCx_吉田!Q8</f>
        <v>1.5324383098251233</v>
      </c>
      <c r="AN7" s="1">
        <f>EnergyPlus_小野!Q8</f>
        <v>1.0029283425523616</v>
      </c>
      <c r="AQ7" s="2" t="str">
        <f t="shared" si="0"/>
        <v>ENe-ST</v>
      </c>
      <c r="AR7" s="11">
        <f>'ENe-ST_小野'!F$7</f>
        <v>989.33006453135101</v>
      </c>
      <c r="AS7" s="11">
        <f>'ENe-ST_小野'!G$7</f>
        <v>989.33006453135101</v>
      </c>
      <c r="AT7" s="11">
        <f>'ENe-ST_小野'!H$7</f>
        <v>1507.37165502381</v>
      </c>
      <c r="AU7" s="11">
        <f>'ENe-ST_小野'!I$7</f>
        <v>33.649347361647102</v>
      </c>
      <c r="AV7" s="11">
        <f>'ENe-ST_小野'!J$7</f>
        <v>33.649347361647102</v>
      </c>
      <c r="AW7" s="11">
        <f>'ENe-ST_小野'!K$7</f>
        <v>57.524928344445499</v>
      </c>
      <c r="AX7" s="11">
        <f>'ENe-ST_小野'!L$7</f>
        <v>153.349703509622</v>
      </c>
    </row>
    <row r="8" spans="28:50" ht="14.25" customHeight="1">
      <c r="AC8" s="14" t="s">
        <v>74</v>
      </c>
      <c r="AD8" s="11">
        <f>Popolo_富樫!C7</f>
        <v>1057.4578513890001</v>
      </c>
      <c r="AE8" s="11">
        <f>Popolo_富樫!D7</f>
        <v>1057.4578513890001</v>
      </c>
      <c r="AF8" s="11">
        <f>Popolo_富樫!E7</f>
        <v>1904.9834914543601</v>
      </c>
      <c r="AH8" s="4" t="s">
        <v>2</v>
      </c>
      <c r="AI8" s="1">
        <f>LCEM_矢島!Q9</f>
        <v>1.2690293854079111</v>
      </c>
      <c r="AJ8" s="1">
        <f>'ENe-ST_小野'!Q9</f>
        <v>1.2632305030642477</v>
      </c>
      <c r="AK8" s="1">
        <f>Popolo_富樫!Q9</f>
        <v>1.4328034320027487</v>
      </c>
      <c r="AL8" s="1">
        <f>BEST_二宮3!Q9</f>
        <v>1.0858137336457794</v>
      </c>
      <c r="AM8" s="1">
        <f>ACSESCx_吉田!Q9</f>
        <v>1.3114585384242554</v>
      </c>
      <c r="AN8" s="1">
        <f>EnergyPlus_小野!Q9</f>
        <v>0.9870747295191572</v>
      </c>
      <c r="AQ8" s="2" t="str">
        <f t="shared" si="0"/>
        <v>Popolo</v>
      </c>
      <c r="AR8" s="11">
        <f>Popolo_富樫!F$7</f>
        <v>1011.46432199187</v>
      </c>
      <c r="AS8" s="11">
        <f>Popolo_富樫!G$7</f>
        <v>1011.46432199187</v>
      </c>
      <c r="AT8" s="11">
        <f>Popolo_富樫!H$7</f>
        <v>1506.7986697203</v>
      </c>
      <c r="AU8" s="11">
        <f>Popolo_富樫!I$7</f>
        <v>40.727593083055901</v>
      </c>
      <c r="AV8" s="11">
        <f>Popolo_富樫!J$7</f>
        <v>40.727593083055901</v>
      </c>
      <c r="AW8" s="11">
        <f>Popolo_富樫!K$7</f>
        <v>57.398601070919497</v>
      </c>
      <c r="AX8" s="11">
        <f>Popolo_富樫!L$7</f>
        <v>142.24674494159501</v>
      </c>
    </row>
    <row r="9" spans="28:50" ht="14.25" customHeight="1">
      <c r="AC9" s="14" t="s">
        <v>75</v>
      </c>
      <c r="AD9" s="11">
        <f>BEST_二宮3!C7</f>
        <v>1070.191116</v>
      </c>
      <c r="AE9" s="11">
        <f>BEST_二宮3!D7</f>
        <v>1070.191116</v>
      </c>
      <c r="AF9" s="11">
        <f>BEST_二宮3!E7</f>
        <v>1897.2</v>
      </c>
      <c r="AH9" s="4" t="s">
        <v>3</v>
      </c>
      <c r="AI9" s="1">
        <f>LCEM_矢島!Q10</f>
        <v>1.2976396457149775</v>
      </c>
      <c r="AJ9" s="1">
        <f>'ENe-ST_小野'!Q10</f>
        <v>1.3017847328391228</v>
      </c>
      <c r="AK9" s="1">
        <f>Popolo_富樫!Q10</f>
        <v>1.4535870174299927</v>
      </c>
      <c r="AL9" s="1">
        <f>BEST_二宮3!Q10</f>
        <v>1.102498748990032</v>
      </c>
      <c r="AM9" s="1">
        <f>ACSESCx_吉田!Q10</f>
        <v>1.3366525934464022</v>
      </c>
      <c r="AN9" s="1">
        <f>EnergyPlus_小野!Q10</f>
        <v>1.0044138073743394</v>
      </c>
      <c r="AQ9" s="2" t="str">
        <f t="shared" si="0"/>
        <v>BEST</v>
      </c>
      <c r="AR9" s="11">
        <f>BEST_二宮3!F$7</f>
        <v>996.97482560000003</v>
      </c>
      <c r="AS9" s="11">
        <f>BEST_二宮3!G$7</f>
        <v>996.97482560000003</v>
      </c>
      <c r="AT9" s="11">
        <f>BEST_二宮3!H$7</f>
        <v>1496.9406120000001</v>
      </c>
      <c r="AU9" s="11">
        <f>BEST_二宮3!I$7</f>
        <v>34.9951632</v>
      </c>
      <c r="AV9" s="11">
        <f>BEST_二宮3!J$7</f>
        <v>34.9951632</v>
      </c>
      <c r="AW9" s="11">
        <f>BEST_二宮3!K$7</f>
        <v>57.555696000000005</v>
      </c>
      <c r="AX9" s="11">
        <f>BEST_二宮3!L$7</f>
        <v>157.78611360000002</v>
      </c>
    </row>
    <row r="10" spans="28:50" ht="14.25" customHeight="1">
      <c r="AC10" s="14" t="s">
        <v>76</v>
      </c>
      <c r="AD10" s="11">
        <f>ACSESCx_吉田!C7</f>
        <v>1079.9880000000001</v>
      </c>
      <c r="AE10" s="11">
        <f>ACSESCx_吉田!D7</f>
        <v>1079.9880000000001</v>
      </c>
      <c r="AF10" s="11">
        <f>ACSESCx_吉田!E7</f>
        <v>1897.2</v>
      </c>
      <c r="AH10" s="4" t="s">
        <v>4</v>
      </c>
      <c r="AI10" s="1">
        <f>LCEM_矢島!Q11</f>
        <v>1.2330400128138388</v>
      </c>
      <c r="AJ10" s="1">
        <f>'ENe-ST_小野'!Q11</f>
        <v>1.2339977058785381</v>
      </c>
      <c r="AK10" s="1">
        <f>Popolo_富樫!Q11</f>
        <v>1.379095037699634</v>
      </c>
      <c r="AL10" s="1">
        <f>BEST_二宮3!Q11</f>
        <v>1.0528499902822939</v>
      </c>
      <c r="AM10" s="1">
        <f>ACSESCx_吉田!Q11</f>
        <v>1.2669590660312571</v>
      </c>
      <c r="AN10" s="1">
        <f>EnergyPlus_小野!Q11</f>
        <v>0.96506008788749786</v>
      </c>
      <c r="AQ10" s="2" t="str">
        <f>AC10</f>
        <v>ACSES</v>
      </c>
      <c r="AR10" s="11">
        <f>ACSESCx_吉田!F$7</f>
        <v>970.6</v>
      </c>
      <c r="AS10" s="11">
        <f>ACSESCx_吉田!G$7</f>
        <v>970.6</v>
      </c>
      <c r="AT10" s="11">
        <f>ACSESCx_吉田!H$7</f>
        <v>1450</v>
      </c>
      <c r="AU10" s="11">
        <f>ACSESCx_吉田!I$7</f>
        <v>34.81</v>
      </c>
      <c r="AV10" s="11">
        <f>ACSESCx_吉田!J$7</f>
        <v>34.81</v>
      </c>
      <c r="AW10" s="11">
        <f>ACSESCx_吉田!K$7</f>
        <v>57.7</v>
      </c>
      <c r="AX10" s="11">
        <f>ACSESCx_吉田!L$7</f>
        <v>154.80000000000001</v>
      </c>
    </row>
    <row r="11" spans="28:50" ht="14.25" customHeight="1">
      <c r="AC11" s="16" t="s">
        <v>77</v>
      </c>
      <c r="AD11" s="11">
        <f>EnergyPlus_小野!C7</f>
        <v>1091.2586073641642</v>
      </c>
      <c r="AE11" s="11">
        <f>EnergyPlus_小野!D7</f>
        <v>1091.2586073641642</v>
      </c>
      <c r="AF11" s="11">
        <f>EnergyPlus_小野!E7</f>
        <v>1917.750070127167</v>
      </c>
      <c r="AH11" s="4" t="s">
        <v>5</v>
      </c>
      <c r="AI11" s="1">
        <f>LCEM_矢島!Q12</f>
        <v>1.1309959896510671</v>
      </c>
      <c r="AJ11" s="1">
        <f>'ENe-ST_小野'!Q12</f>
        <v>1.1202418264631357</v>
      </c>
      <c r="AK11" s="1" t="e">
        <f>NA()</f>
        <v>#N/A</v>
      </c>
      <c r="AL11" s="1">
        <f>BEST_二宮3!Q12</f>
        <v>1.0079054470162379</v>
      </c>
      <c r="AM11" s="1">
        <f>ACSESCx_吉田!Q12</f>
        <v>1.2082733991369479</v>
      </c>
      <c r="AN11" s="1">
        <f>EnergyPlus_小野!Q12</f>
        <v>0.9870747295191572</v>
      </c>
      <c r="AQ11" s="1" t="s">
        <v>77</v>
      </c>
      <c r="AR11" s="11">
        <f>EnergyPlus_小野!F7</f>
        <v>1011.2127288926218</v>
      </c>
      <c r="AS11" s="11">
        <f>EnergyPlus_小野!G7</f>
        <v>1011.2127288926218</v>
      </c>
      <c r="AT11" s="11">
        <f>EnergyPlus_小野!H7</f>
        <v>2219.6601958368765</v>
      </c>
      <c r="AU11" s="11">
        <f>EnergyPlus_小野!I7</f>
        <v>0</v>
      </c>
      <c r="AV11" s="11">
        <f>EnergyPlus_小野!J7</f>
        <v>0</v>
      </c>
      <c r="AW11" s="11">
        <f>EnergyPlus_小野!K7</f>
        <v>0</v>
      </c>
      <c r="AX11" s="11">
        <f>EnergyPlus_小野!L7</f>
        <v>149.12304</v>
      </c>
    </row>
    <row r="12" spans="28:50" ht="14.25" customHeight="1">
      <c r="AB12" s="1" t="s">
        <v>71</v>
      </c>
      <c r="AC12" s="2"/>
      <c r="AD12" s="11"/>
      <c r="AE12" s="11"/>
      <c r="AF12" s="11"/>
      <c r="AR12" s="11"/>
      <c r="AS12" s="11"/>
      <c r="AT12" s="11"/>
      <c r="AU12" s="11"/>
      <c r="AV12" s="11"/>
      <c r="AW12" s="11"/>
      <c r="AX12" s="11"/>
    </row>
    <row r="13" spans="28:50" ht="14.25" customHeight="1">
      <c r="AB13" s="1" t="s">
        <v>23</v>
      </c>
      <c r="AC13" s="2" t="str">
        <f>$AC$6</f>
        <v>LCEM</v>
      </c>
      <c r="AD13" s="11">
        <f>LCEM_矢島!C8</f>
        <v>1115.7215006908889</v>
      </c>
      <c r="AE13" s="11">
        <f>LCEM_矢島!D8</f>
        <v>1115.7215006908889</v>
      </c>
      <c r="AF13" s="11">
        <f>LCEM_矢島!E8</f>
        <v>1958.7606666129248</v>
      </c>
    </row>
    <row r="14" spans="28:50" ht="14.25" customHeight="1">
      <c r="AC14" s="2" t="str">
        <f>$AC$7</f>
        <v>ENe-ST</v>
      </c>
      <c r="AD14" s="11">
        <f>'ENe-ST_小野'!C8</f>
        <v>1079.9880000000001</v>
      </c>
      <c r="AE14" s="11">
        <f>'ENe-ST_小野'!D8</f>
        <v>1079.9880000000001</v>
      </c>
      <c r="AF14" s="11">
        <f>'ENe-ST_小野'!E8</f>
        <v>1897.2</v>
      </c>
      <c r="AI14" s="2"/>
      <c r="AJ14" s="2"/>
      <c r="AK14" s="2"/>
      <c r="AL14" s="2"/>
      <c r="AM14" s="2"/>
      <c r="AN14" s="2"/>
    </row>
    <row r="15" spans="28:50" ht="14.25" customHeight="1">
      <c r="AC15" s="2" t="str">
        <f>$AC$8</f>
        <v>Popolo</v>
      </c>
      <c r="AD15" s="11">
        <f>Popolo_富樫!C8</f>
        <v>1101.4604162023199</v>
      </c>
      <c r="AE15" s="11">
        <f>Popolo_富樫!D8</f>
        <v>1101.4604162023199</v>
      </c>
      <c r="AF15" s="11">
        <f>Popolo_富樫!E8</f>
        <v>1944.48691726176</v>
      </c>
      <c r="AI15" s="5" t="s">
        <v>7</v>
      </c>
      <c r="AJ15" s="5" t="s">
        <v>7</v>
      </c>
      <c r="AK15" s="5" t="s">
        <v>7</v>
      </c>
      <c r="AL15" s="5" t="s">
        <v>7</v>
      </c>
      <c r="AM15" s="5" t="s">
        <v>7</v>
      </c>
      <c r="AN15" s="15"/>
      <c r="AR15" s="1" t="s">
        <v>39</v>
      </c>
      <c r="AS15" s="1" t="s">
        <v>40</v>
      </c>
      <c r="AT15" s="1" t="s">
        <v>41</v>
      </c>
    </row>
    <row r="16" spans="28:50" ht="14.25" customHeight="1">
      <c r="AC16" s="2" t="str">
        <f>$AC$9</f>
        <v>BEST</v>
      </c>
      <c r="AD16" s="11">
        <f>BEST_二宮3!C8</f>
        <v>1082.1195</v>
      </c>
      <c r="AE16" s="11">
        <f>BEST_二宮3!D8</f>
        <v>1082.1195</v>
      </c>
      <c r="AF16" s="11">
        <f>BEST_二宮3!E8</f>
        <v>1897.2</v>
      </c>
      <c r="AI16" s="5" t="s">
        <v>21</v>
      </c>
      <c r="AJ16" s="5" t="s">
        <v>21</v>
      </c>
      <c r="AK16" s="5" t="s">
        <v>21</v>
      </c>
      <c r="AL16" s="5" t="s">
        <v>21</v>
      </c>
      <c r="AM16" s="5" t="s">
        <v>21</v>
      </c>
      <c r="AN16" s="15"/>
      <c r="AP16" s="2" t="str">
        <f>$AC$6</f>
        <v>LCEM</v>
      </c>
      <c r="AQ16" s="1" t="s">
        <v>42</v>
      </c>
      <c r="AR16" s="11">
        <f>LCEM_矢島!F$7</f>
        <v>1043.0495602376161</v>
      </c>
      <c r="AS16" s="11">
        <f>LCEM_矢島!G$7</f>
        <v>1043.0495602376161</v>
      </c>
      <c r="AT16" s="11">
        <f>LCEM_矢島!H$7</f>
        <v>1546.5041513435572</v>
      </c>
    </row>
    <row r="17" spans="2:46" ht="14.25" customHeight="1">
      <c r="AC17" s="2" t="str">
        <f>$AC$10</f>
        <v>ACSES</v>
      </c>
      <c r="AD17" s="11">
        <f>ACSESCx_吉田!C8</f>
        <v>1080</v>
      </c>
      <c r="AE17" s="11">
        <f>ACSESCx_吉田!D8</f>
        <v>1080</v>
      </c>
      <c r="AF17" s="11">
        <f>ACSESCx_吉田!E8</f>
        <v>1899</v>
      </c>
      <c r="AH17" s="4" t="s">
        <v>0</v>
      </c>
      <c r="AI17" s="11">
        <f>LCEM_矢島!$R$7</f>
        <v>3632.6032718187894</v>
      </c>
      <c r="AJ17" s="11">
        <f>'ENe-ST_小野'!$R$7</f>
        <v>3486.0317840865118</v>
      </c>
      <c r="AK17" s="11">
        <f>Popolo_富樫!$R$7</f>
        <v>3529.7273137040402</v>
      </c>
      <c r="AL17" s="11">
        <f>BEST_二宮3!$R$7</f>
        <v>3490.8902631999999</v>
      </c>
      <c r="AM17" s="11">
        <f>ACSESCx_吉田!$R$7</f>
        <v>3391.2</v>
      </c>
      <c r="AN17" s="11">
        <f>EnergyPlus_小野!R7</f>
        <v>4242.0856536221199</v>
      </c>
      <c r="AP17" s="2"/>
      <c r="AQ17" s="1" t="s">
        <v>23</v>
      </c>
      <c r="AR17" s="11">
        <f>LCEM_矢島!F$8</f>
        <v>587.02628959814956</v>
      </c>
      <c r="AS17" s="11">
        <f>LCEM_矢島!G$8</f>
        <v>587.02628959814956</v>
      </c>
      <c r="AT17" s="11">
        <f>LCEM_矢島!H$8</f>
        <v>1399.8023713074019</v>
      </c>
    </row>
    <row r="18" spans="2:46" ht="14.25" customHeight="1">
      <c r="AC18" s="2" t="str">
        <f>AC11</f>
        <v>EnergyPlus</v>
      </c>
      <c r="AD18" s="11">
        <f>EnergyPlus_小野!C8</f>
        <v>1091.2586073641642</v>
      </c>
      <c r="AE18" s="11">
        <f>EnergyPlus_小野!D8</f>
        <v>1091.2586073641642</v>
      </c>
      <c r="AF18" s="11">
        <f>EnergyPlus_小野!E8</f>
        <v>1917.750070127167</v>
      </c>
      <c r="AH18" s="4" t="s">
        <v>1</v>
      </c>
      <c r="AI18" s="11">
        <f>LCEM_矢島!$R$8</f>
        <v>2573.8549505037008</v>
      </c>
      <c r="AJ18" s="11">
        <f>'ENe-ST_小野'!$R$8</f>
        <v>2667.2881397700562</v>
      </c>
      <c r="AK18" s="11">
        <f>Popolo_富樫!$R$8</f>
        <v>2684.8371247024797</v>
      </c>
      <c r="AL18" s="11">
        <f>BEST_二宮3!$R$8</f>
        <v>2687.6380288</v>
      </c>
      <c r="AM18" s="11">
        <f>ACSESCx_吉田!$R$8</f>
        <v>2366.6</v>
      </c>
      <c r="AN18" s="11">
        <f>EnergyPlus_小野!R8</f>
        <v>3939.172315599073</v>
      </c>
      <c r="AP18" s="2" t="s">
        <v>28</v>
      </c>
    </row>
    <row r="19" spans="2:46" ht="14.25" customHeight="1">
      <c r="AB19" s="1" t="s">
        <v>71</v>
      </c>
      <c r="AC19" s="2"/>
      <c r="AD19" s="11"/>
      <c r="AE19" s="11"/>
      <c r="AF19" s="11"/>
      <c r="AH19" s="4" t="s">
        <v>2</v>
      </c>
      <c r="AI19" s="11">
        <f>LCEM_矢島!$R$9</f>
        <v>910.04377457844214</v>
      </c>
      <c r="AJ19" s="11">
        <f>'ENe-ST_小野'!$R$9</f>
        <v>839.50360244992601</v>
      </c>
      <c r="AK19" s="11">
        <f>Popolo_富樫!$R$9</f>
        <v>746.865324085162</v>
      </c>
      <c r="AL19" s="11">
        <f>BEST_二宮3!$R$9</f>
        <v>1007.410608</v>
      </c>
      <c r="AM19" s="11">
        <f>ACSESCx_吉田!$R$9</f>
        <v>812.4</v>
      </c>
      <c r="AN19" s="11">
        <f>EnergyPlus_小野!R9</f>
        <v>1201.4505440795895</v>
      </c>
      <c r="AP19" s="2" t="str">
        <f>$AC$7</f>
        <v>ENe-ST</v>
      </c>
      <c r="AQ19" s="1" t="s">
        <v>42</v>
      </c>
      <c r="AR19" s="11">
        <f>'ENe-ST_小野'!F$7</f>
        <v>989.33006453135101</v>
      </c>
      <c r="AS19" s="11">
        <f>'ENe-ST_小野'!G$7</f>
        <v>989.33006453135101</v>
      </c>
      <c r="AT19" s="11">
        <f>'ENe-ST_小野'!H$7</f>
        <v>1507.37165502381</v>
      </c>
    </row>
    <row r="20" spans="2:46" ht="14.25" customHeight="1">
      <c r="AB20" s="1" t="s">
        <v>24</v>
      </c>
      <c r="AC20" s="2" t="str">
        <f>$AC$6</f>
        <v>LCEM</v>
      </c>
      <c r="AD20" s="11">
        <f>LCEM_矢島!C9</f>
        <v>638.3784428585119</v>
      </c>
      <c r="AE20" s="11">
        <f>LCEM_矢島!D9</f>
        <v>638.3784428585119</v>
      </c>
      <c r="AF20" s="11">
        <f>LCEM_矢島!E9</f>
        <v>0</v>
      </c>
      <c r="AH20" s="4" t="s">
        <v>3</v>
      </c>
      <c r="AI20" s="11">
        <f>LCEM_矢島!$R$10</f>
        <v>903.30858063045196</v>
      </c>
      <c r="AJ20" s="11">
        <f>'ENe-ST_小野'!$R$10</f>
        <v>839.50360244992601</v>
      </c>
      <c r="AK20" s="11">
        <f>Popolo_富樫!$R$10</f>
        <v>743.35204464183005</v>
      </c>
      <c r="AL20" s="11">
        <f>BEST_二宮3!$R$10</f>
        <v>1007.410608</v>
      </c>
      <c r="AM20" s="11">
        <f>ACSESCx_吉田!$R$10</f>
        <v>812.4</v>
      </c>
      <c r="AN20" s="11">
        <f>EnergyPlus_小野!R10</f>
        <v>1193.4218497233976</v>
      </c>
      <c r="AP20" s="2"/>
      <c r="AQ20" s="1" t="s">
        <v>23</v>
      </c>
      <c r="AR20" s="11">
        <f>'ENe-ST_小野'!F$8</f>
        <v>654.08130888240805</v>
      </c>
      <c r="AS20" s="11">
        <f>'ENe-ST_小野'!G$8</f>
        <v>654.08130888240805</v>
      </c>
      <c r="AT20" s="11">
        <f>'ENe-ST_小野'!H$8</f>
        <v>1359.1255220052401</v>
      </c>
    </row>
    <row r="21" spans="2:46" ht="14.25" customHeight="1">
      <c r="AC21" s="2" t="str">
        <f>$AC$7</f>
        <v>ENe-ST</v>
      </c>
      <c r="AD21" s="11">
        <f>'ENe-ST_小野'!C9</f>
        <v>608.81183999999996</v>
      </c>
      <c r="AE21" s="11">
        <f>'ENe-ST_小野'!D9</f>
        <v>608.81183999999996</v>
      </c>
      <c r="AF21" s="11">
        <f>'ENe-ST_小野'!E9</f>
        <v>0</v>
      </c>
      <c r="AH21" s="4" t="s">
        <v>4</v>
      </c>
      <c r="AI21" s="11">
        <f>LCEM_矢島!$R$11</f>
        <v>919.24370068076439</v>
      </c>
      <c r="AJ21" s="11">
        <f>'ENe-ST_小野'!$R$11</f>
        <v>839.50360244992601</v>
      </c>
      <c r="AK21" s="11">
        <f>Popolo_富樫!$R$11</f>
        <v>756.61732391091402</v>
      </c>
      <c r="AL21" s="11">
        <f>BEST_二宮3!$R$11</f>
        <v>1007.4361792</v>
      </c>
      <c r="AM21" s="11">
        <f>ACSESCx_吉田!$R$11</f>
        <v>812.4</v>
      </c>
      <c r="AN21" s="11">
        <f>EnergyPlus_小野!R11</f>
        <v>1211.0314570985106</v>
      </c>
      <c r="AP21" s="2" t="s">
        <v>28</v>
      </c>
    </row>
    <row r="22" spans="2:46" ht="14.25" customHeight="1">
      <c r="B22" s="1" t="s">
        <v>56</v>
      </c>
      <c r="L22" s="1" t="s">
        <v>57</v>
      </c>
      <c r="AC22" s="2" t="str">
        <f>$AC$8</f>
        <v>Popolo</v>
      </c>
      <c r="AD22" s="11">
        <f>Popolo_富樫!C9</f>
        <v>624.26654200218297</v>
      </c>
      <c r="AE22" s="11">
        <f>Popolo_富樫!D9</f>
        <v>624.26654200218297</v>
      </c>
      <c r="AF22" s="11">
        <f>Popolo_富樫!E9</f>
        <v>0</v>
      </c>
      <c r="AH22" s="4" t="s">
        <v>5</v>
      </c>
      <c r="AI22" s="11">
        <f>LCEM_矢島!$R$12</f>
        <v>1003.4663284650453</v>
      </c>
      <c r="AJ22" s="11">
        <f>'ENe-ST_小野'!$R$12</f>
        <v>890.5807474231201</v>
      </c>
      <c r="AK22" s="11" t="e">
        <f>NA()</f>
        <v>#N/A</v>
      </c>
      <c r="AL22" s="11">
        <f>BEST_二宮3!$R$12</f>
        <v>1039.9867960000001</v>
      </c>
      <c r="AM22" s="11">
        <f>ACSESCx_吉田!$R$12</f>
        <v>834.3</v>
      </c>
      <c r="AN22" s="11">
        <f>EnergyPlus_小野!R12</f>
        <v>1201.4505440795895</v>
      </c>
      <c r="AP22" s="2" t="str">
        <f>$AC$8</f>
        <v>Popolo</v>
      </c>
      <c r="AQ22" s="1" t="s">
        <v>42</v>
      </c>
      <c r="AR22" s="11">
        <f>Popolo_富樫!F$7</f>
        <v>1011.46432199187</v>
      </c>
      <c r="AS22" s="11">
        <f>Popolo_富樫!G$7</f>
        <v>1011.46432199187</v>
      </c>
      <c r="AT22" s="11">
        <f>Popolo_富樫!H$7</f>
        <v>1506.7986697203</v>
      </c>
    </row>
    <row r="23" spans="2:46" ht="14.25" customHeight="1">
      <c r="AC23" s="2" t="str">
        <f>$AC$9</f>
        <v>BEST</v>
      </c>
      <c r="AD23" s="11">
        <f>BEST_二宮3!C9</f>
        <v>610.93807199999992</v>
      </c>
      <c r="AE23" s="11">
        <f>BEST_二宮3!D9</f>
        <v>610.93807199999992</v>
      </c>
      <c r="AF23" s="11">
        <f>BEST_二宮3!E9</f>
        <v>0</v>
      </c>
      <c r="AP23" s="2"/>
      <c r="AQ23" s="1" t="s">
        <v>23</v>
      </c>
      <c r="AR23" s="11">
        <f>Popolo_富樫!F$8</f>
        <v>639.94121091297495</v>
      </c>
      <c r="AS23" s="11">
        <f>Popolo_富樫!G$8</f>
        <v>639.94121091297495</v>
      </c>
      <c r="AT23" s="11">
        <f>Popolo_富樫!H$8</f>
        <v>1404.9547028765301</v>
      </c>
    </row>
    <row r="24" spans="2:46" ht="14.25" customHeight="1">
      <c r="AC24" s="2" t="str">
        <f>$AC$10</f>
        <v>ACSES</v>
      </c>
      <c r="AD24" s="11">
        <f>ACSESCx_吉田!C9</f>
        <v>608.81183999999996</v>
      </c>
      <c r="AE24" s="11">
        <f>ACSESCx_吉田!D9</f>
        <v>608.81183999999996</v>
      </c>
      <c r="AF24" s="11">
        <f>ACSESCx_吉田!E9</f>
        <v>0</v>
      </c>
      <c r="AP24" s="2" t="s">
        <v>44</v>
      </c>
    </row>
    <row r="25" spans="2:46" ht="14.25" customHeight="1">
      <c r="AC25" s="2" t="str">
        <f>AC18</f>
        <v>EnergyPlus</v>
      </c>
      <c r="AD25" s="11">
        <f>EnergyPlus_小野!C9</f>
        <v>615.04007307020288</v>
      </c>
      <c r="AE25" s="11">
        <f>EnergyPlus_小野!D9</f>
        <v>615.04007307020288</v>
      </c>
      <c r="AF25" s="11">
        <f>EnergyPlus_小野!E9</f>
        <v>0</v>
      </c>
      <c r="AP25" s="2" t="str">
        <f>$AC$9</f>
        <v>BEST</v>
      </c>
      <c r="AQ25" s="1" t="s">
        <v>42</v>
      </c>
      <c r="AR25" s="11">
        <f>BEST_二宮3!F$7</f>
        <v>996.97482560000003</v>
      </c>
      <c r="AS25" s="11">
        <f>BEST_二宮3!G$7</f>
        <v>996.97482560000003</v>
      </c>
      <c r="AT25" s="11">
        <f>BEST_二宮3!H$7</f>
        <v>1496.9406120000001</v>
      </c>
    </row>
    <row r="26" spans="2:46" ht="14.25" customHeight="1">
      <c r="AB26" s="1" t="s">
        <v>71</v>
      </c>
      <c r="AC26" s="2"/>
      <c r="AD26" s="11"/>
      <c r="AE26" s="11"/>
      <c r="AF26" s="11"/>
      <c r="AI26" s="5" t="s">
        <v>7</v>
      </c>
      <c r="AJ26" s="5" t="s">
        <v>7</v>
      </c>
      <c r="AK26" s="5" t="s">
        <v>7</v>
      </c>
      <c r="AL26" s="5" t="s">
        <v>7</v>
      </c>
      <c r="AM26" s="5" t="s">
        <v>7</v>
      </c>
      <c r="AN26" s="15"/>
      <c r="AP26" s="2"/>
      <c r="AQ26" s="1" t="s">
        <v>23</v>
      </c>
      <c r="AR26" s="11">
        <f>BEST_二宮3!F$8</f>
        <v>665.16683839999996</v>
      </c>
      <c r="AS26" s="11">
        <f>BEST_二宮3!G$8</f>
        <v>665.16683839999996</v>
      </c>
      <c r="AT26" s="11">
        <f>BEST_二宮3!H$8</f>
        <v>1357.3043520000001</v>
      </c>
    </row>
    <row r="27" spans="2:46" ht="14.25" customHeight="1">
      <c r="AB27" s="1" t="s">
        <v>26</v>
      </c>
      <c r="AC27" s="2" t="str">
        <f>$AC$6</f>
        <v>LCEM</v>
      </c>
      <c r="AD27" s="11">
        <f>LCEM_矢島!C10</f>
        <v>634.39805942088219</v>
      </c>
      <c r="AE27" s="11">
        <f>LCEM_矢島!D10</f>
        <v>634.39805942088219</v>
      </c>
      <c r="AF27" s="11">
        <f>LCEM_矢島!E10</f>
        <v>0</v>
      </c>
      <c r="AI27" s="5" t="s">
        <v>34</v>
      </c>
      <c r="AJ27" s="5" t="s">
        <v>34</v>
      </c>
      <c r="AK27" s="5" t="s">
        <v>34</v>
      </c>
      <c r="AL27" s="5" t="s">
        <v>34</v>
      </c>
      <c r="AM27" s="5" t="s">
        <v>34</v>
      </c>
      <c r="AN27" s="15"/>
      <c r="AP27" s="2" t="s">
        <v>28</v>
      </c>
    </row>
    <row r="28" spans="2:46" ht="14.25" customHeight="1">
      <c r="AC28" s="2" t="str">
        <f>$AC$7</f>
        <v>ENe-ST</v>
      </c>
      <c r="AD28" s="11">
        <f>'ENe-ST_小野'!C10</f>
        <v>608.81183999999996</v>
      </c>
      <c r="AE28" s="11">
        <f>'ENe-ST_小野'!D10</f>
        <v>608.81183999999996</v>
      </c>
      <c r="AF28" s="11">
        <f>'ENe-ST_小野'!E10</f>
        <v>0</v>
      </c>
      <c r="AH28" s="4" t="s">
        <v>0</v>
      </c>
      <c r="AI28" s="11">
        <f>LCEM_矢島!$S$7</f>
        <v>115.03966964710915</v>
      </c>
      <c r="AJ28" s="11">
        <f>'ENe-ST_小野'!$S$7</f>
        <v>124.8236230677397</v>
      </c>
      <c r="AK28" s="11">
        <f>Popolo_富樫!$S$7</f>
        <v>138.8537872370313</v>
      </c>
      <c r="AL28" s="11">
        <f>BEST_二宮3!$S$7</f>
        <v>127.5460224</v>
      </c>
      <c r="AM28" s="11">
        <f>ACSESCx_吉田!$S$7</f>
        <v>127.32000000000001</v>
      </c>
      <c r="AN28" s="11">
        <f>EnergyPlus_小野!S7</f>
        <v>0</v>
      </c>
      <c r="AP28" s="2" t="str">
        <f>$AC$10</f>
        <v>ACSES</v>
      </c>
      <c r="AQ28" s="1" t="s">
        <v>42</v>
      </c>
      <c r="AR28" s="11">
        <f>ACSESCx_吉田!F$7</f>
        <v>970.6</v>
      </c>
      <c r="AS28" s="11">
        <f>ACSESCx_吉田!G$7</f>
        <v>970.6</v>
      </c>
      <c r="AT28" s="11">
        <f>ACSESCx_吉田!H$7</f>
        <v>1450</v>
      </c>
    </row>
    <row r="29" spans="2:46" ht="14.25" customHeight="1">
      <c r="AC29" s="2" t="str">
        <f>$AC$8</f>
        <v>Popolo</v>
      </c>
      <c r="AD29" s="11">
        <f>Popolo_富樫!C10</f>
        <v>622.05564214536196</v>
      </c>
      <c r="AE29" s="11">
        <f>Popolo_富樫!D10</f>
        <v>622.05564214536196</v>
      </c>
      <c r="AF29" s="11">
        <f>Popolo_富樫!E10</f>
        <v>0</v>
      </c>
      <c r="AH29" s="4" t="s">
        <v>1</v>
      </c>
      <c r="AI29" s="11">
        <f>LCEM_矢島!$S$8</f>
        <v>115.03966964710915</v>
      </c>
      <c r="AJ29" s="11">
        <f>'ENe-ST_小野'!$S$8</f>
        <v>124.8236230677397</v>
      </c>
      <c r="AK29" s="11">
        <f>Popolo_富樫!$S$8</f>
        <v>138.8537872370313</v>
      </c>
      <c r="AL29" s="11">
        <f>BEST_二宮3!$S$8</f>
        <v>127.5460224</v>
      </c>
      <c r="AM29" s="11">
        <f>ACSESCx_吉田!$S$8</f>
        <v>127.32000000000001</v>
      </c>
      <c r="AN29" s="11">
        <f>EnergyPlus_小野!S8</f>
        <v>0</v>
      </c>
      <c r="AP29" s="2"/>
      <c r="AQ29" s="1" t="s">
        <v>23</v>
      </c>
      <c r="AR29" s="11">
        <f>ACSESCx_吉田!F$8</f>
        <v>528.29999999999995</v>
      </c>
      <c r="AS29" s="11">
        <f>ACSESCx_吉田!G$8</f>
        <v>528.29999999999995</v>
      </c>
      <c r="AT29" s="11">
        <f>ACSESCx_吉田!H$8</f>
        <v>1310</v>
      </c>
    </row>
    <row r="30" spans="2:46" ht="14.25" customHeight="1">
      <c r="AC30" s="2" t="str">
        <f>$AC$9</f>
        <v>BEST</v>
      </c>
      <c r="AD30" s="11">
        <f>BEST_二宮3!C10</f>
        <v>610.93807199999992</v>
      </c>
      <c r="AE30" s="11">
        <f>BEST_二宮3!D10</f>
        <v>610.93807199999992</v>
      </c>
      <c r="AF30" s="11">
        <f>BEST_二宮3!E10</f>
        <v>0</v>
      </c>
      <c r="AH30" s="4" t="s">
        <v>2</v>
      </c>
      <c r="AI30" s="11">
        <f>LCEM_矢島!$S$9</f>
        <v>52.881941133061147</v>
      </c>
      <c r="AJ30" s="11">
        <f>'ENe-ST_小野'!$S$9</f>
        <v>67.298694723294204</v>
      </c>
      <c r="AK30" s="11">
        <f>Popolo_富樫!$S$9</f>
        <v>81.455186166111801</v>
      </c>
      <c r="AL30" s="11">
        <f>BEST_二宮3!$S$9</f>
        <v>69.990326400000001</v>
      </c>
      <c r="AM30" s="11">
        <f>ACSESCx_吉田!$S$9</f>
        <v>69.62</v>
      </c>
      <c r="AN30" s="11">
        <f>EnergyPlus_小野!S9</f>
        <v>0</v>
      </c>
      <c r="AP30" s="2"/>
      <c r="AR30" s="11"/>
      <c r="AS30" s="11"/>
      <c r="AT30" s="11"/>
    </row>
    <row r="31" spans="2:46" ht="14.25" customHeight="1">
      <c r="AC31" s="2" t="str">
        <f>$AC$10</f>
        <v>ACSES</v>
      </c>
      <c r="AD31" s="11">
        <f>ACSESCx_吉田!C10</f>
        <v>608.81183999999996</v>
      </c>
      <c r="AE31" s="11">
        <f>ACSESCx_吉田!D10</f>
        <v>608.81183999999996</v>
      </c>
      <c r="AF31" s="11">
        <f>ACSESCx_吉田!E10</f>
        <v>0</v>
      </c>
      <c r="AH31" s="4" t="s">
        <v>3</v>
      </c>
      <c r="AI31" s="11">
        <f>LCEM_矢島!$S$10</f>
        <v>52.881941133061147</v>
      </c>
      <c r="AJ31" s="11">
        <f>'ENe-ST_小野'!$S$10</f>
        <v>67.298694723294204</v>
      </c>
      <c r="AK31" s="11">
        <f>Popolo_富樫!$S$10</f>
        <v>81.455186166111801</v>
      </c>
      <c r="AL31" s="11">
        <f>BEST_二宮3!$S$10</f>
        <v>69.990326400000001</v>
      </c>
      <c r="AM31" s="11">
        <f>ACSESCx_吉田!$S$10</f>
        <v>69.62</v>
      </c>
      <c r="AN31" s="11">
        <f>EnergyPlus_小野!S10</f>
        <v>0</v>
      </c>
      <c r="AP31" s="2" t="str">
        <f>AQ11</f>
        <v>EnergyPlus</v>
      </c>
      <c r="AQ31" s="1" t="s">
        <v>42</v>
      </c>
      <c r="AR31" s="11">
        <f>AR11</f>
        <v>1011.2127288926218</v>
      </c>
      <c r="AS31" s="11">
        <f t="shared" ref="AS31:AT31" si="1">AS11</f>
        <v>1011.2127288926218</v>
      </c>
      <c r="AT31" s="11">
        <f t="shared" si="1"/>
        <v>2219.6601958368765</v>
      </c>
    </row>
    <row r="32" spans="2:46" ht="14.25" customHeight="1">
      <c r="AC32" s="2" t="str">
        <f>AC25</f>
        <v>EnergyPlus</v>
      </c>
      <c r="AD32" s="11">
        <f>EnergyPlus_小野!C10</f>
        <v>610.57828497029755</v>
      </c>
      <c r="AE32" s="11">
        <f>EnergyPlus_小野!D10</f>
        <v>610.57828497029755</v>
      </c>
      <c r="AF32" s="11">
        <f>EnergyPlus_小野!E10</f>
        <v>0</v>
      </c>
      <c r="AH32" s="4" t="s">
        <v>4</v>
      </c>
      <c r="AI32" s="11">
        <f>LCEM_矢島!$S$11</f>
        <v>52.881941133061147</v>
      </c>
      <c r="AJ32" s="11">
        <f>'ENe-ST_小野'!$S$11</f>
        <v>67.298694723294204</v>
      </c>
      <c r="AK32" s="11">
        <f>Popolo_富樫!$S$11</f>
        <v>81.455186166111801</v>
      </c>
      <c r="AL32" s="11">
        <f>BEST_二宮3!$S$11</f>
        <v>69.990326400000001</v>
      </c>
      <c r="AM32" s="11">
        <f>ACSESCx_吉田!$S$11</f>
        <v>69.62</v>
      </c>
      <c r="AN32" s="11">
        <f>EnergyPlus_小野!S11</f>
        <v>0</v>
      </c>
      <c r="AQ32" s="1" t="s">
        <v>23</v>
      </c>
      <c r="AR32" s="1">
        <f>EnergyPlus_小野!F8</f>
        <v>858.9805620826188</v>
      </c>
      <c r="AS32" s="1">
        <f>EnergyPlus_小野!G8</f>
        <v>858.9805620826188</v>
      </c>
      <c r="AT32" s="1">
        <f>EnergyPlus_小野!H8</f>
        <v>2221.2111914338357</v>
      </c>
    </row>
    <row r="33" spans="2:52" ht="14.25" customHeight="1">
      <c r="AB33" s="1" t="s">
        <v>71</v>
      </c>
      <c r="AC33" s="2"/>
      <c r="AD33" s="11"/>
      <c r="AE33" s="11"/>
      <c r="AF33" s="11"/>
      <c r="AH33" s="4" t="s">
        <v>5</v>
      </c>
      <c r="AI33" s="11">
        <f>LCEM_矢島!$S$12</f>
        <v>115.03966964710915</v>
      </c>
      <c r="AJ33" s="11">
        <f>'ENe-ST_小野'!$S$12</f>
        <v>124.8236230677397</v>
      </c>
      <c r="AK33" s="11" t="e">
        <f>NA()</f>
        <v>#N/A</v>
      </c>
      <c r="AL33" s="11">
        <f>BEST_二宮3!$S$12</f>
        <v>127.5460224</v>
      </c>
      <c r="AM33" s="11">
        <f>ACSESCx_吉田!$S$12</f>
        <v>127.32000000000001</v>
      </c>
      <c r="AN33" s="11">
        <f>EnergyPlus_小野!S12</f>
        <v>0</v>
      </c>
      <c r="AZ33" s="11"/>
    </row>
    <row r="34" spans="2:52" ht="14.25" customHeight="1">
      <c r="AB34" s="1" t="s">
        <v>27</v>
      </c>
      <c r="AC34" s="2" t="str">
        <f>$AC$6</f>
        <v>LCEM</v>
      </c>
      <c r="AD34" s="11">
        <f>LCEM_矢島!C11</f>
        <v>643.68692875773525</v>
      </c>
      <c r="AE34" s="11">
        <f>LCEM_矢島!D11</f>
        <v>643.68692875773525</v>
      </c>
      <c r="AF34" s="11">
        <f>LCEM_矢島!E11</f>
        <v>0</v>
      </c>
      <c r="AY34" s="11"/>
      <c r="AZ34" s="11"/>
    </row>
    <row r="35" spans="2:52" ht="14.25" customHeight="1">
      <c r="AC35" s="2" t="str">
        <f>$AC$7</f>
        <v>ENe-ST</v>
      </c>
      <c r="AD35" s="11">
        <f>'ENe-ST_小野'!C11</f>
        <v>608.81183999999996</v>
      </c>
      <c r="AE35" s="11">
        <f>'ENe-ST_小野'!D11</f>
        <v>608.81183999999996</v>
      </c>
      <c r="AF35" s="11">
        <f>'ENe-ST_小野'!E11</f>
        <v>0</v>
      </c>
      <c r="AR35" s="1" t="s">
        <v>39</v>
      </c>
      <c r="AS35" s="1" t="s">
        <v>40</v>
      </c>
      <c r="AT35" s="1" t="s">
        <v>41</v>
      </c>
      <c r="AX35" s="1" t="s">
        <v>53</v>
      </c>
      <c r="AY35" s="11"/>
    </row>
    <row r="36" spans="2:52" ht="14.25" customHeight="1">
      <c r="AC36" s="2" t="str">
        <f>$AC$8</f>
        <v>Popolo</v>
      </c>
      <c r="AD36" s="11">
        <f>Popolo_富樫!C11</f>
        <v>630.35518377731205</v>
      </c>
      <c r="AE36" s="11">
        <f>Popolo_富樫!D11</f>
        <v>630.35518377731205</v>
      </c>
      <c r="AF36" s="11">
        <f>Popolo_富樫!E11</f>
        <v>0</v>
      </c>
      <c r="AP36" s="2" t="str">
        <f>$AC$6</f>
        <v>LCEM</v>
      </c>
      <c r="AQ36" s="1" t="s">
        <v>42</v>
      </c>
      <c r="AR36" s="11">
        <f>LCEM_矢島!C$7</f>
        <v>1115.7211824015803</v>
      </c>
      <c r="AS36" s="11">
        <f>LCEM_矢島!D$7</f>
        <v>1115.7211824015803</v>
      </c>
      <c r="AT36" s="11">
        <f>LCEM_矢島!E$7</f>
        <v>1958.7601078242144</v>
      </c>
      <c r="AV36" s="2" t="s">
        <v>45</v>
      </c>
      <c r="AW36" s="1" t="s">
        <v>42</v>
      </c>
      <c r="AX36" s="12">
        <f>LCEM_矢島!Q$7</f>
        <v>1.0767517058592302</v>
      </c>
      <c r="AZ36" s="11"/>
    </row>
    <row r="37" spans="2:52" ht="14.25" customHeight="1">
      <c r="AC37" s="2" t="str">
        <f>$AC$9</f>
        <v>BEST</v>
      </c>
      <c r="AD37" s="11">
        <f>BEST_二宮3!C11</f>
        <v>610.95315599999992</v>
      </c>
      <c r="AE37" s="11">
        <f>BEST_二宮3!D11</f>
        <v>610.95315599999992</v>
      </c>
      <c r="AF37" s="11">
        <f>BEST_二宮3!E11</f>
        <v>0</v>
      </c>
      <c r="AI37" s="5" t="s">
        <v>7</v>
      </c>
      <c r="AJ37" s="5" t="s">
        <v>7</v>
      </c>
      <c r="AK37" s="5" t="s">
        <v>7</v>
      </c>
      <c r="AL37" s="5" t="s">
        <v>7</v>
      </c>
      <c r="AM37" s="5" t="s">
        <v>7</v>
      </c>
      <c r="AN37" s="15"/>
      <c r="AP37" s="2"/>
      <c r="AQ37" s="1" t="s">
        <v>50</v>
      </c>
      <c r="AR37" s="11">
        <f>LCEM_矢島!C$9</f>
        <v>638.3784428585119</v>
      </c>
      <c r="AS37" s="11">
        <f>LCEM_矢島!D$9</f>
        <v>638.3784428585119</v>
      </c>
      <c r="AT37" s="11">
        <f>LCEM_矢島!E$9</f>
        <v>0</v>
      </c>
      <c r="AW37" s="1" t="s">
        <v>50</v>
      </c>
      <c r="AX37" s="12">
        <f>LCEM_矢島!Q$9</f>
        <v>1.2690293854079111</v>
      </c>
      <c r="AY37" s="11"/>
      <c r="AZ37" s="11"/>
    </row>
    <row r="38" spans="2:52" ht="14.25" customHeight="1">
      <c r="AC38" s="2" t="str">
        <f>$AC$10</f>
        <v>ACSES</v>
      </c>
      <c r="AD38" s="11">
        <f>ACSESCx_吉田!C11</f>
        <v>608.81183999999996</v>
      </c>
      <c r="AE38" s="11">
        <f>ACSESCx_吉田!D11</f>
        <v>608.81183999999996</v>
      </c>
      <c r="AF38" s="11">
        <f>ACSESCx_吉田!E11</f>
        <v>0</v>
      </c>
      <c r="AI38" s="5" t="s">
        <v>13</v>
      </c>
      <c r="AJ38" s="5" t="s">
        <v>13</v>
      </c>
      <c r="AK38" s="5" t="s">
        <v>13</v>
      </c>
      <c r="AL38" s="5" t="s">
        <v>13</v>
      </c>
      <c r="AM38" s="5" t="s">
        <v>13</v>
      </c>
      <c r="AN38" s="15"/>
      <c r="AP38" s="2" t="s">
        <v>28</v>
      </c>
      <c r="AV38" s="1" t="s">
        <v>28</v>
      </c>
      <c r="AX38" s="13"/>
      <c r="AY38" s="11"/>
    </row>
    <row r="39" spans="2:52" ht="14.25" customHeight="1">
      <c r="AC39" s="2" t="str">
        <f>AC32</f>
        <v>EnergyPlus</v>
      </c>
      <c r="AD39" s="11">
        <f>EnergyPlus_小野!C11</f>
        <v>620.33723573360032</v>
      </c>
      <c r="AE39" s="11">
        <f>EnergyPlus_小野!D11</f>
        <v>620.33723573360032</v>
      </c>
      <c r="AF39" s="11">
        <f>EnergyPlus_小野!E11</f>
        <v>0</v>
      </c>
      <c r="AH39" s="4" t="s">
        <v>0</v>
      </c>
      <c r="AI39" s="11">
        <f>LCEM_矢島!$T$7</f>
        <v>143.8786134348781</v>
      </c>
      <c r="AJ39" s="11">
        <f>'ENe-ST_小野'!$T$7</f>
        <v>153.349703509622</v>
      </c>
      <c r="AK39" s="11">
        <f>Popolo_富樫!$T$7</f>
        <v>142.24674494159501</v>
      </c>
      <c r="AL39" s="11">
        <f>BEST_二宮3!$T$7</f>
        <v>157.78611360000002</v>
      </c>
      <c r="AM39" s="11">
        <f>ACSESCx_吉田!$T$7</f>
        <v>154.80000000000001</v>
      </c>
      <c r="AN39" s="11">
        <f>EnergyPlus_小野!T7</f>
        <v>149.12304</v>
      </c>
      <c r="AP39" s="2" t="str">
        <f>$AC$7</f>
        <v>ENe-ST</v>
      </c>
      <c r="AQ39" s="1" t="s">
        <v>42</v>
      </c>
      <c r="AR39" s="11">
        <f>'ENe-ST_小野'!C$7</f>
        <v>1079.9880000000001</v>
      </c>
      <c r="AS39" s="11">
        <f>'ENe-ST_小野'!D$7</f>
        <v>1079.9880000000001</v>
      </c>
      <c r="AT39" s="11">
        <f>'ENe-ST_小野'!E$7</f>
        <v>1897.2</v>
      </c>
      <c r="AV39" s="2" t="s">
        <v>46</v>
      </c>
      <c r="AW39" s="1" t="s">
        <v>42</v>
      </c>
      <c r="AX39" s="12">
        <f>'ENe-ST_小野'!Q$7</f>
        <v>1.077830745329512</v>
      </c>
      <c r="AZ39" s="11"/>
    </row>
    <row r="40" spans="2:52" ht="14.25" customHeight="1">
      <c r="L40" s="1" t="s">
        <v>58</v>
      </c>
      <c r="AB40" s="1" t="s">
        <v>71</v>
      </c>
      <c r="AC40" s="2"/>
      <c r="AD40" s="11"/>
      <c r="AE40" s="11"/>
      <c r="AF40" s="11"/>
      <c r="AH40" s="4" t="s">
        <v>1</v>
      </c>
      <c r="AI40" s="11">
        <f>LCEM_矢島!$T$8</f>
        <v>143.8786134348781</v>
      </c>
      <c r="AJ40" s="11">
        <f>'ENe-ST_小野'!$T$8</f>
        <v>153.349703509622</v>
      </c>
      <c r="AK40" s="11">
        <f>Popolo_富樫!$T$8</f>
        <v>142.24674494159501</v>
      </c>
      <c r="AL40" s="11">
        <f>BEST_二宮3!$T$8</f>
        <v>157.78611360000002</v>
      </c>
      <c r="AM40" s="11">
        <f>ACSESCx_吉田!$T$8</f>
        <v>154.80000000000001</v>
      </c>
      <c r="AN40" s="11">
        <f>EnergyPlus_小野!T8</f>
        <v>149.12304</v>
      </c>
      <c r="AP40" s="2"/>
      <c r="AQ40" s="1" t="s">
        <v>50</v>
      </c>
      <c r="AR40" s="11">
        <f>'ENe-ST_小野'!C$9</f>
        <v>608.81183999999996</v>
      </c>
      <c r="AS40" s="11">
        <f>'ENe-ST_小野'!D$9</f>
        <v>608.81183999999996</v>
      </c>
      <c r="AT40" s="11">
        <f>'ENe-ST_小野'!E$9</f>
        <v>0</v>
      </c>
      <c r="AW40" s="1" t="s">
        <v>50</v>
      </c>
      <c r="AX40" s="12">
        <f>'ENe-ST_小野'!Q$9</f>
        <v>1.2632305030642477</v>
      </c>
      <c r="AY40" s="11"/>
      <c r="AZ40" s="11"/>
    </row>
    <row r="41" spans="2:52" ht="14.25" customHeight="1">
      <c r="AB41" s="1" t="s">
        <v>25</v>
      </c>
      <c r="AC41" s="2" t="str">
        <f>$AC$6</f>
        <v>LCEM</v>
      </c>
      <c r="AD41" s="11">
        <f>LCEM_矢島!C12</f>
        <v>349.83588207022353</v>
      </c>
      <c r="AE41" s="11">
        <f>LCEM_矢島!D12</f>
        <v>349.83588207022353</v>
      </c>
      <c r="AF41" s="11">
        <f>LCEM_矢島!E12</f>
        <v>614.1718745624845</v>
      </c>
      <c r="AH41" s="4" t="s">
        <v>2</v>
      </c>
      <c r="AI41" s="11">
        <f>LCEM_矢島!$T$9</f>
        <v>43.163584030463419</v>
      </c>
      <c r="AJ41" s="11">
        <f>'ENe-ST_小野'!$T$9</f>
        <v>57.094376510942602</v>
      </c>
      <c r="AK41" s="11">
        <f>Popolo_富樫!$T$9</f>
        <v>43.071235551000797</v>
      </c>
      <c r="AL41" s="11">
        <f>BEST_二宮3!$T$9</f>
        <v>47.908228799999996</v>
      </c>
      <c r="AM41" s="11">
        <f>ACSESCx_吉田!$T$9</f>
        <v>46.43</v>
      </c>
      <c r="AN41" s="11">
        <f>EnergyPlus_小野!T9</f>
        <v>44.736912000484686</v>
      </c>
      <c r="AP41" s="2" t="s">
        <v>28</v>
      </c>
      <c r="AV41" s="1" t="s">
        <v>28</v>
      </c>
      <c r="AX41" s="13"/>
      <c r="AY41" s="11"/>
    </row>
    <row r="42" spans="2:52" ht="14.25" customHeight="1">
      <c r="AC42" s="2" t="str">
        <f>$AC$7</f>
        <v>ENe-ST</v>
      </c>
      <c r="AD42" s="11">
        <f>'ENe-ST_小野'!C12</f>
        <v>323.99639999999999</v>
      </c>
      <c r="AE42" s="11">
        <f>'ENe-ST_小野'!D12</f>
        <v>323.99639999999999</v>
      </c>
      <c r="AF42" s="11">
        <f>'ENe-ST_小野'!E12</f>
        <v>569.63088000000096</v>
      </c>
      <c r="AH42" s="4" t="s">
        <v>3</v>
      </c>
      <c r="AI42" s="11">
        <f>LCEM_矢島!$T$10</f>
        <v>21.581792015231748</v>
      </c>
      <c r="AJ42" s="11">
        <f>'ENe-ST_小野'!$T$10</f>
        <v>28.547188255471301</v>
      </c>
      <c r="AK42" s="11">
        <f>Popolo_富樫!$T$10</f>
        <v>31.083245216237799</v>
      </c>
      <c r="AL42" s="11">
        <f>BEST_二宮3!$T$10</f>
        <v>30.878004799999999</v>
      </c>
      <c r="AM42" s="11">
        <f>ACSESCx_吉田!$T$10</f>
        <v>28.93</v>
      </c>
      <c r="AN42" s="11">
        <f>EnergyPlus_小野!T10</f>
        <v>22.368456000144448</v>
      </c>
      <c r="AP42" s="2" t="str">
        <f>$AC$8</f>
        <v>Popolo</v>
      </c>
      <c r="AQ42" s="1" t="s">
        <v>42</v>
      </c>
      <c r="AR42" s="11">
        <f>Popolo_富樫!C$7</f>
        <v>1057.4578513890001</v>
      </c>
      <c r="AS42" s="11">
        <f>Popolo_富樫!D$7</f>
        <v>1057.4578513890001</v>
      </c>
      <c r="AT42" s="11">
        <f>Popolo_富樫!E$7</f>
        <v>1904.9834914543601</v>
      </c>
      <c r="AV42" s="2" t="s">
        <v>47</v>
      </c>
      <c r="AW42" s="1" t="s">
        <v>42</v>
      </c>
      <c r="AX42" s="12">
        <f>Popolo_富樫!Q$7</f>
        <v>1.054862449001883</v>
      </c>
      <c r="AZ42" s="11"/>
    </row>
    <row r="43" spans="2:52" ht="14.25" customHeight="1">
      <c r="B43" s="1" t="s">
        <v>59</v>
      </c>
      <c r="AC43" s="2" t="str">
        <f>$AC$8</f>
        <v>Popolo</v>
      </c>
      <c r="AD43" s="11">
        <f>Popolo_富樫!C12</f>
        <v>0</v>
      </c>
      <c r="AE43" s="11">
        <f>Popolo_富樫!D12</f>
        <v>0</v>
      </c>
      <c r="AF43" s="11">
        <f>Popolo_富樫!E12</f>
        <v>0</v>
      </c>
      <c r="AH43" s="4" t="s">
        <v>4</v>
      </c>
      <c r="AI43" s="11">
        <f>LCEM_矢島!$T$11</f>
        <v>71.939306717439081</v>
      </c>
      <c r="AJ43" s="11">
        <f>'ENe-ST_小野'!$T$11</f>
        <v>79.928613426908697</v>
      </c>
      <c r="AK43" s="11">
        <f>Popolo_富樫!$T$11</f>
        <v>76.085204287258506</v>
      </c>
      <c r="AL43" s="11">
        <f>BEST_二宮3!$T$11</f>
        <v>83.143683199999998</v>
      </c>
      <c r="AM43" s="11">
        <f>ACSESCx_吉田!$T$11</f>
        <v>79.040000000000006</v>
      </c>
      <c r="AN43" s="11">
        <f>EnergyPlus_小野!T11</f>
        <v>74.561520000996879</v>
      </c>
      <c r="AP43" s="2"/>
      <c r="AQ43" s="1" t="s">
        <v>50</v>
      </c>
      <c r="AR43" s="11">
        <f>Popolo_富樫!C$9</f>
        <v>624.26654200218297</v>
      </c>
      <c r="AS43" s="11">
        <f>Popolo_富樫!D$9</f>
        <v>624.26654200218297</v>
      </c>
      <c r="AT43" s="11">
        <f>Popolo_富樫!E$9</f>
        <v>0</v>
      </c>
      <c r="AW43" s="1" t="s">
        <v>50</v>
      </c>
      <c r="AX43" s="12">
        <f>Popolo_富樫!Q$9</f>
        <v>1.4328034320027487</v>
      </c>
      <c r="AY43" s="11"/>
      <c r="AZ43" s="11"/>
    </row>
    <row r="44" spans="2:52" ht="14.25" customHeight="1">
      <c r="AC44" s="2" t="str">
        <f>$AC$9</f>
        <v>BEST</v>
      </c>
      <c r="AD44" s="11">
        <f>BEST_二宮3!C12</f>
        <v>326.11950000000002</v>
      </c>
      <c r="AE44" s="11">
        <f>BEST_二宮3!D12</f>
        <v>326.11950000000002</v>
      </c>
      <c r="AF44" s="11">
        <f>BEST_二宮3!E12</f>
        <v>572.810652</v>
      </c>
      <c r="AH44" s="4" t="s">
        <v>5</v>
      </c>
      <c r="AI44" s="11">
        <f>LCEM_矢島!$T$12</f>
        <v>43.163584030463419</v>
      </c>
      <c r="AJ44" s="11">
        <f>'ENe-ST_小野'!$T$12</f>
        <v>71.524943552271907</v>
      </c>
      <c r="AK44" s="11" t="e">
        <f>NA()</f>
        <v>#N/A</v>
      </c>
      <c r="AL44" s="11">
        <f>BEST_二宮3!$T$12</f>
        <v>47.908228799999996</v>
      </c>
      <c r="AM44" s="11">
        <f>ACSESCx_吉田!$T$12</f>
        <v>46.43</v>
      </c>
      <c r="AN44" s="11">
        <f>EnergyPlus_小野!T12</f>
        <v>44.736912000484686</v>
      </c>
      <c r="AP44" s="2" t="s">
        <v>43</v>
      </c>
      <c r="AV44" s="1" t="s">
        <v>44</v>
      </c>
      <c r="AX44" s="13"/>
      <c r="AY44" s="11"/>
    </row>
    <row r="45" spans="2:52" ht="14.25" customHeight="1">
      <c r="AC45" s="2" t="str">
        <f>$AC$10</f>
        <v>ACSES</v>
      </c>
      <c r="AD45" s="11">
        <f>ACSESCx_吉田!C12</f>
        <v>324.10000000000002</v>
      </c>
      <c r="AE45" s="11">
        <f>ACSESCx_吉田!D12</f>
        <v>324.10000000000002</v>
      </c>
      <c r="AF45" s="11">
        <f>ACSESCx_吉田!E12</f>
        <v>569.79999999999995</v>
      </c>
      <c r="AP45" s="2" t="str">
        <f>$AC$9</f>
        <v>BEST</v>
      </c>
      <c r="AQ45" s="1" t="s">
        <v>42</v>
      </c>
      <c r="AR45" s="11">
        <f>BEST_二宮3!C$7</f>
        <v>1070.191116</v>
      </c>
      <c r="AS45" s="11">
        <f>BEST_二宮3!D$7</f>
        <v>1070.191116</v>
      </c>
      <c r="AT45" s="11">
        <f>BEST_二宮3!E$7</f>
        <v>1897.2</v>
      </c>
      <c r="AV45" s="2" t="s">
        <v>48</v>
      </c>
      <c r="AW45" s="1" t="s">
        <v>42</v>
      </c>
      <c r="AX45" s="12">
        <f>BEST_二宮3!Q$7</f>
        <v>1.0692119809615475</v>
      </c>
      <c r="AZ45" s="11"/>
    </row>
    <row r="46" spans="2:52" ht="14.25" customHeight="1">
      <c r="AC46" s="2" t="str">
        <f>AC39</f>
        <v>EnergyPlus</v>
      </c>
      <c r="AD46" s="11">
        <f>EnergyPlus_小野!C12</f>
        <v>615.04007307020288</v>
      </c>
      <c r="AE46" s="11">
        <f>EnergyPlus_小野!D12</f>
        <v>615.04007307020288</v>
      </c>
      <c r="AF46" s="11">
        <f>EnergyPlus_小野!E12</f>
        <v>0</v>
      </c>
      <c r="AP46" s="2"/>
      <c r="AQ46" s="1" t="s">
        <v>50</v>
      </c>
      <c r="AR46" s="11">
        <f>BEST_二宮3!C$9</f>
        <v>610.93807199999992</v>
      </c>
      <c r="AS46" s="11">
        <f>BEST_二宮3!D$9</f>
        <v>610.93807199999992</v>
      </c>
      <c r="AT46" s="11">
        <f>BEST_二宮3!E$9</f>
        <v>0</v>
      </c>
      <c r="AW46" s="1" t="s">
        <v>50</v>
      </c>
      <c r="AX46" s="12">
        <f>BEST_二宮3!Q$9</f>
        <v>1.0858137336457794</v>
      </c>
      <c r="AY46" s="11"/>
      <c r="AZ46" s="11"/>
    </row>
    <row r="47" spans="2:52" ht="14.25" customHeight="1">
      <c r="AP47" s="2" t="s">
        <v>28</v>
      </c>
      <c r="AV47" s="1" t="s">
        <v>28</v>
      </c>
      <c r="AX47" s="13"/>
      <c r="AY47" s="11"/>
    </row>
    <row r="48" spans="2:52" ht="14.25" customHeight="1">
      <c r="AI48" s="5" t="s">
        <v>7</v>
      </c>
      <c r="AJ48" s="5" t="s">
        <v>7</v>
      </c>
      <c r="AK48" s="5" t="s">
        <v>7</v>
      </c>
      <c r="AL48" s="5" t="s">
        <v>7</v>
      </c>
      <c r="AM48" s="5" t="s">
        <v>7</v>
      </c>
      <c r="AN48" s="15"/>
      <c r="AP48" s="2" t="str">
        <f>$AC$10</f>
        <v>ACSES</v>
      </c>
      <c r="AQ48" s="1" t="s">
        <v>42</v>
      </c>
      <c r="AR48" s="11">
        <f>ACSESCx_吉田!C$7</f>
        <v>1079.9880000000001</v>
      </c>
      <c r="AS48" s="11">
        <f>ACSESCx_吉田!D$7</f>
        <v>1079.9880000000001</v>
      </c>
      <c r="AT48" s="11">
        <f>ACSESCx_吉田!E$7</f>
        <v>1897.2</v>
      </c>
      <c r="AV48" s="2" t="s">
        <v>49</v>
      </c>
      <c r="AW48" s="1" t="s">
        <v>42</v>
      </c>
      <c r="AX48" s="12">
        <f>ACSESCx_吉田!Q$7</f>
        <v>1.1044983829342394</v>
      </c>
    </row>
    <row r="49" spans="2:50" ht="14.25" customHeight="1">
      <c r="AI49" s="5" t="s">
        <v>15</v>
      </c>
      <c r="AJ49" s="5" t="s">
        <v>15</v>
      </c>
      <c r="AK49" s="5" t="s">
        <v>15</v>
      </c>
      <c r="AL49" s="5" t="s">
        <v>15</v>
      </c>
      <c r="AM49" s="5" t="s">
        <v>15</v>
      </c>
      <c r="AN49" s="15"/>
      <c r="AP49" s="2"/>
      <c r="AQ49" s="1" t="s">
        <v>50</v>
      </c>
      <c r="AR49" s="11">
        <f>ACSESCx_吉田!C$9</f>
        <v>608.81183999999996</v>
      </c>
      <c r="AS49" s="11">
        <f>ACSESCx_吉田!D$9</f>
        <v>608.81183999999996</v>
      </c>
      <c r="AT49" s="11">
        <f>ACSESCx_吉田!E$9</f>
        <v>0</v>
      </c>
      <c r="AW49" s="1" t="s">
        <v>50</v>
      </c>
      <c r="AX49" s="12">
        <f>ACSESCx_吉田!Q$9</f>
        <v>1.3114585384242554</v>
      </c>
    </row>
    <row r="50" spans="2:50" ht="14.25" customHeight="1">
      <c r="AH50" s="4" t="s">
        <v>0</v>
      </c>
      <c r="AI50" s="11">
        <f>LCEM_矢島!$U$7</f>
        <v>3891.5215549007767</v>
      </c>
      <c r="AJ50" s="11">
        <f>'ENe-ST_小野'!$U$7</f>
        <v>3764.2051106638733</v>
      </c>
      <c r="AK50" s="11">
        <f>Popolo_富樫!$U$7</f>
        <v>3810.8278458826667</v>
      </c>
      <c r="AL50" s="11">
        <f>BEST_二宮3!$U$7</f>
        <v>3776.2223992000004</v>
      </c>
      <c r="AM50" s="11">
        <f>ACSESCx_吉田!$U$7</f>
        <v>3673.3199999999997</v>
      </c>
      <c r="AN50" s="11">
        <f>EnergyPlus_小野!U7</f>
        <v>4391.2086936221203</v>
      </c>
    </row>
    <row r="51" spans="2:50" ht="14.25" customHeight="1">
      <c r="AB51" s="1" t="s">
        <v>28</v>
      </c>
      <c r="AH51" s="4" t="s">
        <v>1</v>
      </c>
      <c r="AI51" s="11">
        <f>LCEM_矢島!$U$8</f>
        <v>2832.7732335856881</v>
      </c>
      <c r="AJ51" s="11">
        <f>'ENe-ST_小野'!$U$8</f>
        <v>2945.4614663474176</v>
      </c>
      <c r="AK51" s="11">
        <f>Popolo_富樫!$U$8</f>
        <v>2965.9376568811062</v>
      </c>
      <c r="AL51" s="11">
        <f>BEST_二宮3!$U$8</f>
        <v>2972.9701648000005</v>
      </c>
      <c r="AM51" s="11">
        <f>ACSESCx_吉田!$U$8</f>
        <v>2648.72</v>
      </c>
      <c r="AN51" s="11">
        <f>EnergyPlus_小野!U8</f>
        <v>4088.295355599073</v>
      </c>
      <c r="AP51" s="2" t="str">
        <f>AP31</f>
        <v>EnergyPlus</v>
      </c>
      <c r="AQ51" s="1" t="s">
        <v>42</v>
      </c>
      <c r="AR51" s="17">
        <f>AD11</f>
        <v>1091.2586073641642</v>
      </c>
      <c r="AS51" s="17">
        <f t="shared" ref="AS51:AT51" si="2">AE11</f>
        <v>1091.2586073641642</v>
      </c>
      <c r="AT51" s="17">
        <f t="shared" si="2"/>
        <v>1917.750070127167</v>
      </c>
      <c r="AV51" s="1" t="str">
        <f>AP51</f>
        <v>EnergyPlus</v>
      </c>
      <c r="AW51" s="1" t="s">
        <v>42</v>
      </c>
      <c r="AX51" s="1">
        <f>AN6</f>
        <v>0.93374457260726562</v>
      </c>
    </row>
    <row r="52" spans="2:50" ht="14.25" customHeight="1">
      <c r="AH52" s="4" t="s">
        <v>2</v>
      </c>
      <c r="AI52" s="11">
        <f>LCEM_矢島!$U$9</f>
        <v>1006.0892997419668</v>
      </c>
      <c r="AJ52" s="11">
        <f>'ENe-ST_小野'!$U$9</f>
        <v>963.89667368416281</v>
      </c>
      <c r="AK52" s="11">
        <f>Popolo_富樫!$U$9</f>
        <v>871.39174580227461</v>
      </c>
      <c r="AL52" s="11">
        <f>BEST_二宮3!$U$9</f>
        <v>1125.3091632000001</v>
      </c>
      <c r="AM52" s="11">
        <f>ACSESCx_吉田!$U$9</f>
        <v>928.44999999999993</v>
      </c>
      <c r="AN52" s="11">
        <f>EnergyPlus_小野!U9</f>
        <v>1246.1874560800741</v>
      </c>
      <c r="AQ52" s="1" t="s">
        <v>24</v>
      </c>
      <c r="AR52" s="17">
        <f>AD25</f>
        <v>615.04007307020288</v>
      </c>
      <c r="AS52" s="17">
        <f t="shared" ref="AS52:AT52" si="3">AE25</f>
        <v>615.04007307020288</v>
      </c>
      <c r="AT52" s="17">
        <f t="shared" si="3"/>
        <v>0</v>
      </c>
      <c r="AW52" s="1" t="s">
        <v>24</v>
      </c>
      <c r="AX52" s="1">
        <f>AN8</f>
        <v>0.9870747295191572</v>
      </c>
    </row>
    <row r="53" spans="2:50" ht="14.25" customHeight="1">
      <c r="AH53" s="4" t="s">
        <v>3</v>
      </c>
      <c r="AI53" s="11">
        <f>LCEM_矢島!$U$10</f>
        <v>977.77231377874489</v>
      </c>
      <c r="AJ53" s="11">
        <f>'ENe-ST_小野'!$U$10</f>
        <v>935.34948542869142</v>
      </c>
      <c r="AK53" s="11">
        <f>Popolo_富樫!$U$10</f>
        <v>855.89047602417963</v>
      </c>
      <c r="AL53" s="11">
        <f>BEST_二宮3!$U$10</f>
        <v>1108.2789392000002</v>
      </c>
      <c r="AM53" s="11">
        <f>ACSESCx_吉田!$U$10</f>
        <v>910.94999999999993</v>
      </c>
      <c r="AN53" s="11">
        <f>EnergyPlus_小野!U10</f>
        <v>1215.7903057235421</v>
      </c>
    </row>
    <row r="54" spans="2:50" ht="14.25" customHeight="1">
      <c r="AH54" s="4" t="s">
        <v>4</v>
      </c>
      <c r="AI54" s="11">
        <f>LCEM_矢島!$U$11</f>
        <v>1044.0649485312647</v>
      </c>
      <c r="AJ54" s="11">
        <f>'ENe-ST_小野'!$U$11</f>
        <v>986.73091060012882</v>
      </c>
      <c r="AK54" s="11">
        <f>Popolo_富樫!$U$11</f>
        <v>914.1577143642844</v>
      </c>
      <c r="AL54" s="11">
        <f>BEST_二宮3!$U$11</f>
        <v>1160.5701887999999</v>
      </c>
      <c r="AM54" s="11">
        <f>ACSESCx_吉田!$U$11</f>
        <v>961.06</v>
      </c>
      <c r="AN54" s="11">
        <f>EnergyPlus_小野!U11</f>
        <v>1285.5929770995074</v>
      </c>
    </row>
    <row r="55" spans="2:50" ht="14.25" customHeight="1">
      <c r="AH55" s="4" t="s">
        <v>5</v>
      </c>
      <c r="AI55" s="11">
        <f>LCEM_矢島!$U$12</f>
        <v>1161.6695821426176</v>
      </c>
      <c r="AJ55" s="11">
        <f>'ENe-ST_小野'!$U$12</f>
        <v>1086.9293140431316</v>
      </c>
      <c r="AK55" s="11" t="e">
        <f>NA()</f>
        <v>#N/A</v>
      </c>
      <c r="AL55" s="11">
        <f>BEST_二宮3!$U$12</f>
        <v>1215.4410472</v>
      </c>
      <c r="AM55" s="11">
        <f>ACSESCx_吉田!$U$12</f>
        <v>1008.0499999999998</v>
      </c>
      <c r="AN55" s="11">
        <f>EnergyPlus_小野!U12</f>
        <v>1246.1874560800741</v>
      </c>
      <c r="AR55" s="1" t="s">
        <v>13</v>
      </c>
      <c r="AS55" s="1" t="s">
        <v>54</v>
      </c>
    </row>
    <row r="56" spans="2:50" ht="14.25" customHeight="1">
      <c r="AP56" s="2" t="str">
        <f>$AC$6</f>
        <v>LCEM</v>
      </c>
      <c r="AQ56" s="1" t="s">
        <v>24</v>
      </c>
      <c r="AR56" s="11">
        <f>LCEM_矢島!T9</f>
        <v>43.163584030463419</v>
      </c>
      <c r="AS56" s="11">
        <f>LCEM_矢島!O9</f>
        <v>750.4</v>
      </c>
      <c r="AT56" s="11"/>
    </row>
    <row r="57" spans="2:50" ht="14.25" customHeight="1">
      <c r="AP57" s="2"/>
      <c r="AQ57" s="1" t="s">
        <v>26</v>
      </c>
      <c r="AR57" s="11">
        <f>LCEM_矢島!T10</f>
        <v>21.581792015231748</v>
      </c>
      <c r="AS57" s="11">
        <f>LCEM_矢島!O10</f>
        <v>1235.2</v>
      </c>
      <c r="AT57" s="11"/>
    </row>
    <row r="58" spans="2:50" ht="14.25" customHeight="1">
      <c r="L58" s="1" t="s">
        <v>60</v>
      </c>
      <c r="AP58" s="2"/>
      <c r="AQ58" s="1" t="s">
        <v>27</v>
      </c>
      <c r="AR58" s="11">
        <f>LCEM_矢島!T11</f>
        <v>71.939306717439081</v>
      </c>
      <c r="AS58" s="11">
        <f>LCEM_矢島!O11</f>
        <v>104.00000000000023</v>
      </c>
    </row>
    <row r="59" spans="2:50" ht="14.25" customHeight="1">
      <c r="AI59" s="5" t="s">
        <v>30</v>
      </c>
      <c r="AJ59" s="5" t="s">
        <v>30</v>
      </c>
      <c r="AK59" s="5" t="s">
        <v>30</v>
      </c>
      <c r="AL59" s="5" t="s">
        <v>30</v>
      </c>
      <c r="AM59" s="5" t="s">
        <v>30</v>
      </c>
      <c r="AN59" s="15"/>
      <c r="AP59" s="2" t="s">
        <v>51</v>
      </c>
      <c r="AT59" s="11"/>
    </row>
    <row r="60" spans="2:50" ht="14.25" customHeight="1">
      <c r="AI60" s="5" t="s">
        <v>33</v>
      </c>
      <c r="AJ60" s="5" t="s">
        <v>33</v>
      </c>
      <c r="AK60" s="5" t="s">
        <v>33</v>
      </c>
      <c r="AL60" s="5" t="s">
        <v>33</v>
      </c>
      <c r="AM60" s="5" t="s">
        <v>33</v>
      </c>
      <c r="AN60" s="15"/>
      <c r="AP60" s="2" t="str">
        <f>$AC$7</f>
        <v>ENe-ST</v>
      </c>
      <c r="AQ60" s="1" t="s">
        <v>24</v>
      </c>
      <c r="AR60" s="11">
        <f>'ENe-ST_小野'!T9</f>
        <v>57.094376510942602</v>
      </c>
      <c r="AS60" s="11">
        <f>'ENe-ST_小野'!O9</f>
        <v>750.4</v>
      </c>
      <c r="AT60" s="11"/>
    </row>
    <row r="61" spans="2:50" ht="14.25" customHeight="1">
      <c r="AH61" s="4" t="s">
        <v>0</v>
      </c>
      <c r="AI61" s="11">
        <f>LCEM_矢島!O7</f>
        <v>0</v>
      </c>
      <c r="AJ61" s="11">
        <f>'ENe-ST_小野'!O7</f>
        <v>0</v>
      </c>
      <c r="AK61" s="11">
        <f>Popolo_富樫!O7</f>
        <v>0</v>
      </c>
      <c r="AL61" s="11">
        <f>BEST_二宮3!O7</f>
        <v>0.99960000000010041</v>
      </c>
      <c r="AM61" s="11">
        <f>ACSESCx_吉田!O7</f>
        <v>0</v>
      </c>
      <c r="AN61" s="11">
        <f>EnergyPlus_小野!O7</f>
        <v>0</v>
      </c>
      <c r="AP61" s="2"/>
      <c r="AQ61" s="1" t="s">
        <v>26</v>
      </c>
      <c r="AR61" s="11">
        <f>'ENe-ST_小野'!T10</f>
        <v>28.547188255471301</v>
      </c>
      <c r="AS61" s="11">
        <f>'ENe-ST_小野'!O10</f>
        <v>1235.2</v>
      </c>
    </row>
    <row r="62" spans="2:50" ht="14.25" customHeight="1">
      <c r="AH62" s="4" t="s">
        <v>1</v>
      </c>
      <c r="AI62" s="11">
        <f>LCEM_矢島!O8</f>
        <v>0</v>
      </c>
      <c r="AJ62" s="11">
        <f>'ENe-ST_小野'!O8</f>
        <v>0</v>
      </c>
      <c r="AK62" s="11">
        <f>Popolo_富樫!O8</f>
        <v>0</v>
      </c>
      <c r="AL62" s="11">
        <f>BEST_二宮3!O8</f>
        <v>0.99960000000010041</v>
      </c>
      <c r="AM62" s="11">
        <f>ACSESCx_吉田!O8</f>
        <v>0</v>
      </c>
      <c r="AN62" s="11">
        <f>EnergyPlus_小野!O8</f>
        <v>0</v>
      </c>
      <c r="AP62" s="2"/>
      <c r="AQ62" s="1" t="s">
        <v>27</v>
      </c>
      <c r="AR62" s="11">
        <f>'ENe-ST_小野'!T11</f>
        <v>79.928613426908697</v>
      </c>
      <c r="AS62" s="11">
        <f>'ENe-ST_小野'!O11</f>
        <v>104</v>
      </c>
      <c r="AT62" s="11"/>
    </row>
    <row r="63" spans="2:50" ht="14.25" customHeight="1">
      <c r="AH63" s="4" t="s">
        <v>2</v>
      </c>
      <c r="AI63" s="11">
        <f>LCEM_矢島!O9</f>
        <v>750.4</v>
      </c>
      <c r="AJ63" s="11">
        <f>'ENe-ST_小野'!O9</f>
        <v>750.4</v>
      </c>
      <c r="AK63" s="11">
        <f>Popolo_富樫!O9</f>
        <v>0</v>
      </c>
      <c r="AL63" s="11">
        <f>BEST_二宮3!O9</f>
        <v>750.39959999999996</v>
      </c>
      <c r="AM63" s="11">
        <f>ACSESCx_吉田!O9</f>
        <v>750.4</v>
      </c>
      <c r="AN63" s="11">
        <f>EnergyPlus_小野!O9</f>
        <v>0</v>
      </c>
      <c r="AP63" s="2" t="s">
        <v>28</v>
      </c>
      <c r="AT63" s="11"/>
    </row>
    <row r="64" spans="2:50" ht="14.25" customHeight="1">
      <c r="B64" s="1" t="s">
        <v>61</v>
      </c>
      <c r="AH64" s="4" t="s">
        <v>3</v>
      </c>
      <c r="AI64" s="11">
        <f>LCEM_矢島!O10</f>
        <v>1235.2</v>
      </c>
      <c r="AJ64" s="11">
        <f>'ENe-ST_小野'!O10</f>
        <v>1235.2</v>
      </c>
      <c r="AK64" s="11">
        <f>Popolo_富樫!O10</f>
        <v>0</v>
      </c>
      <c r="AL64" s="11">
        <f>BEST_二宮3!O10</f>
        <v>1235.1995999999999</v>
      </c>
      <c r="AM64" s="11">
        <f>ACSESCx_吉田!O10</f>
        <v>1235.2</v>
      </c>
      <c r="AN64" s="11">
        <f>EnergyPlus_小野!O10</f>
        <v>0</v>
      </c>
      <c r="AP64" s="2" t="str">
        <f>$AC$8</f>
        <v>Popolo</v>
      </c>
      <c r="AQ64" s="1" t="s">
        <v>24</v>
      </c>
      <c r="AR64" s="11">
        <f>Popolo_富樫!T9</f>
        <v>43.071235551000797</v>
      </c>
      <c r="AS64" s="11">
        <f>Popolo_富樫!O9</f>
        <v>0</v>
      </c>
    </row>
    <row r="65" spans="12:50" ht="14.25" customHeight="1">
      <c r="AH65" s="4" t="s">
        <v>4</v>
      </c>
      <c r="AI65" s="11">
        <f>LCEM_矢島!O11</f>
        <v>104.00000000000023</v>
      </c>
      <c r="AJ65" s="11">
        <f>'ENe-ST_小野'!O11</f>
        <v>104</v>
      </c>
      <c r="AK65" s="11">
        <f>Popolo_富樫!O11</f>
        <v>0</v>
      </c>
      <c r="AL65" s="11">
        <f>BEST_二宮3!O11</f>
        <v>103.95959999999991</v>
      </c>
      <c r="AM65" s="11">
        <f>ACSESCx_吉田!O11</f>
        <v>104</v>
      </c>
      <c r="AN65" s="11">
        <f>EnergyPlus_小野!O11</f>
        <v>0</v>
      </c>
      <c r="AP65" s="2"/>
      <c r="AQ65" s="1" t="s">
        <v>26</v>
      </c>
      <c r="AR65" s="11">
        <f>Popolo_富樫!T10</f>
        <v>31.083245216237799</v>
      </c>
      <c r="AS65" s="11">
        <f>Popolo_富樫!O10</f>
        <v>0</v>
      </c>
      <c r="AT65" s="11"/>
    </row>
    <row r="66" spans="12:50" ht="14.25" customHeight="1">
      <c r="AH66" s="4" t="s">
        <v>5</v>
      </c>
      <c r="AI66" s="11">
        <f>LCEM_矢島!O12</f>
        <v>2262.4</v>
      </c>
      <c r="AJ66" s="11">
        <f>'ENe-ST_小野'!O12</f>
        <v>2262.4</v>
      </c>
      <c r="AK66" s="11" t="e">
        <f>NA()</f>
        <v>#N/A</v>
      </c>
      <c r="AL66" s="11">
        <f>BEST_二宮3!O12</f>
        <v>2262.3996000000002</v>
      </c>
      <c r="AM66" s="11">
        <f>ACSESCx_吉田!O12</f>
        <v>2262.4</v>
      </c>
      <c r="AN66" s="11">
        <f>EnergyPlus_小野!O12</f>
        <v>0</v>
      </c>
      <c r="AP66" s="2"/>
      <c r="AQ66" s="1" t="s">
        <v>27</v>
      </c>
      <c r="AR66" s="11">
        <f>Popolo_富樫!T11</f>
        <v>76.085204287258506</v>
      </c>
      <c r="AS66" s="11">
        <f>Popolo_富樫!O11</f>
        <v>0</v>
      </c>
      <c r="AT66" s="11"/>
    </row>
    <row r="67" spans="12:50" ht="14.25" customHeight="1">
      <c r="AP67" s="2" t="s">
        <v>52</v>
      </c>
    </row>
    <row r="68" spans="12:50" ht="14.25" customHeight="1">
      <c r="AP68" s="2" t="str">
        <f>$AC$9</f>
        <v>BEST</v>
      </c>
      <c r="AQ68" s="1" t="s">
        <v>24</v>
      </c>
      <c r="AR68" s="11">
        <f>BEST_二宮3!T9</f>
        <v>47.908228799999996</v>
      </c>
      <c r="AS68" s="11">
        <f>BEST_二宮3!O9</f>
        <v>750.39959999999996</v>
      </c>
      <c r="AT68" s="11"/>
    </row>
    <row r="69" spans="12:50" ht="14.25" customHeight="1">
      <c r="AP69" s="2"/>
      <c r="AQ69" s="1" t="s">
        <v>26</v>
      </c>
      <c r="AR69" s="11">
        <f>BEST_二宮3!T10</f>
        <v>30.878004799999999</v>
      </c>
      <c r="AS69" s="11">
        <f>BEST_二宮3!O10</f>
        <v>1235.1995999999999</v>
      </c>
      <c r="AT69" s="11"/>
    </row>
    <row r="70" spans="12:50" ht="14.25" customHeight="1">
      <c r="AP70" s="2"/>
      <c r="AQ70" s="1" t="s">
        <v>27</v>
      </c>
      <c r="AR70" s="11">
        <f>BEST_二宮3!T11</f>
        <v>83.143683199999998</v>
      </c>
      <c r="AS70" s="11">
        <f>BEST_二宮3!O11</f>
        <v>103.95959999999991</v>
      </c>
    </row>
    <row r="71" spans="12:50" ht="14.25" customHeight="1">
      <c r="AP71" s="2" t="s">
        <v>28</v>
      </c>
      <c r="AT71" s="11"/>
    </row>
    <row r="72" spans="12:50" ht="14.25" customHeight="1">
      <c r="AP72" s="2" t="str">
        <f>$AC$10</f>
        <v>ACSES</v>
      </c>
      <c r="AQ72" s="1" t="s">
        <v>24</v>
      </c>
      <c r="AR72" s="11">
        <f>ACSESCx_吉田!T9</f>
        <v>46.43</v>
      </c>
      <c r="AS72" s="11">
        <f>ACSESCx_吉田!O9</f>
        <v>750.4</v>
      </c>
    </row>
    <row r="73" spans="12:50" ht="14.25" customHeight="1">
      <c r="AP73" s="2"/>
      <c r="AQ73" s="1" t="s">
        <v>26</v>
      </c>
      <c r="AR73" s="11">
        <f>ACSESCx_吉田!T10</f>
        <v>28.93</v>
      </c>
      <c r="AS73" s="11">
        <f>ACSESCx_吉田!O10</f>
        <v>1235.2</v>
      </c>
    </row>
    <row r="74" spans="12:50" ht="14.25" customHeight="1">
      <c r="AP74" s="2"/>
      <c r="AQ74" s="1" t="s">
        <v>27</v>
      </c>
      <c r="AR74" s="11">
        <f>ACSESCx_吉田!T11</f>
        <v>79.040000000000006</v>
      </c>
      <c r="AS74" s="11">
        <f>ACSESCx_吉田!O11</f>
        <v>104</v>
      </c>
    </row>
    <row r="76" spans="12:50" ht="14.25" customHeight="1">
      <c r="L76" s="1" t="s">
        <v>62</v>
      </c>
      <c r="AP76" s="2" t="str">
        <f>AP51</f>
        <v>EnergyPlus</v>
      </c>
      <c r="AQ76" s="1" t="s">
        <v>24</v>
      </c>
      <c r="AR76" s="17">
        <f>AN41</f>
        <v>44.736912000484686</v>
      </c>
      <c r="AS76" s="17">
        <f>AN63</f>
        <v>0</v>
      </c>
    </row>
    <row r="77" spans="12:50" ht="14.25" customHeight="1">
      <c r="AQ77" s="1" t="s">
        <v>26</v>
      </c>
      <c r="AR77" s="17">
        <f t="shared" ref="AR77:AR78" si="4">AN42</f>
        <v>22.368456000144448</v>
      </c>
      <c r="AS77" s="17">
        <f t="shared" ref="AS77:AS78" si="5">AN64</f>
        <v>0</v>
      </c>
    </row>
    <row r="78" spans="12:50" ht="14.25" customHeight="1">
      <c r="AQ78" s="1" t="s">
        <v>27</v>
      </c>
      <c r="AR78" s="17">
        <f t="shared" si="4"/>
        <v>74.561520000996879</v>
      </c>
      <c r="AS78" s="17">
        <f t="shared" si="5"/>
        <v>0</v>
      </c>
    </row>
    <row r="80" spans="12:50" ht="14.25" customHeight="1">
      <c r="AR80" s="1" t="s">
        <v>39</v>
      </c>
      <c r="AS80" s="1" t="s">
        <v>40</v>
      </c>
      <c r="AT80" s="1" t="s">
        <v>41</v>
      </c>
      <c r="AX80" s="1" t="s">
        <v>8</v>
      </c>
    </row>
    <row r="81" spans="2:50" ht="14.25" customHeight="1">
      <c r="AP81" s="2" t="str">
        <f>$AC$6</f>
        <v>LCEM</v>
      </c>
      <c r="AQ81" s="1" t="s">
        <v>55</v>
      </c>
      <c r="AR81" s="11">
        <f>LCEM_矢島!C$9</f>
        <v>638.3784428585119</v>
      </c>
      <c r="AS81" s="11">
        <f>LCEM_矢島!D$9</f>
        <v>638.3784428585119</v>
      </c>
      <c r="AT81" s="11">
        <f>LCEM_矢島!E$9</f>
        <v>0</v>
      </c>
      <c r="AV81" s="2" t="str">
        <f>$AC$6</f>
        <v>LCEM</v>
      </c>
      <c r="AW81" s="1" t="s">
        <v>55</v>
      </c>
      <c r="AX81" s="12">
        <f>LCEM_矢島!Q$9</f>
        <v>1.2690293854079111</v>
      </c>
    </row>
    <row r="82" spans="2:50" ht="14.25" customHeight="1">
      <c r="AP82" s="2"/>
      <c r="AQ82" s="1" t="s">
        <v>25</v>
      </c>
      <c r="AR82" s="11">
        <f>LCEM_矢島!C$12</f>
        <v>349.83588207022353</v>
      </c>
      <c r="AS82" s="11">
        <f>LCEM_矢島!D$12</f>
        <v>349.83588207022353</v>
      </c>
      <c r="AT82" s="11">
        <f>LCEM_矢島!E$12</f>
        <v>614.1718745624845</v>
      </c>
      <c r="AV82" s="2"/>
      <c r="AW82" s="1" t="s">
        <v>25</v>
      </c>
      <c r="AX82" s="12">
        <f>LCEM_矢島!Q$12</f>
        <v>1.1309959896510671</v>
      </c>
    </row>
    <row r="83" spans="2:50" ht="14.25" customHeight="1">
      <c r="AP83" s="2" t="s">
        <v>28</v>
      </c>
      <c r="AV83" s="2" t="s">
        <v>28</v>
      </c>
      <c r="AX83" s="13"/>
    </row>
    <row r="84" spans="2:50" ht="14.25" customHeight="1">
      <c r="AP84" s="2" t="str">
        <f>$AC$7</f>
        <v>ENe-ST</v>
      </c>
      <c r="AQ84" s="1" t="s">
        <v>55</v>
      </c>
      <c r="AR84" s="11">
        <f>'ENe-ST_小野'!C$9</f>
        <v>608.81183999999996</v>
      </c>
      <c r="AS84" s="11">
        <f>'ENe-ST_小野'!D$9</f>
        <v>608.81183999999996</v>
      </c>
      <c r="AT84" s="11">
        <f>'ENe-ST_小野'!E$9</f>
        <v>0</v>
      </c>
      <c r="AV84" s="2" t="str">
        <f>$AC$7</f>
        <v>ENe-ST</v>
      </c>
      <c r="AW84" s="1" t="s">
        <v>55</v>
      </c>
      <c r="AX84" s="12">
        <f>'ENe-ST_小野'!Q$9</f>
        <v>1.2632305030642477</v>
      </c>
    </row>
    <row r="85" spans="2:50" ht="14.25" customHeight="1">
      <c r="B85" s="1" t="s">
        <v>63</v>
      </c>
      <c r="AP85" s="2"/>
      <c r="AQ85" s="1" t="s">
        <v>25</v>
      </c>
      <c r="AR85" s="11">
        <f>'ENe-ST_小野'!C$12</f>
        <v>323.99639999999999</v>
      </c>
      <c r="AS85" s="11">
        <f>'ENe-ST_小野'!D$12</f>
        <v>323.99639999999999</v>
      </c>
      <c r="AT85" s="11">
        <f>'ENe-ST_小野'!E$12</f>
        <v>569.63088000000096</v>
      </c>
      <c r="AV85" s="2"/>
      <c r="AW85" s="1" t="s">
        <v>25</v>
      </c>
      <c r="AX85" s="12">
        <f>'ENe-ST_小野'!Q$12</f>
        <v>1.1202418264631357</v>
      </c>
    </row>
    <row r="86" spans="2:50" ht="14.25" customHeight="1">
      <c r="AP86" s="2" t="s">
        <v>28</v>
      </c>
      <c r="AV86" s="2" t="s">
        <v>28</v>
      </c>
      <c r="AX86" s="13"/>
    </row>
    <row r="87" spans="2:50" ht="14.25" customHeight="1">
      <c r="AP87" s="2" t="str">
        <f>$AC$8</f>
        <v>Popolo</v>
      </c>
      <c r="AQ87" s="1" t="s">
        <v>55</v>
      </c>
      <c r="AR87" s="11">
        <f>Popolo_富樫!C$9</f>
        <v>624.26654200218297</v>
      </c>
      <c r="AS87" s="11">
        <f>Popolo_富樫!D$9</f>
        <v>624.26654200218297</v>
      </c>
      <c r="AT87" s="11">
        <f>Popolo_富樫!E$9</f>
        <v>0</v>
      </c>
      <c r="AV87" s="2" t="str">
        <f>$AC$8</f>
        <v>Popolo</v>
      </c>
      <c r="AW87" s="1" t="s">
        <v>55</v>
      </c>
      <c r="AX87" s="12">
        <f>Popolo_富樫!Q$9</f>
        <v>1.4328034320027487</v>
      </c>
    </row>
    <row r="88" spans="2:50" ht="14.25" customHeight="1">
      <c r="AP88" s="2"/>
      <c r="AQ88" s="1" t="s">
        <v>25</v>
      </c>
      <c r="AR88" s="11">
        <f>Popolo_富樫!C$12</f>
        <v>0</v>
      </c>
      <c r="AS88" s="11">
        <f>Popolo_富樫!D$12</f>
        <v>0</v>
      </c>
      <c r="AT88" s="11">
        <f>Popolo_富樫!E$12</f>
        <v>0</v>
      </c>
      <c r="AV88" s="2"/>
      <c r="AW88" s="1" t="s">
        <v>25</v>
      </c>
      <c r="AX88" s="12" t="e">
        <f>NA()</f>
        <v>#N/A</v>
      </c>
    </row>
    <row r="89" spans="2:50" ht="14.25" customHeight="1">
      <c r="AP89" s="2" t="s">
        <v>43</v>
      </c>
      <c r="AV89" s="2" t="s">
        <v>43</v>
      </c>
      <c r="AX89" s="13"/>
    </row>
    <row r="90" spans="2:50" ht="14.25" customHeight="1">
      <c r="AP90" s="2" t="str">
        <f>$AC$9</f>
        <v>BEST</v>
      </c>
      <c r="AQ90" s="1" t="s">
        <v>55</v>
      </c>
      <c r="AR90" s="11">
        <f>BEST_二宮3!C$9</f>
        <v>610.93807199999992</v>
      </c>
      <c r="AS90" s="11">
        <f>BEST_二宮3!D$9</f>
        <v>610.93807199999992</v>
      </c>
      <c r="AT90" s="11">
        <f>BEST_二宮3!E$9</f>
        <v>0</v>
      </c>
      <c r="AV90" s="2" t="str">
        <f>$AC$9</f>
        <v>BEST</v>
      </c>
      <c r="AW90" s="1" t="s">
        <v>55</v>
      </c>
      <c r="AX90" s="12">
        <f>BEST_二宮3!Q$9</f>
        <v>1.0858137336457794</v>
      </c>
    </row>
    <row r="91" spans="2:50" ht="14.25" customHeight="1">
      <c r="AP91" s="2"/>
      <c r="AQ91" s="1" t="s">
        <v>25</v>
      </c>
      <c r="AR91" s="11">
        <f>BEST_二宮3!C$12</f>
        <v>326.11950000000002</v>
      </c>
      <c r="AS91" s="11">
        <f>BEST_二宮3!D$12</f>
        <v>326.11950000000002</v>
      </c>
      <c r="AT91" s="11">
        <f>BEST_二宮3!E$12</f>
        <v>572.810652</v>
      </c>
      <c r="AV91" s="2"/>
      <c r="AW91" s="1" t="s">
        <v>25</v>
      </c>
      <c r="AX91" s="12">
        <f>BEST_二宮3!Q$12</f>
        <v>1.0079054470162379</v>
      </c>
    </row>
    <row r="92" spans="2:50" ht="14.25" customHeight="1">
      <c r="AP92" s="2" t="s">
        <v>28</v>
      </c>
      <c r="AV92" s="2" t="s">
        <v>28</v>
      </c>
      <c r="AX92" s="13"/>
    </row>
    <row r="93" spans="2:50" ht="14.25" customHeight="1">
      <c r="AP93" s="2" t="str">
        <f>$AC$10</f>
        <v>ACSES</v>
      </c>
      <c r="AQ93" s="1" t="s">
        <v>55</v>
      </c>
      <c r="AR93" s="11">
        <f>ACSESCx_吉田!C$9</f>
        <v>608.81183999999996</v>
      </c>
      <c r="AS93" s="11">
        <f>ACSESCx_吉田!D$9</f>
        <v>608.81183999999996</v>
      </c>
      <c r="AT93" s="11">
        <f>ACSESCx_吉田!E$9</f>
        <v>0</v>
      </c>
      <c r="AV93" s="2" t="str">
        <f>$AC$10</f>
        <v>ACSES</v>
      </c>
      <c r="AW93" s="1" t="s">
        <v>55</v>
      </c>
      <c r="AX93" s="12">
        <f>ACSESCx_吉田!Q$9</f>
        <v>1.3114585384242554</v>
      </c>
    </row>
    <row r="94" spans="2:50" ht="14.25" customHeight="1">
      <c r="L94" s="1" t="s">
        <v>64</v>
      </c>
      <c r="AP94" s="2"/>
      <c r="AQ94" s="1" t="s">
        <v>25</v>
      </c>
      <c r="AR94" s="11">
        <f>ACSESCx_吉田!C$12</f>
        <v>324.10000000000002</v>
      </c>
      <c r="AS94" s="11">
        <f>ACSESCx_吉田!D$12</f>
        <v>324.10000000000002</v>
      </c>
      <c r="AT94" s="11">
        <f>ACSESCx_吉田!E$12</f>
        <v>569.79999999999995</v>
      </c>
      <c r="AV94" s="2"/>
      <c r="AW94" s="1" t="s">
        <v>25</v>
      </c>
      <c r="AX94" s="12">
        <f>ACSESCx_吉田!Q$12</f>
        <v>1.2082733991369479</v>
      </c>
    </row>
    <row r="96" spans="2:50" ht="14.25" customHeight="1">
      <c r="AP96" s="1" t="str">
        <f>AP76</f>
        <v>EnergyPlus</v>
      </c>
      <c r="AQ96" s="1" t="s">
        <v>24</v>
      </c>
      <c r="AR96" s="1">
        <f>EnergyPlus_小野!C9</f>
        <v>615.04007307020288</v>
      </c>
      <c r="AS96" s="1">
        <f>EnergyPlus_小野!D9</f>
        <v>615.04007307020288</v>
      </c>
      <c r="AT96" s="1">
        <f>EnergyPlus_小野!E9</f>
        <v>0</v>
      </c>
      <c r="AV96" s="1" t="str">
        <f>AP96</f>
        <v>EnergyPlus</v>
      </c>
      <c r="AW96" s="1" t="s">
        <v>24</v>
      </c>
      <c r="AX96" s="1">
        <f>集計!AN8</f>
        <v>0.9870747295191572</v>
      </c>
    </row>
    <row r="97" spans="2:50" ht="14.25" customHeight="1">
      <c r="AQ97" s="1" t="s">
        <v>25</v>
      </c>
      <c r="AR97" s="1">
        <f>EnergyPlus_小野!C12</f>
        <v>615.04007307020288</v>
      </c>
      <c r="AS97" s="1">
        <f>EnergyPlus_小野!D12</f>
        <v>615.04007307020288</v>
      </c>
      <c r="AT97" s="1">
        <f>EnergyPlus_小野!E12</f>
        <v>0</v>
      </c>
      <c r="AW97" s="1" t="s">
        <v>25</v>
      </c>
      <c r="AX97" s="1">
        <f>AN11</f>
        <v>0.9870747295191572</v>
      </c>
    </row>
    <row r="99" spans="2:50" ht="14.25" customHeight="1">
      <c r="AS99" s="11"/>
      <c r="AT99" s="11"/>
      <c r="AU99" s="11"/>
    </row>
    <row r="100" spans="2:50" ht="14.25" customHeight="1">
      <c r="AS100" s="11"/>
      <c r="AT100" s="11"/>
      <c r="AU100" s="11"/>
    </row>
    <row r="102" spans="2:50" ht="14.25" customHeight="1">
      <c r="AS102" s="11"/>
      <c r="AT102" s="11"/>
      <c r="AU102" s="11"/>
      <c r="AV102" s="11"/>
      <c r="AW102" s="11"/>
      <c r="AX102" s="11"/>
    </row>
    <row r="103" spans="2:50" ht="14.25" customHeight="1">
      <c r="AS103" s="11"/>
      <c r="AT103" s="11"/>
      <c r="AU103" s="11"/>
      <c r="AV103" s="11"/>
      <c r="AW103" s="11"/>
      <c r="AX103" s="11"/>
    </row>
    <row r="105" spans="2:50" ht="14.25" customHeight="1">
      <c r="AS105" s="11"/>
      <c r="AT105" s="11"/>
      <c r="AU105" s="11"/>
      <c r="AV105" s="11"/>
      <c r="AW105" s="11"/>
      <c r="AX105" s="11"/>
    </row>
    <row r="106" spans="2:50" ht="14.25" customHeight="1">
      <c r="B106" s="1" t="s">
        <v>65</v>
      </c>
      <c r="AS106" s="11"/>
      <c r="AT106" s="11"/>
      <c r="AU106" s="11"/>
      <c r="AV106" s="11"/>
      <c r="AW106" s="11"/>
      <c r="AX106" s="11"/>
    </row>
    <row r="108" spans="2:50" ht="14.25" customHeight="1">
      <c r="AS108" s="11"/>
      <c r="AT108" s="11"/>
      <c r="AU108" s="11"/>
      <c r="AV108" s="11"/>
      <c r="AW108" s="11"/>
      <c r="AX108" s="11"/>
    </row>
    <row r="109" spans="2:50" ht="14.25" customHeight="1">
      <c r="AS109" s="11"/>
      <c r="AT109" s="11"/>
      <c r="AU109" s="11"/>
      <c r="AV109" s="11"/>
      <c r="AW109" s="11"/>
      <c r="AX109" s="11"/>
    </row>
    <row r="111" spans="2:50" ht="14.25" customHeight="1">
      <c r="AS111" s="11"/>
      <c r="AT111" s="11"/>
      <c r="AU111" s="11"/>
      <c r="AV111" s="11"/>
      <c r="AW111" s="11"/>
      <c r="AX111" s="11"/>
    </row>
    <row r="112" spans="2:50" ht="14.25" customHeight="1">
      <c r="L112" s="1" t="s">
        <v>66</v>
      </c>
      <c r="AS112" s="11"/>
      <c r="AT112" s="11"/>
      <c r="AU112" s="11"/>
      <c r="AV112" s="11"/>
      <c r="AW112" s="11"/>
      <c r="AX112" s="11"/>
    </row>
    <row r="114" spans="2:50" ht="14.25" customHeight="1">
      <c r="AS114" s="11"/>
      <c r="AT114" s="11"/>
      <c r="AU114" s="11"/>
      <c r="AV114" s="11"/>
      <c r="AW114" s="11"/>
      <c r="AX114" s="11"/>
    </row>
    <row r="115" spans="2:50" ht="14.25" customHeight="1">
      <c r="AS115" s="11"/>
      <c r="AT115" s="11"/>
      <c r="AU115" s="11"/>
      <c r="AV115" s="11"/>
      <c r="AW115" s="11"/>
      <c r="AX115" s="11"/>
    </row>
    <row r="117" spans="2:50" ht="14.25" customHeight="1">
      <c r="AV117" s="11"/>
      <c r="AW117" s="11"/>
      <c r="AX117" s="11"/>
    </row>
    <row r="118" spans="2:50" ht="14.25" customHeight="1">
      <c r="AV118" s="11"/>
      <c r="AW118" s="11"/>
      <c r="AX118" s="11"/>
    </row>
    <row r="127" spans="2:50" ht="14.25" customHeight="1">
      <c r="B127" s="1" t="s">
        <v>67</v>
      </c>
    </row>
    <row r="130" spans="12:12" ht="14.25" customHeight="1">
      <c r="L130" s="1" t="s">
        <v>68</v>
      </c>
    </row>
    <row r="148" spans="2:2" ht="14.25" customHeight="1">
      <c r="B148" s="1" t="s">
        <v>69</v>
      </c>
    </row>
    <row r="169" spans="2:2" ht="14.25" customHeight="1">
      <c r="B169" s="1" t="s">
        <v>70</v>
      </c>
    </row>
  </sheetData>
  <mergeCells count="1">
    <mergeCell ref="AD3:AF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12"/>
  <sheetViews>
    <sheetView zoomScale="112" zoomScaleNormal="80" workbookViewId="0">
      <selection activeCell="C7" sqref="C7:N12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1091.2586073641642</v>
      </c>
      <c r="D7" s="8">
        <v>1091.2586073641642</v>
      </c>
      <c r="E7" s="8">
        <v>1917.750070127167</v>
      </c>
      <c r="F7" s="8">
        <v>1011.2127288926218</v>
      </c>
      <c r="G7" s="8">
        <v>1011.2127288926218</v>
      </c>
      <c r="H7" s="8">
        <v>2219.6601958368765</v>
      </c>
      <c r="I7" s="8"/>
      <c r="J7" s="8"/>
      <c r="K7" s="8"/>
      <c r="L7" s="8">
        <v>149.12304</v>
      </c>
      <c r="M7" s="8">
        <v>3230.4104116373337</v>
      </c>
      <c r="N7" s="8">
        <v>3230.4104116373337</v>
      </c>
      <c r="O7" s="7">
        <f t="shared" ref="O7:O12" si="0">M7-N7</f>
        <v>0</v>
      </c>
      <c r="P7" s="7">
        <f t="shared" ref="P7:P12" si="1">SUM(F7:L7)</f>
        <v>4391.2086936221203</v>
      </c>
      <c r="Q7" s="6">
        <f t="shared" ref="Q7:Q12" si="2">SUM(C7:E7)/P7</f>
        <v>0.93374457260726562</v>
      </c>
      <c r="R7" s="10">
        <f>SUM(F7:H7)</f>
        <v>4242.0856536221199</v>
      </c>
      <c r="S7" s="10">
        <f>SUM(I7:K7)</f>
        <v>0</v>
      </c>
      <c r="T7" s="10">
        <f>SUM(L7)</f>
        <v>149.12304</v>
      </c>
      <c r="U7" s="10">
        <f>SUM(P7)</f>
        <v>4391.2086936221203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1091.2586073641642</v>
      </c>
      <c r="D8" s="8">
        <v>1091.2586073641642</v>
      </c>
      <c r="E8" s="8">
        <v>1917.750070127167</v>
      </c>
      <c r="F8" s="8">
        <v>858.9805620826188</v>
      </c>
      <c r="G8" s="8">
        <v>858.9805620826188</v>
      </c>
      <c r="H8" s="8">
        <v>2221.2111914338357</v>
      </c>
      <c r="I8" s="8"/>
      <c r="J8" s="8"/>
      <c r="K8" s="8"/>
      <c r="L8" s="8">
        <v>149.12304</v>
      </c>
      <c r="M8" s="8">
        <v>3230.4104116373337</v>
      </c>
      <c r="N8" s="8">
        <v>3230.4104116373337</v>
      </c>
      <c r="O8" s="7">
        <f t="shared" si="0"/>
        <v>0</v>
      </c>
      <c r="P8" s="7">
        <f t="shared" si="1"/>
        <v>4088.295355599073</v>
      </c>
      <c r="Q8" s="6">
        <f t="shared" si="2"/>
        <v>1.0029283425523616</v>
      </c>
      <c r="R8" s="10">
        <f t="shared" ref="R8:R12" si="3">SUM(F8:H8)</f>
        <v>3939.172315599073</v>
      </c>
      <c r="S8" s="10">
        <f t="shared" ref="S8:S12" si="4">SUM(I8:K8)</f>
        <v>0</v>
      </c>
      <c r="T8" s="10">
        <f t="shared" ref="T8:T12" si="5">SUM(L8)</f>
        <v>149.12304</v>
      </c>
      <c r="U8" s="10">
        <f t="shared" ref="U8:U12" si="6">SUM(P8)</f>
        <v>4088.295355599073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615.04007307020288</v>
      </c>
      <c r="D9" s="8">
        <v>615.04007307020288</v>
      </c>
      <c r="E9" s="8">
        <v>0</v>
      </c>
      <c r="F9" s="8">
        <v>600.72527203979473</v>
      </c>
      <c r="G9" s="8">
        <v>600.72527203979473</v>
      </c>
      <c r="H9" s="8">
        <v>0</v>
      </c>
      <c r="I9" s="8"/>
      <c r="J9" s="8"/>
      <c r="K9" s="8"/>
      <c r="L9" s="8">
        <v>44.736912000484686</v>
      </c>
      <c r="M9" s="8">
        <v>969.12316548930005</v>
      </c>
      <c r="N9" s="8">
        <v>969.12316548930005</v>
      </c>
      <c r="O9" s="7">
        <f t="shared" si="0"/>
        <v>0</v>
      </c>
      <c r="P9" s="7">
        <f t="shared" si="1"/>
        <v>1246.1874560800741</v>
      </c>
      <c r="Q9" s="6">
        <f t="shared" si="2"/>
        <v>0.9870747295191572</v>
      </c>
      <c r="R9" s="10">
        <f t="shared" si="3"/>
        <v>1201.4505440795895</v>
      </c>
      <c r="S9" s="10">
        <f t="shared" si="4"/>
        <v>0</v>
      </c>
      <c r="T9" s="10">
        <f t="shared" si="5"/>
        <v>44.736912000484686</v>
      </c>
      <c r="U9" s="10">
        <f t="shared" si="6"/>
        <v>1246.1874560800741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610.57828497029755</v>
      </c>
      <c r="D10" s="8">
        <v>610.57828497029755</v>
      </c>
      <c r="E10" s="8">
        <v>0</v>
      </c>
      <c r="F10" s="8">
        <v>596.7109248616988</v>
      </c>
      <c r="G10" s="8">
        <v>596.7109248616988</v>
      </c>
      <c r="H10" s="8">
        <v>0</v>
      </c>
      <c r="I10" s="8"/>
      <c r="J10" s="8"/>
      <c r="K10" s="8"/>
      <c r="L10" s="8">
        <v>22.368456000144448</v>
      </c>
      <c r="M10" s="8">
        <v>484.56158274535977</v>
      </c>
      <c r="N10" s="8">
        <v>484.56158274535977</v>
      </c>
      <c r="O10" s="7">
        <f t="shared" si="0"/>
        <v>0</v>
      </c>
      <c r="P10" s="7">
        <f t="shared" si="1"/>
        <v>1215.7903057235421</v>
      </c>
      <c r="Q10" s="6">
        <f t="shared" si="2"/>
        <v>1.0044138073743394</v>
      </c>
      <c r="R10" s="10">
        <f t="shared" si="3"/>
        <v>1193.4218497233976</v>
      </c>
      <c r="S10" s="10">
        <f t="shared" si="4"/>
        <v>0</v>
      </c>
      <c r="T10" s="10">
        <f t="shared" si="5"/>
        <v>22.368456000144448</v>
      </c>
      <c r="U10" s="10">
        <f t="shared" si="6"/>
        <v>1215.7903057235421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620.33723573360032</v>
      </c>
      <c r="D11" s="8">
        <v>620.33723573360032</v>
      </c>
      <c r="E11" s="8">
        <v>0</v>
      </c>
      <c r="F11" s="8">
        <v>605.5157285492553</v>
      </c>
      <c r="G11" s="8">
        <v>605.5157285492553</v>
      </c>
      <c r="H11" s="8">
        <v>0</v>
      </c>
      <c r="I11" s="8"/>
      <c r="J11" s="8"/>
      <c r="K11" s="8"/>
      <c r="L11" s="8">
        <v>74.561520000996879</v>
      </c>
      <c r="M11" s="8">
        <v>1615.2052758141419</v>
      </c>
      <c r="N11" s="8">
        <v>1615.2052758141419</v>
      </c>
      <c r="O11" s="7">
        <f t="shared" si="0"/>
        <v>0</v>
      </c>
      <c r="P11" s="7">
        <f t="shared" si="1"/>
        <v>1285.5929770995074</v>
      </c>
      <c r="Q11" s="6">
        <f t="shared" si="2"/>
        <v>0.96506008788749786</v>
      </c>
      <c r="R11" s="10">
        <f t="shared" si="3"/>
        <v>1211.0314570985106</v>
      </c>
      <c r="S11" s="10">
        <f t="shared" si="4"/>
        <v>0</v>
      </c>
      <c r="T11" s="10">
        <f t="shared" si="5"/>
        <v>74.561520000996879</v>
      </c>
      <c r="U11" s="10">
        <f t="shared" si="6"/>
        <v>1285.5929770995074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615.04007307020288</v>
      </c>
      <c r="D12" s="8">
        <v>615.04007307020288</v>
      </c>
      <c r="E12" s="8">
        <v>0</v>
      </c>
      <c r="F12" s="8">
        <v>600.72527203979473</v>
      </c>
      <c r="G12" s="8">
        <v>600.72527203979473</v>
      </c>
      <c r="H12" s="8">
        <v>0</v>
      </c>
      <c r="I12" s="8"/>
      <c r="J12" s="8"/>
      <c r="K12" s="8"/>
      <c r="L12" s="8">
        <v>44.736912000484686</v>
      </c>
      <c r="M12" s="8">
        <v>969.12316548930005</v>
      </c>
      <c r="N12" s="8">
        <v>969.12316548930005</v>
      </c>
      <c r="O12" s="7">
        <f t="shared" si="0"/>
        <v>0</v>
      </c>
      <c r="P12" s="7">
        <f t="shared" si="1"/>
        <v>1246.1874560800741</v>
      </c>
      <c r="Q12" s="6">
        <f t="shared" si="2"/>
        <v>0.9870747295191572</v>
      </c>
      <c r="R12" s="10">
        <f t="shared" si="3"/>
        <v>1201.4505440795895</v>
      </c>
      <c r="S12" s="10">
        <f t="shared" si="4"/>
        <v>0</v>
      </c>
      <c r="T12" s="10">
        <f t="shared" si="5"/>
        <v>44.736912000484686</v>
      </c>
      <c r="U12" s="10">
        <f t="shared" si="6"/>
        <v>1246.1874560800741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B12"/>
  <sheetViews>
    <sheetView zoomScale="80" zoomScaleNormal="80" workbookViewId="0">
      <selection activeCell="H9" sqref="H9"/>
    </sheetView>
  </sheetViews>
  <sheetFormatPr baseColWidth="10" defaultColWidth="9" defaultRowHeight="15"/>
  <cols>
    <col min="1" max="16" width="9" style="1"/>
    <col min="17" max="17" width="9" style="1" customWidth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1115.7211824015803</v>
      </c>
      <c r="D7" s="8">
        <v>1115.7211824015803</v>
      </c>
      <c r="E7" s="8">
        <v>1958.7601078242144</v>
      </c>
      <c r="F7" s="8">
        <v>1043.0495602376161</v>
      </c>
      <c r="G7" s="8">
        <v>1043.0495602376161</v>
      </c>
      <c r="H7" s="8">
        <v>1546.5041513435572</v>
      </c>
      <c r="I7" s="8">
        <v>26.440970566530574</v>
      </c>
      <c r="J7" s="8">
        <v>26.440970566530574</v>
      </c>
      <c r="K7" s="8">
        <v>62.157728514048003</v>
      </c>
      <c r="L7" s="8">
        <v>143.8786134348781</v>
      </c>
      <c r="M7" s="8">
        <v>3232</v>
      </c>
      <c r="N7" s="8">
        <v>3231.9999999999995</v>
      </c>
      <c r="O7" s="7">
        <f t="shared" ref="O7:O12" si="0">M7-N7</f>
        <v>0</v>
      </c>
      <c r="P7" s="7">
        <f t="shared" ref="P7:P12" si="1">SUM(F7:L7)</f>
        <v>3891.5215549007767</v>
      </c>
      <c r="Q7" s="6">
        <f t="shared" ref="Q7:Q12" si="2">SUM(C7:E7)/P7</f>
        <v>1.0767517058592302</v>
      </c>
      <c r="R7" s="10">
        <f>SUM(F7:H7)</f>
        <v>3632.6032718187894</v>
      </c>
      <c r="S7" s="10">
        <f>SUM(I7:K7)</f>
        <v>115.03966964710915</v>
      </c>
      <c r="T7" s="10">
        <f>SUM(L7)</f>
        <v>143.8786134348781</v>
      </c>
      <c r="U7" s="10">
        <f>SUM(P7)</f>
        <v>3891.5215549007767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1115.7215006908889</v>
      </c>
      <c r="D8" s="8">
        <v>1115.7215006908889</v>
      </c>
      <c r="E8" s="8">
        <v>1958.7606666129248</v>
      </c>
      <c r="F8" s="8">
        <v>587.02628959814956</v>
      </c>
      <c r="G8" s="8">
        <v>587.02628959814956</v>
      </c>
      <c r="H8" s="8">
        <v>1399.8023713074019</v>
      </c>
      <c r="I8" s="8">
        <v>26.440970566530574</v>
      </c>
      <c r="J8" s="8">
        <v>26.440970566530574</v>
      </c>
      <c r="K8" s="8">
        <v>62.157728514048003</v>
      </c>
      <c r="L8" s="8">
        <v>143.8786134348781</v>
      </c>
      <c r="M8" s="8">
        <v>3232</v>
      </c>
      <c r="N8" s="8">
        <v>3231.9999999999995</v>
      </c>
      <c r="O8" s="7">
        <f t="shared" si="0"/>
        <v>0</v>
      </c>
      <c r="P8" s="7">
        <f t="shared" si="1"/>
        <v>2832.7732335856881</v>
      </c>
      <c r="Q8" s="6">
        <f t="shared" si="2"/>
        <v>1.4791878214306609</v>
      </c>
      <c r="R8" s="10">
        <f t="shared" ref="R8:R12" si="3">SUM(F8:H8)</f>
        <v>2573.8549505037008</v>
      </c>
      <c r="S8" s="10">
        <f t="shared" ref="S8:S12" si="4">SUM(I8:K8)</f>
        <v>115.03966964710915</v>
      </c>
      <c r="T8" s="10">
        <f t="shared" ref="T8:T12" si="5">SUM(L8)</f>
        <v>143.8786134348781</v>
      </c>
      <c r="U8" s="10">
        <f t="shared" ref="U8:U12" si="6">SUM(P8)</f>
        <v>2832.7732335856881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638.3784428585119</v>
      </c>
      <c r="D9" s="8">
        <v>638.3784428585119</v>
      </c>
      <c r="E9" s="8">
        <v>0</v>
      </c>
      <c r="F9" s="8">
        <v>455.02188728922107</v>
      </c>
      <c r="G9" s="8">
        <v>455.02188728922107</v>
      </c>
      <c r="H9" s="8">
        <v>0</v>
      </c>
      <c r="I9" s="8">
        <v>26.440970566530574</v>
      </c>
      <c r="J9" s="8">
        <v>26.440970566530574</v>
      </c>
      <c r="K9" s="8">
        <v>0</v>
      </c>
      <c r="L9" s="8">
        <v>43.163584030463419</v>
      </c>
      <c r="M9" s="8">
        <v>1720</v>
      </c>
      <c r="N9" s="8">
        <v>969.6</v>
      </c>
      <c r="O9" s="7">
        <f t="shared" si="0"/>
        <v>750.4</v>
      </c>
      <c r="P9" s="7">
        <f t="shared" si="1"/>
        <v>1006.0892997419668</v>
      </c>
      <c r="Q9" s="6">
        <f t="shared" si="2"/>
        <v>1.2690293854079111</v>
      </c>
      <c r="R9" s="10">
        <f t="shared" si="3"/>
        <v>910.04377457844214</v>
      </c>
      <c r="S9" s="10">
        <f t="shared" si="4"/>
        <v>52.881941133061147</v>
      </c>
      <c r="T9" s="10">
        <f t="shared" si="5"/>
        <v>43.163584030463419</v>
      </c>
      <c r="U9" s="10">
        <f t="shared" si="6"/>
        <v>1006.0892997419668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634.39805942088219</v>
      </c>
      <c r="D10" s="8">
        <v>634.39805942088219</v>
      </c>
      <c r="E10" s="8">
        <v>0</v>
      </c>
      <c r="F10" s="8">
        <v>451.65429031522598</v>
      </c>
      <c r="G10" s="8">
        <v>451.65429031522598</v>
      </c>
      <c r="H10" s="8">
        <v>0</v>
      </c>
      <c r="I10" s="8">
        <v>26.440970566530574</v>
      </c>
      <c r="J10" s="8">
        <v>26.440970566530574</v>
      </c>
      <c r="K10" s="8">
        <v>0</v>
      </c>
      <c r="L10" s="8">
        <v>21.581792015231748</v>
      </c>
      <c r="M10" s="8">
        <v>1720</v>
      </c>
      <c r="N10" s="8">
        <v>484.8</v>
      </c>
      <c r="O10" s="7">
        <f t="shared" si="0"/>
        <v>1235.2</v>
      </c>
      <c r="P10" s="7">
        <f t="shared" si="1"/>
        <v>977.77231377874489</v>
      </c>
      <c r="Q10" s="6">
        <f t="shared" si="2"/>
        <v>1.2976396457149775</v>
      </c>
      <c r="R10" s="10">
        <f t="shared" si="3"/>
        <v>903.30858063045196</v>
      </c>
      <c r="S10" s="10">
        <f t="shared" si="4"/>
        <v>52.881941133061147</v>
      </c>
      <c r="T10" s="10">
        <f t="shared" si="5"/>
        <v>21.581792015231748</v>
      </c>
      <c r="U10" s="10">
        <f t="shared" si="6"/>
        <v>977.77231377874489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643.68692875773525</v>
      </c>
      <c r="D11" s="8">
        <v>643.68692875773525</v>
      </c>
      <c r="E11" s="8">
        <v>0</v>
      </c>
      <c r="F11" s="8">
        <v>459.6218503403822</v>
      </c>
      <c r="G11" s="8">
        <v>459.6218503403822</v>
      </c>
      <c r="H11" s="8">
        <v>0</v>
      </c>
      <c r="I11" s="8">
        <v>26.440970566530574</v>
      </c>
      <c r="J11" s="8">
        <v>26.440970566530574</v>
      </c>
      <c r="K11" s="8">
        <v>0</v>
      </c>
      <c r="L11" s="8">
        <v>71.939306717439081</v>
      </c>
      <c r="M11" s="8">
        <v>1720</v>
      </c>
      <c r="N11" s="8">
        <v>1615.9999999999998</v>
      </c>
      <c r="O11" s="7">
        <f t="shared" si="0"/>
        <v>104.00000000000023</v>
      </c>
      <c r="P11" s="7">
        <f t="shared" si="1"/>
        <v>1044.0649485312647</v>
      </c>
      <c r="Q11" s="6">
        <f t="shared" si="2"/>
        <v>1.2330400128138388</v>
      </c>
      <c r="R11" s="10">
        <f t="shared" si="3"/>
        <v>919.24370068076439</v>
      </c>
      <c r="S11" s="10">
        <f t="shared" si="4"/>
        <v>52.881941133061147</v>
      </c>
      <c r="T11" s="10">
        <f t="shared" si="5"/>
        <v>71.939306717439081</v>
      </c>
      <c r="U11" s="10">
        <f t="shared" si="6"/>
        <v>1044.0649485312647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349.83588207022353</v>
      </c>
      <c r="D12" s="8">
        <v>349.83588207022353</v>
      </c>
      <c r="E12" s="8">
        <v>614.1718745624845</v>
      </c>
      <c r="F12" s="8">
        <v>233.39404390770056</v>
      </c>
      <c r="G12" s="8">
        <v>233.39404390770056</v>
      </c>
      <c r="H12" s="8">
        <v>536.67824064964418</v>
      </c>
      <c r="I12" s="8">
        <v>26.440970566530574</v>
      </c>
      <c r="J12" s="8">
        <v>26.440970566530574</v>
      </c>
      <c r="K12" s="8">
        <v>62.157728514048003</v>
      </c>
      <c r="L12" s="8">
        <v>43.163584030463419</v>
      </c>
      <c r="M12" s="8">
        <v>3232</v>
      </c>
      <c r="N12" s="8">
        <v>969.6</v>
      </c>
      <c r="O12" s="7">
        <f t="shared" si="0"/>
        <v>2262.4</v>
      </c>
      <c r="P12" s="7">
        <f t="shared" si="1"/>
        <v>1161.6695821426176</v>
      </c>
      <c r="Q12" s="6">
        <f t="shared" si="2"/>
        <v>1.1309959896510671</v>
      </c>
      <c r="R12" s="10">
        <f t="shared" si="3"/>
        <v>1003.4663284650453</v>
      </c>
      <c r="S12" s="10">
        <f t="shared" si="4"/>
        <v>115.03966964710915</v>
      </c>
      <c r="T12" s="10">
        <f t="shared" si="5"/>
        <v>43.163584030463419</v>
      </c>
      <c r="U12" s="10">
        <f t="shared" si="6"/>
        <v>1161.6695821426176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B12"/>
  <sheetViews>
    <sheetView zoomScale="178" zoomScaleNormal="80" workbookViewId="0">
      <selection activeCell="F8" sqref="F8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37</v>
      </c>
      <c r="S5" s="5" t="s">
        <v>37</v>
      </c>
      <c r="T5" s="5" t="s">
        <v>37</v>
      </c>
      <c r="U5" s="5" t="s">
        <v>37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1079.9880000000001</v>
      </c>
      <c r="D7" s="8">
        <v>1079.9880000000001</v>
      </c>
      <c r="E7" s="8">
        <v>1897.2</v>
      </c>
      <c r="F7" s="8">
        <v>989.33006453135101</v>
      </c>
      <c r="G7" s="8">
        <v>989.33006453135101</v>
      </c>
      <c r="H7" s="8">
        <v>1507.37165502381</v>
      </c>
      <c r="I7" s="8">
        <v>33.649347361647102</v>
      </c>
      <c r="J7" s="8">
        <v>33.649347361647102</v>
      </c>
      <c r="K7" s="8">
        <v>57.524928344445499</v>
      </c>
      <c r="L7" s="8">
        <v>153.349703509622</v>
      </c>
      <c r="M7" s="8">
        <v>3232</v>
      </c>
      <c r="N7" s="8">
        <v>3232</v>
      </c>
      <c r="O7" s="7">
        <f t="shared" ref="O7:O12" si="0">M7-N7</f>
        <v>0</v>
      </c>
      <c r="P7" s="7">
        <f t="shared" ref="P7:P12" si="1">SUM(F7:L7)</f>
        <v>3764.2051106638733</v>
      </c>
      <c r="Q7" s="6">
        <f t="shared" ref="Q7:Q12" si="2">SUM(C7:E7)/P7</f>
        <v>1.077830745329512</v>
      </c>
      <c r="R7" s="10">
        <f>SUM(F7:H7)</f>
        <v>3486.0317840865118</v>
      </c>
      <c r="S7" s="10">
        <f>SUM(I7:K7)</f>
        <v>124.8236230677397</v>
      </c>
      <c r="T7" s="10">
        <f>SUM(L7)</f>
        <v>153.349703509622</v>
      </c>
      <c r="U7" s="10">
        <f>SUM(P7)</f>
        <v>3764.2051106638733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1079.9880000000001</v>
      </c>
      <c r="D8" s="8">
        <v>1079.9880000000001</v>
      </c>
      <c r="E8" s="8">
        <v>1897.2</v>
      </c>
      <c r="F8" s="8">
        <v>654.08130888240805</v>
      </c>
      <c r="G8" s="8">
        <v>654.08130888240805</v>
      </c>
      <c r="H8" s="8">
        <v>1359.1255220052401</v>
      </c>
      <c r="I8" s="8">
        <v>33.649347361647102</v>
      </c>
      <c r="J8" s="8">
        <v>33.649347361647102</v>
      </c>
      <c r="K8" s="8">
        <v>57.524928344445499</v>
      </c>
      <c r="L8" s="8">
        <v>153.349703509622</v>
      </c>
      <c r="M8" s="8">
        <v>3232</v>
      </c>
      <c r="N8" s="8">
        <v>3232</v>
      </c>
      <c r="O8" s="7">
        <f t="shared" si="0"/>
        <v>0</v>
      </c>
      <c r="P8" s="7">
        <f t="shared" si="1"/>
        <v>2945.4614663474176</v>
      </c>
      <c r="Q8" s="6">
        <f t="shared" si="2"/>
        <v>1.3774330597613242</v>
      </c>
      <c r="R8" s="10">
        <f t="shared" ref="R8:R12" si="3">SUM(F8:H8)</f>
        <v>2667.2881397700562</v>
      </c>
      <c r="S8" s="10">
        <f t="shared" ref="S8:S12" si="4">SUM(I8:K8)</f>
        <v>124.8236230677397</v>
      </c>
      <c r="T8" s="10">
        <f t="shared" ref="T8:T12" si="5">SUM(L8)</f>
        <v>153.349703509622</v>
      </c>
      <c r="U8" s="10">
        <f t="shared" ref="U8:U12" si="6">SUM(P8)</f>
        <v>2945.4614663474176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608.81183999999996</v>
      </c>
      <c r="D9" s="8">
        <v>608.81183999999996</v>
      </c>
      <c r="E9" s="8">
        <v>0</v>
      </c>
      <c r="F9" s="8">
        <v>419.751801224963</v>
      </c>
      <c r="G9" s="8">
        <v>419.751801224963</v>
      </c>
      <c r="H9" s="8">
        <v>0</v>
      </c>
      <c r="I9" s="8">
        <v>33.649347361647102</v>
      </c>
      <c r="J9" s="8">
        <v>33.649347361647102</v>
      </c>
      <c r="K9" s="8">
        <v>0</v>
      </c>
      <c r="L9" s="8">
        <v>57.094376510942602</v>
      </c>
      <c r="M9" s="8">
        <v>1720</v>
      </c>
      <c r="N9" s="8">
        <v>969.6</v>
      </c>
      <c r="O9" s="7">
        <f t="shared" si="0"/>
        <v>750.4</v>
      </c>
      <c r="P9" s="7">
        <f t="shared" si="1"/>
        <v>963.89667368416281</v>
      </c>
      <c r="Q9" s="6">
        <f t="shared" si="2"/>
        <v>1.2632305030642477</v>
      </c>
      <c r="R9" s="10">
        <f t="shared" si="3"/>
        <v>839.50360244992601</v>
      </c>
      <c r="S9" s="10">
        <f t="shared" si="4"/>
        <v>67.298694723294204</v>
      </c>
      <c r="T9" s="10">
        <f t="shared" si="5"/>
        <v>57.094376510942602</v>
      </c>
      <c r="U9" s="10">
        <f t="shared" si="6"/>
        <v>963.89667368416281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608.81183999999996</v>
      </c>
      <c r="D10" s="8">
        <v>608.81183999999996</v>
      </c>
      <c r="E10" s="8">
        <v>0</v>
      </c>
      <c r="F10" s="8">
        <v>419.751801224963</v>
      </c>
      <c r="G10" s="8">
        <v>419.751801224963</v>
      </c>
      <c r="H10" s="8">
        <v>0</v>
      </c>
      <c r="I10" s="8">
        <v>33.649347361647102</v>
      </c>
      <c r="J10" s="8">
        <v>33.649347361647102</v>
      </c>
      <c r="K10" s="8">
        <v>0</v>
      </c>
      <c r="L10" s="8">
        <v>28.547188255471301</v>
      </c>
      <c r="M10" s="8">
        <v>1720</v>
      </c>
      <c r="N10" s="8">
        <v>484.8</v>
      </c>
      <c r="O10" s="7">
        <f t="shared" si="0"/>
        <v>1235.2</v>
      </c>
      <c r="P10" s="7">
        <f t="shared" si="1"/>
        <v>935.34948542869142</v>
      </c>
      <c r="Q10" s="6">
        <f t="shared" si="2"/>
        <v>1.3017847328391228</v>
      </c>
      <c r="R10" s="10">
        <f t="shared" si="3"/>
        <v>839.50360244992601</v>
      </c>
      <c r="S10" s="10">
        <f t="shared" si="4"/>
        <v>67.298694723294204</v>
      </c>
      <c r="T10" s="10">
        <f t="shared" si="5"/>
        <v>28.547188255471301</v>
      </c>
      <c r="U10" s="10">
        <f t="shared" si="6"/>
        <v>935.34948542869142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608.81183999999996</v>
      </c>
      <c r="D11" s="8">
        <v>608.81183999999996</v>
      </c>
      <c r="E11" s="8">
        <v>0</v>
      </c>
      <c r="F11" s="8">
        <v>419.751801224963</v>
      </c>
      <c r="G11" s="8">
        <v>419.751801224963</v>
      </c>
      <c r="H11" s="8">
        <v>0</v>
      </c>
      <c r="I11" s="8">
        <v>33.649347361647102</v>
      </c>
      <c r="J11" s="8">
        <v>33.649347361647102</v>
      </c>
      <c r="K11" s="8">
        <v>0</v>
      </c>
      <c r="L11" s="8">
        <v>79.928613426908697</v>
      </c>
      <c r="M11" s="8">
        <v>1720</v>
      </c>
      <c r="N11" s="8">
        <v>1616</v>
      </c>
      <c r="O11" s="7">
        <f t="shared" si="0"/>
        <v>104</v>
      </c>
      <c r="P11" s="7">
        <f t="shared" si="1"/>
        <v>986.73091060012882</v>
      </c>
      <c r="Q11" s="6">
        <f t="shared" si="2"/>
        <v>1.2339977058785381</v>
      </c>
      <c r="R11" s="10">
        <f t="shared" si="3"/>
        <v>839.50360244992601</v>
      </c>
      <c r="S11" s="10">
        <f t="shared" si="4"/>
        <v>67.298694723294204</v>
      </c>
      <c r="T11" s="10">
        <f t="shared" si="5"/>
        <v>79.928613426908697</v>
      </c>
      <c r="U11" s="10">
        <f t="shared" si="6"/>
        <v>986.73091060012882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323.99639999999999</v>
      </c>
      <c r="D12" s="8">
        <v>323.99639999999999</v>
      </c>
      <c r="E12" s="8">
        <v>569.63088000000096</v>
      </c>
      <c r="F12" s="8">
        <v>229.08836104314801</v>
      </c>
      <c r="G12" s="8">
        <v>229.08836104314801</v>
      </c>
      <c r="H12" s="8">
        <v>432.40402533682402</v>
      </c>
      <c r="I12" s="8">
        <v>33.649347361647102</v>
      </c>
      <c r="J12" s="8">
        <v>33.649347361647102</v>
      </c>
      <c r="K12" s="8">
        <v>57.524928344445499</v>
      </c>
      <c r="L12" s="8">
        <v>71.524943552271907</v>
      </c>
      <c r="M12" s="8">
        <v>3232</v>
      </c>
      <c r="N12" s="8">
        <v>969.6</v>
      </c>
      <c r="O12" s="7">
        <f t="shared" si="0"/>
        <v>2262.4</v>
      </c>
      <c r="P12" s="7">
        <f t="shared" si="1"/>
        <v>1086.9293140431316</v>
      </c>
      <c r="Q12" s="6">
        <f t="shared" si="2"/>
        <v>1.1202418264631357</v>
      </c>
      <c r="R12" s="10">
        <f t="shared" si="3"/>
        <v>890.5807474231201</v>
      </c>
      <c r="S12" s="10">
        <f t="shared" si="4"/>
        <v>124.8236230677397</v>
      </c>
      <c r="T12" s="10">
        <f t="shared" si="5"/>
        <v>71.524943552271907</v>
      </c>
      <c r="U12" s="10">
        <f t="shared" si="6"/>
        <v>1086.9293140431316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B12"/>
  <sheetViews>
    <sheetView zoomScale="80" zoomScaleNormal="80" workbookViewId="0">
      <selection activeCell="N60" sqref="N60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38</v>
      </c>
      <c r="S5" s="5" t="s">
        <v>38</v>
      </c>
      <c r="T5" s="5" t="s">
        <v>38</v>
      </c>
      <c r="U5" s="5" t="s">
        <v>38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1057.4578513890001</v>
      </c>
      <c r="D7" s="8">
        <v>1057.4578513890001</v>
      </c>
      <c r="E7" s="8">
        <v>1904.9834914543601</v>
      </c>
      <c r="F7" s="8">
        <v>1011.46432199187</v>
      </c>
      <c r="G7" s="8">
        <v>1011.46432199187</v>
      </c>
      <c r="H7" s="8">
        <v>1506.7986697203</v>
      </c>
      <c r="I7" s="8">
        <v>40.727593083055901</v>
      </c>
      <c r="J7" s="8">
        <v>40.727593083055901</v>
      </c>
      <c r="K7" s="8">
        <v>57.398601070919497</v>
      </c>
      <c r="L7" s="8">
        <v>142.24674494159501</v>
      </c>
      <c r="M7" s="8">
        <v>3232</v>
      </c>
      <c r="N7" s="8">
        <v>3232</v>
      </c>
      <c r="O7" s="7">
        <f t="shared" ref="O7:O12" si="0">M7-N7</f>
        <v>0</v>
      </c>
      <c r="P7" s="7">
        <f t="shared" ref="P7:P12" si="1">SUM(F7:L7)</f>
        <v>3810.8278458826667</v>
      </c>
      <c r="Q7" s="6">
        <f t="shared" ref="Q7:Q12" si="2">SUM(C7:E7)/P7</f>
        <v>1.054862449001883</v>
      </c>
      <c r="R7" s="10">
        <f>SUM(F7:H7)</f>
        <v>3529.7273137040402</v>
      </c>
      <c r="S7" s="10">
        <f>SUM(I7:K7)</f>
        <v>138.8537872370313</v>
      </c>
      <c r="T7" s="10">
        <f>SUM(L7)</f>
        <v>142.24674494159501</v>
      </c>
      <c r="U7" s="10">
        <f>SUM(P7)</f>
        <v>3810.8278458826667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1101.4604162023199</v>
      </c>
      <c r="D8" s="8">
        <v>1101.4604162023199</v>
      </c>
      <c r="E8" s="8">
        <v>1944.48691726176</v>
      </c>
      <c r="F8" s="8">
        <v>639.94121091297495</v>
      </c>
      <c r="G8" s="8">
        <v>639.94121091297495</v>
      </c>
      <c r="H8" s="8">
        <v>1404.9547028765301</v>
      </c>
      <c r="I8" s="8">
        <v>40.727593083055901</v>
      </c>
      <c r="J8" s="8">
        <v>40.727593083055901</v>
      </c>
      <c r="K8" s="8">
        <v>57.398601070919497</v>
      </c>
      <c r="L8" s="8">
        <v>142.24674494159501</v>
      </c>
      <c r="M8" s="8">
        <v>3232</v>
      </c>
      <c r="N8" s="8">
        <v>3232</v>
      </c>
      <c r="O8" s="7">
        <f t="shared" si="0"/>
        <v>0</v>
      </c>
      <c r="P8" s="7">
        <f t="shared" si="1"/>
        <v>2965.9376568811062</v>
      </c>
      <c r="Q8" s="6">
        <f t="shared" si="2"/>
        <v>1.3983462329507266</v>
      </c>
      <c r="R8" s="10">
        <f t="shared" ref="R8:R12" si="3">SUM(F8:H8)</f>
        <v>2684.8371247024797</v>
      </c>
      <c r="S8" s="10">
        <f t="shared" ref="S8:S12" si="4">SUM(I8:K8)</f>
        <v>138.8537872370313</v>
      </c>
      <c r="T8" s="10">
        <f t="shared" ref="T8:T12" si="5">SUM(L8)</f>
        <v>142.24674494159501</v>
      </c>
      <c r="U8" s="10">
        <f t="shared" ref="U8:U12" si="6">SUM(P8)</f>
        <v>2965.9376568811062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624.26654200218297</v>
      </c>
      <c r="D9" s="8">
        <v>624.26654200218297</v>
      </c>
      <c r="E9" s="8">
        <v>0</v>
      </c>
      <c r="F9" s="8">
        <v>373.432662042581</v>
      </c>
      <c r="G9" s="8">
        <v>373.432662042581</v>
      </c>
      <c r="H9" s="8">
        <v>0</v>
      </c>
      <c r="I9" s="8">
        <v>40.727593083055901</v>
      </c>
      <c r="J9" s="8">
        <v>40.727593083055901</v>
      </c>
      <c r="K9" s="8">
        <v>0</v>
      </c>
      <c r="L9" s="8">
        <v>43.071235551000797</v>
      </c>
      <c r="M9" s="8">
        <v>969.6</v>
      </c>
      <c r="N9" s="8">
        <v>969.6</v>
      </c>
      <c r="O9" s="7">
        <f t="shared" si="0"/>
        <v>0</v>
      </c>
      <c r="P9" s="7">
        <f t="shared" si="1"/>
        <v>871.39174580227461</v>
      </c>
      <c r="Q9" s="6">
        <f t="shared" si="2"/>
        <v>1.4328034320027487</v>
      </c>
      <c r="R9" s="10">
        <f t="shared" si="3"/>
        <v>746.865324085162</v>
      </c>
      <c r="S9" s="10">
        <f t="shared" si="4"/>
        <v>81.455186166111801</v>
      </c>
      <c r="T9" s="10">
        <f t="shared" si="5"/>
        <v>43.071235551000797</v>
      </c>
      <c r="U9" s="10">
        <f t="shared" si="6"/>
        <v>871.39174580227461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622.05564214536196</v>
      </c>
      <c r="D10" s="8">
        <v>622.05564214536196</v>
      </c>
      <c r="E10" s="8">
        <v>0</v>
      </c>
      <c r="F10" s="8">
        <v>371.67602232091502</v>
      </c>
      <c r="G10" s="8">
        <v>371.67602232091502</v>
      </c>
      <c r="H10" s="8">
        <v>0</v>
      </c>
      <c r="I10" s="8">
        <v>40.727593083055901</v>
      </c>
      <c r="J10" s="8">
        <v>40.727593083055901</v>
      </c>
      <c r="K10" s="8">
        <v>0</v>
      </c>
      <c r="L10" s="8">
        <v>31.083245216237799</v>
      </c>
      <c r="M10" s="8">
        <v>484.8</v>
      </c>
      <c r="N10" s="8">
        <v>484.8</v>
      </c>
      <c r="O10" s="7">
        <f t="shared" si="0"/>
        <v>0</v>
      </c>
      <c r="P10" s="7">
        <f t="shared" si="1"/>
        <v>855.89047602417963</v>
      </c>
      <c r="Q10" s="6">
        <f t="shared" si="2"/>
        <v>1.4535870174299927</v>
      </c>
      <c r="R10" s="10">
        <f t="shared" si="3"/>
        <v>743.35204464183005</v>
      </c>
      <c r="S10" s="10">
        <f t="shared" si="4"/>
        <v>81.455186166111801</v>
      </c>
      <c r="T10" s="10">
        <f t="shared" si="5"/>
        <v>31.083245216237799</v>
      </c>
      <c r="U10" s="10">
        <f t="shared" si="6"/>
        <v>855.89047602417963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630.35518377731205</v>
      </c>
      <c r="D11" s="8">
        <v>630.35518377731205</v>
      </c>
      <c r="E11" s="8">
        <v>0</v>
      </c>
      <c r="F11" s="8">
        <v>378.30866195545701</v>
      </c>
      <c r="G11" s="8">
        <v>378.30866195545701</v>
      </c>
      <c r="H11" s="8">
        <v>0</v>
      </c>
      <c r="I11" s="8">
        <v>40.727593083055901</v>
      </c>
      <c r="J11" s="8">
        <v>40.727593083055901</v>
      </c>
      <c r="K11" s="8">
        <v>0</v>
      </c>
      <c r="L11" s="8">
        <v>76.085204287258506</v>
      </c>
      <c r="M11" s="8">
        <v>1616</v>
      </c>
      <c r="N11" s="8">
        <v>1616</v>
      </c>
      <c r="O11" s="7">
        <f t="shared" si="0"/>
        <v>0</v>
      </c>
      <c r="P11" s="7">
        <f t="shared" si="1"/>
        <v>914.1577143642844</v>
      </c>
      <c r="Q11" s="6">
        <f t="shared" si="2"/>
        <v>1.379095037699634</v>
      </c>
      <c r="R11" s="10">
        <f t="shared" si="3"/>
        <v>756.61732391091402</v>
      </c>
      <c r="S11" s="10">
        <f t="shared" si="4"/>
        <v>81.455186166111801</v>
      </c>
      <c r="T11" s="10">
        <f t="shared" si="5"/>
        <v>76.085204287258506</v>
      </c>
      <c r="U11" s="10">
        <f t="shared" si="6"/>
        <v>914.1577143642844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7">
        <f t="shared" si="0"/>
        <v>0</v>
      </c>
      <c r="P12" s="7">
        <f t="shared" si="1"/>
        <v>0</v>
      </c>
      <c r="Q12" s="6" t="e">
        <f t="shared" si="2"/>
        <v>#DIV/0!</v>
      </c>
      <c r="R12" s="10">
        <f t="shared" si="3"/>
        <v>0</v>
      </c>
      <c r="S12" s="10">
        <f t="shared" si="4"/>
        <v>0</v>
      </c>
      <c r="T12" s="10">
        <f t="shared" si="5"/>
        <v>0</v>
      </c>
      <c r="U12" s="10">
        <f t="shared" si="6"/>
        <v>0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B12"/>
  <sheetViews>
    <sheetView zoomScale="80" zoomScaleNormal="80" workbookViewId="0">
      <selection activeCell="L63" sqref="L63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1070.191116</v>
      </c>
      <c r="D7" s="8">
        <v>1070.191116</v>
      </c>
      <c r="E7" s="8">
        <v>1897.2</v>
      </c>
      <c r="F7" s="8">
        <v>996.97482560000003</v>
      </c>
      <c r="G7" s="8">
        <v>996.97482560000003</v>
      </c>
      <c r="H7" s="8">
        <v>1496.9406120000001</v>
      </c>
      <c r="I7" s="8">
        <v>34.9951632</v>
      </c>
      <c r="J7" s="8">
        <v>34.9951632</v>
      </c>
      <c r="K7" s="8">
        <v>57.555696000000005</v>
      </c>
      <c r="L7" s="8">
        <v>157.78611360000002</v>
      </c>
      <c r="M7" s="8">
        <v>3231.9996000000001</v>
      </c>
      <c r="N7" s="8">
        <v>3231</v>
      </c>
      <c r="O7" s="7">
        <f t="shared" ref="O7:O12" si="0">M7-N7</f>
        <v>0.99960000000010041</v>
      </c>
      <c r="P7" s="7">
        <f t="shared" ref="P7:P12" si="1">SUM(F7:L7)</f>
        <v>3776.2223992000004</v>
      </c>
      <c r="Q7" s="6">
        <f t="shared" ref="Q7:Q12" si="2">SUM(C7:E7)/P7</f>
        <v>1.0692119809615475</v>
      </c>
      <c r="R7" s="10">
        <f>SUM(F7:H7)</f>
        <v>3490.8902631999999</v>
      </c>
      <c r="S7" s="10">
        <f>SUM(I7:K7)</f>
        <v>127.5460224</v>
      </c>
      <c r="T7" s="10">
        <f>SUM(L7)</f>
        <v>157.78611360000002</v>
      </c>
      <c r="U7" s="10">
        <f>SUM(P7)</f>
        <v>3776.2223992000004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1082.1195</v>
      </c>
      <c r="D8" s="8">
        <v>1082.1195</v>
      </c>
      <c r="E8" s="8">
        <v>1897.2</v>
      </c>
      <c r="F8" s="8">
        <v>665.16683839999996</v>
      </c>
      <c r="G8" s="8">
        <v>665.16683839999996</v>
      </c>
      <c r="H8" s="8">
        <v>1357.3043520000001</v>
      </c>
      <c r="I8" s="8">
        <v>34.9951632</v>
      </c>
      <c r="J8" s="8">
        <v>34.9951632</v>
      </c>
      <c r="K8" s="8">
        <v>57.555696000000005</v>
      </c>
      <c r="L8" s="8">
        <v>157.78611360000002</v>
      </c>
      <c r="M8" s="8">
        <v>3231.9996000000001</v>
      </c>
      <c r="N8" s="8">
        <v>3231</v>
      </c>
      <c r="O8" s="7">
        <f t="shared" si="0"/>
        <v>0.99960000000010041</v>
      </c>
      <c r="P8" s="7">
        <f t="shared" si="1"/>
        <v>2972.9701648000005</v>
      </c>
      <c r="Q8" s="6">
        <f t="shared" si="2"/>
        <v>1.3661216813029216</v>
      </c>
      <c r="R8" s="10">
        <f t="shared" ref="R8:R12" si="3">SUM(F8:H8)</f>
        <v>2687.6380288</v>
      </c>
      <c r="S8" s="10">
        <f t="shared" ref="S8:S12" si="4">SUM(I8:K8)</f>
        <v>127.5460224</v>
      </c>
      <c r="T8" s="10">
        <f t="shared" ref="T8:T12" si="5">SUM(L8)</f>
        <v>157.78611360000002</v>
      </c>
      <c r="U8" s="10">
        <f t="shared" ref="U8:U12" si="6">SUM(P8)</f>
        <v>2972.9701648000005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610.93807199999992</v>
      </c>
      <c r="D9" s="8">
        <v>610.93807199999992</v>
      </c>
      <c r="E9" s="8">
        <v>0</v>
      </c>
      <c r="F9" s="8">
        <v>503.70530400000001</v>
      </c>
      <c r="G9" s="8">
        <v>503.70530400000001</v>
      </c>
      <c r="H9" s="8">
        <v>0</v>
      </c>
      <c r="I9" s="8">
        <v>34.9951632</v>
      </c>
      <c r="J9" s="8">
        <v>34.9951632</v>
      </c>
      <c r="K9" s="8">
        <v>0</v>
      </c>
      <c r="L9" s="8">
        <v>47.908228799999996</v>
      </c>
      <c r="M9" s="8">
        <v>1719.9995999999999</v>
      </c>
      <c r="N9" s="8">
        <v>969.59999999999991</v>
      </c>
      <c r="O9" s="7">
        <f t="shared" si="0"/>
        <v>750.39959999999996</v>
      </c>
      <c r="P9" s="7">
        <f t="shared" si="1"/>
        <v>1125.3091632000001</v>
      </c>
      <c r="Q9" s="6">
        <f t="shared" si="2"/>
        <v>1.0858137336457794</v>
      </c>
      <c r="R9" s="10">
        <f t="shared" si="3"/>
        <v>1007.410608</v>
      </c>
      <c r="S9" s="10">
        <f t="shared" si="4"/>
        <v>69.990326400000001</v>
      </c>
      <c r="T9" s="10">
        <f t="shared" si="5"/>
        <v>47.908228799999996</v>
      </c>
      <c r="U9" s="10">
        <f t="shared" si="6"/>
        <v>1125.3091632000001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610.93807199999992</v>
      </c>
      <c r="D10" s="8">
        <v>610.93807199999992</v>
      </c>
      <c r="E10" s="8">
        <v>0</v>
      </c>
      <c r="F10" s="8">
        <v>503.70530400000001</v>
      </c>
      <c r="G10" s="8">
        <v>503.70530400000001</v>
      </c>
      <c r="H10" s="8">
        <v>0</v>
      </c>
      <c r="I10" s="8">
        <v>34.9951632</v>
      </c>
      <c r="J10" s="8">
        <v>34.9951632</v>
      </c>
      <c r="K10" s="8">
        <v>0</v>
      </c>
      <c r="L10" s="8">
        <v>30.878004799999999</v>
      </c>
      <c r="M10" s="8">
        <v>1719.9995999999999</v>
      </c>
      <c r="N10" s="8">
        <v>484.79999999999995</v>
      </c>
      <c r="O10" s="7">
        <f t="shared" si="0"/>
        <v>1235.1995999999999</v>
      </c>
      <c r="P10" s="7">
        <f t="shared" si="1"/>
        <v>1108.2789392000002</v>
      </c>
      <c r="Q10" s="6">
        <f t="shared" si="2"/>
        <v>1.102498748990032</v>
      </c>
      <c r="R10" s="10">
        <f t="shared" si="3"/>
        <v>1007.410608</v>
      </c>
      <c r="S10" s="10">
        <f t="shared" si="4"/>
        <v>69.990326400000001</v>
      </c>
      <c r="T10" s="10">
        <f t="shared" si="5"/>
        <v>30.878004799999999</v>
      </c>
      <c r="U10" s="10">
        <f t="shared" si="6"/>
        <v>1108.2789392000002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610.95315599999992</v>
      </c>
      <c r="D11" s="8">
        <v>610.95315599999992</v>
      </c>
      <c r="E11" s="8">
        <v>0</v>
      </c>
      <c r="F11" s="8">
        <v>503.71808959999998</v>
      </c>
      <c r="G11" s="8">
        <v>503.71808959999998</v>
      </c>
      <c r="H11" s="8">
        <v>0</v>
      </c>
      <c r="I11" s="8">
        <v>34.9951632</v>
      </c>
      <c r="J11" s="8">
        <v>34.9951632</v>
      </c>
      <c r="K11" s="8">
        <v>0</v>
      </c>
      <c r="L11" s="8">
        <v>83.143683199999998</v>
      </c>
      <c r="M11" s="8">
        <v>1719.9995999999999</v>
      </c>
      <c r="N11" s="8">
        <v>1616.04</v>
      </c>
      <c r="O11" s="7">
        <f t="shared" si="0"/>
        <v>103.95959999999991</v>
      </c>
      <c r="P11" s="7">
        <f t="shared" si="1"/>
        <v>1160.5701887999999</v>
      </c>
      <c r="Q11" s="6">
        <f t="shared" si="2"/>
        <v>1.0528499902822939</v>
      </c>
      <c r="R11" s="10">
        <f t="shared" si="3"/>
        <v>1007.4361792</v>
      </c>
      <c r="S11" s="10">
        <f t="shared" si="4"/>
        <v>69.990326400000001</v>
      </c>
      <c r="T11" s="10">
        <f t="shared" si="5"/>
        <v>83.143683199999998</v>
      </c>
      <c r="U11" s="10">
        <f t="shared" si="6"/>
        <v>1160.5701887999999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326.11950000000002</v>
      </c>
      <c r="D12" s="8">
        <v>326.11950000000002</v>
      </c>
      <c r="E12" s="8">
        <v>572.810652</v>
      </c>
      <c r="F12" s="8">
        <v>275.00264000000004</v>
      </c>
      <c r="G12" s="8">
        <v>275.00264000000004</v>
      </c>
      <c r="H12" s="8">
        <v>489.981516</v>
      </c>
      <c r="I12" s="8">
        <v>34.9951632</v>
      </c>
      <c r="J12" s="8">
        <v>34.9951632</v>
      </c>
      <c r="K12" s="8">
        <v>57.555696000000005</v>
      </c>
      <c r="L12" s="8">
        <v>47.908228799999996</v>
      </c>
      <c r="M12" s="8">
        <v>3231.9996000000001</v>
      </c>
      <c r="N12" s="8">
        <v>969.59999999999991</v>
      </c>
      <c r="O12" s="7">
        <f t="shared" si="0"/>
        <v>2262.3996000000002</v>
      </c>
      <c r="P12" s="7">
        <f t="shared" si="1"/>
        <v>1215.4410472</v>
      </c>
      <c r="Q12" s="6">
        <f t="shared" si="2"/>
        <v>1.0079054470162379</v>
      </c>
      <c r="R12" s="10">
        <f t="shared" si="3"/>
        <v>1039.9867960000001</v>
      </c>
      <c r="S12" s="10">
        <f t="shared" si="4"/>
        <v>127.5460224</v>
      </c>
      <c r="T12" s="10">
        <f t="shared" si="5"/>
        <v>47.908228799999996</v>
      </c>
      <c r="U12" s="10">
        <f t="shared" si="6"/>
        <v>1215.4410472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12"/>
  <sheetViews>
    <sheetView zoomScale="80" zoomScaleNormal="80" workbookViewId="0">
      <selection activeCell="K52" sqref="K52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1070.19108456</v>
      </c>
      <c r="D7" s="8">
        <v>1070.19108456</v>
      </c>
      <c r="E7" s="8">
        <v>1897.2</v>
      </c>
      <c r="F7" s="8">
        <v>996.97482560000003</v>
      </c>
      <c r="G7" s="8">
        <v>996.97482560000003</v>
      </c>
      <c r="H7" s="8">
        <v>1447.1641439999999</v>
      </c>
      <c r="I7" s="8">
        <v>34.9951632</v>
      </c>
      <c r="J7" s="8">
        <v>34.9951632</v>
      </c>
      <c r="K7" s="8">
        <v>57.555696000000005</v>
      </c>
      <c r="L7" s="8">
        <v>225.08121599999998</v>
      </c>
      <c r="M7" s="8">
        <v>3231.9996000000001</v>
      </c>
      <c r="N7" s="8">
        <v>3231.9996000000001</v>
      </c>
      <c r="O7" s="7">
        <f t="shared" ref="O7:O12" si="0">M7-N7</f>
        <v>0</v>
      </c>
      <c r="P7" s="7">
        <f t="shared" ref="P7:P12" si="1">SUM(F7:L7)</f>
        <v>3793.7410336000003</v>
      </c>
      <c r="Q7" s="6">
        <f t="shared" ref="Q7:Q12" si="2">SUM(C7:E7)/P7</f>
        <v>1.0642745863147678</v>
      </c>
      <c r="R7" s="10">
        <f>SUM(F7:H7)</f>
        <v>3441.1137951999999</v>
      </c>
      <c r="S7" s="10">
        <f>SUM(I7:K7)</f>
        <v>127.5460224</v>
      </c>
      <c r="T7" s="10">
        <f>SUM(L7)</f>
        <v>225.08121599999998</v>
      </c>
      <c r="U7" s="10">
        <f>SUM(P7)</f>
        <v>3793.7410336000003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1082.1193509600002</v>
      </c>
      <c r="D8" s="8">
        <v>1082.1193509600002</v>
      </c>
      <c r="E8" s="8">
        <v>1897.2</v>
      </c>
      <c r="F8" s="8">
        <v>665.16674080000007</v>
      </c>
      <c r="G8" s="8">
        <v>665.16674080000007</v>
      </c>
      <c r="H8" s="8">
        <v>1307.5279200000002</v>
      </c>
      <c r="I8" s="8">
        <v>34.9951632</v>
      </c>
      <c r="J8" s="8">
        <v>34.9951632</v>
      </c>
      <c r="K8" s="8">
        <v>57.555696000000005</v>
      </c>
      <c r="L8" s="8">
        <v>225.08121599999998</v>
      </c>
      <c r="M8" s="8">
        <v>3231.9996000000001</v>
      </c>
      <c r="N8" s="8">
        <v>3231.9996000000001</v>
      </c>
      <c r="O8" s="7">
        <f t="shared" si="0"/>
        <v>0</v>
      </c>
      <c r="P8" s="7">
        <f t="shared" si="1"/>
        <v>2990.4886400000005</v>
      </c>
      <c r="Q8" s="6">
        <f t="shared" si="2"/>
        <v>1.3581187527667717</v>
      </c>
      <c r="R8" s="10">
        <f t="shared" ref="R8:R12" si="3">SUM(F8:H8)</f>
        <v>2637.8614016000001</v>
      </c>
      <c r="S8" s="10">
        <f t="shared" ref="S8:S12" si="4">SUM(I8:K8)</f>
        <v>127.5460224</v>
      </c>
      <c r="T8" s="10">
        <f t="shared" ref="T8:T12" si="5">SUM(L8)</f>
        <v>225.08121599999998</v>
      </c>
      <c r="U8" s="10">
        <f t="shared" ref="U8:U12" si="6">SUM(P8)</f>
        <v>2990.4886400000005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610.93801368000004</v>
      </c>
      <c r="D9" s="8">
        <v>610.93801368000004</v>
      </c>
      <c r="E9" s="8">
        <v>0</v>
      </c>
      <c r="F9" s="8">
        <v>503.70530400000001</v>
      </c>
      <c r="G9" s="8">
        <v>503.70530400000001</v>
      </c>
      <c r="H9" s="8">
        <v>0</v>
      </c>
      <c r="I9" s="8">
        <v>34.9951632</v>
      </c>
      <c r="J9" s="8">
        <v>34.9951632</v>
      </c>
      <c r="K9" s="8">
        <v>0</v>
      </c>
      <c r="L9" s="8">
        <v>54.176296000000001</v>
      </c>
      <c r="M9" s="8">
        <v>1719.9996000000001</v>
      </c>
      <c r="N9" s="8">
        <v>969.6</v>
      </c>
      <c r="O9" s="7">
        <f t="shared" si="0"/>
        <v>750.39960000000008</v>
      </c>
      <c r="P9" s="7">
        <f t="shared" si="1"/>
        <v>1131.5772304000002</v>
      </c>
      <c r="Q9" s="6">
        <f t="shared" si="2"/>
        <v>1.0797990579291528</v>
      </c>
      <c r="R9" s="10">
        <f t="shared" si="3"/>
        <v>1007.410608</v>
      </c>
      <c r="S9" s="10">
        <f t="shared" si="4"/>
        <v>69.990326400000001</v>
      </c>
      <c r="T9" s="10">
        <f t="shared" si="5"/>
        <v>54.176296000000001</v>
      </c>
      <c r="U9" s="10">
        <f t="shared" si="6"/>
        <v>1131.5772304000002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610.93801368000004</v>
      </c>
      <c r="D10" s="8">
        <v>610.93801368000004</v>
      </c>
      <c r="E10" s="8">
        <v>0</v>
      </c>
      <c r="F10" s="8">
        <v>503.70530400000001</v>
      </c>
      <c r="G10" s="8">
        <v>503.70530400000001</v>
      </c>
      <c r="H10" s="8">
        <v>0</v>
      </c>
      <c r="I10" s="8">
        <v>34.9951632</v>
      </c>
      <c r="J10" s="8">
        <v>34.9951632</v>
      </c>
      <c r="K10" s="8">
        <v>0</v>
      </c>
      <c r="L10" s="8">
        <v>33.262080000000005</v>
      </c>
      <c r="M10" s="8">
        <v>1719.9996000000001</v>
      </c>
      <c r="N10" s="8">
        <v>484.8</v>
      </c>
      <c r="O10" s="7">
        <f t="shared" si="0"/>
        <v>1235.1996000000001</v>
      </c>
      <c r="P10" s="7">
        <f t="shared" si="1"/>
        <v>1110.6630144000001</v>
      </c>
      <c r="Q10" s="6">
        <f t="shared" si="2"/>
        <v>1.100132093639653</v>
      </c>
      <c r="R10" s="10">
        <f t="shared" si="3"/>
        <v>1007.410608</v>
      </c>
      <c r="S10" s="10">
        <f t="shared" si="4"/>
        <v>69.990326400000001</v>
      </c>
      <c r="T10" s="10">
        <f t="shared" si="5"/>
        <v>33.262080000000005</v>
      </c>
      <c r="U10" s="10">
        <f t="shared" si="6"/>
        <v>1110.6630144000001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610.93801368000004</v>
      </c>
      <c r="D11" s="8">
        <v>610.93801368000004</v>
      </c>
      <c r="E11" s="8">
        <v>0</v>
      </c>
      <c r="F11" s="8">
        <v>503.70530400000001</v>
      </c>
      <c r="G11" s="8">
        <v>503.70530400000001</v>
      </c>
      <c r="H11" s="8">
        <v>0</v>
      </c>
      <c r="I11" s="8">
        <v>34.9951632</v>
      </c>
      <c r="J11" s="8">
        <v>34.9951632</v>
      </c>
      <c r="K11" s="8">
        <v>0</v>
      </c>
      <c r="L11" s="8">
        <v>102.666416</v>
      </c>
      <c r="M11" s="8">
        <v>1719.9996000000001</v>
      </c>
      <c r="N11" s="8">
        <v>1615.9998000000001</v>
      </c>
      <c r="O11" s="7">
        <f t="shared" si="0"/>
        <v>103.99980000000005</v>
      </c>
      <c r="P11" s="7">
        <f t="shared" si="1"/>
        <v>1180.0673504000001</v>
      </c>
      <c r="Q11" s="6">
        <f t="shared" si="2"/>
        <v>1.0354290599988452</v>
      </c>
      <c r="R11" s="10">
        <f t="shared" si="3"/>
        <v>1007.410608</v>
      </c>
      <c r="S11" s="10">
        <f t="shared" si="4"/>
        <v>69.990326400000001</v>
      </c>
      <c r="T11" s="10">
        <f t="shared" si="5"/>
        <v>102.666416</v>
      </c>
      <c r="U11" s="10">
        <f t="shared" si="6"/>
        <v>1180.0673504000001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326.11944432000001</v>
      </c>
      <c r="D12" s="8">
        <v>326.11944432000001</v>
      </c>
      <c r="E12" s="8">
        <v>572.81057999999996</v>
      </c>
      <c r="F12" s="8">
        <v>275.00264000000004</v>
      </c>
      <c r="G12" s="8">
        <v>275.00264000000004</v>
      </c>
      <c r="H12" s="8">
        <v>440.20548000000002</v>
      </c>
      <c r="I12" s="8">
        <v>34.9951632</v>
      </c>
      <c r="J12" s="8">
        <v>34.9951632</v>
      </c>
      <c r="K12" s="8">
        <v>57.555696000000005</v>
      </c>
      <c r="L12" s="8">
        <v>54.176296000000001</v>
      </c>
      <c r="M12" s="8">
        <v>3231.9996000000001</v>
      </c>
      <c r="N12" s="8">
        <v>969.6</v>
      </c>
      <c r="O12" s="7">
        <f t="shared" si="0"/>
        <v>2262.3996000000002</v>
      </c>
      <c r="P12" s="7">
        <f t="shared" si="1"/>
        <v>1171.9330784000001</v>
      </c>
      <c r="Q12" s="6">
        <f t="shared" si="2"/>
        <v>1.0453237400829387</v>
      </c>
      <c r="R12" s="10">
        <f t="shared" si="3"/>
        <v>990.21076000000016</v>
      </c>
      <c r="S12" s="10">
        <f t="shared" si="4"/>
        <v>127.5460224</v>
      </c>
      <c r="T12" s="10">
        <f t="shared" si="5"/>
        <v>54.176296000000001</v>
      </c>
      <c r="U12" s="10">
        <f t="shared" si="6"/>
        <v>1171.9330784000001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B12"/>
  <sheetViews>
    <sheetView zoomScale="80" zoomScaleNormal="80" workbookViewId="0">
      <selection activeCell="M54" sqref="M54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37</v>
      </c>
      <c r="S5" s="5" t="s">
        <v>37</v>
      </c>
      <c r="T5" s="5" t="s">
        <v>37</v>
      </c>
      <c r="U5" s="5" t="s">
        <v>37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1079.9880000000001</v>
      </c>
      <c r="D7" s="8">
        <v>1079.9880000000001</v>
      </c>
      <c r="E7" s="8">
        <v>1897.2</v>
      </c>
      <c r="F7" s="8">
        <v>970.6</v>
      </c>
      <c r="G7" s="8">
        <v>970.6</v>
      </c>
      <c r="H7" s="8">
        <v>1450</v>
      </c>
      <c r="I7" s="8">
        <v>34.81</v>
      </c>
      <c r="J7" s="8">
        <v>34.81</v>
      </c>
      <c r="K7" s="8">
        <v>57.7</v>
      </c>
      <c r="L7" s="8">
        <v>154.80000000000001</v>
      </c>
      <c r="M7" s="8">
        <v>3232</v>
      </c>
      <c r="N7" s="8">
        <v>3232</v>
      </c>
      <c r="O7" s="7">
        <f t="shared" ref="O7:O12" si="0">M7-N7</f>
        <v>0</v>
      </c>
      <c r="P7" s="7">
        <f t="shared" ref="P7:P12" si="1">SUM(F7:L7)</f>
        <v>3673.3199999999997</v>
      </c>
      <c r="Q7" s="6">
        <f t="shared" ref="Q7:Q12" si="2">SUM(C7:E7)/P7</f>
        <v>1.1044983829342394</v>
      </c>
      <c r="R7" s="10">
        <f>SUM(F7:H7)</f>
        <v>3391.2</v>
      </c>
      <c r="S7" s="10">
        <f>SUM(I7:K7)</f>
        <v>127.32000000000001</v>
      </c>
      <c r="T7" s="10">
        <f>SUM(L7)</f>
        <v>154.80000000000001</v>
      </c>
      <c r="U7" s="10">
        <f>SUM(P7)</f>
        <v>3673.3199999999997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1080</v>
      </c>
      <c r="D8" s="8">
        <v>1080</v>
      </c>
      <c r="E8" s="8">
        <v>1899</v>
      </c>
      <c r="F8" s="8">
        <v>528.29999999999995</v>
      </c>
      <c r="G8" s="8">
        <v>528.29999999999995</v>
      </c>
      <c r="H8" s="8">
        <v>1310</v>
      </c>
      <c r="I8" s="8">
        <v>34.81</v>
      </c>
      <c r="J8" s="8">
        <v>34.81</v>
      </c>
      <c r="K8" s="8">
        <v>57.7</v>
      </c>
      <c r="L8" s="8">
        <v>154.80000000000001</v>
      </c>
      <c r="M8" s="8">
        <v>3232</v>
      </c>
      <c r="N8" s="8">
        <v>3232</v>
      </c>
      <c r="O8" s="7">
        <f t="shared" si="0"/>
        <v>0</v>
      </c>
      <c r="P8" s="7">
        <f t="shared" si="1"/>
        <v>2648.72</v>
      </c>
      <c r="Q8" s="6">
        <f t="shared" si="2"/>
        <v>1.5324383098251233</v>
      </c>
      <c r="R8" s="10">
        <f t="shared" ref="R8:R12" si="3">SUM(F8:H8)</f>
        <v>2366.6</v>
      </c>
      <c r="S8" s="10">
        <f t="shared" ref="S8:S12" si="4">SUM(I8:K8)</f>
        <v>127.32000000000001</v>
      </c>
      <c r="T8" s="10">
        <f t="shared" ref="T8:T12" si="5">SUM(L8)</f>
        <v>154.80000000000001</v>
      </c>
      <c r="U8" s="10">
        <f t="shared" ref="U8:U12" si="6">SUM(P8)</f>
        <v>2648.72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608.81183999999996</v>
      </c>
      <c r="D9" s="8">
        <v>608.81183999999996</v>
      </c>
      <c r="E9" s="8">
        <v>0</v>
      </c>
      <c r="F9" s="8">
        <v>406.2</v>
      </c>
      <c r="G9" s="8">
        <v>406.2</v>
      </c>
      <c r="H9" s="8">
        <v>0</v>
      </c>
      <c r="I9" s="8">
        <v>34.81</v>
      </c>
      <c r="J9" s="8">
        <v>34.81</v>
      </c>
      <c r="K9" s="8">
        <v>0</v>
      </c>
      <c r="L9" s="8">
        <v>46.43</v>
      </c>
      <c r="M9" s="8">
        <v>1720</v>
      </c>
      <c r="N9" s="8">
        <v>969.6</v>
      </c>
      <c r="O9" s="7">
        <f t="shared" si="0"/>
        <v>750.4</v>
      </c>
      <c r="P9" s="7">
        <f t="shared" si="1"/>
        <v>928.44999999999993</v>
      </c>
      <c r="Q9" s="6">
        <f t="shared" si="2"/>
        <v>1.3114585384242554</v>
      </c>
      <c r="R9" s="10">
        <f t="shared" si="3"/>
        <v>812.4</v>
      </c>
      <c r="S9" s="10">
        <f t="shared" si="4"/>
        <v>69.62</v>
      </c>
      <c r="T9" s="10">
        <f t="shared" si="5"/>
        <v>46.43</v>
      </c>
      <c r="U9" s="10">
        <f t="shared" si="6"/>
        <v>928.44999999999993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608.81183999999996</v>
      </c>
      <c r="D10" s="8">
        <v>608.81183999999996</v>
      </c>
      <c r="E10" s="8">
        <v>0</v>
      </c>
      <c r="F10" s="8">
        <v>406.2</v>
      </c>
      <c r="G10" s="8">
        <v>406.2</v>
      </c>
      <c r="H10" s="8">
        <v>0</v>
      </c>
      <c r="I10" s="8">
        <v>34.81</v>
      </c>
      <c r="J10" s="8">
        <v>34.81</v>
      </c>
      <c r="K10" s="8">
        <v>0</v>
      </c>
      <c r="L10" s="8">
        <v>28.93</v>
      </c>
      <c r="M10" s="8">
        <v>1720</v>
      </c>
      <c r="N10" s="8">
        <v>484.8</v>
      </c>
      <c r="O10" s="7">
        <f t="shared" si="0"/>
        <v>1235.2</v>
      </c>
      <c r="P10" s="7">
        <f t="shared" si="1"/>
        <v>910.94999999999993</v>
      </c>
      <c r="Q10" s="6">
        <f t="shared" si="2"/>
        <v>1.3366525934464022</v>
      </c>
      <c r="R10" s="10">
        <f t="shared" si="3"/>
        <v>812.4</v>
      </c>
      <c r="S10" s="10">
        <f t="shared" si="4"/>
        <v>69.62</v>
      </c>
      <c r="T10" s="10">
        <f t="shared" si="5"/>
        <v>28.93</v>
      </c>
      <c r="U10" s="10">
        <f t="shared" si="6"/>
        <v>910.94999999999993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608.81183999999996</v>
      </c>
      <c r="D11" s="8">
        <v>608.81183999999996</v>
      </c>
      <c r="E11" s="8">
        <v>0</v>
      </c>
      <c r="F11" s="8">
        <v>406.2</v>
      </c>
      <c r="G11" s="8">
        <v>406.2</v>
      </c>
      <c r="H11" s="8">
        <v>0</v>
      </c>
      <c r="I11" s="8">
        <v>34.81</v>
      </c>
      <c r="J11" s="8">
        <v>34.81</v>
      </c>
      <c r="K11" s="8">
        <v>0</v>
      </c>
      <c r="L11" s="8">
        <v>79.040000000000006</v>
      </c>
      <c r="M11" s="8">
        <v>1720</v>
      </c>
      <c r="N11" s="8">
        <v>1616</v>
      </c>
      <c r="O11" s="7">
        <f t="shared" si="0"/>
        <v>104</v>
      </c>
      <c r="P11" s="7">
        <f t="shared" si="1"/>
        <v>961.06</v>
      </c>
      <c r="Q11" s="6">
        <f t="shared" si="2"/>
        <v>1.2669590660312571</v>
      </c>
      <c r="R11" s="10">
        <f t="shared" si="3"/>
        <v>812.4</v>
      </c>
      <c r="S11" s="10">
        <f t="shared" si="4"/>
        <v>69.62</v>
      </c>
      <c r="T11" s="10">
        <f t="shared" si="5"/>
        <v>79.040000000000006</v>
      </c>
      <c r="U11" s="10">
        <f t="shared" si="6"/>
        <v>961.06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324.10000000000002</v>
      </c>
      <c r="D12" s="8">
        <v>324.10000000000002</v>
      </c>
      <c r="E12" s="8">
        <v>569.79999999999995</v>
      </c>
      <c r="F12" s="8">
        <v>205.7</v>
      </c>
      <c r="G12" s="8">
        <v>205.7</v>
      </c>
      <c r="H12" s="8">
        <v>422.9</v>
      </c>
      <c r="I12" s="8">
        <v>34.81</v>
      </c>
      <c r="J12" s="8">
        <v>34.81</v>
      </c>
      <c r="K12" s="8">
        <v>57.7</v>
      </c>
      <c r="L12" s="8">
        <v>46.43</v>
      </c>
      <c r="M12" s="8">
        <v>3232</v>
      </c>
      <c r="N12" s="8">
        <v>969.6</v>
      </c>
      <c r="O12" s="7">
        <f t="shared" si="0"/>
        <v>2262.4</v>
      </c>
      <c r="P12" s="7">
        <f t="shared" si="1"/>
        <v>1008.0499999999998</v>
      </c>
      <c r="Q12" s="6">
        <f t="shared" si="2"/>
        <v>1.2082733991369479</v>
      </c>
      <c r="R12" s="10">
        <f t="shared" si="3"/>
        <v>834.3</v>
      </c>
      <c r="S12" s="10">
        <f t="shared" si="4"/>
        <v>127.32000000000001</v>
      </c>
      <c r="T12" s="10">
        <f t="shared" si="5"/>
        <v>46.43</v>
      </c>
      <c r="U12" s="10">
        <f t="shared" si="6"/>
        <v>1008.0499999999998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集計</vt:lpstr>
      <vt:lpstr>EnergyPlus_小野</vt:lpstr>
      <vt:lpstr>LCEM_矢島</vt:lpstr>
      <vt:lpstr>ENe-ST_小野</vt:lpstr>
      <vt:lpstr>Popolo_富樫</vt:lpstr>
      <vt:lpstr>BEST_二宮3</vt:lpstr>
      <vt:lpstr>BEST_品川</vt:lpstr>
      <vt:lpstr>ACSESCx_吉田</vt:lpstr>
    </vt:vector>
  </TitlesOfParts>
  <Company>新菱冷熱工業㈱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SCKY</dc:creator>
  <cp:lastModifiedBy>Ono Eikichi</cp:lastModifiedBy>
  <cp:lastPrinted>2019-02-25T08:31:52Z</cp:lastPrinted>
  <dcterms:created xsi:type="dcterms:W3CDTF">2019-02-25T06:53:30Z</dcterms:created>
  <dcterms:modified xsi:type="dcterms:W3CDTF">2021-08-24T07:48:54Z</dcterms:modified>
</cp:coreProperties>
</file>