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"/>
    </mc:Choice>
  </mc:AlternateContent>
  <xr:revisionPtr revIDLastSave="0" documentId="13_ncr:1_{FB96E43E-5738-F048-9BD4-2EB67E8B611A}" xr6:coauthVersionLast="47" xr6:coauthVersionMax="47" xr10:uidLastSave="{00000000-0000-0000-0000-000000000000}"/>
  <bookViews>
    <workbookView xWindow="63220" yWindow="1800" windowWidth="30660" windowHeight="20500" xr2:uid="{0D35B33E-5779-E243-8B40-198C3C7E0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C22" i="1"/>
  <c r="C25" i="1" s="1"/>
  <c r="G20" i="1"/>
  <c r="F17" i="1"/>
  <c r="H17" i="1" s="1"/>
  <c r="F16" i="1"/>
  <c r="G6" i="1"/>
  <c r="C8" i="1"/>
  <c r="C11" i="1" s="1"/>
  <c r="F3" i="1"/>
  <c r="H3" i="1" s="1"/>
  <c r="F2" i="1"/>
  <c r="H2" i="1" s="1"/>
  <c r="F18" i="1" l="1"/>
  <c r="H18" i="1" s="1"/>
  <c r="H16" i="1"/>
  <c r="J16" i="1" s="1"/>
  <c r="J2" i="1"/>
  <c r="L2" i="1" s="1"/>
  <c r="N2" i="1" s="1"/>
  <c r="F4" i="1"/>
  <c r="H4" i="1" s="1"/>
  <c r="L16" i="1" l="1"/>
  <c r="N16" i="1" s="1"/>
  <c r="J20" i="1"/>
  <c r="J21" i="1"/>
  <c r="G21" i="1" s="1"/>
  <c r="G22" i="1" s="1"/>
  <c r="J6" i="1"/>
  <c r="J7" i="1" s="1"/>
  <c r="G7" i="1" s="1"/>
  <c r="G8" i="1" l="1"/>
  <c r="E7" i="1"/>
  <c r="E8" i="1" s="1"/>
  <c r="E21" i="1"/>
  <c r="E22" i="1" s="1"/>
</calcChain>
</file>

<file path=xl/sharedStrings.xml><?xml version="1.0" encoding="utf-8"?>
<sst xmlns="http://schemas.openxmlformats.org/spreadsheetml/2006/main" count="71" uniqueCount="23">
  <si>
    <t>W/m2</t>
    <phoneticPr fontId="1"/>
  </si>
  <si>
    <t>潜熱</t>
    <rPh sb="0" eb="2">
      <t xml:space="preserve">センネツ </t>
    </rPh>
    <phoneticPr fontId="1"/>
  </si>
  <si>
    <t>顕熱</t>
    <rPh sb="0" eb="2">
      <t xml:space="preserve">ケンネツ </t>
    </rPh>
    <phoneticPr fontId="1"/>
  </si>
  <si>
    <t>m2</t>
    <phoneticPr fontId="1"/>
  </si>
  <si>
    <t>W</t>
    <phoneticPr fontId="1"/>
  </si>
  <si>
    <t>室温</t>
    <rPh sb="0" eb="2">
      <t xml:space="preserve">シツオｎ </t>
    </rPh>
    <phoneticPr fontId="1"/>
  </si>
  <si>
    <t>温度差</t>
    <rPh sb="0" eb="3">
      <t xml:space="preserve">オンドサ </t>
    </rPh>
    <phoneticPr fontId="1"/>
  </si>
  <si>
    <t>送風</t>
    <rPh sb="0" eb="2">
      <t xml:space="preserve">ソウフウ </t>
    </rPh>
    <phoneticPr fontId="1"/>
  </si>
  <si>
    <t>℃</t>
    <phoneticPr fontId="1"/>
  </si>
  <si>
    <t>kJ/kg･K</t>
    <phoneticPr fontId="1"/>
  </si>
  <si>
    <t>K</t>
    <phoneticPr fontId="1"/>
  </si>
  <si>
    <t>kJ/kg</t>
    <phoneticPr fontId="1"/>
  </si>
  <si>
    <t>kg/m3</t>
    <phoneticPr fontId="1"/>
  </si>
  <si>
    <t>kJ/m3</t>
    <phoneticPr fontId="1"/>
  </si>
  <si>
    <t>kJ/s</t>
    <phoneticPr fontId="1"/>
  </si>
  <si>
    <t>m3/s</t>
    <phoneticPr fontId="1"/>
  </si>
  <si>
    <t>m3/h</t>
    <phoneticPr fontId="1"/>
  </si>
  <si>
    <t>m3/m2h</t>
    <phoneticPr fontId="1"/>
  </si>
  <si>
    <t>緑本</t>
    <rPh sb="0" eb="2">
      <t xml:space="preserve">ミドリホｎ </t>
    </rPh>
    <phoneticPr fontId="1"/>
  </si>
  <si>
    <t>g/kgDA</t>
    <phoneticPr fontId="1"/>
  </si>
  <si>
    <t>暖房</t>
    <rPh sb="0" eb="2">
      <t xml:space="preserve">ダンボウ </t>
    </rPh>
    <phoneticPr fontId="1"/>
  </si>
  <si>
    <t>冷房</t>
    <rPh sb="0" eb="2">
      <t xml:space="preserve">レイボウ </t>
    </rPh>
    <phoneticPr fontId="1"/>
  </si>
  <si>
    <t>外気</t>
    <rPh sb="0" eb="2">
      <t xml:space="preserve">ガイキ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</si>
</sst>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C37-239A-4E43-AC3B-7D93C5CE8BAF}">
  <dimension ref="A1:S30"/>
  <sheetViews>
    <sheetView tabSelected="1" workbookViewId="0">
      <selection activeCell="M20" sqref="M20"/>
    </sheetView>
  </sheetViews>
  <sheetFormatPr baseColWidth="10" defaultRowHeight="20"/>
  <cols>
    <col min="2" max="2" width="10.85546875" customWidth="1"/>
    <col min="16" max="16" width="2.5703125" customWidth="1"/>
    <col min="18" max="18" width="11.7109375" customWidth="1"/>
  </cols>
  <sheetData>
    <row r="1" spans="1:19">
      <c r="A1" t="s">
        <v>20</v>
      </c>
      <c r="Q1" s="1" t="s">
        <v>18</v>
      </c>
      <c r="R1" s="1">
        <v>21.6</v>
      </c>
      <c r="S1" t="s">
        <v>17</v>
      </c>
    </row>
    <row r="2" spans="1:19">
      <c r="A2" t="s">
        <v>2</v>
      </c>
      <c r="B2">
        <v>100</v>
      </c>
      <c r="C2" t="s">
        <v>0</v>
      </c>
      <c r="D2">
        <v>48</v>
      </c>
      <c r="E2" t="s">
        <v>3</v>
      </c>
      <c r="F2">
        <f>B2*D2</f>
        <v>4800</v>
      </c>
      <c r="G2" t="s">
        <v>4</v>
      </c>
      <c r="H2">
        <f>F2/1000</f>
        <v>4.8</v>
      </c>
      <c r="I2" t="s">
        <v>14</v>
      </c>
      <c r="J2" s="2">
        <f>H2/C11</f>
        <v>0.28385815749798904</v>
      </c>
      <c r="K2" t="s">
        <v>15</v>
      </c>
      <c r="L2">
        <f>J2*3600</f>
        <v>1021.8893669927605</v>
      </c>
      <c r="M2" t="s">
        <v>16</v>
      </c>
      <c r="N2">
        <f>L2/D2</f>
        <v>21.289361812349178</v>
      </c>
      <c r="O2" t="s">
        <v>17</v>
      </c>
    </row>
    <row r="3" spans="1:19">
      <c r="A3" t="s">
        <v>1</v>
      </c>
      <c r="B3">
        <v>25</v>
      </c>
      <c r="C3" t="s">
        <v>0</v>
      </c>
      <c r="D3">
        <v>48</v>
      </c>
      <c r="E3" t="s">
        <v>3</v>
      </c>
      <c r="F3">
        <f>B3*D3</f>
        <v>1200</v>
      </c>
      <c r="G3" t="s">
        <v>4</v>
      </c>
      <c r="H3">
        <f>F3/1000</f>
        <v>1.2</v>
      </c>
      <c r="I3" t="s">
        <v>14</v>
      </c>
    </row>
    <row r="4" spans="1:19">
      <c r="F4">
        <f>SUM(F2:F3)</f>
        <v>6000</v>
      </c>
      <c r="G4" t="s">
        <v>4</v>
      </c>
      <c r="H4">
        <f>F4/1000</f>
        <v>6</v>
      </c>
      <c r="I4" t="s">
        <v>14</v>
      </c>
    </row>
    <row r="6" spans="1:19">
      <c r="B6" t="s">
        <v>5</v>
      </c>
      <c r="C6">
        <v>22</v>
      </c>
      <c r="D6" t="s">
        <v>8</v>
      </c>
      <c r="E6">
        <v>6.6</v>
      </c>
      <c r="F6" t="s">
        <v>19</v>
      </c>
      <c r="G6">
        <f>(1.805*C6+2502)*E6/1000</f>
        <v>16.775286000000001</v>
      </c>
      <c r="H6" t="s">
        <v>11</v>
      </c>
      <c r="J6">
        <f>H3/J2</f>
        <v>4.2274634999999998</v>
      </c>
      <c r="K6" t="s">
        <v>13</v>
      </c>
    </row>
    <row r="7" spans="1:19">
      <c r="B7" t="s">
        <v>7</v>
      </c>
      <c r="C7">
        <v>35</v>
      </c>
      <c r="D7" t="s">
        <v>8</v>
      </c>
      <c r="E7" s="3">
        <f>(1000*G7)/(1.805*C7+2502)</f>
        <v>7.8141982515812769</v>
      </c>
      <c r="F7" t="s">
        <v>19</v>
      </c>
      <c r="G7" s="2">
        <f>G6+J7</f>
        <v>20.044786000000002</v>
      </c>
      <c r="H7" t="s">
        <v>11</v>
      </c>
      <c r="J7">
        <f>J6/C10</f>
        <v>3.2694999999999999</v>
      </c>
      <c r="K7" t="s">
        <v>11</v>
      </c>
      <c r="M7" s="1"/>
    </row>
    <row r="8" spans="1:19">
      <c r="B8" t="s">
        <v>6</v>
      </c>
      <c r="C8">
        <f>C7-C6</f>
        <v>13</v>
      </c>
      <c r="D8" t="s">
        <v>10</v>
      </c>
      <c r="E8">
        <f>E7-E6</f>
        <v>1.2141982515812773</v>
      </c>
      <c r="F8" t="s">
        <v>19</v>
      </c>
      <c r="G8">
        <f>G7-G6</f>
        <v>3.2695000000000007</v>
      </c>
      <c r="H8" t="s">
        <v>11</v>
      </c>
    </row>
    <row r="9" spans="1:19">
      <c r="C9">
        <v>1.006</v>
      </c>
      <c r="D9" t="s">
        <v>9</v>
      </c>
    </row>
    <row r="10" spans="1:19">
      <c r="C10">
        <v>1.2929999999999999</v>
      </c>
      <c r="D10" t="s">
        <v>12</v>
      </c>
    </row>
    <row r="11" spans="1:19">
      <c r="C11">
        <f>C8*C9*C10</f>
        <v>16.909853999999999</v>
      </c>
      <c r="D11" t="s">
        <v>13</v>
      </c>
    </row>
    <row r="15" spans="1:19">
      <c r="A15" t="s">
        <v>21</v>
      </c>
      <c r="Q15" s="1" t="s">
        <v>18</v>
      </c>
      <c r="R15" s="1">
        <v>21.6</v>
      </c>
      <c r="S15" t="s">
        <v>17</v>
      </c>
    </row>
    <row r="16" spans="1:19">
      <c r="A16" t="s">
        <v>2</v>
      </c>
      <c r="B16">
        <v>75</v>
      </c>
      <c r="C16" t="s">
        <v>0</v>
      </c>
      <c r="D16">
        <v>48</v>
      </c>
      <c r="E16" t="s">
        <v>3</v>
      </c>
      <c r="F16">
        <f>B16*D16</f>
        <v>3600</v>
      </c>
      <c r="G16" t="s">
        <v>4</v>
      </c>
      <c r="H16">
        <f>F16/1000</f>
        <v>3.6</v>
      </c>
      <c r="I16" t="s">
        <v>14</v>
      </c>
      <c r="J16" s="2">
        <f>H16/C25</f>
        <v>0.27676170356053936</v>
      </c>
      <c r="K16" t="s">
        <v>15</v>
      </c>
      <c r="L16">
        <f>J16*3600</f>
        <v>996.34213281794166</v>
      </c>
      <c r="M16" t="s">
        <v>16</v>
      </c>
      <c r="N16">
        <f>L16/D16</f>
        <v>20.757127767040451</v>
      </c>
      <c r="O16" t="s">
        <v>17</v>
      </c>
    </row>
    <row r="17" spans="1:13">
      <c r="A17" t="s">
        <v>1</v>
      </c>
      <c r="B17">
        <v>50</v>
      </c>
      <c r="C17" t="s">
        <v>0</v>
      </c>
      <c r="D17">
        <v>48</v>
      </c>
      <c r="E17" t="s">
        <v>3</v>
      </c>
      <c r="F17">
        <f>B17*D17</f>
        <v>2400</v>
      </c>
      <c r="G17" t="s">
        <v>4</v>
      </c>
      <c r="H17">
        <f>F17/1000</f>
        <v>2.4</v>
      </c>
      <c r="I17" t="s">
        <v>14</v>
      </c>
    </row>
    <row r="18" spans="1:13">
      <c r="F18">
        <f>SUM(F16:F17)</f>
        <v>6000</v>
      </c>
      <c r="G18" t="s">
        <v>4</v>
      </c>
      <c r="H18">
        <f>F18/1000</f>
        <v>6</v>
      </c>
      <c r="I18" t="s">
        <v>14</v>
      </c>
    </row>
    <row r="20" spans="1:13">
      <c r="B20" t="s">
        <v>5</v>
      </c>
      <c r="C20">
        <v>26</v>
      </c>
      <c r="D20" t="s">
        <v>8</v>
      </c>
      <c r="E20">
        <v>10.5</v>
      </c>
      <c r="F20" t="s">
        <v>19</v>
      </c>
      <c r="G20">
        <f>(1.805*C20+2502)*E20/1000</f>
        <v>26.763764999999999</v>
      </c>
      <c r="H20" t="s">
        <v>11</v>
      </c>
      <c r="J20">
        <f>H17/J16</f>
        <v>8.6717199999999988</v>
      </c>
      <c r="K20" t="s">
        <v>13</v>
      </c>
    </row>
    <row r="21" spans="1:13">
      <c r="B21" t="s">
        <v>7</v>
      </c>
      <c r="C21">
        <v>16</v>
      </c>
      <c r="D21" t="s">
        <v>8</v>
      </c>
      <c r="E21" s="3">
        <f>(1000*G21)/(1.805*C21+2502)</f>
        <v>7.9249503466514932</v>
      </c>
      <c r="F21" t="s">
        <v>19</v>
      </c>
      <c r="G21" s="2">
        <f>G20-J21</f>
        <v>20.057098333333332</v>
      </c>
      <c r="H21" t="s">
        <v>11</v>
      </c>
      <c r="J21">
        <f>J20/C24</f>
        <v>6.7066666666666661</v>
      </c>
      <c r="K21" t="s">
        <v>11</v>
      </c>
      <c r="M21" s="1"/>
    </row>
    <row r="22" spans="1:13">
      <c r="B22" t="s">
        <v>6</v>
      </c>
      <c r="C22">
        <f>C20-C21</f>
        <v>10</v>
      </c>
      <c r="D22" t="s">
        <v>10</v>
      </c>
      <c r="E22">
        <f>E20-E21</f>
        <v>2.5750496533485068</v>
      </c>
      <c r="F22" t="s">
        <v>19</v>
      </c>
      <c r="G22">
        <f>G20-G21</f>
        <v>6.706666666666667</v>
      </c>
      <c r="H22" t="s">
        <v>11</v>
      </c>
    </row>
    <row r="23" spans="1:13">
      <c r="C23">
        <v>1.006</v>
      </c>
      <c r="D23" t="s">
        <v>9</v>
      </c>
    </row>
    <row r="24" spans="1:13">
      <c r="C24">
        <v>1.2929999999999999</v>
      </c>
      <c r="D24" t="s">
        <v>12</v>
      </c>
    </row>
    <row r="25" spans="1:13">
      <c r="C25">
        <f>C22*C23*C24</f>
        <v>13.007579999999999</v>
      </c>
      <c r="D25" t="s">
        <v>13</v>
      </c>
    </row>
    <row r="30" spans="1:13">
      <c r="B30" t="s">
        <v>22</v>
      </c>
      <c r="C30">
        <f>48</f>
        <v>48</v>
      </c>
      <c r="D30">
        <f>C30*2.7*0.1</f>
        <v>12.960000000000003</v>
      </c>
      <c r="E30">
        <f>D30/3600</f>
        <v>3.6000000000000008E-3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2021-11-17T13:35:10Z</dcterms:created>
  <dcterms:modified xsi:type="dcterms:W3CDTF">2021-11-18T08:05:08Z</dcterms:modified>
</cp:coreProperties>
</file>