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2.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3.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4.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5.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7.xml" ContentType="application/vnd.openxmlformats-officedocument.drawing+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8.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9.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0.xml" ContentType="application/vnd.openxmlformats-officedocument.drawing+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1.xml" ContentType="application/vnd.openxmlformats-officedocument.drawing+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eikichiono/Dropbox/My Mac (EikichiのMacBook Pro)/Documents/04_Association/SHASE/ECP/EnergyPlus_SHASEG1008/EnergyPlus_SHASEG1008/02_Subsystem_Test/heat_source_subsystem/"/>
    </mc:Choice>
  </mc:AlternateContent>
  <xr:revisionPtr revIDLastSave="0" documentId="13_ncr:1_{3D56736C-D7AF-194B-A77A-BF2AA6CDBD2A}" xr6:coauthVersionLast="47" xr6:coauthVersionMax="47" xr10:uidLastSave="{00000000-0000-0000-0000-000000000000}"/>
  <bookViews>
    <workbookView xWindow="-36860" yWindow="-2280" windowWidth="18440" windowHeight="21100" xr2:uid="{00000000-000D-0000-FFFF-FFFF00000000}"/>
  </bookViews>
  <sheets>
    <sheet name="集計" sheetId="32" r:id="rId1"/>
    <sheet name="EnergyPlus_小野（冷水）" sheetId="30" r:id="rId2"/>
    <sheet name="EnergyPlus_小野（温水）" sheetId="31" r:id="rId3"/>
    <sheet name="ACSES_吉田先生（冷水）" sheetId="35" r:id="rId4"/>
    <sheet name="ACSES_吉田先生（温水）" sheetId="36" r:id="rId5"/>
    <sheet name="LCEM_矢島（冷水）" sheetId="3" r:id="rId6"/>
    <sheet name="LCEM_矢島（温水）" sheetId="27" r:id="rId7"/>
    <sheet name="ENe-ST_小野（冷水）" sheetId="28" r:id="rId8"/>
    <sheet name="ENe-ST_小野（温水）" sheetId="29" r:id="rId9"/>
    <sheet name="BEST_二宮Scroll（冷水）" sheetId="33" r:id="rId10"/>
    <sheet name="BEST_二宮Scroll（温水）" sheetId="3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W145" i="32" l="1"/>
  <c r="AX145" i="32"/>
  <c r="AZ145" i="32"/>
  <c r="BA145" i="32"/>
  <c r="AW146" i="32"/>
  <c r="AX146" i="32"/>
  <c r="AZ146" i="32"/>
  <c r="BA146" i="32"/>
  <c r="AW147" i="32"/>
  <c r="AX147" i="32"/>
  <c r="AZ147" i="32"/>
  <c r="BA147" i="32"/>
  <c r="AX144" i="32"/>
  <c r="AZ144" i="32"/>
  <c r="BA144" i="32"/>
  <c r="AW144" i="32"/>
  <c r="AW133" i="32"/>
  <c r="AX133" i="32"/>
  <c r="AZ133" i="32"/>
  <c r="BA133" i="32"/>
  <c r="AW134" i="32"/>
  <c r="AX134" i="32"/>
  <c r="AZ134" i="32"/>
  <c r="BA134" i="32"/>
  <c r="AW135" i="32"/>
  <c r="AX135" i="32"/>
  <c r="AZ135" i="32"/>
  <c r="BA135" i="32"/>
  <c r="AW136" i="32"/>
  <c r="AX136" i="32"/>
  <c r="AZ136" i="32"/>
  <c r="BA136" i="32"/>
  <c r="AW137" i="32"/>
  <c r="AX137" i="32"/>
  <c r="AZ137" i="32"/>
  <c r="BA137" i="32"/>
  <c r="AW138" i="32"/>
  <c r="AX138" i="32"/>
  <c r="AZ138" i="32"/>
  <c r="BA138" i="32"/>
  <c r="AW139" i="32"/>
  <c r="AX139" i="32"/>
  <c r="AZ139" i="32"/>
  <c r="BA139" i="32"/>
  <c r="AW140" i="32"/>
  <c r="AX140" i="32"/>
  <c r="AZ140" i="32"/>
  <c r="BA140" i="32"/>
  <c r="AX132" i="32"/>
  <c r="AZ132" i="32"/>
  <c r="BA132" i="32"/>
  <c r="AW132" i="32"/>
  <c r="BA143" i="32"/>
  <c r="AZ143" i="32"/>
  <c r="AY143" i="32"/>
  <c r="AX143" i="32"/>
  <c r="AW143" i="32"/>
  <c r="BA131" i="32"/>
  <c r="AZ131" i="32"/>
  <c r="AY131" i="32"/>
  <c r="AX131" i="32"/>
  <c r="AW131" i="32"/>
  <c r="AY2" i="32"/>
  <c r="BF114" i="32"/>
  <c r="BG114" i="32"/>
  <c r="BH114" i="32"/>
  <c r="BF115" i="32"/>
  <c r="BG115" i="32"/>
  <c r="BH115" i="32"/>
  <c r="BG113" i="32"/>
  <c r="BH113" i="32"/>
  <c r="BF110" i="32"/>
  <c r="BG110" i="32"/>
  <c r="BH110" i="32"/>
  <c r="BF111" i="32"/>
  <c r="BG111" i="32"/>
  <c r="BH111" i="32"/>
  <c r="BG109" i="32"/>
  <c r="BH109" i="32"/>
  <c r="BF106" i="32"/>
  <c r="BG106" i="32"/>
  <c r="BH106" i="32"/>
  <c r="BF107" i="32"/>
  <c r="BG107" i="32"/>
  <c r="BH107" i="32"/>
  <c r="BG105" i="32"/>
  <c r="BH105" i="32"/>
  <c r="BF102" i="32"/>
  <c r="BG102" i="32"/>
  <c r="BH102" i="32"/>
  <c r="BF103" i="32"/>
  <c r="BG103" i="32"/>
  <c r="BH103" i="32"/>
  <c r="BG101" i="32"/>
  <c r="BH101" i="32"/>
  <c r="BF113" i="32"/>
  <c r="BF109" i="32"/>
  <c r="BF105" i="32"/>
  <c r="BF101" i="32"/>
  <c r="BG97" i="32"/>
  <c r="BH97" i="32"/>
  <c r="BG98" i="32"/>
  <c r="BH98" i="32"/>
  <c r="BG99" i="32"/>
  <c r="BH99" i="32"/>
  <c r="BF98" i="32"/>
  <c r="BF99" i="32"/>
  <c r="BF97" i="32"/>
  <c r="BD113" i="32"/>
  <c r="BD109" i="32"/>
  <c r="BD105" i="32"/>
  <c r="BD101" i="32"/>
  <c r="BD97" i="32"/>
  <c r="BF253" i="32" l="1"/>
  <c r="BF252" i="32"/>
  <c r="BF234" i="32"/>
  <c r="BF233" i="32"/>
  <c r="BP171" i="32"/>
  <c r="BQ171" i="32"/>
  <c r="BP172" i="32"/>
  <c r="BQ172" i="32"/>
  <c r="BO172" i="32"/>
  <c r="BO171" i="32"/>
  <c r="BG195" i="32"/>
  <c r="BH195" i="32"/>
  <c r="BG196" i="32"/>
  <c r="BH196" i="32"/>
  <c r="BF196" i="32"/>
  <c r="BF195" i="32"/>
  <c r="BG157" i="32"/>
  <c r="BH157" i="32"/>
  <c r="BG158" i="32"/>
  <c r="BH158" i="32"/>
  <c r="BF158" i="32"/>
  <c r="BF157" i="32"/>
  <c r="BF90" i="32"/>
  <c r="BF91" i="32"/>
  <c r="BF89" i="32"/>
  <c r="BP48" i="32"/>
  <c r="BQ48" i="32"/>
  <c r="BO48" i="32"/>
  <c r="BP47" i="32"/>
  <c r="BQ47" i="32"/>
  <c r="BO47" i="32"/>
  <c r="BG47" i="32"/>
  <c r="BH47" i="32"/>
  <c r="BG48" i="32"/>
  <c r="BH48" i="32"/>
  <c r="BF48" i="32"/>
  <c r="BF47" i="32"/>
  <c r="AS10" i="32"/>
  <c r="AT10" i="32"/>
  <c r="AS16" i="32"/>
  <c r="AT16" i="32"/>
  <c r="AS22" i="32"/>
  <c r="AT22" i="32"/>
  <c r="AS28" i="32"/>
  <c r="AT28" i="32"/>
  <c r="AS34" i="32"/>
  <c r="AT34" i="32"/>
  <c r="AS40" i="32"/>
  <c r="AT40" i="32"/>
  <c r="AS46" i="32"/>
  <c r="AT46" i="32"/>
  <c r="AS52" i="32"/>
  <c r="AT52" i="32"/>
  <c r="AS58" i="32"/>
  <c r="AT58" i="32"/>
  <c r="AS66" i="32"/>
  <c r="AT66" i="32"/>
  <c r="AS72" i="32"/>
  <c r="AT72" i="32"/>
  <c r="AS78" i="32"/>
  <c r="AT78" i="32"/>
  <c r="AS84" i="32"/>
  <c r="AT84" i="32"/>
  <c r="AR84" i="32"/>
  <c r="AR78" i="32"/>
  <c r="AR72" i="32"/>
  <c r="AR66" i="32"/>
  <c r="AR58" i="32"/>
  <c r="AR52" i="32"/>
  <c r="AR46" i="32"/>
  <c r="AR40" i="32"/>
  <c r="AR34" i="32"/>
  <c r="AR28" i="32"/>
  <c r="AR22" i="32"/>
  <c r="AR16" i="32"/>
  <c r="AR10" i="32"/>
  <c r="BO29" i="32"/>
  <c r="BP29" i="32"/>
  <c r="BQ29" i="32"/>
  <c r="BP28" i="32"/>
  <c r="BQ28" i="32"/>
  <c r="BO28" i="32"/>
  <c r="BF29" i="32"/>
  <c r="BG29" i="32"/>
  <c r="BH29" i="32"/>
  <c r="BG28" i="32"/>
  <c r="BH28" i="32"/>
  <c r="BF28" i="32"/>
  <c r="BO10" i="32"/>
  <c r="BP10" i="32"/>
  <c r="BQ10" i="32"/>
  <c r="BR10" i="32"/>
  <c r="BS10" i="32"/>
  <c r="BT10" i="32"/>
  <c r="BN10" i="32"/>
  <c r="BF10" i="32"/>
  <c r="BG10" i="32"/>
  <c r="BH10" i="32"/>
  <c r="BI10" i="32"/>
  <c r="BJ10" i="32"/>
  <c r="BK10" i="32"/>
  <c r="BE10" i="32"/>
  <c r="T25" i="36"/>
  <c r="BA84" i="32" s="1"/>
  <c r="S25" i="36"/>
  <c r="BA63" i="32" s="1"/>
  <c r="R25" i="36"/>
  <c r="BA42" i="32" s="1"/>
  <c r="P25" i="36"/>
  <c r="U25" i="36" s="1"/>
  <c r="BA105" i="32" s="1"/>
  <c r="O25" i="36"/>
  <c r="BA126" i="32" s="1"/>
  <c r="T24" i="36"/>
  <c r="BA83" i="32" s="1"/>
  <c r="S24" i="36"/>
  <c r="BA62" i="32" s="1"/>
  <c r="R24" i="36"/>
  <c r="BA41" i="32" s="1"/>
  <c r="P24" i="36"/>
  <c r="U24" i="36" s="1"/>
  <c r="BA104" i="32" s="1"/>
  <c r="O24" i="36"/>
  <c r="BA125" i="32" s="1"/>
  <c r="T23" i="36"/>
  <c r="BA82" i="32" s="1"/>
  <c r="S23" i="36"/>
  <c r="BA61" i="32" s="1"/>
  <c r="R23" i="36"/>
  <c r="BA40" i="32" s="1"/>
  <c r="P23" i="36"/>
  <c r="U23" i="36" s="1"/>
  <c r="BA103" i="32" s="1"/>
  <c r="O23" i="36"/>
  <c r="BA124" i="32" s="1"/>
  <c r="T22" i="36"/>
  <c r="BA81" i="32" s="1"/>
  <c r="S22" i="36"/>
  <c r="BA60" i="32" s="1"/>
  <c r="R22" i="36"/>
  <c r="BA39" i="32" s="1"/>
  <c r="P22" i="36"/>
  <c r="U22" i="36" s="1"/>
  <c r="BA102" i="32" s="1"/>
  <c r="O22" i="36"/>
  <c r="BA123" i="32" s="1"/>
  <c r="T17" i="36"/>
  <c r="S17" i="36"/>
  <c r="R17" i="36"/>
  <c r="P17" i="36"/>
  <c r="U17" i="36" s="1"/>
  <c r="O17" i="36"/>
  <c r="T16" i="36"/>
  <c r="S16" i="36"/>
  <c r="R16" i="36"/>
  <c r="P16" i="36"/>
  <c r="U16" i="36" s="1"/>
  <c r="O16" i="36"/>
  <c r="T15" i="36"/>
  <c r="S15" i="36"/>
  <c r="R15" i="36"/>
  <c r="P15" i="36"/>
  <c r="U15" i="36" s="1"/>
  <c r="O15" i="36"/>
  <c r="T14" i="36"/>
  <c r="S14" i="36"/>
  <c r="R14" i="36"/>
  <c r="P14" i="36"/>
  <c r="Q14" i="36" s="1"/>
  <c r="O14" i="36"/>
  <c r="T13" i="36"/>
  <c r="S13" i="36"/>
  <c r="R13" i="36"/>
  <c r="P13" i="36"/>
  <c r="Q13" i="36" s="1"/>
  <c r="O13" i="36"/>
  <c r="T12" i="36"/>
  <c r="S12" i="36"/>
  <c r="R12" i="36"/>
  <c r="P12" i="36"/>
  <c r="Q12" i="36" s="1"/>
  <c r="O12" i="36"/>
  <c r="T11" i="36"/>
  <c r="S11" i="36"/>
  <c r="R11" i="36"/>
  <c r="P11" i="36"/>
  <c r="Q11" i="36" s="1"/>
  <c r="O11" i="36"/>
  <c r="T10" i="36"/>
  <c r="S10" i="36"/>
  <c r="R10" i="36"/>
  <c r="P10" i="36"/>
  <c r="U10" i="36" s="1"/>
  <c r="O10" i="36"/>
  <c r="T9" i="36"/>
  <c r="S9" i="36"/>
  <c r="R9" i="36"/>
  <c r="P9" i="36"/>
  <c r="Q9" i="36" s="1"/>
  <c r="O9" i="36"/>
  <c r="T25" i="35"/>
  <c r="S25" i="35"/>
  <c r="R25" i="35"/>
  <c r="P25" i="35"/>
  <c r="U25" i="35" s="1"/>
  <c r="O25" i="35"/>
  <c r="T24" i="35"/>
  <c r="S24" i="35"/>
  <c r="R24" i="35"/>
  <c r="P24" i="35"/>
  <c r="U24" i="35" s="1"/>
  <c r="O24" i="35"/>
  <c r="T23" i="35"/>
  <c r="S23" i="35"/>
  <c r="R23" i="35"/>
  <c r="P23" i="35"/>
  <c r="U23" i="35" s="1"/>
  <c r="O23" i="35"/>
  <c r="T22" i="35"/>
  <c r="S22" i="35"/>
  <c r="R22" i="35"/>
  <c r="P22" i="35"/>
  <c r="U22" i="35" s="1"/>
  <c r="O22" i="35"/>
  <c r="T17" i="35"/>
  <c r="BA77" i="32" s="1"/>
  <c r="S17" i="35"/>
  <c r="BA56" i="32" s="1"/>
  <c r="R17" i="35"/>
  <c r="BA35" i="32" s="1"/>
  <c r="P17" i="35"/>
  <c r="U17" i="35" s="1"/>
  <c r="BA98" i="32" s="1"/>
  <c r="O17" i="35"/>
  <c r="BA119" i="32" s="1"/>
  <c r="T16" i="35"/>
  <c r="BA76" i="32" s="1"/>
  <c r="S16" i="35"/>
  <c r="BF215" i="32" s="1"/>
  <c r="R16" i="35"/>
  <c r="BA34" i="32" s="1"/>
  <c r="P16" i="35"/>
  <c r="U16" i="35" s="1"/>
  <c r="BA97" i="32" s="1"/>
  <c r="O16" i="35"/>
  <c r="BG234" i="32" s="1"/>
  <c r="T15" i="35"/>
  <c r="BA75" i="32" s="1"/>
  <c r="S15" i="35"/>
  <c r="BA54" i="32" s="1"/>
  <c r="R15" i="35"/>
  <c r="BA33" i="32" s="1"/>
  <c r="P15" i="35"/>
  <c r="Q15" i="35" s="1"/>
  <c r="BA12" i="32" s="1"/>
  <c r="O15" i="35"/>
  <c r="BA117" i="32" s="1"/>
  <c r="T14" i="35"/>
  <c r="BA74" i="32" s="1"/>
  <c r="S14" i="35"/>
  <c r="BA53" i="32" s="1"/>
  <c r="R14" i="35"/>
  <c r="BA32" i="32" s="1"/>
  <c r="P14" i="35"/>
  <c r="Q14" i="35" s="1"/>
  <c r="BF177" i="32" s="1"/>
  <c r="O14" i="35"/>
  <c r="BA116" i="32" s="1"/>
  <c r="T13" i="35"/>
  <c r="BA73" i="32" s="1"/>
  <c r="S13" i="35"/>
  <c r="BA52" i="32" s="1"/>
  <c r="R13" i="35"/>
  <c r="BA31" i="32" s="1"/>
  <c r="P13" i="35"/>
  <c r="U13" i="35" s="1"/>
  <c r="BA94" i="32" s="1"/>
  <c r="O13" i="35"/>
  <c r="BA115" i="32" s="1"/>
  <c r="T12" i="35"/>
  <c r="BA72" i="32" s="1"/>
  <c r="S12" i="35"/>
  <c r="BA51" i="32" s="1"/>
  <c r="R12" i="35"/>
  <c r="BA30" i="32" s="1"/>
  <c r="P12" i="35"/>
  <c r="Q12" i="35" s="1"/>
  <c r="BA9" i="32" s="1"/>
  <c r="O12" i="35"/>
  <c r="BA114" i="32" s="1"/>
  <c r="T11" i="35"/>
  <c r="BA71" i="32" s="1"/>
  <c r="S11" i="35"/>
  <c r="BA50" i="32" s="1"/>
  <c r="R11" i="35"/>
  <c r="BA29" i="32" s="1"/>
  <c r="P11" i="35"/>
  <c r="U11" i="35" s="1"/>
  <c r="BA92" i="32" s="1"/>
  <c r="O11" i="35"/>
  <c r="BA113" i="32" s="1"/>
  <c r="T10" i="35"/>
  <c r="BA70" i="32" s="1"/>
  <c r="S10" i="35"/>
  <c r="BA49" i="32" s="1"/>
  <c r="R10" i="35"/>
  <c r="BA28" i="32" s="1"/>
  <c r="P10" i="35"/>
  <c r="U10" i="35" s="1"/>
  <c r="BA91" i="32" s="1"/>
  <c r="O10" i="35"/>
  <c r="BA112" i="32" s="1"/>
  <c r="T9" i="35"/>
  <c r="BA69" i="32" s="1"/>
  <c r="S9" i="35"/>
  <c r="BA48" i="32" s="1"/>
  <c r="R9" i="35"/>
  <c r="BA27" i="32" s="1"/>
  <c r="P9" i="35"/>
  <c r="U9" i="35" s="1"/>
  <c r="BA90" i="32" s="1"/>
  <c r="O9" i="35"/>
  <c r="BA111" i="32" s="1"/>
  <c r="O22" i="3"/>
  <c r="P22" i="3"/>
  <c r="U22" i="3" s="1"/>
  <c r="R22" i="3"/>
  <c r="S22" i="3"/>
  <c r="T22" i="3"/>
  <c r="O23" i="3"/>
  <c r="P23" i="3"/>
  <c r="U23" i="3" s="1"/>
  <c r="R23" i="3"/>
  <c r="S23" i="3"/>
  <c r="T23" i="3"/>
  <c r="O24" i="3"/>
  <c r="P24" i="3"/>
  <c r="Q24" i="3" s="1"/>
  <c r="R24" i="3"/>
  <c r="S24" i="3"/>
  <c r="T24" i="3"/>
  <c r="O25" i="3"/>
  <c r="P25" i="3"/>
  <c r="U25" i="3" s="1"/>
  <c r="Q25" i="3"/>
  <c r="R25" i="3"/>
  <c r="S25" i="3"/>
  <c r="T25" i="3"/>
  <c r="O9" i="27"/>
  <c r="P9" i="27"/>
  <c r="U9" i="27" s="1"/>
  <c r="R9" i="27"/>
  <c r="S9" i="27"/>
  <c r="T9" i="27"/>
  <c r="O10" i="27"/>
  <c r="P10" i="27"/>
  <c r="Q10" i="27" s="1"/>
  <c r="R10" i="27"/>
  <c r="S10" i="27"/>
  <c r="T10" i="27"/>
  <c r="O11" i="27"/>
  <c r="P11" i="27"/>
  <c r="Q11" i="27" s="1"/>
  <c r="R11" i="27"/>
  <c r="S11" i="27"/>
  <c r="T11" i="27"/>
  <c r="O12" i="27"/>
  <c r="P12" i="27"/>
  <c r="U12" i="27" s="1"/>
  <c r="Q12" i="27"/>
  <c r="R12" i="27"/>
  <c r="S12" i="27"/>
  <c r="T12" i="27"/>
  <c r="O13" i="27"/>
  <c r="P13" i="27"/>
  <c r="Q13" i="27" s="1"/>
  <c r="R13" i="27"/>
  <c r="S13" i="27"/>
  <c r="T13" i="27"/>
  <c r="O14" i="27"/>
  <c r="P14" i="27"/>
  <c r="U14" i="27" s="1"/>
  <c r="R14" i="27"/>
  <c r="S14" i="27"/>
  <c r="T14" i="27"/>
  <c r="O15" i="27"/>
  <c r="P15" i="27"/>
  <c r="Q15" i="27" s="1"/>
  <c r="R15" i="27"/>
  <c r="S15" i="27"/>
  <c r="T15" i="27"/>
  <c r="O16" i="27"/>
  <c r="P16" i="27"/>
  <c r="U16" i="27" s="1"/>
  <c r="R16" i="27"/>
  <c r="S16" i="27"/>
  <c r="T16" i="27"/>
  <c r="O17" i="27"/>
  <c r="P17" i="27"/>
  <c r="Q17" i="27" s="1"/>
  <c r="R17" i="27"/>
  <c r="S17" i="27"/>
  <c r="T17" i="27"/>
  <c r="O9" i="34"/>
  <c r="P9" i="34"/>
  <c r="Q9" i="34" s="1"/>
  <c r="R9" i="34"/>
  <c r="S9" i="34"/>
  <c r="T9" i="34"/>
  <c r="O10" i="34"/>
  <c r="P10" i="34"/>
  <c r="U10" i="34" s="1"/>
  <c r="R10" i="34"/>
  <c r="S10" i="34"/>
  <c r="T10" i="34"/>
  <c r="O11" i="34"/>
  <c r="P11" i="34"/>
  <c r="U11" i="34" s="1"/>
  <c r="R11" i="34"/>
  <c r="S11" i="34"/>
  <c r="T11" i="34"/>
  <c r="O12" i="34"/>
  <c r="P12" i="34"/>
  <c r="U12" i="34" s="1"/>
  <c r="R12" i="34"/>
  <c r="S12" i="34"/>
  <c r="T12" i="34"/>
  <c r="O13" i="34"/>
  <c r="P13" i="34"/>
  <c r="Q13" i="34" s="1"/>
  <c r="R13" i="34"/>
  <c r="S13" i="34"/>
  <c r="T13" i="34"/>
  <c r="O14" i="34"/>
  <c r="P14" i="34"/>
  <c r="Q14" i="34" s="1"/>
  <c r="R14" i="34"/>
  <c r="S14" i="34"/>
  <c r="T14" i="34"/>
  <c r="O15" i="34"/>
  <c r="P15" i="34"/>
  <c r="U15" i="34" s="1"/>
  <c r="R15" i="34"/>
  <c r="S15" i="34"/>
  <c r="T15" i="34"/>
  <c r="O16" i="34"/>
  <c r="P16" i="34"/>
  <c r="Q16" i="34" s="1"/>
  <c r="R16" i="34"/>
  <c r="S16" i="34"/>
  <c r="T16" i="34"/>
  <c r="O17" i="34"/>
  <c r="P17" i="34"/>
  <c r="U17" i="34" s="1"/>
  <c r="R17" i="34"/>
  <c r="S17" i="34"/>
  <c r="T17" i="34"/>
  <c r="O9" i="31"/>
  <c r="P9" i="31"/>
  <c r="Q9" i="31" s="1"/>
  <c r="R9" i="31"/>
  <c r="S9" i="31"/>
  <c r="T9" i="31"/>
  <c r="O10" i="31"/>
  <c r="P10" i="31"/>
  <c r="U10" i="31" s="1"/>
  <c r="R10" i="31"/>
  <c r="S10" i="31"/>
  <c r="T10" i="31"/>
  <c r="O11" i="31"/>
  <c r="P11" i="31"/>
  <c r="U11" i="31" s="1"/>
  <c r="R11" i="31"/>
  <c r="S11" i="31"/>
  <c r="T11" i="31"/>
  <c r="O12" i="31"/>
  <c r="P12" i="31"/>
  <c r="Q12" i="31" s="1"/>
  <c r="R12" i="31"/>
  <c r="S12" i="31"/>
  <c r="T12" i="31"/>
  <c r="O13" i="31"/>
  <c r="P13" i="31"/>
  <c r="U13" i="31" s="1"/>
  <c r="R13" i="31"/>
  <c r="S13" i="31"/>
  <c r="T13" i="31"/>
  <c r="O14" i="31"/>
  <c r="P14" i="31"/>
  <c r="U14" i="31" s="1"/>
  <c r="R14" i="31"/>
  <c r="S14" i="31"/>
  <c r="T14" i="31"/>
  <c r="O15" i="31"/>
  <c r="P15" i="31"/>
  <c r="U15" i="31" s="1"/>
  <c r="R15" i="31"/>
  <c r="S15" i="31"/>
  <c r="T15" i="31"/>
  <c r="O16" i="31"/>
  <c r="P16" i="31"/>
  <c r="Q16" i="31" s="1"/>
  <c r="R16" i="31"/>
  <c r="S16" i="31"/>
  <c r="T16" i="31"/>
  <c r="O17" i="31"/>
  <c r="P17" i="31"/>
  <c r="Q17" i="31" s="1"/>
  <c r="R17" i="31"/>
  <c r="S17" i="31"/>
  <c r="T17" i="31"/>
  <c r="O9" i="29"/>
  <c r="P9" i="29"/>
  <c r="Q9" i="29" s="1"/>
  <c r="R9" i="29"/>
  <c r="S9" i="29"/>
  <c r="T9" i="29"/>
  <c r="O10" i="29"/>
  <c r="P10" i="29"/>
  <c r="Q10" i="29" s="1"/>
  <c r="R10" i="29"/>
  <c r="S10" i="29"/>
  <c r="T10" i="29"/>
  <c r="O11" i="29"/>
  <c r="P11" i="29"/>
  <c r="U11" i="29" s="1"/>
  <c r="R11" i="29"/>
  <c r="S11" i="29"/>
  <c r="T11" i="29"/>
  <c r="O12" i="29"/>
  <c r="P12" i="29"/>
  <c r="Q12" i="29" s="1"/>
  <c r="R12" i="29"/>
  <c r="S12" i="29"/>
  <c r="T12" i="29"/>
  <c r="O13" i="29"/>
  <c r="P13" i="29"/>
  <c r="U13" i="29" s="1"/>
  <c r="R13" i="29"/>
  <c r="S13" i="29"/>
  <c r="T13" i="29"/>
  <c r="O14" i="29"/>
  <c r="P14" i="29"/>
  <c r="Q14" i="29" s="1"/>
  <c r="R14" i="29"/>
  <c r="S14" i="29"/>
  <c r="T14" i="29"/>
  <c r="O15" i="29"/>
  <c r="P15" i="29"/>
  <c r="Q15" i="29" s="1"/>
  <c r="R15" i="29"/>
  <c r="S15" i="29"/>
  <c r="T15" i="29"/>
  <c r="O16" i="29"/>
  <c r="P16" i="29"/>
  <c r="U16" i="29" s="1"/>
  <c r="R16" i="29"/>
  <c r="S16" i="29"/>
  <c r="T16" i="29"/>
  <c r="O17" i="29"/>
  <c r="P17" i="29"/>
  <c r="U17" i="29" s="1"/>
  <c r="R17" i="29"/>
  <c r="S17" i="29"/>
  <c r="T17" i="29"/>
  <c r="Q16" i="36" l="1"/>
  <c r="U10" i="29"/>
  <c r="Q11" i="34"/>
  <c r="Q17" i="29"/>
  <c r="Q16" i="27"/>
  <c r="Q14" i="31"/>
  <c r="U17" i="27"/>
  <c r="U15" i="27"/>
  <c r="U12" i="31"/>
  <c r="Q10" i="31"/>
  <c r="Q23" i="3"/>
  <c r="Q17" i="34"/>
  <c r="U9" i="31"/>
  <c r="Q16" i="29"/>
  <c r="Q22" i="3"/>
  <c r="U15" i="29"/>
  <c r="Q22" i="35"/>
  <c r="U10" i="27"/>
  <c r="U13" i="36"/>
  <c r="BA11" i="32"/>
  <c r="BA55" i="32"/>
  <c r="Q14" i="27"/>
  <c r="U9" i="36"/>
  <c r="BF214" i="32"/>
  <c r="Q13" i="29"/>
  <c r="Q15" i="34"/>
  <c r="BF137" i="32"/>
  <c r="BA118" i="32"/>
  <c r="BF139" i="32"/>
  <c r="U14" i="29"/>
  <c r="U16" i="34"/>
  <c r="U13" i="27"/>
  <c r="Q17" i="35"/>
  <c r="BA14" i="32" s="1"/>
  <c r="Q23" i="35"/>
  <c r="Q25" i="35"/>
  <c r="BF138" i="32"/>
  <c r="Q15" i="31"/>
  <c r="U12" i="36"/>
  <c r="U14" i="36"/>
  <c r="Q13" i="31"/>
  <c r="Q11" i="31"/>
  <c r="Q12" i="34"/>
  <c r="Q10" i="34"/>
  <c r="BG233" i="32"/>
  <c r="U16" i="31"/>
  <c r="Q9" i="27"/>
  <c r="Q17" i="36"/>
  <c r="Q10" i="35"/>
  <c r="BA7" i="32" s="1"/>
  <c r="U14" i="35"/>
  <c r="BA95" i="32" s="1"/>
  <c r="Q9" i="35"/>
  <c r="U15" i="35"/>
  <c r="BA96" i="32" s="1"/>
  <c r="Q22" i="36"/>
  <c r="Q24" i="36"/>
  <c r="Q25" i="36"/>
  <c r="BA21" i="32" s="1"/>
  <c r="U12" i="35"/>
  <c r="BA93" i="32" s="1"/>
  <c r="Q16" i="35"/>
  <c r="BA13" i="32" s="1"/>
  <c r="U11" i="36"/>
  <c r="Q15" i="36"/>
  <c r="Q11" i="35"/>
  <c r="Q10" i="36"/>
  <c r="Q13" i="35"/>
  <c r="BA10" i="32" s="1"/>
  <c r="Q24" i="35"/>
  <c r="Q23" i="36"/>
  <c r="BA19" i="32" s="1"/>
  <c r="U24" i="3"/>
  <c r="U13" i="34"/>
  <c r="U9" i="34"/>
  <c r="U9" i="29"/>
  <c r="Q11" i="29"/>
  <c r="U12" i="29"/>
  <c r="U11" i="27"/>
  <c r="U17" i="31"/>
  <c r="U14" i="34"/>
  <c r="BO169" i="32"/>
  <c r="BP169" i="32"/>
  <c r="BQ169" i="32"/>
  <c r="BP168" i="32"/>
  <c r="BQ168" i="32"/>
  <c r="BO166" i="32"/>
  <c r="BP166" i="32"/>
  <c r="BQ166" i="32"/>
  <c r="BP165" i="32"/>
  <c r="BQ165" i="32"/>
  <c r="BO163" i="32"/>
  <c r="BP163" i="32"/>
  <c r="BQ163" i="32"/>
  <c r="BP162" i="32"/>
  <c r="BQ162" i="32"/>
  <c r="BO160" i="32"/>
  <c r="BP160" i="32"/>
  <c r="BQ160" i="32"/>
  <c r="BP159" i="32"/>
  <c r="BQ159" i="32"/>
  <c r="BO168" i="32"/>
  <c r="BO165" i="32"/>
  <c r="BO162" i="32"/>
  <c r="BO159" i="32"/>
  <c r="BM171" i="32"/>
  <c r="BM168" i="32"/>
  <c r="BM165" i="32"/>
  <c r="BM162" i="32"/>
  <c r="BM159" i="32"/>
  <c r="BM66" i="32"/>
  <c r="BM63" i="32"/>
  <c r="BM60" i="32"/>
  <c r="BM57" i="32"/>
  <c r="BM54" i="32"/>
  <c r="BP35" i="32"/>
  <c r="BQ35" i="32"/>
  <c r="BP36" i="32"/>
  <c r="BQ36" i="32"/>
  <c r="BP38" i="32"/>
  <c r="BQ38" i="32"/>
  <c r="BP39" i="32"/>
  <c r="BQ39" i="32"/>
  <c r="BP41" i="32"/>
  <c r="BQ41" i="32"/>
  <c r="BP42" i="32"/>
  <c r="BQ42" i="32"/>
  <c r="BP44" i="32"/>
  <c r="BQ44" i="32"/>
  <c r="BP45" i="32"/>
  <c r="BQ45" i="32"/>
  <c r="BO45" i="32"/>
  <c r="BO44" i="32"/>
  <c r="BO42" i="32"/>
  <c r="BO41" i="32"/>
  <c r="BO39" i="32"/>
  <c r="BO38" i="32"/>
  <c r="BO36" i="32"/>
  <c r="BO35" i="32"/>
  <c r="BM47" i="32"/>
  <c r="BM44" i="32"/>
  <c r="BM41" i="32"/>
  <c r="BM38" i="32"/>
  <c r="BM35" i="32"/>
  <c r="BO26" i="32"/>
  <c r="BP26" i="32"/>
  <c r="BQ26" i="32"/>
  <c r="BP25" i="32"/>
  <c r="BQ25" i="32"/>
  <c r="BO23" i="32"/>
  <c r="BP23" i="32"/>
  <c r="BQ23" i="32"/>
  <c r="BP22" i="32"/>
  <c r="BQ22" i="32"/>
  <c r="BO20" i="32"/>
  <c r="BP20" i="32"/>
  <c r="BQ20" i="32"/>
  <c r="BP19" i="32"/>
  <c r="BQ19" i="32"/>
  <c r="BO17" i="32"/>
  <c r="BP17" i="32"/>
  <c r="BQ17" i="32"/>
  <c r="BP16" i="32"/>
  <c r="BQ16" i="32"/>
  <c r="BO19" i="32"/>
  <c r="BO6" i="32"/>
  <c r="BP6" i="32"/>
  <c r="BQ6" i="32"/>
  <c r="BR6" i="32"/>
  <c r="BS6" i="32"/>
  <c r="BT6" i="32"/>
  <c r="BO7" i="32"/>
  <c r="BP7" i="32"/>
  <c r="BQ7" i="32"/>
  <c r="BR7" i="32"/>
  <c r="BS7" i="32"/>
  <c r="BT7" i="32"/>
  <c r="BO8" i="32"/>
  <c r="BP8" i="32"/>
  <c r="BQ8" i="32"/>
  <c r="BR8" i="32"/>
  <c r="BS8" i="32"/>
  <c r="BT8" i="32"/>
  <c r="BO9" i="32"/>
  <c r="BP9" i="32"/>
  <c r="BQ9" i="32"/>
  <c r="BR9" i="32"/>
  <c r="BS9" i="32"/>
  <c r="BT9" i="32"/>
  <c r="BN9" i="32"/>
  <c r="BN8" i="32"/>
  <c r="BN7" i="32"/>
  <c r="BO25" i="32"/>
  <c r="BO22" i="32"/>
  <c r="BO16" i="32"/>
  <c r="BM28" i="32"/>
  <c r="BM25" i="32"/>
  <c r="BM22" i="32"/>
  <c r="BM19" i="32"/>
  <c r="BM16" i="32"/>
  <c r="BN6" i="32"/>
  <c r="BM10" i="32"/>
  <c r="BM9" i="32"/>
  <c r="BM8" i="32"/>
  <c r="BM7" i="32"/>
  <c r="BM6" i="32"/>
  <c r="BF250" i="32"/>
  <c r="BF249" i="32"/>
  <c r="BF247" i="32"/>
  <c r="BF246" i="32"/>
  <c r="BF244" i="32"/>
  <c r="BF243" i="32"/>
  <c r="BF241" i="32"/>
  <c r="BF240" i="32"/>
  <c r="BD252" i="32"/>
  <c r="BD249" i="32"/>
  <c r="BD246" i="32"/>
  <c r="BD243" i="32"/>
  <c r="BD240" i="32"/>
  <c r="BF231" i="32"/>
  <c r="BF230" i="32"/>
  <c r="BF228" i="32"/>
  <c r="BF227" i="32"/>
  <c r="BF225" i="32"/>
  <c r="BF224" i="32"/>
  <c r="BF222" i="32"/>
  <c r="BF221" i="32"/>
  <c r="BD233" i="32"/>
  <c r="BD230" i="32"/>
  <c r="BD227" i="32"/>
  <c r="BD224" i="32"/>
  <c r="BD221" i="32"/>
  <c r="BA6" i="32" l="1"/>
  <c r="BF66" i="32"/>
  <c r="BF67" i="32"/>
  <c r="BA8" i="32"/>
  <c r="BF176" i="32"/>
  <c r="BA20" i="32"/>
  <c r="BO67" i="32"/>
  <c r="BO66" i="32"/>
  <c r="BA18" i="32"/>
  <c r="BD214" i="32"/>
  <c r="BD211" i="32"/>
  <c r="BD208" i="32"/>
  <c r="BD205" i="32"/>
  <c r="BD202" i="32"/>
  <c r="BG187" i="32"/>
  <c r="BH187" i="32"/>
  <c r="BF187" i="32"/>
  <c r="BG183" i="32"/>
  <c r="BH183" i="32"/>
  <c r="BG184" i="32"/>
  <c r="BH184" i="32"/>
  <c r="BG186" i="32"/>
  <c r="BH186" i="32"/>
  <c r="BG189" i="32"/>
  <c r="BH189" i="32"/>
  <c r="BG190" i="32"/>
  <c r="BH190" i="32"/>
  <c r="BG192" i="32"/>
  <c r="BH192" i="32"/>
  <c r="BG193" i="32"/>
  <c r="BH193" i="32"/>
  <c r="BF193" i="32"/>
  <c r="BF192" i="32"/>
  <c r="BF190" i="32"/>
  <c r="BF189" i="32"/>
  <c r="BF186" i="32"/>
  <c r="BF184" i="32"/>
  <c r="BF183" i="32"/>
  <c r="BD195" i="32"/>
  <c r="BD192" i="32"/>
  <c r="BD189" i="32"/>
  <c r="BD186" i="32"/>
  <c r="BD183" i="32"/>
  <c r="BD176" i="32"/>
  <c r="BD173" i="32"/>
  <c r="BD170" i="32"/>
  <c r="BD167" i="32"/>
  <c r="BD164" i="32"/>
  <c r="BG145" i="32"/>
  <c r="BH145" i="32"/>
  <c r="BG146" i="32"/>
  <c r="BH146" i="32"/>
  <c r="BG148" i="32"/>
  <c r="BH148" i="32"/>
  <c r="BG149" i="32"/>
  <c r="BH149" i="32"/>
  <c r="BG151" i="32"/>
  <c r="BH151" i="32"/>
  <c r="BG154" i="32"/>
  <c r="BH154" i="32"/>
  <c r="BG155" i="32"/>
  <c r="BH155" i="32"/>
  <c r="BF155" i="32"/>
  <c r="BF154" i="32"/>
  <c r="BF151" i="32"/>
  <c r="BF149" i="32"/>
  <c r="BF148" i="32"/>
  <c r="BF146" i="32"/>
  <c r="BF145" i="32"/>
  <c r="BD157" i="32"/>
  <c r="BD154" i="32"/>
  <c r="BD151" i="32"/>
  <c r="BD148" i="32"/>
  <c r="BD145" i="32"/>
  <c r="BD137" i="32"/>
  <c r="BD133" i="32"/>
  <c r="BD129" i="32"/>
  <c r="BD125" i="32"/>
  <c r="BD121" i="32"/>
  <c r="BF86" i="32"/>
  <c r="BF87" i="32"/>
  <c r="BF82" i="32"/>
  <c r="BF83" i="32"/>
  <c r="BF78" i="32"/>
  <c r="BF79" i="32"/>
  <c r="BF74" i="32"/>
  <c r="BF75" i="32"/>
  <c r="BF85" i="32"/>
  <c r="BF81" i="32"/>
  <c r="BF77" i="32"/>
  <c r="BF73" i="32"/>
  <c r="BD89" i="32"/>
  <c r="BD85" i="32"/>
  <c r="BD81" i="32"/>
  <c r="BD77" i="32"/>
  <c r="BD73" i="32"/>
  <c r="BD66" i="32"/>
  <c r="BD63" i="32"/>
  <c r="BD60" i="32"/>
  <c r="BD57" i="32"/>
  <c r="BD54" i="32"/>
  <c r="BG35" i="32"/>
  <c r="BH35" i="32"/>
  <c r="BG36" i="32"/>
  <c r="BH36" i="32"/>
  <c r="BG38" i="32"/>
  <c r="BH38" i="32"/>
  <c r="BG39" i="32"/>
  <c r="BH39" i="32"/>
  <c r="BG41" i="32"/>
  <c r="BH41" i="32"/>
  <c r="BG42" i="32"/>
  <c r="BH42" i="32"/>
  <c r="BG44" i="32"/>
  <c r="BH44" i="32"/>
  <c r="BG45" i="32"/>
  <c r="BH45" i="32"/>
  <c r="BF45" i="32"/>
  <c r="BF44" i="32"/>
  <c r="BF41" i="32"/>
  <c r="BF42" i="32"/>
  <c r="BF39" i="32"/>
  <c r="BF38" i="32"/>
  <c r="BF36" i="32"/>
  <c r="BF35" i="32"/>
  <c r="BD47" i="32"/>
  <c r="BD44" i="32"/>
  <c r="BD41" i="32"/>
  <c r="BD38" i="32"/>
  <c r="BD35" i="32"/>
  <c r="BF26" i="32"/>
  <c r="BG26" i="32"/>
  <c r="BH26" i="32"/>
  <c r="BG25" i="32"/>
  <c r="BH25" i="32"/>
  <c r="BF23" i="32"/>
  <c r="BG23" i="32"/>
  <c r="BH23" i="32"/>
  <c r="BG22" i="32"/>
  <c r="BH22" i="32"/>
  <c r="BF20" i="32"/>
  <c r="BG20" i="32"/>
  <c r="BH20" i="32"/>
  <c r="BG19" i="32"/>
  <c r="BH19" i="32"/>
  <c r="BF25" i="32"/>
  <c r="BF22" i="32"/>
  <c r="BF19" i="32"/>
  <c r="BF17" i="32"/>
  <c r="BG17" i="32"/>
  <c r="BH17" i="32"/>
  <c r="BG16" i="32"/>
  <c r="BH16" i="32"/>
  <c r="BF16" i="32"/>
  <c r="BD28" i="32"/>
  <c r="BD25" i="32"/>
  <c r="BD22" i="32"/>
  <c r="BD19" i="32"/>
  <c r="BD10" i="32"/>
  <c r="BD9" i="32"/>
  <c r="BD8" i="32"/>
  <c r="BD7" i="32"/>
  <c r="BD6" i="32"/>
  <c r="BD16" i="32"/>
  <c r="BA122" i="32" l="1"/>
  <c r="AZ122" i="32"/>
  <c r="AY122" i="32"/>
  <c r="AX122" i="32"/>
  <c r="AW122" i="32"/>
  <c r="BA110" i="32"/>
  <c r="AZ110" i="32"/>
  <c r="AY110" i="32"/>
  <c r="AX110" i="32"/>
  <c r="AW110" i="32"/>
  <c r="BA101" i="32" l="1"/>
  <c r="AZ101" i="32"/>
  <c r="AY101" i="32"/>
  <c r="AX101" i="32"/>
  <c r="AW101" i="32"/>
  <c r="BA89" i="32"/>
  <c r="AZ89" i="32"/>
  <c r="AY89" i="32"/>
  <c r="AX89" i="32"/>
  <c r="AW89" i="32"/>
  <c r="BA80" i="32"/>
  <c r="AZ80" i="32"/>
  <c r="AY80" i="32"/>
  <c r="AX80" i="32"/>
  <c r="AW80" i="32"/>
  <c r="BA68" i="32"/>
  <c r="AZ68" i="32"/>
  <c r="AY68" i="32"/>
  <c r="AX68" i="32"/>
  <c r="AW68" i="32"/>
  <c r="BA59" i="32"/>
  <c r="AZ59" i="32"/>
  <c r="AY59" i="32"/>
  <c r="AX59" i="32"/>
  <c r="AW59" i="32"/>
  <c r="BA47" i="32"/>
  <c r="AZ47" i="32"/>
  <c r="AY47" i="32"/>
  <c r="AX47" i="32"/>
  <c r="AW47" i="32"/>
  <c r="BA38" i="32"/>
  <c r="AZ38" i="32"/>
  <c r="AY38" i="32"/>
  <c r="AX38" i="32"/>
  <c r="AW38" i="32"/>
  <c r="BA26" i="32"/>
  <c r="AZ26" i="32"/>
  <c r="AY26" i="32"/>
  <c r="AX26" i="32"/>
  <c r="AW26" i="32"/>
  <c r="BF6" i="32" l="1"/>
  <c r="BG6" i="32"/>
  <c r="BH6" i="32"/>
  <c r="BI6" i="32"/>
  <c r="BJ6" i="32"/>
  <c r="BK6" i="32"/>
  <c r="BF7" i="32"/>
  <c r="BG7" i="32"/>
  <c r="BH7" i="32"/>
  <c r="BI7" i="32"/>
  <c r="BJ7" i="32"/>
  <c r="BK7" i="32"/>
  <c r="BF8" i="32"/>
  <c r="BG8" i="32"/>
  <c r="BH8" i="32"/>
  <c r="BI8" i="32"/>
  <c r="BJ8" i="32"/>
  <c r="BK8" i="32"/>
  <c r="BE8" i="32"/>
  <c r="BE7" i="32"/>
  <c r="BE6" i="32"/>
  <c r="BA17" i="32"/>
  <c r="AZ17" i="32"/>
  <c r="AY17" i="32"/>
  <c r="AX17" i="32"/>
  <c r="AW17" i="32"/>
  <c r="BA5" i="32"/>
  <c r="AZ5" i="32"/>
  <c r="AY5" i="32"/>
  <c r="AX5" i="32"/>
  <c r="AW5" i="32"/>
  <c r="AS68" i="32"/>
  <c r="AT68" i="32"/>
  <c r="AS69" i="32"/>
  <c r="AT69" i="32"/>
  <c r="AS70" i="32"/>
  <c r="AT70" i="32"/>
  <c r="AS74" i="32"/>
  <c r="AT74" i="32"/>
  <c r="AS75" i="32"/>
  <c r="AT75" i="32"/>
  <c r="AS76" i="32"/>
  <c r="AT76" i="32"/>
  <c r="AS80" i="32"/>
  <c r="AT80" i="32"/>
  <c r="AS81" i="32"/>
  <c r="AT81" i="32"/>
  <c r="AS82" i="32"/>
  <c r="AT82" i="32"/>
  <c r="AR82" i="32"/>
  <c r="AR81" i="32"/>
  <c r="AR80" i="32"/>
  <c r="AR76" i="32"/>
  <c r="AR75" i="32"/>
  <c r="AR74" i="32"/>
  <c r="AR70" i="32"/>
  <c r="AR69" i="32"/>
  <c r="AR68" i="32"/>
  <c r="AS62" i="32"/>
  <c r="AT62" i="32"/>
  <c r="AS63" i="32"/>
  <c r="AT63" i="32"/>
  <c r="AS64" i="32"/>
  <c r="AT64" i="32"/>
  <c r="AR64" i="32"/>
  <c r="AR63" i="32"/>
  <c r="AR62" i="32"/>
  <c r="AQ84" i="32"/>
  <c r="AQ83" i="32"/>
  <c r="AQ82" i="32"/>
  <c r="AQ81" i="32"/>
  <c r="AQ80" i="32"/>
  <c r="AQ78" i="32"/>
  <c r="AQ77" i="32"/>
  <c r="AQ76" i="32"/>
  <c r="AQ75" i="32"/>
  <c r="AQ74" i="32"/>
  <c r="AQ72" i="32"/>
  <c r="AQ71" i="32"/>
  <c r="AQ70" i="32"/>
  <c r="AQ69" i="32"/>
  <c r="AQ68" i="32"/>
  <c r="AQ66" i="32"/>
  <c r="AQ65" i="32"/>
  <c r="AQ64" i="32"/>
  <c r="AQ63" i="32"/>
  <c r="AQ62" i="32"/>
  <c r="AS12" i="32" l="1"/>
  <c r="AT12" i="32"/>
  <c r="AS13" i="32"/>
  <c r="AT13" i="32"/>
  <c r="AS14" i="32"/>
  <c r="AT14" i="32"/>
  <c r="AS18" i="32"/>
  <c r="AT18" i="32"/>
  <c r="AS19" i="32"/>
  <c r="AT19" i="32"/>
  <c r="AS20" i="32"/>
  <c r="AT20" i="32"/>
  <c r="AS24" i="32"/>
  <c r="AT24" i="32"/>
  <c r="AS25" i="32"/>
  <c r="AT25" i="32"/>
  <c r="AS26" i="32"/>
  <c r="AT26" i="32"/>
  <c r="AS30" i="32"/>
  <c r="AT30" i="32"/>
  <c r="AS31" i="32"/>
  <c r="AT31" i="32"/>
  <c r="AS32" i="32"/>
  <c r="AT32" i="32"/>
  <c r="AS36" i="32"/>
  <c r="AT36" i="32"/>
  <c r="AS37" i="32"/>
  <c r="AT37" i="32"/>
  <c r="AS42" i="32"/>
  <c r="AT42" i="32"/>
  <c r="AS43" i="32"/>
  <c r="AT43" i="32"/>
  <c r="AS44" i="32"/>
  <c r="AT44" i="32"/>
  <c r="AS48" i="32"/>
  <c r="AT48" i="32"/>
  <c r="AS49" i="32"/>
  <c r="AT49" i="32"/>
  <c r="AS50" i="32"/>
  <c r="AT50" i="32"/>
  <c r="AS54" i="32"/>
  <c r="AT54" i="32"/>
  <c r="AS55" i="32"/>
  <c r="AT55" i="32"/>
  <c r="AS56" i="32"/>
  <c r="AT56" i="32"/>
  <c r="AR56" i="32"/>
  <c r="AR55" i="32"/>
  <c r="AR54" i="32"/>
  <c r="AR50" i="32"/>
  <c r="AR49" i="32"/>
  <c r="AR48" i="32"/>
  <c r="AR44" i="32"/>
  <c r="AR43" i="32"/>
  <c r="AR42" i="32"/>
  <c r="AR37" i="32"/>
  <c r="AR36" i="32"/>
  <c r="AR32" i="32"/>
  <c r="AR31" i="32"/>
  <c r="AR30" i="32"/>
  <c r="AR26" i="32"/>
  <c r="AR25" i="32"/>
  <c r="AR24" i="32"/>
  <c r="AR20" i="32"/>
  <c r="AR19" i="32"/>
  <c r="AR18" i="32"/>
  <c r="AR14" i="32"/>
  <c r="AR13" i="32"/>
  <c r="AR12" i="32"/>
  <c r="AS6" i="32"/>
  <c r="AT6" i="32"/>
  <c r="AS7" i="32"/>
  <c r="AT7" i="32"/>
  <c r="AS8" i="32"/>
  <c r="AT8" i="32"/>
  <c r="AR8" i="32"/>
  <c r="AR7" i="32"/>
  <c r="AR6" i="32"/>
  <c r="AQ58" i="32"/>
  <c r="AQ57" i="32"/>
  <c r="AQ56" i="32"/>
  <c r="AQ55" i="32"/>
  <c r="AQ54" i="32"/>
  <c r="AQ52" i="32"/>
  <c r="AQ51" i="32"/>
  <c r="AQ50" i="32"/>
  <c r="AQ49" i="32"/>
  <c r="AQ48" i="32"/>
  <c r="AQ46" i="32"/>
  <c r="AQ45" i="32"/>
  <c r="AQ44" i="32"/>
  <c r="AQ43" i="32"/>
  <c r="AQ42" i="32"/>
  <c r="O25" i="34" l="1"/>
  <c r="AZ126" i="32" s="1"/>
  <c r="T25" i="34"/>
  <c r="AZ84" i="32" s="1"/>
  <c r="AT83" i="32"/>
  <c r="AS83" i="32"/>
  <c r="AR83" i="32"/>
  <c r="T24" i="34"/>
  <c r="AZ83" i="32" s="1"/>
  <c r="AT77" i="32"/>
  <c r="AS77" i="32"/>
  <c r="AR77" i="32"/>
  <c r="O23" i="34"/>
  <c r="AZ124" i="32" s="1"/>
  <c r="T23" i="34"/>
  <c r="AZ82" i="32" s="1"/>
  <c r="AT71" i="32"/>
  <c r="AS71" i="32"/>
  <c r="AR71" i="32"/>
  <c r="O22" i="34"/>
  <c r="AZ123" i="32" s="1"/>
  <c r="T22" i="34"/>
  <c r="AZ81" i="32" s="1"/>
  <c r="S22" i="34"/>
  <c r="AT65" i="32"/>
  <c r="AS65" i="32"/>
  <c r="AR65" i="32"/>
  <c r="U25" i="33"/>
  <c r="T25" i="33"/>
  <c r="S25" i="33"/>
  <c r="R25" i="33"/>
  <c r="P25" i="33"/>
  <c r="Q25" i="33" s="1"/>
  <c r="O25" i="33"/>
  <c r="T24" i="33"/>
  <c r="S24" i="33"/>
  <c r="R24" i="33"/>
  <c r="P24" i="33"/>
  <c r="Q24" i="33" s="1"/>
  <c r="O24" i="33"/>
  <c r="T23" i="33"/>
  <c r="S23" i="33"/>
  <c r="R23" i="33"/>
  <c r="P23" i="33"/>
  <c r="Q23" i="33" s="1"/>
  <c r="O23" i="33"/>
  <c r="T22" i="33"/>
  <c r="S22" i="33"/>
  <c r="R22" i="33"/>
  <c r="P22" i="33"/>
  <c r="U22" i="33" s="1"/>
  <c r="O22" i="33"/>
  <c r="O17" i="33"/>
  <c r="AZ119" i="32" s="1"/>
  <c r="T17" i="33"/>
  <c r="AZ77" i="32" s="1"/>
  <c r="R17" i="33"/>
  <c r="AZ35" i="32" s="1"/>
  <c r="AT57" i="32"/>
  <c r="AS57" i="32"/>
  <c r="AR57" i="32"/>
  <c r="O16" i="33"/>
  <c r="T16" i="33"/>
  <c r="AZ76" i="32" s="1"/>
  <c r="R16" i="33"/>
  <c r="AZ34" i="32" s="1"/>
  <c r="AT51" i="32"/>
  <c r="AS51" i="32"/>
  <c r="AR51" i="32"/>
  <c r="O15" i="33"/>
  <c r="AZ117" i="32" s="1"/>
  <c r="T15" i="33"/>
  <c r="AZ75" i="32" s="1"/>
  <c r="R15" i="33"/>
  <c r="AZ33" i="32" s="1"/>
  <c r="AT45" i="32"/>
  <c r="AS45" i="32"/>
  <c r="AR45" i="32"/>
  <c r="T14" i="33"/>
  <c r="AZ74" i="32" s="1"/>
  <c r="AT39" i="32"/>
  <c r="AS39" i="32"/>
  <c r="AR39" i="32"/>
  <c r="T13" i="33"/>
  <c r="AZ73" i="32" s="1"/>
  <c r="AT33" i="32"/>
  <c r="AS33" i="32"/>
  <c r="AR33" i="32"/>
  <c r="T12" i="33"/>
  <c r="AZ72" i="32" s="1"/>
  <c r="AT27" i="32"/>
  <c r="AS27" i="32"/>
  <c r="AR27" i="32"/>
  <c r="O11" i="33"/>
  <c r="T11" i="33"/>
  <c r="AZ71" i="32" s="1"/>
  <c r="AT21" i="32"/>
  <c r="AS21" i="32"/>
  <c r="AR21" i="32"/>
  <c r="T10" i="33"/>
  <c r="AZ70" i="32" s="1"/>
  <c r="AT15" i="32"/>
  <c r="AS15" i="32"/>
  <c r="AR15" i="32"/>
  <c r="BJ9" i="32"/>
  <c r="BI9" i="32"/>
  <c r="BG9" i="32"/>
  <c r="BF9" i="32"/>
  <c r="AT9" i="32"/>
  <c r="AS9" i="32"/>
  <c r="AR9" i="32"/>
  <c r="U24" i="33" l="1"/>
  <c r="AZ118" i="32"/>
  <c r="BG231" i="32"/>
  <c r="AZ113" i="32"/>
  <c r="BG230" i="32"/>
  <c r="BF133" i="32"/>
  <c r="S11" i="33"/>
  <c r="BF211" i="32" s="1"/>
  <c r="S12" i="33"/>
  <c r="S14" i="33"/>
  <c r="AZ53" i="32" s="1"/>
  <c r="S17" i="33"/>
  <c r="AZ56" i="32" s="1"/>
  <c r="P22" i="34"/>
  <c r="Q22" i="34" s="1"/>
  <c r="R23" i="34"/>
  <c r="AZ40" i="32" s="1"/>
  <c r="R25" i="34"/>
  <c r="AZ42" i="32" s="1"/>
  <c r="O10" i="33"/>
  <c r="AZ112" i="32" s="1"/>
  <c r="S25" i="34"/>
  <c r="O14" i="33"/>
  <c r="AZ116" i="32" s="1"/>
  <c r="R11" i="33"/>
  <c r="AZ29" i="32" s="1"/>
  <c r="R12" i="33"/>
  <c r="AZ30" i="32" s="1"/>
  <c r="R10" i="33"/>
  <c r="AZ28" i="32" s="1"/>
  <c r="O13" i="33"/>
  <c r="R22" i="34"/>
  <c r="AZ39" i="32" s="1"/>
  <c r="P24" i="34"/>
  <c r="Q24" i="34" s="1"/>
  <c r="P25" i="34"/>
  <c r="U25" i="34" s="1"/>
  <c r="AZ105" i="32" s="1"/>
  <c r="S9" i="33"/>
  <c r="BH9" i="32"/>
  <c r="T9" i="33"/>
  <c r="AZ69" i="32" s="1"/>
  <c r="BK9" i="32"/>
  <c r="R13" i="33"/>
  <c r="AZ31" i="32" s="1"/>
  <c r="P14" i="33"/>
  <c r="Q14" i="33" s="1"/>
  <c r="P16" i="33"/>
  <c r="U16" i="33" s="1"/>
  <c r="AZ97" i="32" s="1"/>
  <c r="S23" i="34"/>
  <c r="S24" i="34"/>
  <c r="S10" i="33"/>
  <c r="O9" i="33"/>
  <c r="AZ111" i="32" s="1"/>
  <c r="R9" i="33"/>
  <c r="AZ27" i="32" s="1"/>
  <c r="P15" i="33"/>
  <c r="U15" i="33" s="1"/>
  <c r="AZ96" i="32" s="1"/>
  <c r="S15" i="33"/>
  <c r="AZ54" i="32" s="1"/>
  <c r="P17" i="33"/>
  <c r="U17" i="33" s="1"/>
  <c r="AZ98" i="32" s="1"/>
  <c r="O24" i="34"/>
  <c r="AZ125" i="32" s="1"/>
  <c r="S13" i="33"/>
  <c r="AZ52" i="32" s="1"/>
  <c r="P9" i="33"/>
  <c r="U9" i="33" s="1"/>
  <c r="AZ90" i="32" s="1"/>
  <c r="BE9" i="32"/>
  <c r="P11" i="33"/>
  <c r="U11" i="33" s="1"/>
  <c r="AZ92" i="32" s="1"/>
  <c r="O12" i="33"/>
  <c r="S16" i="33"/>
  <c r="R24" i="34"/>
  <c r="AZ41" i="32" s="1"/>
  <c r="U23" i="33"/>
  <c r="P13" i="33"/>
  <c r="Q22" i="33"/>
  <c r="R14" i="33"/>
  <c r="AZ32" i="32" s="1"/>
  <c r="P23" i="34"/>
  <c r="P10" i="33"/>
  <c r="P12" i="33"/>
  <c r="Q25" i="34" l="1"/>
  <c r="AZ21" i="32" s="1"/>
  <c r="AZ55" i="32"/>
  <c r="BF212" i="32"/>
  <c r="AZ11" i="32"/>
  <c r="BF174" i="32"/>
  <c r="AZ114" i="32"/>
  <c r="BF134" i="32"/>
  <c r="AZ115" i="32"/>
  <c r="BF135" i="32"/>
  <c r="Q11" i="33"/>
  <c r="U22" i="34"/>
  <c r="AZ102" i="32" s="1"/>
  <c r="AZ20" i="32"/>
  <c r="BO64" i="32"/>
  <c r="AZ18" i="32"/>
  <c r="BO63" i="32"/>
  <c r="U14" i="33"/>
  <c r="AZ95" i="32" s="1"/>
  <c r="AZ61" i="32"/>
  <c r="AZ49" i="32"/>
  <c r="AZ51" i="32"/>
  <c r="AZ63" i="32"/>
  <c r="AZ60" i="32"/>
  <c r="AZ48" i="32"/>
  <c r="Q16" i="33"/>
  <c r="AZ13" i="32" s="1"/>
  <c r="AZ50" i="32"/>
  <c r="AZ62" i="32"/>
  <c r="U24" i="34"/>
  <c r="AZ104" i="32" s="1"/>
  <c r="Q9" i="33"/>
  <c r="Q15" i="33"/>
  <c r="AZ12" i="32" s="1"/>
  <c r="Q17" i="33"/>
  <c r="AZ14" i="32" s="1"/>
  <c r="U13" i="33"/>
  <c r="AZ94" i="32" s="1"/>
  <c r="Q13" i="33"/>
  <c r="AZ10" i="32" s="1"/>
  <c r="Q12" i="33"/>
  <c r="AZ9" i="32" s="1"/>
  <c r="U12" i="33"/>
  <c r="AZ93" i="32" s="1"/>
  <c r="U10" i="33"/>
  <c r="AZ91" i="32" s="1"/>
  <c r="Q10" i="33"/>
  <c r="AZ7" i="32" s="1"/>
  <c r="U23" i="34"/>
  <c r="AZ103" i="32" s="1"/>
  <c r="Q23" i="34"/>
  <c r="AZ19" i="32" s="1"/>
  <c r="AZ6" i="32" l="1"/>
  <c r="BF63" i="32"/>
  <c r="AZ8" i="32"/>
  <c r="BF64" i="32"/>
  <c r="BF173" i="32"/>
  <c r="AQ40" i="32"/>
  <c r="AQ39" i="32"/>
  <c r="AQ38" i="32"/>
  <c r="AQ37" i="32"/>
  <c r="AQ36" i="32"/>
  <c r="AQ34" i="32"/>
  <c r="AQ33" i="32"/>
  <c r="AQ32" i="32"/>
  <c r="AQ31" i="32"/>
  <c r="AQ30" i="32"/>
  <c r="AQ28" i="32"/>
  <c r="AQ27" i="32"/>
  <c r="AQ26" i="32"/>
  <c r="AQ25" i="32"/>
  <c r="AQ24" i="32"/>
  <c r="AQ22" i="32"/>
  <c r="AQ21" i="32"/>
  <c r="AQ20" i="32"/>
  <c r="AQ19" i="32"/>
  <c r="AQ18" i="32"/>
  <c r="AQ16" i="32"/>
  <c r="AQ15" i="32"/>
  <c r="AQ14" i="32"/>
  <c r="AQ13" i="32"/>
  <c r="AQ12" i="32"/>
  <c r="BA2" i="32"/>
  <c r="AZ2" i="32"/>
  <c r="AX2" i="32"/>
  <c r="AW2" i="32"/>
  <c r="R24" i="31"/>
  <c r="AY41" i="32" s="1"/>
  <c r="T25" i="31" l="1"/>
  <c r="AY84" i="32" s="1"/>
  <c r="S25" i="31"/>
  <c r="AY63" i="32" s="1"/>
  <c r="R25" i="31"/>
  <c r="AY42" i="32" s="1"/>
  <c r="P25" i="31"/>
  <c r="Q25" i="31" s="1"/>
  <c r="AY21" i="32" s="1"/>
  <c r="O25" i="31"/>
  <c r="AY126" i="32" s="1"/>
  <c r="T24" i="31"/>
  <c r="AY83" i="32" s="1"/>
  <c r="S24" i="31"/>
  <c r="AY62" i="32" s="1"/>
  <c r="P24" i="31"/>
  <c r="U24" i="31" s="1"/>
  <c r="AY104" i="32" s="1"/>
  <c r="O24" i="31"/>
  <c r="AY125" i="32" s="1"/>
  <c r="T23" i="31"/>
  <c r="AY82" i="32" s="1"/>
  <c r="S23" i="31"/>
  <c r="AY61" i="32" s="1"/>
  <c r="R23" i="31"/>
  <c r="AY40" i="32" s="1"/>
  <c r="P23" i="31"/>
  <c r="U23" i="31" s="1"/>
  <c r="AY103" i="32" s="1"/>
  <c r="O23" i="31"/>
  <c r="AY124" i="32" s="1"/>
  <c r="T22" i="31"/>
  <c r="AY81" i="32" s="1"/>
  <c r="S22" i="31"/>
  <c r="AY60" i="32" s="1"/>
  <c r="R22" i="31"/>
  <c r="AY39" i="32" s="1"/>
  <c r="P22" i="31"/>
  <c r="U22" i="31" s="1"/>
  <c r="AY102" i="32" s="1"/>
  <c r="O22" i="31"/>
  <c r="AY123" i="32" s="1"/>
  <c r="T25" i="30"/>
  <c r="S25" i="30"/>
  <c r="R25" i="30"/>
  <c r="P25" i="30"/>
  <c r="U25" i="30" s="1"/>
  <c r="O25" i="30"/>
  <c r="T24" i="30"/>
  <c r="S24" i="30"/>
  <c r="R24" i="30"/>
  <c r="P24" i="30"/>
  <c r="U24" i="30" s="1"/>
  <c r="O24" i="30"/>
  <c r="T23" i="30"/>
  <c r="S23" i="30"/>
  <c r="R23" i="30"/>
  <c r="P23" i="30"/>
  <c r="U23" i="30" s="1"/>
  <c r="O23" i="30"/>
  <c r="T22" i="30"/>
  <c r="S22" i="30"/>
  <c r="R22" i="30"/>
  <c r="P22" i="30"/>
  <c r="U22" i="30" s="1"/>
  <c r="O22" i="30"/>
  <c r="T17" i="30"/>
  <c r="AY77" i="32" s="1"/>
  <c r="AY140" i="32" s="1"/>
  <c r="S17" i="30"/>
  <c r="AY56" i="32" s="1"/>
  <c r="R17" i="30"/>
  <c r="AY35" i="32" s="1"/>
  <c r="P17" i="30"/>
  <c r="U17" i="30" s="1"/>
  <c r="AY98" i="32" s="1"/>
  <c r="O17" i="30"/>
  <c r="AY119" i="32" s="1"/>
  <c r="T16" i="30"/>
  <c r="AY76" i="32" s="1"/>
  <c r="S16" i="30"/>
  <c r="R16" i="30"/>
  <c r="AY34" i="32" s="1"/>
  <c r="P16" i="30"/>
  <c r="U16" i="30" s="1"/>
  <c r="AY97" i="32" s="1"/>
  <c r="O16" i="30"/>
  <c r="T15" i="30"/>
  <c r="AY75" i="32" s="1"/>
  <c r="S15" i="30"/>
  <c r="AY54" i="32" s="1"/>
  <c r="R15" i="30"/>
  <c r="AY33" i="32" s="1"/>
  <c r="P15" i="30"/>
  <c r="U15" i="30" s="1"/>
  <c r="AY96" i="32" s="1"/>
  <c r="O15" i="30"/>
  <c r="AY117" i="32" s="1"/>
  <c r="T14" i="30"/>
  <c r="AY74" i="32" s="1"/>
  <c r="S14" i="30"/>
  <c r="AY53" i="32" s="1"/>
  <c r="P14" i="30"/>
  <c r="T13" i="30"/>
  <c r="AY73" i="32" s="1"/>
  <c r="S13" i="30"/>
  <c r="AY52" i="32" s="1"/>
  <c r="R13" i="30"/>
  <c r="AY31" i="32" s="1"/>
  <c r="P13" i="30"/>
  <c r="U13" i="30" s="1"/>
  <c r="AY94" i="32" s="1"/>
  <c r="O13" i="30"/>
  <c r="T12" i="30"/>
  <c r="AY72" i="32" s="1"/>
  <c r="S12" i="30"/>
  <c r="AY51" i="32" s="1"/>
  <c r="R12" i="30"/>
  <c r="AY30" i="32" s="1"/>
  <c r="P12" i="30"/>
  <c r="Q12" i="30" s="1"/>
  <c r="AY9" i="32" s="1"/>
  <c r="O12" i="30"/>
  <c r="T11" i="30"/>
  <c r="AY71" i="32" s="1"/>
  <c r="S11" i="30"/>
  <c r="R11" i="30"/>
  <c r="AY29" i="32" s="1"/>
  <c r="P11" i="30"/>
  <c r="U11" i="30" s="1"/>
  <c r="AY92" i="32" s="1"/>
  <c r="O11" i="30"/>
  <c r="T10" i="30"/>
  <c r="AY70" i="32" s="1"/>
  <c r="S10" i="30"/>
  <c r="AY49" i="32" s="1"/>
  <c r="R10" i="30"/>
  <c r="AY28" i="32" s="1"/>
  <c r="P10" i="30"/>
  <c r="Q10" i="30" s="1"/>
  <c r="AY7" i="32" s="1"/>
  <c r="O10" i="30"/>
  <c r="AY112" i="32" s="1"/>
  <c r="T9" i="30"/>
  <c r="AY69" i="32" s="1"/>
  <c r="S9" i="30"/>
  <c r="AY48" i="32" s="1"/>
  <c r="R9" i="30"/>
  <c r="AY27" i="32" s="1"/>
  <c r="P9" i="30"/>
  <c r="U9" i="30" s="1"/>
  <c r="AY90" i="32" s="1"/>
  <c r="O9" i="30"/>
  <c r="AY111" i="32" s="1"/>
  <c r="AY145" i="32" l="1"/>
  <c r="AY146" i="32"/>
  <c r="AY144" i="32"/>
  <c r="AY147" i="32"/>
  <c r="AY136" i="32"/>
  <c r="AY135" i="32"/>
  <c r="AY137" i="32"/>
  <c r="AY132" i="32"/>
  <c r="AY138" i="32"/>
  <c r="AY133" i="32"/>
  <c r="O14" i="30"/>
  <c r="AY116" i="32" s="1"/>
  <c r="Q23" i="30"/>
  <c r="Q17" i="30"/>
  <c r="AY14" i="32" s="1"/>
  <c r="Q25" i="30"/>
  <c r="BG228" i="32"/>
  <c r="AY118" i="32"/>
  <c r="Q13" i="30"/>
  <c r="AY10" i="32" s="1"/>
  <c r="BF131" i="32"/>
  <c r="AY115" i="32"/>
  <c r="Q24" i="30"/>
  <c r="BF209" i="32"/>
  <c r="AY55" i="32"/>
  <c r="AY139" i="32" s="1"/>
  <c r="BG152" i="32"/>
  <c r="AS38" i="32"/>
  <c r="BH152" i="32"/>
  <c r="AT38" i="32"/>
  <c r="U10" i="30"/>
  <c r="AY91" i="32" s="1"/>
  <c r="BG227" i="32"/>
  <c r="BF129" i="32"/>
  <c r="AY113" i="32"/>
  <c r="Q11" i="30"/>
  <c r="BF208" i="32"/>
  <c r="AY50" i="32"/>
  <c r="AY134" i="32" s="1"/>
  <c r="Q9" i="30"/>
  <c r="BF130" i="32"/>
  <c r="AY114" i="32"/>
  <c r="BF152" i="32"/>
  <c r="AR38" i="32"/>
  <c r="Q22" i="31"/>
  <c r="Q24" i="31"/>
  <c r="Q23" i="31"/>
  <c r="AY19" i="32" s="1"/>
  <c r="U25" i="31"/>
  <c r="AY105" i="32" s="1"/>
  <c r="Q14" i="30"/>
  <c r="U14" i="30"/>
  <c r="AY95" i="32" s="1"/>
  <c r="U12" i="30"/>
  <c r="AY93" i="32" s="1"/>
  <c r="Q16" i="30"/>
  <c r="AY13" i="32" s="1"/>
  <c r="Q22" i="30"/>
  <c r="R14" i="30"/>
  <c r="AY32" i="32" s="1"/>
  <c r="Q15" i="30"/>
  <c r="AY12" i="32" s="1"/>
  <c r="O9" i="28"/>
  <c r="AX111" i="32" s="1"/>
  <c r="O10" i="28"/>
  <c r="AX112" i="32" s="1"/>
  <c r="O11" i="28"/>
  <c r="O12" i="28"/>
  <c r="O13" i="28"/>
  <c r="O14" i="28"/>
  <c r="AX116" i="32" s="1"/>
  <c r="O15" i="28"/>
  <c r="AX117" i="32" s="1"/>
  <c r="O16" i="28"/>
  <c r="O17" i="28"/>
  <c r="AX119" i="32" s="1"/>
  <c r="BF60" i="32" l="1"/>
  <c r="AY6" i="32"/>
  <c r="BF126" i="32"/>
  <c r="AX114" i="32"/>
  <c r="BF61" i="32"/>
  <c r="BF170" i="32"/>
  <c r="AY8" i="32"/>
  <c r="BG224" i="32"/>
  <c r="BF125" i="32"/>
  <c r="AX113" i="32"/>
  <c r="BG225" i="32"/>
  <c r="AX118" i="32"/>
  <c r="BF127" i="32"/>
  <c r="AX115" i="32"/>
  <c r="BF171" i="32"/>
  <c r="AY11" i="32"/>
  <c r="BO61" i="32"/>
  <c r="AY20" i="32"/>
  <c r="BO60" i="32"/>
  <c r="AY18" i="32"/>
  <c r="T25" i="29"/>
  <c r="AX84" i="32" s="1"/>
  <c r="S25" i="29"/>
  <c r="AX63" i="32" s="1"/>
  <c r="R25" i="29"/>
  <c r="AX42" i="32" s="1"/>
  <c r="P25" i="29"/>
  <c r="Q25" i="29" s="1"/>
  <c r="AX21" i="32" s="1"/>
  <c r="O25" i="29"/>
  <c r="AX126" i="32" s="1"/>
  <c r="T24" i="29"/>
  <c r="AX83" i="32" s="1"/>
  <c r="S24" i="29"/>
  <c r="AX62" i="32" s="1"/>
  <c r="R24" i="29"/>
  <c r="AX41" i="32" s="1"/>
  <c r="P24" i="29"/>
  <c r="U24" i="29" s="1"/>
  <c r="AX104" i="32" s="1"/>
  <c r="O24" i="29"/>
  <c r="AX125" i="32" s="1"/>
  <c r="T23" i="29"/>
  <c r="AX82" i="32" s="1"/>
  <c r="S23" i="29"/>
  <c r="AX61" i="32" s="1"/>
  <c r="R23" i="29"/>
  <c r="AX40" i="32" s="1"/>
  <c r="P23" i="29"/>
  <c r="Q23" i="29" s="1"/>
  <c r="AX19" i="32" s="1"/>
  <c r="O23" i="29"/>
  <c r="AX124" i="32" s="1"/>
  <c r="T22" i="29"/>
  <c r="AX81" i="32" s="1"/>
  <c r="S22" i="29"/>
  <c r="AX60" i="32" s="1"/>
  <c r="R22" i="29"/>
  <c r="AX39" i="32" s="1"/>
  <c r="P22" i="29"/>
  <c r="Q22" i="29" s="1"/>
  <c r="O22" i="29"/>
  <c r="AX123" i="32" s="1"/>
  <c r="T25" i="28"/>
  <c r="S25" i="28"/>
  <c r="R25" i="28"/>
  <c r="P25" i="28"/>
  <c r="Q25" i="28" s="1"/>
  <c r="O25" i="28"/>
  <c r="T24" i="28"/>
  <c r="S24" i="28"/>
  <c r="R24" i="28"/>
  <c r="P24" i="28"/>
  <c r="U24" i="28" s="1"/>
  <c r="O24" i="28"/>
  <c r="T23" i="28"/>
  <c r="S23" i="28"/>
  <c r="R23" i="28"/>
  <c r="P23" i="28"/>
  <c r="Q23" i="28" s="1"/>
  <c r="O23" i="28"/>
  <c r="T22" i="28"/>
  <c r="S22" i="28"/>
  <c r="R22" i="28"/>
  <c r="P22" i="28"/>
  <c r="U22" i="28" s="1"/>
  <c r="O22" i="28"/>
  <c r="T17" i="28"/>
  <c r="AX77" i="32" s="1"/>
  <c r="S17" i="28"/>
  <c r="AX56" i="32" s="1"/>
  <c r="R17" i="28"/>
  <c r="AX35" i="32" s="1"/>
  <c r="P17" i="28"/>
  <c r="Q17" i="28" s="1"/>
  <c r="AX14" i="32" s="1"/>
  <c r="T16" i="28"/>
  <c r="AX76" i="32" s="1"/>
  <c r="S16" i="28"/>
  <c r="R16" i="28"/>
  <c r="AX34" i="32" s="1"/>
  <c r="P16" i="28"/>
  <c r="U16" i="28" s="1"/>
  <c r="AX97" i="32" s="1"/>
  <c r="T15" i="28"/>
  <c r="AX75" i="32" s="1"/>
  <c r="S15" i="28"/>
  <c r="AX54" i="32" s="1"/>
  <c r="R15" i="28"/>
  <c r="AX33" i="32" s="1"/>
  <c r="P15" i="28"/>
  <c r="U15" i="28" s="1"/>
  <c r="AX96" i="32" s="1"/>
  <c r="T14" i="28"/>
  <c r="AX74" i="32" s="1"/>
  <c r="S14" i="28"/>
  <c r="AX53" i="32" s="1"/>
  <c r="R14" i="28"/>
  <c r="AX32" i="32" s="1"/>
  <c r="P14" i="28"/>
  <c r="Q14" i="28" s="1"/>
  <c r="T13" i="28"/>
  <c r="AX73" i="32" s="1"/>
  <c r="S13" i="28"/>
  <c r="AX52" i="32" s="1"/>
  <c r="R13" i="28"/>
  <c r="AX31" i="32" s="1"/>
  <c r="P13" i="28"/>
  <c r="U13" i="28" s="1"/>
  <c r="AX94" i="32" s="1"/>
  <c r="T12" i="28"/>
  <c r="AX72" i="32" s="1"/>
  <c r="S12" i="28"/>
  <c r="AX51" i="32" s="1"/>
  <c r="R12" i="28"/>
  <c r="AX30" i="32" s="1"/>
  <c r="P12" i="28"/>
  <c r="Q12" i="28" s="1"/>
  <c r="AX9" i="32" s="1"/>
  <c r="T11" i="28"/>
  <c r="AX71" i="32" s="1"/>
  <c r="S11" i="28"/>
  <c r="R11" i="28"/>
  <c r="AX29" i="32" s="1"/>
  <c r="P11" i="28"/>
  <c r="U11" i="28" s="1"/>
  <c r="AX92" i="32" s="1"/>
  <c r="T10" i="28"/>
  <c r="AX70" i="32" s="1"/>
  <c r="S10" i="28"/>
  <c r="AX49" i="32" s="1"/>
  <c r="R10" i="28"/>
  <c r="AX28" i="32" s="1"/>
  <c r="P10" i="28"/>
  <c r="U10" i="28" s="1"/>
  <c r="AX91" i="32" s="1"/>
  <c r="T9" i="28"/>
  <c r="AX69" i="32" s="1"/>
  <c r="S9" i="28"/>
  <c r="AX48" i="32" s="1"/>
  <c r="R9" i="28"/>
  <c r="AX27" i="32" s="1"/>
  <c r="P9" i="28"/>
  <c r="Q9" i="28" s="1"/>
  <c r="Q22" i="28" l="1"/>
  <c r="BF206" i="32"/>
  <c r="AX55" i="32"/>
  <c r="BF168" i="32"/>
  <c r="AX11" i="32"/>
  <c r="BF205" i="32"/>
  <c r="AX50" i="32"/>
  <c r="BF57" i="32"/>
  <c r="AX6" i="32"/>
  <c r="BO57" i="32"/>
  <c r="AX18" i="32"/>
  <c r="Q24" i="28"/>
  <c r="U23" i="29"/>
  <c r="AX103" i="32" s="1"/>
  <c r="Q10" i="28"/>
  <c r="AX7" i="32" s="1"/>
  <c r="U12" i="28"/>
  <c r="AX93" i="32" s="1"/>
  <c r="U14" i="28"/>
  <c r="AX95" i="32" s="1"/>
  <c r="U17" i="28"/>
  <c r="AX98" i="32" s="1"/>
  <c r="U25" i="29"/>
  <c r="AX105" i="32" s="1"/>
  <c r="Q24" i="29"/>
  <c r="Q16" i="28"/>
  <c r="AX13" i="32" s="1"/>
  <c r="Q11" i="28"/>
  <c r="U23" i="28"/>
  <c r="U22" i="29"/>
  <c r="AX102" i="32" s="1"/>
  <c r="U9" i="28"/>
  <c r="AX90" i="32" s="1"/>
  <c r="Q13" i="28"/>
  <c r="AX10" i="32" s="1"/>
  <c r="U25" i="28"/>
  <c r="Q15" i="28"/>
  <c r="AX12" i="32" s="1"/>
  <c r="BF58" i="32" l="1"/>
  <c r="BF167" i="32"/>
  <c r="AX8" i="32"/>
  <c r="BO58" i="32"/>
  <c r="AX20" i="32"/>
  <c r="T25" i="27"/>
  <c r="AW84" i="32" s="1"/>
  <c r="S25" i="27"/>
  <c r="AW63" i="32" s="1"/>
  <c r="R25" i="27"/>
  <c r="AW42" i="32" s="1"/>
  <c r="P25" i="27"/>
  <c r="U25" i="27" s="1"/>
  <c r="AW105" i="32" s="1"/>
  <c r="O25" i="27"/>
  <c r="AW126" i="32" s="1"/>
  <c r="T24" i="27"/>
  <c r="AW83" i="32" s="1"/>
  <c r="S24" i="27"/>
  <c r="AW62" i="32" s="1"/>
  <c r="R24" i="27"/>
  <c r="AW41" i="32" s="1"/>
  <c r="P24" i="27"/>
  <c r="Q24" i="27" s="1"/>
  <c r="O24" i="27"/>
  <c r="AW125" i="32" s="1"/>
  <c r="T23" i="27"/>
  <c r="AW82" i="32" s="1"/>
  <c r="S23" i="27"/>
  <c r="AW61" i="32" s="1"/>
  <c r="R23" i="27"/>
  <c r="AW40" i="32" s="1"/>
  <c r="P23" i="27"/>
  <c r="Q23" i="27" s="1"/>
  <c r="AW19" i="32" s="1"/>
  <c r="O23" i="27"/>
  <c r="AW124" i="32" s="1"/>
  <c r="T22" i="27"/>
  <c r="AW81" i="32" s="1"/>
  <c r="S22" i="27"/>
  <c r="AW60" i="32" s="1"/>
  <c r="R22" i="27"/>
  <c r="AW39" i="32" s="1"/>
  <c r="P22" i="27"/>
  <c r="Q22" i="27" s="1"/>
  <c r="O22" i="27"/>
  <c r="AW123" i="32" s="1"/>
  <c r="AW18" i="32" l="1"/>
  <c r="BO54" i="32"/>
  <c r="AW20" i="32"/>
  <c r="BO55" i="32"/>
  <c r="U23" i="27"/>
  <c r="AW103" i="32" s="1"/>
  <c r="U22" i="27"/>
  <c r="AW102" i="32" s="1"/>
  <c r="U24" i="27"/>
  <c r="AW104" i="32" s="1"/>
  <c r="Q25" i="27"/>
  <c r="AW21" i="32" s="1"/>
  <c r="O9" i="3" l="1"/>
  <c r="AW111" i="32" s="1"/>
  <c r="O10" i="3"/>
  <c r="AW112" i="32" s="1"/>
  <c r="O11" i="3"/>
  <c r="O12" i="3"/>
  <c r="O13" i="3"/>
  <c r="O14" i="3"/>
  <c r="AW116" i="32" s="1"/>
  <c r="O15" i="3"/>
  <c r="AW117" i="32" s="1"/>
  <c r="O16" i="3"/>
  <c r="O17" i="3"/>
  <c r="AW119" i="32" s="1"/>
  <c r="BG221" i="32" l="1"/>
  <c r="BF121" i="32"/>
  <c r="AW113" i="32"/>
  <c r="BG222" i="32"/>
  <c r="AW118" i="32"/>
  <c r="BF122" i="32"/>
  <c r="AW114" i="32"/>
  <c r="BF123" i="32"/>
  <c r="AW115" i="32"/>
  <c r="P15" i="3"/>
  <c r="U15" i="3" s="1"/>
  <c r="AW96" i="32" s="1"/>
  <c r="R15" i="3"/>
  <c r="AW33" i="32" s="1"/>
  <c r="S15" i="3"/>
  <c r="AW54" i="32" s="1"/>
  <c r="T15" i="3"/>
  <c r="AW75" i="32" s="1"/>
  <c r="P16" i="3"/>
  <c r="U16" i="3" s="1"/>
  <c r="AW97" i="32" s="1"/>
  <c r="R16" i="3"/>
  <c r="AW34" i="32" s="1"/>
  <c r="S16" i="3"/>
  <c r="T16" i="3"/>
  <c r="AW76" i="32" s="1"/>
  <c r="P17" i="3"/>
  <c r="U17" i="3" s="1"/>
  <c r="AW98" i="32" s="1"/>
  <c r="R17" i="3"/>
  <c r="AW35" i="32" s="1"/>
  <c r="S17" i="3"/>
  <c r="AW56" i="32" s="1"/>
  <c r="T17" i="3"/>
  <c r="AW77" i="32" s="1"/>
  <c r="BF203" i="32" l="1"/>
  <c r="AW55" i="32"/>
  <c r="Q17" i="3"/>
  <c r="AW14" i="32" s="1"/>
  <c r="Q15" i="3"/>
  <c r="AW12" i="32" s="1"/>
  <c r="Q16" i="3"/>
  <c r="AW13" i="32" s="1"/>
  <c r="R10" i="3" l="1"/>
  <c r="AW28" i="32" s="1"/>
  <c r="S10" i="3"/>
  <c r="AW49" i="32" s="1"/>
  <c r="T10" i="3"/>
  <c r="AW70" i="32" s="1"/>
  <c r="R11" i="3"/>
  <c r="AW29" i="32" s="1"/>
  <c r="S11" i="3"/>
  <c r="T11" i="3"/>
  <c r="AW71" i="32" s="1"/>
  <c r="R12" i="3"/>
  <c r="AW30" i="32" s="1"/>
  <c r="S12" i="3"/>
  <c r="AW51" i="32" s="1"/>
  <c r="T12" i="3"/>
  <c r="AW72" i="32" s="1"/>
  <c r="R13" i="3"/>
  <c r="AW31" i="32" s="1"/>
  <c r="S13" i="3"/>
  <c r="AW52" i="32" s="1"/>
  <c r="T13" i="3"/>
  <c r="AW73" i="32" s="1"/>
  <c r="R14" i="3"/>
  <c r="AW32" i="32" s="1"/>
  <c r="S14" i="3"/>
  <c r="AW53" i="32" s="1"/>
  <c r="T14" i="3"/>
  <c r="AW74" i="32" s="1"/>
  <c r="T9" i="3"/>
  <c r="AW69" i="32" s="1"/>
  <c r="S9" i="3"/>
  <c r="AW48" i="32" s="1"/>
  <c r="R9" i="3"/>
  <c r="AW27" i="32" s="1"/>
  <c r="BF202" i="32" l="1"/>
  <c r="AW50" i="32"/>
  <c r="P14" i="3"/>
  <c r="P13" i="3"/>
  <c r="P12" i="3"/>
  <c r="P11" i="3"/>
  <c r="U11" i="3" s="1"/>
  <c r="AW92" i="32" s="1"/>
  <c r="P10" i="3"/>
  <c r="P9" i="3"/>
  <c r="Q12" i="3" l="1"/>
  <c r="AW9" i="32" s="1"/>
  <c r="U12" i="3"/>
  <c r="AW93" i="32" s="1"/>
  <c r="Q14" i="3"/>
  <c r="U14" i="3"/>
  <c r="AW95" i="32" s="1"/>
  <c r="Q10" i="3"/>
  <c r="AW7" i="32" s="1"/>
  <c r="U10" i="3"/>
  <c r="AW91" i="32" s="1"/>
  <c r="Q13" i="3"/>
  <c r="AW10" i="32" s="1"/>
  <c r="U13" i="3"/>
  <c r="AW94" i="32" s="1"/>
  <c r="Q9" i="3"/>
  <c r="U9" i="3"/>
  <c r="AW90" i="32" s="1"/>
  <c r="Q11" i="3"/>
  <c r="BF54" i="32" l="1"/>
  <c r="AW6" i="32"/>
  <c r="BF164" i="32"/>
  <c r="BF55" i="32"/>
  <c r="AW8" i="32"/>
  <c r="BF165" i="32"/>
  <c r="AW11" i="32"/>
</calcChain>
</file>

<file path=xl/sharedStrings.xml><?xml version="1.0" encoding="utf-8"?>
<sst xmlns="http://schemas.openxmlformats.org/spreadsheetml/2006/main" count="1490" uniqueCount="123">
  <si>
    <t>冷房 製造熱量 kW</t>
    <rPh sb="0" eb="2">
      <t>レイボウ</t>
    </rPh>
    <rPh sb="3" eb="7">
      <t>セイゾウネツリョウ</t>
    </rPh>
    <phoneticPr fontId="1"/>
  </si>
  <si>
    <t>冷房 COP -</t>
    <rPh sb="0" eb="2">
      <t>レイボウ</t>
    </rPh>
    <phoneticPr fontId="1"/>
  </si>
  <si>
    <t>冷房 エネルギー MJ/h</t>
    <rPh sb="0" eb="2">
      <t>レイボウ</t>
    </rPh>
    <phoneticPr fontId="1"/>
  </si>
  <si>
    <t>暖房 エネルギー MJ/h</t>
    <rPh sb="0" eb="2">
      <t>ダンボウ</t>
    </rPh>
    <phoneticPr fontId="1"/>
  </si>
  <si>
    <t>AHP1</t>
    <phoneticPr fontId="1"/>
  </si>
  <si>
    <t>AHP2</t>
    <phoneticPr fontId="1"/>
  </si>
  <si>
    <t>AR1</t>
    <phoneticPr fontId="1"/>
  </si>
  <si>
    <t>AHP1</t>
  </si>
  <si>
    <t>AHP2</t>
  </si>
  <si>
    <t>AR1</t>
  </si>
  <si>
    <t>AHP1冷水ポンプ</t>
    <rPh sb="4" eb="6">
      <t>レイスイ</t>
    </rPh>
    <phoneticPr fontId="1"/>
  </si>
  <si>
    <t>AHP2冷水ポンプ</t>
    <rPh sb="4" eb="6">
      <t>レイスイ</t>
    </rPh>
    <phoneticPr fontId="1"/>
  </si>
  <si>
    <t>AR1冷水ポンプ</t>
    <rPh sb="3" eb="5">
      <t>レイスイ</t>
    </rPh>
    <phoneticPr fontId="1"/>
  </si>
  <si>
    <t>二次ポンプ</t>
    <rPh sb="0" eb="2">
      <t>ニジ</t>
    </rPh>
    <phoneticPr fontId="1"/>
  </si>
  <si>
    <t>100-c</t>
    <phoneticPr fontId="1"/>
  </si>
  <si>
    <t>LCEM</t>
    <phoneticPr fontId="1"/>
  </si>
  <si>
    <t>100-c</t>
  </si>
  <si>
    <t>ENe-ST</t>
    <phoneticPr fontId="1"/>
  </si>
  <si>
    <t>101-c</t>
  </si>
  <si>
    <t>110-c</t>
  </si>
  <si>
    <t>BEST</t>
    <phoneticPr fontId="1"/>
  </si>
  <si>
    <t>111-c</t>
  </si>
  <si>
    <t>ACSES</t>
    <phoneticPr fontId="1"/>
  </si>
  <si>
    <t>112-c</t>
  </si>
  <si>
    <t xml:space="preserve"> </t>
    <phoneticPr fontId="1"/>
  </si>
  <si>
    <t>120-c</t>
  </si>
  <si>
    <t>101-c</t>
    <phoneticPr fontId="1"/>
  </si>
  <si>
    <t>130-c</t>
  </si>
  <si>
    <t>140-c</t>
  </si>
  <si>
    <t>150-c</t>
  </si>
  <si>
    <t>冷房 熱源エネルギー MJ/h</t>
    <rPh sb="0" eb="2">
      <t>レイボウ</t>
    </rPh>
    <rPh sb="3" eb="5">
      <t>ネツゲン</t>
    </rPh>
    <phoneticPr fontId="1"/>
  </si>
  <si>
    <t>暖房 熱源エネルギー MJ/h</t>
    <rPh sb="0" eb="2">
      <t>ダンボウ</t>
    </rPh>
    <rPh sb="3" eb="5">
      <t>ネツゲン</t>
    </rPh>
    <phoneticPr fontId="1"/>
  </si>
  <si>
    <t>暖房 COP -</t>
    <rPh sb="0" eb="2">
      <t>ダンボウ</t>
    </rPh>
    <phoneticPr fontId="1"/>
  </si>
  <si>
    <t>100-h</t>
  </si>
  <si>
    <t>101-h</t>
  </si>
  <si>
    <t>110-c</t>
    <phoneticPr fontId="1"/>
  </si>
  <si>
    <t>110-h</t>
  </si>
  <si>
    <t>130-h</t>
  </si>
  <si>
    <t>111-c</t>
    <phoneticPr fontId="1"/>
  </si>
  <si>
    <t>112-c</t>
    <phoneticPr fontId="1"/>
  </si>
  <si>
    <t>暖房 製造熱量 kW</t>
    <rPh sb="0" eb="2">
      <t>ダンボウ</t>
    </rPh>
    <rPh sb="3" eb="7">
      <t>セイゾウネツリョウ</t>
    </rPh>
    <phoneticPr fontId="1"/>
  </si>
  <si>
    <t>120-c</t>
    <phoneticPr fontId="1"/>
  </si>
  <si>
    <t>130-c</t>
    <phoneticPr fontId="1"/>
  </si>
  <si>
    <t>冷房 1次Pエネルギー MJ/h</t>
    <rPh sb="0" eb="2">
      <t>レイボウ</t>
    </rPh>
    <rPh sb="4" eb="5">
      <t>ジ</t>
    </rPh>
    <phoneticPr fontId="1"/>
  </si>
  <si>
    <t>140-c</t>
    <phoneticPr fontId="1"/>
  </si>
  <si>
    <t>冷房 SCOP -</t>
    <rPh sb="0" eb="2">
      <t>レイボウ</t>
    </rPh>
    <phoneticPr fontId="1"/>
  </si>
  <si>
    <t>暖房 SCOP -</t>
    <rPh sb="0" eb="2">
      <t>ダンボウ</t>
    </rPh>
    <phoneticPr fontId="1"/>
  </si>
  <si>
    <t>150-c</t>
    <phoneticPr fontId="1"/>
  </si>
  <si>
    <t>暖房 1次Pエネルギー MJ/h</t>
    <rPh sb="0" eb="2">
      <t>ダンボウ</t>
    </rPh>
    <rPh sb="4" eb="5">
      <t>ジ</t>
    </rPh>
    <phoneticPr fontId="1"/>
  </si>
  <si>
    <t>100-h</t>
    <phoneticPr fontId="1"/>
  </si>
  <si>
    <t>冷房 2次Pエネルギー MJ/h</t>
    <rPh sb="0" eb="2">
      <t>レイボウ</t>
    </rPh>
    <rPh sb="4" eb="5">
      <t>ジ</t>
    </rPh>
    <phoneticPr fontId="1"/>
  </si>
  <si>
    <t>101-h</t>
    <phoneticPr fontId="1"/>
  </si>
  <si>
    <t>110-h</t>
    <phoneticPr fontId="1"/>
  </si>
  <si>
    <t>暖房 2次Pエネルギー MJ/h</t>
    <rPh sb="0" eb="2">
      <t>ダンボウ</t>
    </rPh>
    <rPh sb="4" eb="5">
      <t>ジ</t>
    </rPh>
    <phoneticPr fontId="1"/>
  </si>
  <si>
    <t>130-h</t>
    <phoneticPr fontId="1"/>
  </si>
  <si>
    <t>冷房 システムエネルギー MJ/h</t>
    <rPh sb="0" eb="2">
      <t>レイボウ</t>
    </rPh>
    <phoneticPr fontId="1"/>
  </si>
  <si>
    <t>冷房 バイパス流量 L/min</t>
    <rPh sb="0" eb="2">
      <t>レイボウ</t>
    </rPh>
    <rPh sb="7" eb="9">
      <t>リュウリョウ</t>
    </rPh>
    <phoneticPr fontId="1"/>
  </si>
  <si>
    <t>暖房 システムエネルギー MJ/h</t>
    <rPh sb="0" eb="2">
      <t>ダンボウ</t>
    </rPh>
    <phoneticPr fontId="1"/>
  </si>
  <si>
    <t>暖房 バイパス流量 L/min</t>
    <rPh sb="0" eb="2">
      <t>ダンボウ</t>
    </rPh>
    <rPh sb="7" eb="9">
      <t>リュウリョウ</t>
    </rPh>
    <phoneticPr fontId="1"/>
  </si>
  <si>
    <t>冷房 流量 L/min</t>
    <rPh sb="0" eb="2">
      <t>レイボウ</t>
    </rPh>
    <rPh sb="3" eb="5">
      <t>リュウリョウ</t>
    </rPh>
    <phoneticPr fontId="1"/>
  </si>
  <si>
    <t>2次側</t>
    <rPh sb="1" eb="2">
      <t>ジ</t>
    </rPh>
    <rPh sb="2" eb="3">
      <t>ガワ</t>
    </rPh>
    <phoneticPr fontId="1"/>
  </si>
  <si>
    <t>バイパス</t>
    <phoneticPr fontId="1"/>
  </si>
  <si>
    <t>日付</t>
  </si>
  <si>
    <t>計算者</t>
  </si>
  <si>
    <t>プログラム</t>
  </si>
  <si>
    <t>に各ツールの計算結果を貼付けてください。</t>
    <rPh sb="1" eb="2">
      <t>カク</t>
    </rPh>
    <rPh sb="6" eb="8">
      <t>ケイサン</t>
    </rPh>
    <rPh sb="8" eb="10">
      <t>ケッカ</t>
    </rPh>
    <rPh sb="11" eb="13">
      <t>ハリツ</t>
    </rPh>
    <phoneticPr fontId="1"/>
  </si>
  <si>
    <t>バージョン</t>
    <phoneticPr fontId="1"/>
  </si>
  <si>
    <t>製造熱量</t>
    <rPh sb="0" eb="2">
      <t>セイゾウ</t>
    </rPh>
    <rPh sb="2" eb="4">
      <t>ネツリョウ</t>
    </rPh>
    <phoneticPr fontId="1"/>
  </si>
  <si>
    <t>一次エネルギー消費量</t>
    <rPh sb="0" eb="2">
      <t>イチジ</t>
    </rPh>
    <rPh sb="7" eb="10">
      <t>ショウヒリョウ</t>
    </rPh>
    <phoneticPr fontId="1"/>
  </si>
  <si>
    <t>冷水流量</t>
    <rPh sb="0" eb="2">
      <t>レイスイ</t>
    </rPh>
    <rPh sb="2" eb="4">
      <t>リュウリョウ</t>
    </rPh>
    <phoneticPr fontId="1"/>
  </si>
  <si>
    <t>MJ/h</t>
    <phoneticPr fontId="1"/>
  </si>
  <si>
    <t>L/min</t>
    <phoneticPr fontId="1"/>
  </si>
  <si>
    <t>-</t>
    <phoneticPr fontId="1"/>
  </si>
  <si>
    <t>一次側</t>
    <rPh sb="0" eb="3">
      <t>イチジガワ</t>
    </rPh>
    <phoneticPr fontId="1"/>
  </si>
  <si>
    <t>二次側</t>
    <rPh sb="0" eb="3">
      <t>ニジガワ</t>
    </rPh>
    <phoneticPr fontId="1"/>
  </si>
  <si>
    <t>システム</t>
    <phoneticPr fontId="1"/>
  </si>
  <si>
    <t>COP</t>
    <phoneticPr fontId="1"/>
  </si>
  <si>
    <t>熱源機</t>
    <rPh sb="0" eb="2">
      <t>ネツゲン</t>
    </rPh>
    <rPh sb="2" eb="3">
      <t>キ</t>
    </rPh>
    <phoneticPr fontId="1"/>
  </si>
  <si>
    <t>一次ポンプ</t>
    <rPh sb="0" eb="2">
      <t>イチジ</t>
    </rPh>
    <phoneticPr fontId="1"/>
  </si>
  <si>
    <t>S-PS100-c</t>
  </si>
  <si>
    <t>S-PS101-c</t>
  </si>
  <si>
    <t>S-PS110-c</t>
  </si>
  <si>
    <t>S-PS111-c</t>
  </si>
  <si>
    <t>S-PS112-c</t>
  </si>
  <si>
    <t>S-PS120-c</t>
  </si>
  <si>
    <t>S-PS130-c</t>
  </si>
  <si>
    <t>S-PS140-c</t>
  </si>
  <si>
    <t>S-PS150-c</t>
  </si>
  <si>
    <t>HSS100-h</t>
  </si>
  <si>
    <t>HSS110-h</t>
  </si>
  <si>
    <t>HSS200-h</t>
  </si>
  <si>
    <t>HSS230-h</t>
  </si>
  <si>
    <t>HSS100-c</t>
  </si>
  <si>
    <t>HSS110-c</t>
  </si>
  <si>
    <t>HSS200-c</t>
  </si>
  <si>
    <t>HSS210-c</t>
  </si>
  <si>
    <t>HSS211-c</t>
  </si>
  <si>
    <t>HSS220-c</t>
  </si>
  <si>
    <t>HSS230-c</t>
  </si>
  <si>
    <t>HSS240-c</t>
  </si>
  <si>
    <t>HSS250-c</t>
  </si>
  <si>
    <t>S-PS100-h</t>
  </si>
  <si>
    <t>S-PS101-h</t>
  </si>
  <si>
    <t>S-PS110-h</t>
  </si>
  <si>
    <t>S-PS130-h</t>
  </si>
  <si>
    <t>矢島和樹</t>
  </si>
  <si>
    <t>LCEMツール</t>
  </si>
  <si>
    <t>Ver310</t>
    <phoneticPr fontId="1"/>
  </si>
  <si>
    <t>小野永吉</t>
  </si>
  <si>
    <t>ENe-ST</t>
  </si>
  <si>
    <t>-</t>
  </si>
  <si>
    <t>2022.1.7</t>
  </si>
  <si>
    <t>二宮博史</t>
  </si>
  <si>
    <t>BEST2108</t>
  </si>
  <si>
    <t>BEST2108dev1020Plus</t>
  </si>
  <si>
    <t>吉田治典</t>
    <rPh sb="0" eb="4">
      <t>ヨシダ</t>
    </rPh>
    <phoneticPr fontId="1"/>
  </si>
  <si>
    <t>ACSES/Cx</t>
  </si>
  <si>
    <t>v7.1</t>
  </si>
  <si>
    <t>EnergyPlus</t>
  </si>
  <si>
    <t>Ver. 9.4</t>
  </si>
  <si>
    <t>冷房 1次+2次Pエネルギー MJ/h</t>
  </si>
  <si>
    <t>暖房 1次+2次Pエネルギー MJ/h</t>
  </si>
  <si>
    <t>2022年3月18日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</si>
</sst>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28"/>
      <scheme val="minor"/>
    </font>
    <font>
      <sz val="6"/>
      <name val="Calibri"/>
      <family val="2"/>
      <charset val="128"/>
      <scheme val="minor"/>
    </font>
    <font>
      <sz val="10"/>
      <color theme="1"/>
      <name val="Meiryo UI"/>
      <family val="3"/>
      <charset val="128"/>
    </font>
    <font>
      <sz val="10"/>
      <color theme="0" tint="-0.249977111117893"/>
      <name val="Meiryo UI"/>
      <family val="3"/>
      <charset val="128"/>
    </font>
    <font>
      <sz val="11"/>
      <color theme="1"/>
      <name val="Calibri"/>
      <family val="2"/>
      <charset val="128"/>
      <scheme val="minor"/>
    </font>
    <font>
      <sz val="11"/>
      <color rgb="FF000000"/>
      <name val="Meiryo UI"/>
      <family val="3"/>
      <charset val="128"/>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31">
    <xf numFmtId="0" fontId="0" fillId="0" borderId="0" xfId="0">
      <alignment vertical="center"/>
    </xf>
    <xf numFmtId="0" fontId="2" fillId="0" borderId="0" xfId="0" applyFont="1">
      <alignment vertical="center"/>
    </xf>
    <xf numFmtId="0" fontId="2" fillId="2" borderId="1" xfId="0" applyFont="1" applyFill="1" applyBorder="1">
      <alignment vertical="center"/>
    </xf>
    <xf numFmtId="0" fontId="2" fillId="0" borderId="1" xfId="0" applyFont="1" applyBorder="1">
      <alignment vertical="center"/>
    </xf>
    <xf numFmtId="0" fontId="2" fillId="0" borderId="1" xfId="0" applyFont="1" applyBorder="1" applyAlignment="1">
      <alignment vertical="center" wrapText="1"/>
    </xf>
    <xf numFmtId="40" fontId="2" fillId="0" borderId="1" xfId="0" applyNumberFormat="1" applyFont="1" applyBorder="1">
      <alignment vertical="center"/>
    </xf>
    <xf numFmtId="38" fontId="2" fillId="0" borderId="1" xfId="0" applyNumberFormat="1" applyFont="1" applyFill="1" applyBorder="1">
      <alignment vertical="center"/>
    </xf>
    <xf numFmtId="38" fontId="2" fillId="2" borderId="1" xfId="0" applyNumberFormat="1" applyFont="1" applyFill="1" applyBorder="1">
      <alignment vertical="center"/>
    </xf>
    <xf numFmtId="40" fontId="3" fillId="0" borderId="0" xfId="0" applyNumberFormat="1" applyFont="1">
      <alignment vertical="center"/>
    </xf>
    <xf numFmtId="38" fontId="2" fillId="0" borderId="1" xfId="0" applyNumberFormat="1" applyFont="1" applyBorder="1">
      <alignment vertical="center"/>
    </xf>
    <xf numFmtId="0" fontId="2" fillId="0" borderId="0" xfId="0" applyFont="1" applyBorder="1">
      <alignment vertical="center"/>
    </xf>
    <xf numFmtId="38" fontId="2" fillId="0" borderId="0" xfId="0" applyNumberFormat="1" applyFont="1" applyFill="1" applyBorder="1">
      <alignment vertical="center"/>
    </xf>
    <xf numFmtId="40" fontId="2" fillId="0" borderId="0" xfId="0" applyNumberFormat="1" applyFont="1" applyBorder="1">
      <alignment vertical="center"/>
    </xf>
    <xf numFmtId="38" fontId="2" fillId="0" borderId="0" xfId="0" applyNumberFormat="1" applyFont="1" applyBorder="1">
      <alignment vertical="center"/>
    </xf>
    <xf numFmtId="0" fontId="2" fillId="0" borderId="0" xfId="0" applyFont="1" applyAlignment="1">
      <alignment vertical="center" wrapText="1"/>
    </xf>
    <xf numFmtId="0" fontId="2" fillId="2" borderId="1" xfId="0" applyFont="1" applyFill="1" applyBorder="1" applyAlignment="1">
      <alignment vertical="center" wrapText="1"/>
    </xf>
    <xf numFmtId="38" fontId="2" fillId="0" borderId="0" xfId="1" applyFont="1">
      <alignment vertical="center"/>
    </xf>
    <xf numFmtId="0" fontId="2" fillId="0" borderId="0" xfId="0" applyFont="1" applyBorder="1" applyAlignment="1">
      <alignment vertical="center" wrapText="1"/>
    </xf>
    <xf numFmtId="0" fontId="2" fillId="0" borderId="0" xfId="0" applyFont="1" applyFill="1" applyBorder="1">
      <alignment vertical="center"/>
    </xf>
    <xf numFmtId="38" fontId="2" fillId="0" borderId="0" xfId="0" applyNumberFormat="1" applyFont="1">
      <alignment vertical="center"/>
    </xf>
    <xf numFmtId="2" fontId="2" fillId="0" borderId="0" xfId="0" applyNumberFormat="1" applyFont="1" applyBorder="1">
      <alignment vertical="center"/>
    </xf>
    <xf numFmtId="38" fontId="2" fillId="0" borderId="0" xfId="1" applyFont="1" applyBorder="1">
      <alignment vertical="center"/>
    </xf>
    <xf numFmtId="40" fontId="2" fillId="0" borderId="0" xfId="1" applyNumberFormat="1" applyFont="1">
      <alignment vertical="center"/>
    </xf>
    <xf numFmtId="40" fontId="2" fillId="0" borderId="0" xfId="0" applyNumberFormat="1" applyFont="1">
      <alignment vertical="center"/>
    </xf>
    <xf numFmtId="0" fontId="5" fillId="0" borderId="0" xfId="0" applyFont="1">
      <alignment vertical="center"/>
    </xf>
    <xf numFmtId="14" fontId="5" fillId="3" borderId="0" xfId="0" applyNumberFormat="1" applyFont="1" applyFill="1">
      <alignment vertical="center"/>
    </xf>
    <xf numFmtId="0" fontId="5" fillId="3" borderId="0" xfId="0" applyFont="1" applyFill="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colors>
    <mruColors>
      <color rgb="FF2C4D75"/>
      <color rgb="FF772C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集計!$BE$5</c:f>
              <c:strCache>
                <c:ptCount val="1"/>
                <c:pt idx="0">
                  <c:v>AHP1</c:v>
                </c:pt>
              </c:strCache>
            </c:strRef>
          </c:tx>
          <c:spPr>
            <a:solidFill>
              <a:schemeClr val="accent1"/>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集計!$BE$6:$BE$10</c:f>
              <c:numCache>
                <c:formatCode>#,##0_);[Red]\(#,##0\)</c:formatCode>
                <c:ptCount val="5"/>
                <c:pt idx="0">
                  <c:v>1026.1419647037083</c:v>
                </c:pt>
                <c:pt idx="1">
                  <c:v>1024.3774726633301</c:v>
                </c:pt>
                <c:pt idx="2">
                  <c:v>997.52837566058429</c:v>
                </c:pt>
                <c:pt idx="3">
                  <c:v>996.97482560000003</c:v>
                </c:pt>
                <c:pt idx="4">
                  <c:v>1007.5931431511666</c:v>
                </c:pt>
              </c:numCache>
            </c:numRef>
          </c:val>
          <c:extLst>
            <c:ext xmlns:c16="http://schemas.microsoft.com/office/drawing/2014/chart" uri="{C3380CC4-5D6E-409C-BE32-E72D297353CC}">
              <c16:uniqueId val="{00000000-71F8-E64C-8420-824703A10175}"/>
            </c:ext>
          </c:extLst>
        </c:ser>
        <c:ser>
          <c:idx val="1"/>
          <c:order val="1"/>
          <c:tx>
            <c:strRef>
              <c:f>集計!$BF$5</c:f>
              <c:strCache>
                <c:ptCount val="1"/>
                <c:pt idx="0">
                  <c:v>AHP2</c:v>
                </c:pt>
              </c:strCache>
            </c:strRef>
          </c:tx>
          <c:spPr>
            <a:solidFill>
              <a:schemeClr val="accent2"/>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集計!$BF$6:$BF$10</c:f>
              <c:numCache>
                <c:formatCode>#,##0_);[Red]\(#,##0\)</c:formatCode>
                <c:ptCount val="5"/>
                <c:pt idx="0">
                  <c:v>1026.1419647037083</c:v>
                </c:pt>
                <c:pt idx="1">
                  <c:v>1024.3774726633301</c:v>
                </c:pt>
                <c:pt idx="2">
                  <c:v>997.52837566058429</c:v>
                </c:pt>
                <c:pt idx="3">
                  <c:v>996.97482560000003</c:v>
                </c:pt>
                <c:pt idx="4">
                  <c:v>1007.5931431511666</c:v>
                </c:pt>
              </c:numCache>
            </c:numRef>
          </c:val>
          <c:extLst>
            <c:ext xmlns:c16="http://schemas.microsoft.com/office/drawing/2014/chart" uri="{C3380CC4-5D6E-409C-BE32-E72D297353CC}">
              <c16:uniqueId val="{00000001-71F8-E64C-8420-824703A10175}"/>
            </c:ext>
          </c:extLst>
        </c:ser>
        <c:ser>
          <c:idx val="2"/>
          <c:order val="2"/>
          <c:tx>
            <c:strRef>
              <c:f>集計!$BG$5</c:f>
              <c:strCache>
                <c:ptCount val="1"/>
                <c:pt idx="0">
                  <c:v>AR1</c:v>
                </c:pt>
              </c:strCache>
            </c:strRef>
          </c:tx>
          <c:spPr>
            <a:solidFill>
              <a:schemeClr val="accent3"/>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集計!$BG$6:$BG$10</c:f>
              <c:numCache>
                <c:formatCode>#,##0_);[Red]\(#,##0\)</c:formatCode>
                <c:ptCount val="5"/>
                <c:pt idx="0">
                  <c:v>1519.4309652204909</c:v>
                </c:pt>
                <c:pt idx="1">
                  <c:v>1510.7665589897499</c:v>
                </c:pt>
                <c:pt idx="2">
                  <c:v>1507.9465367626417</c:v>
                </c:pt>
                <c:pt idx="3">
                  <c:v>1505.4805320000003</c:v>
                </c:pt>
                <c:pt idx="4">
                  <c:v>1502.367092416848</c:v>
                </c:pt>
              </c:numCache>
            </c:numRef>
          </c:val>
          <c:extLst>
            <c:ext xmlns:c16="http://schemas.microsoft.com/office/drawing/2014/chart" uri="{C3380CC4-5D6E-409C-BE32-E72D297353CC}">
              <c16:uniqueId val="{00000002-71F8-E64C-8420-824703A10175}"/>
            </c:ext>
          </c:extLst>
        </c:ser>
        <c:ser>
          <c:idx val="3"/>
          <c:order val="3"/>
          <c:tx>
            <c:strRef>
              <c:f>集計!$BH$5</c:f>
              <c:strCache>
                <c:ptCount val="1"/>
                <c:pt idx="0">
                  <c:v>AHP1冷水ポンプ</c:v>
                </c:pt>
              </c:strCache>
            </c:strRef>
          </c:tx>
          <c:spPr>
            <a:solidFill>
              <a:schemeClr val="accent4"/>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集計!$BH$6:$BH$10</c:f>
              <c:numCache>
                <c:formatCode>#,##0_);[Red]\(#,##0\)</c:formatCode>
                <c:ptCount val="5"/>
                <c:pt idx="0">
                  <c:v>35.106740105687479</c:v>
                </c:pt>
                <c:pt idx="1">
                  <c:v>34.052408147529697</c:v>
                </c:pt>
                <c:pt idx="2">
                  <c:v>0</c:v>
                </c:pt>
                <c:pt idx="3">
                  <c:v>34.9951632</c:v>
                </c:pt>
                <c:pt idx="4">
                  <c:v>34.593929392826062</c:v>
                </c:pt>
              </c:numCache>
            </c:numRef>
          </c:val>
          <c:extLst>
            <c:ext xmlns:c16="http://schemas.microsoft.com/office/drawing/2014/chart" uri="{C3380CC4-5D6E-409C-BE32-E72D297353CC}">
              <c16:uniqueId val="{00000003-71F8-E64C-8420-824703A10175}"/>
            </c:ext>
          </c:extLst>
        </c:ser>
        <c:ser>
          <c:idx val="4"/>
          <c:order val="4"/>
          <c:tx>
            <c:strRef>
              <c:f>集計!$BI$5</c:f>
              <c:strCache>
                <c:ptCount val="1"/>
                <c:pt idx="0">
                  <c:v>AHP2冷水ポンプ</c:v>
                </c:pt>
              </c:strCache>
            </c:strRef>
          </c:tx>
          <c:spPr>
            <a:solidFill>
              <a:schemeClr val="accent5"/>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集計!$BI$6:$BI$10</c:f>
              <c:numCache>
                <c:formatCode>#,##0_);[Red]\(#,##0\)</c:formatCode>
                <c:ptCount val="5"/>
                <c:pt idx="0">
                  <c:v>35.106740105687479</c:v>
                </c:pt>
                <c:pt idx="1">
                  <c:v>34.052408147529697</c:v>
                </c:pt>
                <c:pt idx="2">
                  <c:v>0</c:v>
                </c:pt>
                <c:pt idx="3">
                  <c:v>34.9951632</c:v>
                </c:pt>
                <c:pt idx="4">
                  <c:v>34.593929392826062</c:v>
                </c:pt>
              </c:numCache>
            </c:numRef>
          </c:val>
          <c:extLst>
            <c:ext xmlns:c16="http://schemas.microsoft.com/office/drawing/2014/chart" uri="{C3380CC4-5D6E-409C-BE32-E72D297353CC}">
              <c16:uniqueId val="{00000004-71F8-E64C-8420-824703A10175}"/>
            </c:ext>
          </c:extLst>
        </c:ser>
        <c:ser>
          <c:idx val="5"/>
          <c:order val="5"/>
          <c:tx>
            <c:strRef>
              <c:f>集計!$BJ$5</c:f>
              <c:strCache>
                <c:ptCount val="1"/>
                <c:pt idx="0">
                  <c:v>AR1冷水ポンプ</c:v>
                </c:pt>
              </c:strCache>
            </c:strRef>
          </c:tx>
          <c:spPr>
            <a:solidFill>
              <a:schemeClr val="accent6"/>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集計!$BJ$6:$BJ$10</c:f>
              <c:numCache>
                <c:formatCode>#,##0_);[Red]\(#,##0\)</c:formatCode>
                <c:ptCount val="5"/>
                <c:pt idx="0">
                  <c:v>57.135932863390472</c:v>
                </c:pt>
                <c:pt idx="1">
                  <c:v>56.977375238327397</c:v>
                </c:pt>
                <c:pt idx="2">
                  <c:v>0</c:v>
                </c:pt>
                <c:pt idx="3">
                  <c:v>57.555696000000005</c:v>
                </c:pt>
                <c:pt idx="4">
                  <c:v>58.450766079021413</c:v>
                </c:pt>
              </c:numCache>
            </c:numRef>
          </c:val>
          <c:extLst>
            <c:ext xmlns:c16="http://schemas.microsoft.com/office/drawing/2014/chart" uri="{C3380CC4-5D6E-409C-BE32-E72D297353CC}">
              <c16:uniqueId val="{00000005-71F8-E64C-8420-824703A10175}"/>
            </c:ext>
          </c:extLst>
        </c:ser>
        <c:ser>
          <c:idx val="6"/>
          <c:order val="6"/>
          <c:tx>
            <c:strRef>
              <c:f>集計!$BK$5</c:f>
              <c:strCache>
                <c:ptCount val="1"/>
                <c:pt idx="0">
                  <c:v>二次ポンプ</c:v>
                </c:pt>
              </c:strCache>
            </c:strRef>
          </c:tx>
          <c:spPr>
            <a:solidFill>
              <a:schemeClr val="accent1">
                <a:lumMod val="60000"/>
              </a:schemeClr>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集計!$BK$6:$BK$10</c:f>
              <c:numCache>
                <c:formatCode>#,##0_);[Red]\(#,##0\)</c:formatCode>
                <c:ptCount val="5"/>
                <c:pt idx="0">
                  <c:v>152.21944045629397</c:v>
                </c:pt>
                <c:pt idx="1">
                  <c:v>153.78628419304101</c:v>
                </c:pt>
                <c:pt idx="2">
                  <c:v>274.73424</c:v>
                </c:pt>
                <c:pt idx="3">
                  <c:v>157.78611360000002</c:v>
                </c:pt>
                <c:pt idx="4">
                  <c:v>146.39454027898125</c:v>
                </c:pt>
              </c:numCache>
            </c:numRef>
          </c:val>
          <c:extLst>
            <c:ext xmlns:c16="http://schemas.microsoft.com/office/drawing/2014/chart" uri="{C3380CC4-5D6E-409C-BE32-E72D297353CC}">
              <c16:uniqueId val="{00000006-71F8-E64C-8420-824703A10175}"/>
            </c:ext>
          </c:extLst>
        </c:ser>
        <c:dLbls>
          <c:showLegendKey val="0"/>
          <c:showVal val="0"/>
          <c:showCatName val="0"/>
          <c:showSerName val="0"/>
          <c:showPercent val="0"/>
          <c:showBubbleSize val="0"/>
        </c:dLbls>
        <c:gapWidth val="150"/>
        <c:overlap val="100"/>
        <c:axId val="125212960"/>
        <c:axId val="125218448"/>
      </c:barChart>
      <c:catAx>
        <c:axId val="12521296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25218448"/>
        <c:crosses val="autoZero"/>
        <c:auto val="1"/>
        <c:lblAlgn val="ctr"/>
        <c:lblOffset val="100"/>
        <c:noMultiLvlLbl val="0"/>
      </c:catAx>
      <c:valAx>
        <c:axId val="12521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25212960"/>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集計!$AV$69:$AV$77</c:f>
              <c:strCache>
                <c:ptCount val="9"/>
                <c:pt idx="0">
                  <c:v>100-c</c:v>
                </c:pt>
                <c:pt idx="1">
                  <c:v>101-c</c:v>
                </c:pt>
                <c:pt idx="2">
                  <c:v>110-c</c:v>
                </c:pt>
                <c:pt idx="3">
                  <c:v>111-c</c:v>
                </c:pt>
                <c:pt idx="4">
                  <c:v>112-c</c:v>
                </c:pt>
                <c:pt idx="5">
                  <c:v>120-c</c:v>
                </c:pt>
                <c:pt idx="6">
                  <c:v>130-c</c:v>
                </c:pt>
                <c:pt idx="7">
                  <c:v>140-c</c:v>
                </c:pt>
                <c:pt idx="8">
                  <c:v>150-c</c:v>
                </c:pt>
              </c:strCache>
            </c:strRef>
          </c:cat>
          <c:val>
            <c:numRef>
              <c:f>集計!$AW$69:$AW$77</c:f>
              <c:numCache>
                <c:formatCode>#,##0_);[Red]\(#,##0\)</c:formatCode>
                <c:ptCount val="9"/>
                <c:pt idx="0">
                  <c:v>152.21944045629397</c:v>
                </c:pt>
                <c:pt idx="1">
                  <c:v>152.21944045629397</c:v>
                </c:pt>
                <c:pt idx="2">
                  <c:v>45.66583213688817</c:v>
                </c:pt>
                <c:pt idx="3">
                  <c:v>22.832916068444124</c:v>
                </c:pt>
                <c:pt idx="4">
                  <c:v>76.109720228146983</c:v>
                </c:pt>
                <c:pt idx="5">
                  <c:v>45.66583213688817</c:v>
                </c:pt>
                <c:pt idx="6">
                  <c:v>45.66583213688817</c:v>
                </c:pt>
                <c:pt idx="7">
                  <c:v>45.66583213688817</c:v>
                </c:pt>
                <c:pt idx="8">
                  <c:v>11.019544356075183</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集計!$AV$69:$AV$77</c:f>
              <c:strCache>
                <c:ptCount val="9"/>
                <c:pt idx="0">
                  <c:v>100-c</c:v>
                </c:pt>
                <c:pt idx="1">
                  <c:v>101-c</c:v>
                </c:pt>
                <c:pt idx="2">
                  <c:v>110-c</c:v>
                </c:pt>
                <c:pt idx="3">
                  <c:v>111-c</c:v>
                </c:pt>
                <c:pt idx="4">
                  <c:v>112-c</c:v>
                </c:pt>
                <c:pt idx="5">
                  <c:v>120-c</c:v>
                </c:pt>
                <c:pt idx="6">
                  <c:v>130-c</c:v>
                </c:pt>
                <c:pt idx="7">
                  <c:v>140-c</c:v>
                </c:pt>
                <c:pt idx="8">
                  <c:v>150-c</c:v>
                </c:pt>
              </c:strCache>
            </c:strRef>
          </c:cat>
          <c:val>
            <c:numRef>
              <c:f>集計!$AX$69:$AX$77</c:f>
              <c:numCache>
                <c:formatCode>#,##0_);[Red]\(#,##0\)</c:formatCode>
                <c:ptCount val="9"/>
                <c:pt idx="0">
                  <c:v>153.78628419304101</c:v>
                </c:pt>
                <c:pt idx="1">
                  <c:v>153.78628419304101</c:v>
                </c:pt>
                <c:pt idx="2">
                  <c:v>56.338112679555302</c:v>
                </c:pt>
                <c:pt idx="3">
                  <c:v>28.169056339777701</c:v>
                </c:pt>
                <c:pt idx="4">
                  <c:v>79.908891295875705</c:v>
                </c:pt>
                <c:pt idx="5">
                  <c:v>69.545993057815096</c:v>
                </c:pt>
                <c:pt idx="6">
                  <c:v>56.338112679555302</c:v>
                </c:pt>
                <c:pt idx="7">
                  <c:v>56.338112679555302</c:v>
                </c:pt>
                <c:pt idx="8">
                  <c:v>21.480496118053999</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集計!$AV$69:$AV$77</c:f>
              <c:strCache>
                <c:ptCount val="9"/>
                <c:pt idx="0">
                  <c:v>100-c</c:v>
                </c:pt>
                <c:pt idx="1">
                  <c:v>101-c</c:v>
                </c:pt>
                <c:pt idx="2">
                  <c:v>110-c</c:v>
                </c:pt>
                <c:pt idx="3">
                  <c:v>111-c</c:v>
                </c:pt>
                <c:pt idx="4">
                  <c:v>112-c</c:v>
                </c:pt>
                <c:pt idx="5">
                  <c:v>120-c</c:v>
                </c:pt>
                <c:pt idx="6">
                  <c:v>130-c</c:v>
                </c:pt>
                <c:pt idx="7">
                  <c:v>140-c</c:v>
                </c:pt>
                <c:pt idx="8">
                  <c:v>150-c</c:v>
                </c:pt>
              </c:strCache>
            </c:strRef>
          </c:cat>
          <c:val>
            <c:numRef>
              <c:f>集計!$AY$69:$AY$77</c:f>
              <c:numCache>
                <c:formatCode>#,##0_);[Red]\(#,##0\)</c:formatCode>
                <c:ptCount val="9"/>
                <c:pt idx="0">
                  <c:v>274.73424</c:v>
                </c:pt>
                <c:pt idx="1">
                  <c:v>274.73424</c:v>
                </c:pt>
                <c:pt idx="2">
                  <c:v>106.53702053244777</c:v>
                </c:pt>
                <c:pt idx="3">
                  <c:v>70.494759215412401</c:v>
                </c:pt>
                <c:pt idx="4">
                  <c:v>154.59336895501883</c:v>
                </c:pt>
                <c:pt idx="5">
                  <c:v>106.53702053244777</c:v>
                </c:pt>
                <c:pt idx="6">
                  <c:v>106.53702053245364</c:v>
                </c:pt>
                <c:pt idx="7">
                  <c:v>74.996493476066206</c:v>
                </c:pt>
                <c:pt idx="8">
                  <c:v>80.724236804041283</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集計!$AV$69:$AV$77</c:f>
              <c:strCache>
                <c:ptCount val="9"/>
                <c:pt idx="0">
                  <c:v>100-c</c:v>
                </c:pt>
                <c:pt idx="1">
                  <c:v>101-c</c:v>
                </c:pt>
                <c:pt idx="2">
                  <c:v>110-c</c:v>
                </c:pt>
                <c:pt idx="3">
                  <c:v>111-c</c:v>
                </c:pt>
                <c:pt idx="4">
                  <c:v>112-c</c:v>
                </c:pt>
                <c:pt idx="5">
                  <c:v>120-c</c:v>
                </c:pt>
                <c:pt idx="6">
                  <c:v>130-c</c:v>
                </c:pt>
                <c:pt idx="7">
                  <c:v>140-c</c:v>
                </c:pt>
                <c:pt idx="8">
                  <c:v>150-c</c:v>
                </c:pt>
              </c:strCache>
            </c:strRef>
          </c:cat>
          <c:val>
            <c:numRef>
              <c:f>集計!$AZ$69:$AZ$77</c:f>
              <c:numCache>
                <c:formatCode>#,##0_);[Red]\(#,##0\)</c:formatCode>
                <c:ptCount val="9"/>
                <c:pt idx="0">
                  <c:v>157.78611360000002</c:v>
                </c:pt>
                <c:pt idx="1">
                  <c:v>157.78611360000002</c:v>
                </c:pt>
                <c:pt idx="2">
                  <c:v>47.908228799999996</c:v>
                </c:pt>
                <c:pt idx="3">
                  <c:v>30.878004799999999</c:v>
                </c:pt>
                <c:pt idx="4">
                  <c:v>83.142121599999996</c:v>
                </c:pt>
                <c:pt idx="5">
                  <c:v>47.908228799999996</c:v>
                </c:pt>
                <c:pt idx="6">
                  <c:v>47.908228799999996</c:v>
                </c:pt>
                <c:pt idx="7">
                  <c:v>47.908228799999996</c:v>
                </c:pt>
                <c:pt idx="8">
                  <c:v>19.741844799999999</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集計!$AV$69:$AV$77</c:f>
              <c:strCache>
                <c:ptCount val="9"/>
                <c:pt idx="0">
                  <c:v>100-c</c:v>
                </c:pt>
                <c:pt idx="1">
                  <c:v>101-c</c:v>
                </c:pt>
                <c:pt idx="2">
                  <c:v>110-c</c:v>
                </c:pt>
                <c:pt idx="3">
                  <c:v>111-c</c:v>
                </c:pt>
                <c:pt idx="4">
                  <c:v>112-c</c:v>
                </c:pt>
                <c:pt idx="5">
                  <c:v>120-c</c:v>
                </c:pt>
                <c:pt idx="6">
                  <c:v>130-c</c:v>
                </c:pt>
                <c:pt idx="7">
                  <c:v>140-c</c:v>
                </c:pt>
                <c:pt idx="8">
                  <c:v>150-c</c:v>
                </c:pt>
              </c:strCache>
            </c:strRef>
          </c:cat>
          <c:val>
            <c:numRef>
              <c:f>集計!$BA$69:$BA$77</c:f>
              <c:numCache>
                <c:formatCode>#,##0_);[Red]\(#,##0\)</c:formatCode>
                <c:ptCount val="9"/>
                <c:pt idx="0">
                  <c:v>146.39454027898125</c:v>
                </c:pt>
                <c:pt idx="1">
                  <c:v>146.39454027898125</c:v>
                </c:pt>
                <c:pt idx="2">
                  <c:v>52.690969164619219</c:v>
                </c:pt>
                <c:pt idx="3">
                  <c:v>26.345484582309634</c:v>
                </c:pt>
                <c:pt idx="4">
                  <c:v>75.909451500349348</c:v>
                </c:pt>
                <c:pt idx="5">
                  <c:v>52.690969164619304</c:v>
                </c:pt>
                <c:pt idx="6">
                  <c:v>52.690969164619219</c:v>
                </c:pt>
                <c:pt idx="7">
                  <c:v>44.242543353736195</c:v>
                </c:pt>
                <c:pt idx="8">
                  <c:v>16.278593217683287</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24384"/>
        <c:axId val="974214584"/>
      </c:lineChart>
      <c:catAx>
        <c:axId val="97422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4584"/>
        <c:crosses val="autoZero"/>
        <c:auto val="1"/>
        <c:lblAlgn val="ctr"/>
        <c:lblOffset val="100"/>
        <c:noMultiLvlLbl val="0"/>
      </c:catAx>
      <c:valAx>
        <c:axId val="974214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2</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438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'BEST_二宮Scroll（温水）'!$B$22:$B$25</c:f>
              <c:strCache>
                <c:ptCount val="4"/>
                <c:pt idx="0">
                  <c:v>S-PS100-h</c:v>
                </c:pt>
                <c:pt idx="1">
                  <c:v>S-PS101-h</c:v>
                </c:pt>
                <c:pt idx="2">
                  <c:v>S-PS110-h</c:v>
                </c:pt>
                <c:pt idx="3">
                  <c:v>S-PS130-h</c:v>
                </c:pt>
              </c:strCache>
            </c:strRef>
          </c:cat>
          <c:val>
            <c:numRef>
              <c:f>'BEST_二宮Scroll（温水）'!$U$22:$U$25</c:f>
              <c:numCache>
                <c:formatCode>#,##0_);[Red]\(#,##0\)</c:formatCode>
                <c:ptCount val="4"/>
                <c:pt idx="0">
                  <c:v>4458.6301832000008</c:v>
                </c:pt>
                <c:pt idx="1">
                  <c:v>4194.8290952000007</c:v>
                </c:pt>
                <c:pt idx="2">
                  <c:v>1147.1590704</c:v>
                </c:pt>
                <c:pt idx="3">
                  <c:v>1099.1884751999999</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31320"/>
        <c:axId val="964132888"/>
      </c:lineChart>
      <c:catAx>
        <c:axId val="964131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2888"/>
        <c:crosses val="autoZero"/>
        <c:auto val="1"/>
        <c:lblAlgn val="ctr"/>
        <c:lblOffset val="100"/>
        <c:noMultiLvlLbl val="0"/>
      </c:catAx>
      <c:valAx>
        <c:axId val="964132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132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'BEST_二宮Scroll（温水）'!$C$8</c:f>
              <c:strCache>
                <c:ptCount val="1"/>
                <c:pt idx="0">
                  <c:v>AHP1</c:v>
                </c:pt>
              </c:strCache>
            </c:strRef>
          </c:tx>
          <c:spPr>
            <a:solidFill>
              <a:schemeClr val="accent1"/>
            </a:solidFill>
            <a:ln>
              <a:noFill/>
            </a:ln>
            <a:effectLst/>
          </c:spPr>
          <c:invertIfNegative val="0"/>
          <c:cat>
            <c:strRef>
              <c:f>'BEST_二宮Scroll（温水）'!$B$22:$B$25</c:f>
              <c:strCache>
                <c:ptCount val="4"/>
                <c:pt idx="0">
                  <c:v>S-PS100-h</c:v>
                </c:pt>
                <c:pt idx="1">
                  <c:v>S-PS101-h</c:v>
                </c:pt>
                <c:pt idx="2">
                  <c:v>S-PS110-h</c:v>
                </c:pt>
                <c:pt idx="3">
                  <c:v>S-PS130-h</c:v>
                </c:pt>
              </c:strCache>
            </c:strRef>
          </c:cat>
          <c:val>
            <c:numRef>
              <c:f>'BEST_二宮Scroll（温水）'!$C$22:$C$25</c:f>
              <c:numCache>
                <c:formatCode>#,##0_);[Red]\(#,##0\)</c:formatCode>
                <c:ptCount val="4"/>
                <c:pt idx="0">
                  <c:v>1077.8805</c:v>
                </c:pt>
                <c:pt idx="1">
                  <c:v>1077.8805</c:v>
                </c:pt>
                <c:pt idx="2">
                  <c:v>606.69910800000002</c:v>
                </c:pt>
                <c:pt idx="3">
                  <c:v>606.69910800000002</c:v>
                </c:pt>
              </c:numCache>
            </c:numRef>
          </c:val>
          <c:extLst>
            <c:ext xmlns:c16="http://schemas.microsoft.com/office/drawing/2014/chart" uri="{C3380CC4-5D6E-409C-BE32-E72D297353CC}">
              <c16:uniqueId val="{00000000-160D-4DCC-881A-E398E15A5916}"/>
            </c:ext>
          </c:extLst>
        </c:ser>
        <c:ser>
          <c:idx val="1"/>
          <c:order val="1"/>
          <c:tx>
            <c:strRef>
              <c:f>'BEST_二宮Scroll（温水）'!$D$8</c:f>
              <c:strCache>
                <c:ptCount val="1"/>
                <c:pt idx="0">
                  <c:v>AHP2</c:v>
                </c:pt>
              </c:strCache>
            </c:strRef>
          </c:tx>
          <c:spPr>
            <a:solidFill>
              <a:schemeClr val="accent2"/>
            </a:solidFill>
            <a:ln>
              <a:noFill/>
            </a:ln>
            <a:effectLst/>
          </c:spPr>
          <c:invertIfNegative val="0"/>
          <c:cat>
            <c:strRef>
              <c:f>'BEST_二宮Scroll（温水）'!$B$22:$B$25</c:f>
              <c:strCache>
                <c:ptCount val="4"/>
                <c:pt idx="0">
                  <c:v>S-PS100-h</c:v>
                </c:pt>
                <c:pt idx="1">
                  <c:v>S-PS101-h</c:v>
                </c:pt>
                <c:pt idx="2">
                  <c:v>S-PS110-h</c:v>
                </c:pt>
                <c:pt idx="3">
                  <c:v>S-PS130-h</c:v>
                </c:pt>
              </c:strCache>
            </c:strRef>
          </c:cat>
          <c:val>
            <c:numRef>
              <c:f>'BEST_二宮Scroll（温水）'!$D$22:$D$25</c:f>
              <c:numCache>
                <c:formatCode>#,##0_);[Red]\(#,##0\)</c:formatCode>
                <c:ptCount val="4"/>
                <c:pt idx="0">
                  <c:v>1077.8805</c:v>
                </c:pt>
                <c:pt idx="1">
                  <c:v>1077.8805</c:v>
                </c:pt>
                <c:pt idx="2">
                  <c:v>606.69910800000002</c:v>
                </c:pt>
                <c:pt idx="3">
                  <c:v>606.69910800000002</c:v>
                </c:pt>
              </c:numCache>
            </c:numRef>
          </c:val>
          <c:extLst>
            <c:ext xmlns:c16="http://schemas.microsoft.com/office/drawing/2014/chart" uri="{C3380CC4-5D6E-409C-BE32-E72D297353CC}">
              <c16:uniqueId val="{00000001-160D-4DCC-881A-E398E15A5916}"/>
            </c:ext>
          </c:extLst>
        </c:ser>
        <c:ser>
          <c:idx val="2"/>
          <c:order val="2"/>
          <c:tx>
            <c:strRef>
              <c:f>'BEST_二宮Scroll（温水）'!$E$8</c:f>
              <c:strCache>
                <c:ptCount val="1"/>
                <c:pt idx="0">
                  <c:v>AR1</c:v>
                </c:pt>
              </c:strCache>
            </c:strRef>
          </c:tx>
          <c:spPr>
            <a:solidFill>
              <a:schemeClr val="accent3"/>
            </a:solidFill>
            <a:ln>
              <a:noFill/>
            </a:ln>
            <a:effectLst/>
          </c:spPr>
          <c:invertIfNegative val="0"/>
          <c:cat>
            <c:strRef>
              <c:f>'BEST_二宮Scroll（温水）'!$B$22:$B$25</c:f>
              <c:strCache>
                <c:ptCount val="4"/>
                <c:pt idx="0">
                  <c:v>S-PS100-h</c:v>
                </c:pt>
                <c:pt idx="1">
                  <c:v>S-PS101-h</c:v>
                </c:pt>
                <c:pt idx="2">
                  <c:v>S-PS110-h</c:v>
                </c:pt>
                <c:pt idx="3">
                  <c:v>S-PS130-h</c:v>
                </c:pt>
              </c:strCache>
            </c:strRef>
          </c:cat>
          <c:val>
            <c:numRef>
              <c:f>'BEST_二宮Scroll（温水）'!$E$22:$E$25</c:f>
              <c:numCache>
                <c:formatCode>#,##0_);[Red]\(#,##0\)</c:formatCode>
                <c:ptCount val="4"/>
                <c:pt idx="0">
                  <c:v>1895.5898279999999</c:v>
                </c:pt>
                <c:pt idx="1">
                  <c:v>1895.5898279999999</c:v>
                </c:pt>
                <c:pt idx="2">
                  <c:v>0</c:v>
                </c:pt>
                <c:pt idx="3">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964134848"/>
        <c:axId val="964133280"/>
      </c:barChart>
      <c:catAx>
        <c:axId val="964134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3280"/>
        <c:crosses val="autoZero"/>
        <c:auto val="1"/>
        <c:lblAlgn val="ctr"/>
        <c:lblOffset val="100"/>
        <c:noMultiLvlLbl val="0"/>
      </c:catAx>
      <c:valAx>
        <c:axId val="96413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4848"/>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'BEST_二宮Scroll（温水）'!$B$22:$B$25</c:f>
              <c:strCache>
                <c:ptCount val="4"/>
                <c:pt idx="0">
                  <c:v>S-PS100-h</c:v>
                </c:pt>
                <c:pt idx="1">
                  <c:v>S-PS101-h</c:v>
                </c:pt>
                <c:pt idx="2">
                  <c:v>S-PS110-h</c:v>
                </c:pt>
                <c:pt idx="3">
                  <c:v>S-PS130-h</c:v>
                </c:pt>
              </c:strCache>
            </c:strRef>
          </c:cat>
          <c:val>
            <c:numRef>
              <c:f>'BEST_二宮Scroll（温水）'!$Q$22:$Q$25</c:f>
              <c:numCache>
                <c:formatCode>#,##0.00_);[Red]\(#,##0.00\)</c:formatCode>
                <c:ptCount val="4"/>
                <c:pt idx="0">
                  <c:v>0.90865370338750706</c:v>
                </c:pt>
                <c:pt idx="1">
                  <c:v>0.96579639743507584</c:v>
                </c:pt>
                <c:pt idx="2">
                  <c:v>1.0577419011095848</c:v>
                </c:pt>
                <c:pt idx="3">
                  <c:v>1.1039036920208061</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964135240"/>
        <c:axId val="964135632"/>
      </c:lineChart>
      <c:catAx>
        <c:axId val="964135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5632"/>
        <c:crosses val="autoZero"/>
        <c:auto val="1"/>
        <c:lblAlgn val="ctr"/>
        <c:lblOffset val="100"/>
        <c:noMultiLvlLbl val="0"/>
      </c:catAx>
      <c:valAx>
        <c:axId val="96413563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524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'BEST_二宮Scroll（温水）'!$M$8</c:f>
              <c:strCache>
                <c:ptCount val="1"/>
                <c:pt idx="0">
                  <c:v>一次側</c:v>
                </c:pt>
              </c:strCache>
            </c:strRef>
          </c:tx>
          <c:spPr>
            <a:solidFill>
              <a:schemeClr val="accent1"/>
            </a:solidFill>
            <a:ln>
              <a:noFill/>
            </a:ln>
            <a:effectLst/>
          </c:spPr>
          <c:invertIfNegative val="0"/>
          <c:cat>
            <c:strRef>
              <c:f>'BEST_二宮Scroll（温水）'!$B$22:$B$25</c:f>
              <c:strCache>
                <c:ptCount val="4"/>
                <c:pt idx="0">
                  <c:v>S-PS100-h</c:v>
                </c:pt>
                <c:pt idx="1">
                  <c:v>S-PS101-h</c:v>
                </c:pt>
                <c:pt idx="2">
                  <c:v>S-PS110-h</c:v>
                </c:pt>
                <c:pt idx="3">
                  <c:v>S-PS130-h</c:v>
                </c:pt>
              </c:strCache>
            </c:strRef>
          </c:cat>
          <c:val>
            <c:numRef>
              <c:f>'BEST_二宮Scroll（温水）'!$M$22:$M$25</c:f>
              <c:numCache>
                <c:formatCode>#,##0_);[Red]\(#,##0\)</c:formatCode>
                <c:ptCount val="4"/>
                <c:pt idx="0">
                  <c:v>3231.9996000000001</c:v>
                </c:pt>
                <c:pt idx="1">
                  <c:v>3231.9996000000001</c:v>
                </c:pt>
                <c:pt idx="2">
                  <c:v>1719.9995999999999</c:v>
                </c:pt>
                <c:pt idx="3">
                  <c:v>1719.9995999999999</c:v>
                </c:pt>
              </c:numCache>
            </c:numRef>
          </c:val>
          <c:extLst>
            <c:ext xmlns:c16="http://schemas.microsoft.com/office/drawing/2014/chart" uri="{C3380CC4-5D6E-409C-BE32-E72D297353CC}">
              <c16:uniqueId val="{00000000-7777-4251-8000-0B6155E082F6}"/>
            </c:ext>
          </c:extLst>
        </c:ser>
        <c:ser>
          <c:idx val="1"/>
          <c:order val="1"/>
          <c:tx>
            <c:strRef>
              <c:f>'BEST_二宮Scroll（温水）'!$N$8</c:f>
              <c:strCache>
                <c:ptCount val="1"/>
                <c:pt idx="0">
                  <c:v>二次側</c:v>
                </c:pt>
              </c:strCache>
            </c:strRef>
          </c:tx>
          <c:spPr>
            <a:solidFill>
              <a:schemeClr val="accent2"/>
            </a:solidFill>
            <a:ln>
              <a:noFill/>
            </a:ln>
            <a:effectLst/>
          </c:spPr>
          <c:invertIfNegative val="0"/>
          <c:cat>
            <c:strRef>
              <c:f>'BEST_二宮Scroll（温水）'!$B$22:$B$25</c:f>
              <c:strCache>
                <c:ptCount val="4"/>
                <c:pt idx="0">
                  <c:v>S-PS100-h</c:v>
                </c:pt>
                <c:pt idx="1">
                  <c:v>S-PS101-h</c:v>
                </c:pt>
                <c:pt idx="2">
                  <c:v>S-PS110-h</c:v>
                </c:pt>
                <c:pt idx="3">
                  <c:v>S-PS130-h</c:v>
                </c:pt>
              </c:strCache>
            </c:strRef>
          </c:cat>
          <c:val>
            <c:numRef>
              <c:f>'BEST_二宮Scroll（温水）'!$N$22:$N$25</c:f>
              <c:numCache>
                <c:formatCode>#,##0_);[Red]\(#,##0\)</c:formatCode>
                <c:ptCount val="4"/>
                <c:pt idx="0">
                  <c:v>3231</c:v>
                </c:pt>
                <c:pt idx="1">
                  <c:v>3231</c:v>
                </c:pt>
                <c:pt idx="2">
                  <c:v>969.59999999999991</c:v>
                </c:pt>
                <c:pt idx="3">
                  <c:v>969.59999999999991</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964136024"/>
        <c:axId val="964131712"/>
      </c:barChart>
      <c:lineChart>
        <c:grouping val="standard"/>
        <c:varyColors val="0"/>
        <c:ser>
          <c:idx val="2"/>
          <c:order val="2"/>
          <c:tx>
            <c:strRef>
              <c:f>'BEST_二宮Scroll（温水）'!$O$8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'BEST_二宮Scroll（温水）'!$B$22:$B$25</c:f>
              <c:strCache>
                <c:ptCount val="4"/>
                <c:pt idx="0">
                  <c:v>S-PS100-h</c:v>
                </c:pt>
                <c:pt idx="1">
                  <c:v>S-PS101-h</c:v>
                </c:pt>
                <c:pt idx="2">
                  <c:v>S-PS110-h</c:v>
                </c:pt>
                <c:pt idx="3">
                  <c:v>S-PS130-h</c:v>
                </c:pt>
              </c:strCache>
            </c:strRef>
          </c:cat>
          <c:val>
            <c:numRef>
              <c:f>'BEST_二宮Scroll（温水）'!$O$22:$O$25</c:f>
              <c:numCache>
                <c:formatCode>#,##0_);[Red]\(#,##0\)</c:formatCode>
                <c:ptCount val="4"/>
                <c:pt idx="0">
                  <c:v>0.99960000000010041</c:v>
                </c:pt>
                <c:pt idx="1">
                  <c:v>0.99960000000010041</c:v>
                </c:pt>
                <c:pt idx="2">
                  <c:v>750.39959999999996</c:v>
                </c:pt>
                <c:pt idx="3">
                  <c:v>750.39959999999996</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964136024"/>
        <c:axId val="964131712"/>
      </c:lineChart>
      <c:catAx>
        <c:axId val="964136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1712"/>
        <c:crosses val="autoZero"/>
        <c:auto val="1"/>
        <c:lblAlgn val="ctr"/>
        <c:lblOffset val="100"/>
        <c:noMultiLvlLbl val="0"/>
      </c:catAx>
      <c:valAx>
        <c:axId val="96413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6024"/>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'BEST_二宮Scroll（温水）'!$B$22:$B$25</c:f>
              <c:strCache>
                <c:ptCount val="4"/>
                <c:pt idx="0">
                  <c:v>S-PS100-h</c:v>
                </c:pt>
                <c:pt idx="1">
                  <c:v>S-PS101-h</c:v>
                </c:pt>
                <c:pt idx="2">
                  <c:v>S-PS110-h</c:v>
                </c:pt>
                <c:pt idx="3">
                  <c:v>S-PS130-h</c:v>
                </c:pt>
              </c:strCache>
            </c:strRef>
          </c:cat>
          <c:val>
            <c:numRef>
              <c:f>'BEST_二宮Scroll（温水）'!$S$22:$S$25</c:f>
              <c:numCache>
                <c:formatCode>#,##0_);[Red]\(#,##0\)</c:formatCode>
                <c:ptCount val="4"/>
                <c:pt idx="0">
                  <c:v>127.5460224</c:v>
                </c:pt>
                <c:pt idx="1">
                  <c:v>127.5460224</c:v>
                </c:pt>
                <c:pt idx="2">
                  <c:v>69.990326400000001</c:v>
                </c:pt>
                <c:pt idx="3">
                  <c:v>69.990326400000001</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36416"/>
        <c:axId val="964130144"/>
      </c:lineChart>
      <c:catAx>
        <c:axId val="96413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0144"/>
        <c:crosses val="autoZero"/>
        <c:auto val="1"/>
        <c:lblAlgn val="ctr"/>
        <c:lblOffset val="100"/>
        <c:noMultiLvlLbl val="0"/>
      </c:catAx>
      <c:valAx>
        <c:axId val="96413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3641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集計!$AV$81:$AV$84</c:f>
              <c:strCache>
                <c:ptCount val="4"/>
                <c:pt idx="0">
                  <c:v>100-h</c:v>
                </c:pt>
                <c:pt idx="1">
                  <c:v>101-h</c:v>
                </c:pt>
                <c:pt idx="2">
                  <c:v>110-h</c:v>
                </c:pt>
                <c:pt idx="3">
                  <c:v>130-h</c:v>
                </c:pt>
              </c:strCache>
            </c:strRef>
          </c:cat>
          <c:val>
            <c:numRef>
              <c:f>集計!$AW$81:$AW$84</c:f>
              <c:numCache>
                <c:formatCode>#,##0_);[Red]\(#,##0\)</c:formatCode>
                <c:ptCount val="4"/>
                <c:pt idx="0">
                  <c:v>152.21944045629397</c:v>
                </c:pt>
                <c:pt idx="1">
                  <c:v>152.21944045629397</c:v>
                </c:pt>
                <c:pt idx="2">
                  <c:v>45.66583213688817</c:v>
                </c:pt>
                <c:pt idx="3">
                  <c:v>45.66583213688817</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集計!$AV$81:$AV$84</c:f>
              <c:strCache>
                <c:ptCount val="4"/>
                <c:pt idx="0">
                  <c:v>100-h</c:v>
                </c:pt>
                <c:pt idx="1">
                  <c:v>101-h</c:v>
                </c:pt>
                <c:pt idx="2">
                  <c:v>110-h</c:v>
                </c:pt>
                <c:pt idx="3">
                  <c:v>130-h</c:v>
                </c:pt>
              </c:strCache>
            </c:strRef>
          </c:cat>
          <c:val>
            <c:numRef>
              <c:f>集計!$AX$81:$AX$84</c:f>
              <c:numCache>
                <c:formatCode>#,##0_);[Red]\(#,##0\)</c:formatCode>
                <c:ptCount val="4"/>
                <c:pt idx="0">
                  <c:v>153.78628419304101</c:v>
                </c:pt>
                <c:pt idx="1">
                  <c:v>153.78628419304101</c:v>
                </c:pt>
                <c:pt idx="2">
                  <c:v>56.338112679555302</c:v>
                </c:pt>
                <c:pt idx="3">
                  <c:v>56.338112679555302</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集計!$AV$81:$AV$84</c:f>
              <c:strCache>
                <c:ptCount val="4"/>
                <c:pt idx="0">
                  <c:v>100-h</c:v>
                </c:pt>
                <c:pt idx="1">
                  <c:v>101-h</c:v>
                </c:pt>
                <c:pt idx="2">
                  <c:v>110-h</c:v>
                </c:pt>
                <c:pt idx="3">
                  <c:v>130-h</c:v>
                </c:pt>
              </c:strCache>
            </c:strRef>
          </c:cat>
          <c:val>
            <c:numRef>
              <c:f>集計!$AY$81:$AY$84</c:f>
              <c:numCache>
                <c:formatCode>#,##0_);[Red]\(#,##0\)</c:formatCode>
                <c:ptCount val="4"/>
                <c:pt idx="0">
                  <c:v>274.73424</c:v>
                </c:pt>
                <c:pt idx="1">
                  <c:v>274.73424</c:v>
                </c:pt>
                <c:pt idx="2">
                  <c:v>163.62167787736666</c:v>
                </c:pt>
                <c:pt idx="3">
                  <c:v>163.51675064730603</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集計!$AV$81:$AV$84</c:f>
              <c:strCache>
                <c:ptCount val="4"/>
                <c:pt idx="0">
                  <c:v>100-h</c:v>
                </c:pt>
                <c:pt idx="1">
                  <c:v>101-h</c:v>
                </c:pt>
                <c:pt idx="2">
                  <c:v>110-h</c:v>
                </c:pt>
                <c:pt idx="3">
                  <c:v>130-h</c:v>
                </c:pt>
              </c:strCache>
            </c:strRef>
          </c:cat>
          <c:val>
            <c:numRef>
              <c:f>集計!$AZ$81:$AZ$84</c:f>
              <c:numCache>
                <c:formatCode>#,##0_);[Red]\(#,##0\)</c:formatCode>
                <c:ptCount val="4"/>
                <c:pt idx="0">
                  <c:v>157.78611360000002</c:v>
                </c:pt>
                <c:pt idx="1">
                  <c:v>157.78611360000002</c:v>
                </c:pt>
                <c:pt idx="2">
                  <c:v>47.908228799999996</c:v>
                </c:pt>
                <c:pt idx="3">
                  <c:v>47.908228799999996</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集計!$AV$81:$AV$84</c:f>
              <c:strCache>
                <c:ptCount val="4"/>
                <c:pt idx="0">
                  <c:v>100-h</c:v>
                </c:pt>
                <c:pt idx="1">
                  <c:v>101-h</c:v>
                </c:pt>
                <c:pt idx="2">
                  <c:v>110-h</c:v>
                </c:pt>
                <c:pt idx="3">
                  <c:v>130-h</c:v>
                </c:pt>
              </c:strCache>
            </c:strRef>
          </c:cat>
          <c:val>
            <c:numRef>
              <c:f>集計!$BA$81:$BA$84</c:f>
              <c:numCache>
                <c:formatCode>#,##0_);[Red]\(#,##0\)</c:formatCode>
                <c:ptCount val="4"/>
                <c:pt idx="0">
                  <c:v>146.39454027898125</c:v>
                </c:pt>
                <c:pt idx="1">
                  <c:v>146.39454027898125</c:v>
                </c:pt>
                <c:pt idx="2">
                  <c:v>52.690969164619219</c:v>
                </c:pt>
                <c:pt idx="3">
                  <c:v>52.690969164619219</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15368"/>
        <c:axId val="974209096"/>
      </c:lineChart>
      <c:catAx>
        <c:axId val="974215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09096"/>
        <c:crosses val="autoZero"/>
        <c:auto val="1"/>
        <c:lblAlgn val="ctr"/>
        <c:lblOffset val="100"/>
        <c:noMultiLvlLbl val="0"/>
      </c:catAx>
      <c:valAx>
        <c:axId val="974209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2</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5368"/>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集計!$AV$90:$AV$98</c:f>
              <c:strCache>
                <c:ptCount val="9"/>
                <c:pt idx="0">
                  <c:v>100-c</c:v>
                </c:pt>
                <c:pt idx="1">
                  <c:v>101-c</c:v>
                </c:pt>
                <c:pt idx="2">
                  <c:v>110-c</c:v>
                </c:pt>
                <c:pt idx="3">
                  <c:v>111-c</c:v>
                </c:pt>
                <c:pt idx="4">
                  <c:v>112-c</c:v>
                </c:pt>
                <c:pt idx="5">
                  <c:v>120-c</c:v>
                </c:pt>
                <c:pt idx="6">
                  <c:v>130-c</c:v>
                </c:pt>
                <c:pt idx="7">
                  <c:v>140-c</c:v>
                </c:pt>
                <c:pt idx="8">
                  <c:v>150-c</c:v>
                </c:pt>
              </c:strCache>
            </c:strRef>
          </c:cat>
          <c:val>
            <c:numRef>
              <c:f>集計!$AW$90:$AW$98</c:f>
              <c:numCache>
                <c:formatCode>#,##0_);[Red]\(#,##0\)</c:formatCode>
                <c:ptCount val="9"/>
                <c:pt idx="0">
                  <c:v>3851.2837481589668</c:v>
                </c:pt>
                <c:pt idx="1">
                  <c:v>2796.4715768989663</c:v>
                </c:pt>
                <c:pt idx="2">
                  <c:v>994.84869193537963</c:v>
                </c:pt>
                <c:pt idx="3">
                  <c:v>964.9676065994953</c:v>
                </c:pt>
                <c:pt idx="4">
                  <c:v>1034.7208741672648</c:v>
                </c:pt>
                <c:pt idx="5">
                  <c:v>1085.3733224605637</c:v>
                </c:pt>
                <c:pt idx="6">
                  <c:v>985.22246795337799</c:v>
                </c:pt>
                <c:pt idx="7">
                  <c:v>933.55989291350011</c:v>
                </c:pt>
                <c:pt idx="8">
                  <c:v>951.15138814934107</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集計!$AV$90:$AV$98</c:f>
              <c:strCache>
                <c:ptCount val="9"/>
                <c:pt idx="0">
                  <c:v>100-c</c:v>
                </c:pt>
                <c:pt idx="1">
                  <c:v>101-c</c:v>
                </c:pt>
                <c:pt idx="2">
                  <c:v>110-c</c:v>
                </c:pt>
                <c:pt idx="3">
                  <c:v>111-c</c:v>
                </c:pt>
                <c:pt idx="4">
                  <c:v>112-c</c:v>
                </c:pt>
                <c:pt idx="5">
                  <c:v>120-c</c:v>
                </c:pt>
                <c:pt idx="6">
                  <c:v>130-c</c:v>
                </c:pt>
                <c:pt idx="7">
                  <c:v>140-c</c:v>
                </c:pt>
                <c:pt idx="8">
                  <c:v>150-c</c:v>
                </c:pt>
              </c:strCache>
            </c:strRef>
          </c:cat>
          <c:val>
            <c:numRef>
              <c:f>集計!$AX$90:$AX$98</c:f>
              <c:numCache>
                <c:formatCode>#,##0_);[Red]\(#,##0\)</c:formatCode>
                <c:ptCount val="9"/>
                <c:pt idx="0">
                  <c:v>3838.3899800428376</c:v>
                </c:pt>
                <c:pt idx="1">
                  <c:v>2995.5857164855138</c:v>
                </c:pt>
                <c:pt idx="2">
                  <c:v>1001.4691017385047</c:v>
                </c:pt>
                <c:pt idx="3">
                  <c:v>965.00083586637322</c:v>
                </c:pt>
                <c:pt idx="4">
                  <c:v>1032.8538085015471</c:v>
                </c:pt>
                <c:pt idx="5">
                  <c:v>1038.8366411472221</c:v>
                </c:pt>
                <c:pt idx="6">
                  <c:v>945.12357267529671</c:v>
                </c:pt>
                <c:pt idx="7">
                  <c:v>930.96338429169316</c:v>
                </c:pt>
                <c:pt idx="8">
                  <c:v>955.25147892834548</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集計!$AV$90:$AV$98</c:f>
              <c:strCache>
                <c:ptCount val="9"/>
                <c:pt idx="0">
                  <c:v>100-c</c:v>
                </c:pt>
                <c:pt idx="1">
                  <c:v>101-c</c:v>
                </c:pt>
                <c:pt idx="2">
                  <c:v>110-c</c:v>
                </c:pt>
                <c:pt idx="3">
                  <c:v>111-c</c:v>
                </c:pt>
                <c:pt idx="4">
                  <c:v>112-c</c:v>
                </c:pt>
                <c:pt idx="5">
                  <c:v>120-c</c:v>
                </c:pt>
                <c:pt idx="6">
                  <c:v>130-c</c:v>
                </c:pt>
                <c:pt idx="7">
                  <c:v>140-c</c:v>
                </c:pt>
                <c:pt idx="8">
                  <c:v>150-c</c:v>
                </c:pt>
              </c:strCache>
            </c:strRef>
          </c:cat>
          <c:val>
            <c:numRef>
              <c:f>集計!$AY$90:$AY$98</c:f>
              <c:numCache>
                <c:formatCode>#,##0_);[Red]\(#,##0\)</c:formatCode>
                <c:ptCount val="9"/>
                <c:pt idx="0">
                  <c:v>3777.7375280838105</c:v>
                </c:pt>
                <c:pt idx="1">
                  <c:v>3159.3005197556613</c:v>
                </c:pt>
                <c:pt idx="2">
                  <c:v>988.66571509726145</c:v>
                </c:pt>
                <c:pt idx="3">
                  <c:v>939.38439100099765</c:v>
                </c:pt>
                <c:pt idx="4">
                  <c:v>1053.2152487032183</c:v>
                </c:pt>
                <c:pt idx="5">
                  <c:v>950.1284458813916</c:v>
                </c:pt>
                <c:pt idx="6">
                  <c:v>907.01457159418749</c:v>
                </c:pt>
                <c:pt idx="7">
                  <c:v>946.85202339739271</c:v>
                </c:pt>
                <c:pt idx="8">
                  <c:v>954.44099991178359</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集計!$AV$90:$AV$98</c:f>
              <c:strCache>
                <c:ptCount val="9"/>
                <c:pt idx="0">
                  <c:v>100-c</c:v>
                </c:pt>
                <c:pt idx="1">
                  <c:v>101-c</c:v>
                </c:pt>
                <c:pt idx="2">
                  <c:v>110-c</c:v>
                </c:pt>
                <c:pt idx="3">
                  <c:v>111-c</c:v>
                </c:pt>
                <c:pt idx="4">
                  <c:v>112-c</c:v>
                </c:pt>
                <c:pt idx="5">
                  <c:v>120-c</c:v>
                </c:pt>
                <c:pt idx="6">
                  <c:v>130-c</c:v>
                </c:pt>
                <c:pt idx="7">
                  <c:v>140-c</c:v>
                </c:pt>
                <c:pt idx="8">
                  <c:v>150-c</c:v>
                </c:pt>
              </c:strCache>
            </c:strRef>
          </c:cat>
          <c:val>
            <c:numRef>
              <c:f>集計!$AZ$90:$AZ$98</c:f>
              <c:numCache>
                <c:formatCode>#,##0_);[Red]\(#,##0\)</c:formatCode>
                <c:ptCount val="9"/>
                <c:pt idx="0">
                  <c:v>3784.7623192000005</c:v>
                </c:pt>
                <c:pt idx="1">
                  <c:v>3006.3396088000004</c:v>
                </c:pt>
                <c:pt idx="2">
                  <c:v>1125.3091632000001</c:v>
                </c:pt>
                <c:pt idx="3">
                  <c:v>1108.2789392000002</c:v>
                </c:pt>
                <c:pt idx="4">
                  <c:v>1209.9313431999999</c:v>
                </c:pt>
                <c:pt idx="5">
                  <c:v>1174.698504</c:v>
                </c:pt>
                <c:pt idx="6">
                  <c:v>1088.5282127999999</c:v>
                </c:pt>
                <c:pt idx="7">
                  <c:v>1115.6873647999998</c:v>
                </c:pt>
                <c:pt idx="8">
                  <c:v>1097.1427792000002</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集計!$AV$90:$AV$98</c:f>
              <c:strCache>
                <c:ptCount val="9"/>
                <c:pt idx="0">
                  <c:v>100-c</c:v>
                </c:pt>
                <c:pt idx="1">
                  <c:v>101-c</c:v>
                </c:pt>
                <c:pt idx="2">
                  <c:v>110-c</c:v>
                </c:pt>
                <c:pt idx="3">
                  <c:v>111-c</c:v>
                </c:pt>
                <c:pt idx="4">
                  <c:v>112-c</c:v>
                </c:pt>
                <c:pt idx="5">
                  <c:v>120-c</c:v>
                </c:pt>
                <c:pt idx="6">
                  <c:v>130-c</c:v>
                </c:pt>
                <c:pt idx="7">
                  <c:v>140-c</c:v>
                </c:pt>
                <c:pt idx="8">
                  <c:v>150-c</c:v>
                </c:pt>
              </c:strCache>
            </c:strRef>
          </c:cat>
          <c:val>
            <c:numRef>
              <c:f>集計!$BA$90:$BA$98</c:f>
              <c:numCache>
                <c:formatCode>#,##0_);[Red]\(#,##0\)</c:formatCode>
                <c:ptCount val="9"/>
                <c:pt idx="0">
                  <c:v>3791.5865438628357</c:v>
                </c:pt>
                <c:pt idx="1">
                  <c:v>2819.6990881250058</c:v>
                </c:pt>
                <c:pt idx="2">
                  <c:v>981.46386140617119</c:v>
                </c:pt>
                <c:pt idx="3">
                  <c:v>956.68258552446287</c:v>
                </c:pt>
                <c:pt idx="4">
                  <c:v>1104.4450880931411</c:v>
                </c:pt>
                <c:pt idx="5">
                  <c:v>1082.142956029265</c:v>
                </c:pt>
                <c:pt idx="6">
                  <c:v>862.79448323173824</c:v>
                </c:pt>
                <c:pt idx="7">
                  <c:v>916.24116575123185</c:v>
                </c:pt>
                <c:pt idx="8">
                  <c:v>945.05148545923521</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16152"/>
        <c:axId val="974217328"/>
      </c:lineChart>
      <c:catAx>
        <c:axId val="97421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7328"/>
        <c:crosses val="autoZero"/>
        <c:auto val="1"/>
        <c:lblAlgn val="ctr"/>
        <c:lblOffset val="100"/>
        <c:noMultiLvlLbl val="0"/>
      </c:catAx>
      <c:valAx>
        <c:axId val="97421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6152"/>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集計!$AV$102:$AV$105</c:f>
              <c:strCache>
                <c:ptCount val="4"/>
                <c:pt idx="0">
                  <c:v>100-h</c:v>
                </c:pt>
                <c:pt idx="1">
                  <c:v>101-h</c:v>
                </c:pt>
                <c:pt idx="2">
                  <c:v>110-h</c:v>
                </c:pt>
                <c:pt idx="3">
                  <c:v>130-h</c:v>
                </c:pt>
              </c:strCache>
            </c:strRef>
          </c:cat>
          <c:val>
            <c:numRef>
              <c:f>集計!$AW$102:$AW$105</c:f>
              <c:numCache>
                <c:formatCode>#,##0_);[Red]\(#,##0\)</c:formatCode>
                <c:ptCount val="4"/>
                <c:pt idx="0">
                  <c:v>4339.846235543444</c:v>
                </c:pt>
                <c:pt idx="1">
                  <c:v>4269.1258743203889</c:v>
                </c:pt>
                <c:pt idx="2">
                  <c:v>1051.9281295361488</c:v>
                </c:pt>
                <c:pt idx="3">
                  <c:v>1049.8475465636914</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集計!$AV$102:$AV$105</c:f>
              <c:strCache>
                <c:ptCount val="4"/>
                <c:pt idx="0">
                  <c:v>100-h</c:v>
                </c:pt>
                <c:pt idx="1">
                  <c:v>101-h</c:v>
                </c:pt>
                <c:pt idx="2">
                  <c:v>110-h</c:v>
                </c:pt>
                <c:pt idx="3">
                  <c:v>130-h</c:v>
                </c:pt>
              </c:strCache>
            </c:strRef>
          </c:cat>
          <c:val>
            <c:numRef>
              <c:f>集計!$AX$102:$AX$105</c:f>
              <c:numCache>
                <c:formatCode>#,##0_);[Red]\(#,##0\)</c:formatCode>
                <c:ptCount val="4"/>
                <c:pt idx="0">
                  <c:v>4352.7004002838339</c:v>
                </c:pt>
                <c:pt idx="1">
                  <c:v>3980.4312193066398</c:v>
                </c:pt>
                <c:pt idx="2">
                  <c:v>1034.1014277935267</c:v>
                </c:pt>
                <c:pt idx="3">
                  <c:v>983.05087096024272</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集計!$AV$102:$AV$105</c:f>
              <c:strCache>
                <c:ptCount val="4"/>
                <c:pt idx="0">
                  <c:v>100-h</c:v>
                </c:pt>
                <c:pt idx="1">
                  <c:v>101-h</c:v>
                </c:pt>
                <c:pt idx="2">
                  <c:v>110-h</c:v>
                </c:pt>
                <c:pt idx="3">
                  <c:v>130-h</c:v>
                </c:pt>
              </c:strCache>
            </c:strRef>
          </c:cat>
          <c:val>
            <c:numRef>
              <c:f>集計!$AY$102:$AY$105</c:f>
              <c:numCache>
                <c:formatCode>#,##0_);[Red]\(#,##0\)</c:formatCode>
                <c:ptCount val="4"/>
                <c:pt idx="0">
                  <c:v>4315.410244527955</c:v>
                </c:pt>
                <c:pt idx="1">
                  <c:v>4011.8834070194043</c:v>
                </c:pt>
                <c:pt idx="2">
                  <c:v>1100.7939393720203</c:v>
                </c:pt>
                <c:pt idx="3">
                  <c:v>1045.8521308966874</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集計!$AV$102:$AV$105</c:f>
              <c:strCache>
                <c:ptCount val="4"/>
                <c:pt idx="0">
                  <c:v>100-h</c:v>
                </c:pt>
                <c:pt idx="1">
                  <c:v>101-h</c:v>
                </c:pt>
                <c:pt idx="2">
                  <c:v>110-h</c:v>
                </c:pt>
                <c:pt idx="3">
                  <c:v>130-h</c:v>
                </c:pt>
              </c:strCache>
            </c:strRef>
          </c:cat>
          <c:val>
            <c:numRef>
              <c:f>集計!$AZ$102:$AZ$105</c:f>
              <c:numCache>
                <c:formatCode>#,##0_);[Red]\(#,##0\)</c:formatCode>
                <c:ptCount val="4"/>
                <c:pt idx="0">
                  <c:v>4458.6301832000008</c:v>
                </c:pt>
                <c:pt idx="1">
                  <c:v>4194.8290952000007</c:v>
                </c:pt>
                <c:pt idx="2">
                  <c:v>1147.1590704</c:v>
                </c:pt>
                <c:pt idx="3">
                  <c:v>1099.1884751999999</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集計!$AV$102:$AV$105</c:f>
              <c:strCache>
                <c:ptCount val="4"/>
                <c:pt idx="0">
                  <c:v>100-h</c:v>
                </c:pt>
                <c:pt idx="1">
                  <c:v>101-h</c:v>
                </c:pt>
                <c:pt idx="2">
                  <c:v>110-h</c:v>
                </c:pt>
                <c:pt idx="3">
                  <c:v>130-h</c:v>
                </c:pt>
              </c:strCache>
            </c:strRef>
          </c:cat>
          <c:val>
            <c:numRef>
              <c:f>集計!$BA$102:$BA$105</c:f>
              <c:numCache>
                <c:formatCode>#,##0_);[Red]\(#,##0\)</c:formatCode>
                <c:ptCount val="4"/>
                <c:pt idx="0">
                  <c:v>4444.2164289945385</c:v>
                </c:pt>
                <c:pt idx="1">
                  <c:v>4089.4404178432274</c:v>
                </c:pt>
                <c:pt idx="2">
                  <c:v>1063.4203686378062</c:v>
                </c:pt>
                <c:pt idx="3">
                  <c:v>1010.1099773724696</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21248"/>
        <c:axId val="974211448"/>
      </c:lineChart>
      <c:catAx>
        <c:axId val="97422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1448"/>
        <c:crosses val="autoZero"/>
        <c:auto val="1"/>
        <c:lblAlgn val="ctr"/>
        <c:lblOffset val="100"/>
        <c:noMultiLvlLbl val="0"/>
      </c:catAx>
      <c:valAx>
        <c:axId val="974211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1248"/>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集計!$AV$111:$AV$119</c:f>
              <c:strCache>
                <c:ptCount val="9"/>
                <c:pt idx="0">
                  <c:v>100-c</c:v>
                </c:pt>
                <c:pt idx="1">
                  <c:v>101-c</c:v>
                </c:pt>
                <c:pt idx="2">
                  <c:v>110-c</c:v>
                </c:pt>
                <c:pt idx="3">
                  <c:v>111-c</c:v>
                </c:pt>
                <c:pt idx="4">
                  <c:v>112-c</c:v>
                </c:pt>
                <c:pt idx="5">
                  <c:v>120-c</c:v>
                </c:pt>
                <c:pt idx="6">
                  <c:v>130-c</c:v>
                </c:pt>
                <c:pt idx="7">
                  <c:v>140-c</c:v>
                </c:pt>
                <c:pt idx="8">
                  <c:v>150-c</c:v>
                </c:pt>
              </c:strCache>
            </c:strRef>
          </c:cat>
          <c:val>
            <c:numRef>
              <c:f>集計!$AW$111:$AW$119</c:f>
              <c:numCache>
                <c:formatCode>#,##0_);[Red]\(#,##0\)</c:formatCode>
                <c:ptCount val="9"/>
                <c:pt idx="0">
                  <c:v>0</c:v>
                </c:pt>
                <c:pt idx="1">
                  <c:v>0</c:v>
                </c:pt>
                <c:pt idx="2">
                  <c:v>750.4</c:v>
                </c:pt>
                <c:pt idx="3">
                  <c:v>1235.2</c:v>
                </c:pt>
                <c:pt idx="4">
                  <c:v>104.00000000000023</c:v>
                </c:pt>
                <c:pt idx="5">
                  <c:v>2262.4</c:v>
                </c:pt>
                <c:pt idx="6">
                  <c:v>750.4</c:v>
                </c:pt>
                <c:pt idx="7">
                  <c:v>0</c:v>
                </c:pt>
                <c:pt idx="8">
                  <c:v>750.4</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集計!$AV$111:$AV$119</c:f>
              <c:strCache>
                <c:ptCount val="9"/>
                <c:pt idx="0">
                  <c:v>100-c</c:v>
                </c:pt>
                <c:pt idx="1">
                  <c:v>101-c</c:v>
                </c:pt>
                <c:pt idx="2">
                  <c:v>110-c</c:v>
                </c:pt>
                <c:pt idx="3">
                  <c:v>111-c</c:v>
                </c:pt>
                <c:pt idx="4">
                  <c:v>112-c</c:v>
                </c:pt>
                <c:pt idx="5">
                  <c:v>120-c</c:v>
                </c:pt>
                <c:pt idx="6">
                  <c:v>130-c</c:v>
                </c:pt>
                <c:pt idx="7">
                  <c:v>140-c</c:v>
                </c:pt>
                <c:pt idx="8">
                  <c:v>150-c</c:v>
                </c:pt>
              </c:strCache>
            </c:strRef>
          </c:cat>
          <c:val>
            <c:numRef>
              <c:f>集計!$AX$111:$AX$119</c:f>
              <c:numCache>
                <c:formatCode>#,##0_);[Red]\(#,##0\)</c:formatCode>
                <c:ptCount val="9"/>
                <c:pt idx="0">
                  <c:v>0</c:v>
                </c:pt>
                <c:pt idx="1">
                  <c:v>0</c:v>
                </c:pt>
                <c:pt idx="2">
                  <c:v>750.4</c:v>
                </c:pt>
                <c:pt idx="3">
                  <c:v>1235.2</c:v>
                </c:pt>
                <c:pt idx="4">
                  <c:v>104</c:v>
                </c:pt>
                <c:pt idx="5">
                  <c:v>2262.4</c:v>
                </c:pt>
                <c:pt idx="6">
                  <c:v>750.4</c:v>
                </c:pt>
                <c:pt idx="7">
                  <c:v>0</c:v>
                </c:pt>
                <c:pt idx="8">
                  <c:v>750.4</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集計!$AV$111:$AV$119</c:f>
              <c:strCache>
                <c:ptCount val="9"/>
                <c:pt idx="0">
                  <c:v>100-c</c:v>
                </c:pt>
                <c:pt idx="1">
                  <c:v>101-c</c:v>
                </c:pt>
                <c:pt idx="2">
                  <c:v>110-c</c:v>
                </c:pt>
                <c:pt idx="3">
                  <c:v>111-c</c:v>
                </c:pt>
                <c:pt idx="4">
                  <c:v>112-c</c:v>
                </c:pt>
                <c:pt idx="5">
                  <c:v>120-c</c:v>
                </c:pt>
                <c:pt idx="6">
                  <c:v>130-c</c:v>
                </c:pt>
                <c:pt idx="7">
                  <c:v>140-c</c:v>
                </c:pt>
                <c:pt idx="8">
                  <c:v>150-c</c:v>
                </c:pt>
              </c:strCache>
            </c:strRef>
          </c:cat>
          <c:val>
            <c:numRef>
              <c:f>集計!$AY$111:$AY$119</c:f>
              <c:numCache>
                <c:formatCode>#,##0_);[Red]\(#,##0\)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集計!$AV$111:$AV$119</c:f>
              <c:strCache>
                <c:ptCount val="9"/>
                <c:pt idx="0">
                  <c:v>100-c</c:v>
                </c:pt>
                <c:pt idx="1">
                  <c:v>101-c</c:v>
                </c:pt>
                <c:pt idx="2">
                  <c:v>110-c</c:v>
                </c:pt>
                <c:pt idx="3">
                  <c:v>111-c</c:v>
                </c:pt>
                <c:pt idx="4">
                  <c:v>112-c</c:v>
                </c:pt>
                <c:pt idx="5">
                  <c:v>120-c</c:v>
                </c:pt>
                <c:pt idx="6">
                  <c:v>130-c</c:v>
                </c:pt>
                <c:pt idx="7">
                  <c:v>140-c</c:v>
                </c:pt>
                <c:pt idx="8">
                  <c:v>150-c</c:v>
                </c:pt>
              </c:strCache>
            </c:strRef>
          </c:cat>
          <c:val>
            <c:numRef>
              <c:f>集計!$AZ$111:$AZ$119</c:f>
              <c:numCache>
                <c:formatCode>#,##0_);[Red]\(#,##0\)</c:formatCode>
                <c:ptCount val="9"/>
                <c:pt idx="0">
                  <c:v>0.99960000000010041</c:v>
                </c:pt>
                <c:pt idx="1">
                  <c:v>0.99960000000010041</c:v>
                </c:pt>
                <c:pt idx="2">
                  <c:v>750.39959999999996</c:v>
                </c:pt>
                <c:pt idx="3">
                  <c:v>1235.1995999999999</c:v>
                </c:pt>
                <c:pt idx="4">
                  <c:v>1616.0016000000003</c:v>
                </c:pt>
                <c:pt idx="5">
                  <c:v>2262.3996000000002</c:v>
                </c:pt>
                <c:pt idx="6">
                  <c:v>750.39959999999996</c:v>
                </c:pt>
                <c:pt idx="7">
                  <c:v>638.59980000000019</c:v>
                </c:pt>
                <c:pt idx="8">
                  <c:v>750.39959999999996</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集計!$AV$111:$AV$119</c:f>
              <c:strCache>
                <c:ptCount val="9"/>
                <c:pt idx="0">
                  <c:v>100-c</c:v>
                </c:pt>
                <c:pt idx="1">
                  <c:v>101-c</c:v>
                </c:pt>
                <c:pt idx="2">
                  <c:v>110-c</c:v>
                </c:pt>
                <c:pt idx="3">
                  <c:v>111-c</c:v>
                </c:pt>
                <c:pt idx="4">
                  <c:v>112-c</c:v>
                </c:pt>
                <c:pt idx="5">
                  <c:v>120-c</c:v>
                </c:pt>
                <c:pt idx="6">
                  <c:v>130-c</c:v>
                </c:pt>
                <c:pt idx="7">
                  <c:v>140-c</c:v>
                </c:pt>
                <c:pt idx="8">
                  <c:v>150-c</c:v>
                </c:pt>
              </c:strCache>
            </c:strRef>
          </c:cat>
          <c:val>
            <c:numRef>
              <c:f>集計!$BA$111:$BA$119</c:f>
              <c:numCache>
                <c:formatCode>#,##0_);[Red]\(#,##0\)</c:formatCode>
                <c:ptCount val="9"/>
                <c:pt idx="0">
                  <c:v>0</c:v>
                </c:pt>
                <c:pt idx="1">
                  <c:v>0</c:v>
                </c:pt>
                <c:pt idx="2">
                  <c:v>750.40000000000043</c:v>
                </c:pt>
                <c:pt idx="3">
                  <c:v>1235.2000000000003</c:v>
                </c:pt>
                <c:pt idx="4">
                  <c:v>1616</c:v>
                </c:pt>
                <c:pt idx="5">
                  <c:v>2262.4</c:v>
                </c:pt>
                <c:pt idx="6">
                  <c:v>750.40000000000043</c:v>
                </c:pt>
                <c:pt idx="7">
                  <c:v>0</c:v>
                </c:pt>
                <c:pt idx="8">
                  <c:v>750.40000000000043</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16544"/>
        <c:axId val="974218504"/>
      </c:lineChart>
      <c:catAx>
        <c:axId val="97421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8504"/>
        <c:crosses val="autoZero"/>
        <c:auto val="1"/>
        <c:lblAlgn val="ctr"/>
        <c:lblOffset val="100"/>
        <c:noMultiLvlLbl val="0"/>
      </c:catAx>
      <c:valAx>
        <c:axId val="97421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バイパス流量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654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集計!$AV$123:$AV$126</c:f>
              <c:strCache>
                <c:ptCount val="4"/>
                <c:pt idx="0">
                  <c:v>100-h</c:v>
                </c:pt>
                <c:pt idx="1">
                  <c:v>101-h</c:v>
                </c:pt>
                <c:pt idx="2">
                  <c:v>110-h</c:v>
                </c:pt>
                <c:pt idx="3">
                  <c:v>130-h</c:v>
                </c:pt>
              </c:strCache>
            </c:strRef>
          </c:cat>
          <c:val>
            <c:numRef>
              <c:f>集計!$AW$123:$AW$126</c:f>
              <c:numCache>
                <c:formatCode>#,##0_);[Red]\(#,##0\)</c:formatCode>
                <c:ptCount val="4"/>
                <c:pt idx="0">
                  <c:v>0</c:v>
                </c:pt>
                <c:pt idx="1">
                  <c:v>0</c:v>
                </c:pt>
                <c:pt idx="2">
                  <c:v>750.4</c:v>
                </c:pt>
                <c:pt idx="3">
                  <c:v>750.4</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集計!$AV$123:$AV$126</c:f>
              <c:strCache>
                <c:ptCount val="4"/>
                <c:pt idx="0">
                  <c:v>100-h</c:v>
                </c:pt>
                <c:pt idx="1">
                  <c:v>101-h</c:v>
                </c:pt>
                <c:pt idx="2">
                  <c:v>110-h</c:v>
                </c:pt>
                <c:pt idx="3">
                  <c:v>130-h</c:v>
                </c:pt>
              </c:strCache>
            </c:strRef>
          </c:cat>
          <c:val>
            <c:numRef>
              <c:f>集計!$AX$123:$AX$126</c:f>
              <c:numCache>
                <c:formatCode>#,##0_);[Red]\(#,##0\)</c:formatCode>
                <c:ptCount val="4"/>
                <c:pt idx="0">
                  <c:v>0</c:v>
                </c:pt>
                <c:pt idx="1">
                  <c:v>0</c:v>
                </c:pt>
                <c:pt idx="2">
                  <c:v>750.4</c:v>
                </c:pt>
                <c:pt idx="3">
                  <c:v>750.4</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集計!$AV$123:$AV$126</c:f>
              <c:strCache>
                <c:ptCount val="4"/>
                <c:pt idx="0">
                  <c:v>100-h</c:v>
                </c:pt>
                <c:pt idx="1">
                  <c:v>101-h</c:v>
                </c:pt>
                <c:pt idx="2">
                  <c:v>110-h</c:v>
                </c:pt>
                <c:pt idx="3">
                  <c:v>130-h</c:v>
                </c:pt>
              </c:strCache>
            </c:strRef>
          </c:cat>
          <c:val>
            <c:numRef>
              <c:f>集計!$AY$123:$AY$126</c:f>
              <c:numCache>
                <c:formatCode>#,##0_);[Red]\(#,##0\)</c:formatCode>
                <c:ptCount val="4"/>
                <c:pt idx="0">
                  <c:v>7.2049510011061102</c:v>
                </c:pt>
                <c:pt idx="1">
                  <c:v>7.2049510011061102</c:v>
                </c:pt>
                <c:pt idx="2">
                  <c:v>760.03639805623789</c:v>
                </c:pt>
                <c:pt idx="3">
                  <c:v>759.25613725815583</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集計!$AV$123:$AV$126</c:f>
              <c:strCache>
                <c:ptCount val="4"/>
                <c:pt idx="0">
                  <c:v>100-h</c:v>
                </c:pt>
                <c:pt idx="1">
                  <c:v>101-h</c:v>
                </c:pt>
                <c:pt idx="2">
                  <c:v>110-h</c:v>
                </c:pt>
                <c:pt idx="3">
                  <c:v>130-h</c:v>
                </c:pt>
              </c:strCache>
            </c:strRef>
          </c:cat>
          <c:val>
            <c:numRef>
              <c:f>集計!$AZ$123:$AZ$126</c:f>
              <c:numCache>
                <c:formatCode>#,##0_);[Red]\(#,##0\)</c:formatCode>
                <c:ptCount val="4"/>
                <c:pt idx="0">
                  <c:v>0.99960000000010041</c:v>
                </c:pt>
                <c:pt idx="1">
                  <c:v>0.99960000000010041</c:v>
                </c:pt>
                <c:pt idx="2">
                  <c:v>750.39959999999996</c:v>
                </c:pt>
                <c:pt idx="3">
                  <c:v>750.39959999999996</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集計!$AV$123:$AV$126</c:f>
              <c:strCache>
                <c:ptCount val="4"/>
                <c:pt idx="0">
                  <c:v>100-h</c:v>
                </c:pt>
                <c:pt idx="1">
                  <c:v>101-h</c:v>
                </c:pt>
                <c:pt idx="2">
                  <c:v>110-h</c:v>
                </c:pt>
                <c:pt idx="3">
                  <c:v>130-h</c:v>
                </c:pt>
              </c:strCache>
            </c:strRef>
          </c:cat>
          <c:val>
            <c:numRef>
              <c:f>集計!$BA$123:$BA$126</c:f>
              <c:numCache>
                <c:formatCode>#,##0_);[Red]\(#,##0\)</c:formatCode>
                <c:ptCount val="4"/>
                <c:pt idx="0">
                  <c:v>0</c:v>
                </c:pt>
                <c:pt idx="1">
                  <c:v>0</c:v>
                </c:pt>
                <c:pt idx="2">
                  <c:v>750.40000000000043</c:v>
                </c:pt>
                <c:pt idx="3">
                  <c:v>750.40000000000043</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18896"/>
        <c:axId val="974219288"/>
      </c:lineChart>
      <c:catAx>
        <c:axId val="97421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9288"/>
        <c:crosses val="autoZero"/>
        <c:auto val="1"/>
        <c:lblAlgn val="ctr"/>
        <c:lblOffset val="100"/>
        <c:noMultiLvlLbl val="0"/>
      </c:catAx>
      <c:valAx>
        <c:axId val="974219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バイパス流量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8896"/>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集計!$BF$15</c:f>
              <c:strCache>
                <c:ptCount val="1"/>
                <c:pt idx="0">
                  <c:v>AHP1</c:v>
                </c:pt>
              </c:strCache>
            </c:strRef>
          </c:tx>
          <c:spPr>
            <a:solidFill>
              <a:schemeClr val="accent1"/>
            </a:solidFill>
            <a:ln>
              <a:noFill/>
            </a:ln>
            <a:effectLst/>
          </c:spPr>
          <c:invertIfNegative val="0"/>
          <c:cat>
            <c:multiLvlStrRef>
              <c:f>集計!$BD$16:$BE$29</c:f>
              <c:multiLvlStrCache>
                <c:ptCount val="14"/>
                <c:lvl>
                  <c:pt idx="0">
                    <c:v>100-c</c:v>
                  </c:pt>
                  <c:pt idx="1">
                    <c:v>101-c</c:v>
                  </c:pt>
                  <c:pt idx="3">
                    <c:v>100-c</c:v>
                  </c:pt>
                  <c:pt idx="4">
                    <c:v>101-c</c:v>
                  </c:pt>
                  <c:pt idx="6">
                    <c:v>100-c</c:v>
                  </c:pt>
                  <c:pt idx="7">
                    <c:v>101-c</c:v>
                  </c:pt>
                  <c:pt idx="9">
                    <c:v>100-c</c:v>
                  </c:pt>
                  <c:pt idx="10">
                    <c:v>101-c</c:v>
                  </c:pt>
                  <c:pt idx="12">
                    <c:v>100-c</c:v>
                  </c:pt>
                  <c:pt idx="13">
                    <c:v>101-c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集計!$BF$16:$BF$29</c:f>
              <c:numCache>
                <c:formatCode>#,##0_);[Red]\(#,##0\)</c:formatCode>
                <c:ptCount val="14"/>
                <c:pt idx="0">
                  <c:v>1026.1419647037083</c:v>
                </c:pt>
                <c:pt idx="1">
                  <c:v>571.1399645807918</c:v>
                </c:pt>
                <c:pt idx="3">
                  <c:v>1024.3774726633301</c:v>
                </c:pt>
                <c:pt idx="4">
                  <c:v>677.25239748645299</c:v>
                </c:pt>
                <c:pt idx="6">
                  <c:v>997.52837566058429</c:v>
                </c:pt>
                <c:pt idx="7">
                  <c:v>688.30987149651003</c:v>
                </c:pt>
                <c:pt idx="9">
                  <c:v>996.97482560000003</c:v>
                </c:pt>
                <c:pt idx="10">
                  <c:v>665.16683839999996</c:v>
                </c:pt>
                <c:pt idx="12">
                  <c:v>1007.5931431511666</c:v>
                </c:pt>
                <c:pt idx="13">
                  <c:v>593.60408149582042</c:v>
                </c:pt>
              </c:numCache>
            </c:numRef>
          </c:val>
          <c:extLst>
            <c:ext xmlns:c16="http://schemas.microsoft.com/office/drawing/2014/chart" uri="{C3380CC4-5D6E-409C-BE32-E72D297353CC}">
              <c16:uniqueId val="{00000000-BA83-2D4B-A8EE-10E6AA8A4908}"/>
            </c:ext>
          </c:extLst>
        </c:ser>
        <c:ser>
          <c:idx val="1"/>
          <c:order val="1"/>
          <c:tx>
            <c:strRef>
              <c:f>集計!$BG$15</c:f>
              <c:strCache>
                <c:ptCount val="1"/>
                <c:pt idx="0">
                  <c:v>AHP2</c:v>
                </c:pt>
              </c:strCache>
            </c:strRef>
          </c:tx>
          <c:spPr>
            <a:solidFill>
              <a:schemeClr val="accent2"/>
            </a:solidFill>
            <a:ln>
              <a:noFill/>
            </a:ln>
            <a:effectLst/>
          </c:spPr>
          <c:invertIfNegative val="0"/>
          <c:cat>
            <c:multiLvlStrRef>
              <c:f>集計!$BD$16:$BE$29</c:f>
              <c:multiLvlStrCache>
                <c:ptCount val="14"/>
                <c:lvl>
                  <c:pt idx="0">
                    <c:v>100-c</c:v>
                  </c:pt>
                  <c:pt idx="1">
                    <c:v>101-c</c:v>
                  </c:pt>
                  <c:pt idx="3">
                    <c:v>100-c</c:v>
                  </c:pt>
                  <c:pt idx="4">
                    <c:v>101-c</c:v>
                  </c:pt>
                  <c:pt idx="6">
                    <c:v>100-c</c:v>
                  </c:pt>
                  <c:pt idx="7">
                    <c:v>101-c</c:v>
                  </c:pt>
                  <c:pt idx="9">
                    <c:v>100-c</c:v>
                  </c:pt>
                  <c:pt idx="10">
                    <c:v>101-c</c:v>
                  </c:pt>
                  <c:pt idx="12">
                    <c:v>100-c</c:v>
                  </c:pt>
                  <c:pt idx="13">
                    <c:v>101-c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集計!$BG$16:$BG$29</c:f>
              <c:numCache>
                <c:formatCode>#,##0_);[Red]\(#,##0\)</c:formatCode>
                <c:ptCount val="14"/>
                <c:pt idx="0">
                  <c:v>1026.1419647037083</c:v>
                </c:pt>
                <c:pt idx="1">
                  <c:v>571.1399645807918</c:v>
                </c:pt>
                <c:pt idx="3">
                  <c:v>1024.3774726633301</c:v>
                </c:pt>
                <c:pt idx="4">
                  <c:v>677.25239748645299</c:v>
                </c:pt>
                <c:pt idx="6">
                  <c:v>997.52837566058429</c:v>
                </c:pt>
                <c:pt idx="7">
                  <c:v>688.30987149651003</c:v>
                </c:pt>
                <c:pt idx="9">
                  <c:v>996.97482560000003</c:v>
                </c:pt>
                <c:pt idx="10">
                  <c:v>665.16683839999996</c:v>
                </c:pt>
                <c:pt idx="12">
                  <c:v>1007.5931431511666</c:v>
                </c:pt>
                <c:pt idx="13">
                  <c:v>593.60408149582042</c:v>
                </c:pt>
              </c:numCache>
            </c:numRef>
          </c:val>
          <c:extLst>
            <c:ext xmlns:c16="http://schemas.microsoft.com/office/drawing/2014/chart" uri="{C3380CC4-5D6E-409C-BE32-E72D297353CC}">
              <c16:uniqueId val="{00000001-BA83-2D4B-A8EE-10E6AA8A4908}"/>
            </c:ext>
          </c:extLst>
        </c:ser>
        <c:ser>
          <c:idx val="2"/>
          <c:order val="2"/>
          <c:tx>
            <c:strRef>
              <c:f>集計!$BH$15</c:f>
              <c:strCache>
                <c:ptCount val="1"/>
                <c:pt idx="0">
                  <c:v>AR1</c:v>
                </c:pt>
              </c:strCache>
            </c:strRef>
          </c:tx>
          <c:spPr>
            <a:solidFill>
              <a:schemeClr val="accent3"/>
            </a:solidFill>
            <a:ln>
              <a:noFill/>
            </a:ln>
            <a:effectLst/>
          </c:spPr>
          <c:invertIfNegative val="0"/>
          <c:cat>
            <c:multiLvlStrRef>
              <c:f>集計!$BD$16:$BE$29</c:f>
              <c:multiLvlStrCache>
                <c:ptCount val="14"/>
                <c:lvl>
                  <c:pt idx="0">
                    <c:v>100-c</c:v>
                  </c:pt>
                  <c:pt idx="1">
                    <c:v>101-c</c:v>
                  </c:pt>
                  <c:pt idx="3">
                    <c:v>100-c</c:v>
                  </c:pt>
                  <c:pt idx="4">
                    <c:v>101-c</c:v>
                  </c:pt>
                  <c:pt idx="6">
                    <c:v>100-c</c:v>
                  </c:pt>
                  <c:pt idx="7">
                    <c:v>101-c</c:v>
                  </c:pt>
                  <c:pt idx="9">
                    <c:v>100-c</c:v>
                  </c:pt>
                  <c:pt idx="10">
                    <c:v>101-c</c:v>
                  </c:pt>
                  <c:pt idx="12">
                    <c:v>100-c</c:v>
                  </c:pt>
                  <c:pt idx="13">
                    <c:v>101-c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集計!$BH$16:$BH$29</c:f>
              <c:numCache>
                <c:formatCode>#,##0_);[Red]\(#,##0\)</c:formatCode>
                <c:ptCount val="14"/>
                <c:pt idx="0">
                  <c:v>1519.4309652204909</c:v>
                </c:pt>
                <c:pt idx="1">
                  <c:v>1374.6227942063235</c:v>
                </c:pt>
                <c:pt idx="3">
                  <c:v>1510.7665589897499</c:v>
                </c:pt>
                <c:pt idx="4">
                  <c:v>1362.2124457861801</c:v>
                </c:pt>
                <c:pt idx="6">
                  <c:v>1507.9465367626417</c:v>
                </c:pt>
                <c:pt idx="7">
                  <c:v>1507.9465367626417</c:v>
                </c:pt>
                <c:pt idx="9">
                  <c:v>1505.4805320000003</c:v>
                </c:pt>
                <c:pt idx="10">
                  <c:v>1390.6737960000003</c:v>
                </c:pt>
                <c:pt idx="12">
                  <c:v>1502.367092416848</c:v>
                </c:pt>
                <c:pt idx="13">
                  <c:v>1358.4577599897104</c:v>
                </c:pt>
              </c:numCache>
            </c:numRef>
          </c:val>
          <c:extLst>
            <c:ext xmlns:c16="http://schemas.microsoft.com/office/drawing/2014/chart" uri="{C3380CC4-5D6E-409C-BE32-E72D297353CC}">
              <c16:uniqueId val="{00000002-BA83-2D4B-A8EE-10E6AA8A4908}"/>
            </c:ext>
          </c:extLst>
        </c:ser>
        <c:dLbls>
          <c:showLegendKey val="0"/>
          <c:showVal val="0"/>
          <c:showCatName val="0"/>
          <c:showSerName val="0"/>
          <c:showPercent val="0"/>
          <c:showBubbleSize val="0"/>
        </c:dLbls>
        <c:gapWidth val="150"/>
        <c:overlap val="100"/>
        <c:axId val="974216936"/>
        <c:axId val="974210272"/>
      </c:barChart>
      <c:catAx>
        <c:axId val="9742169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0272"/>
        <c:crosses val="autoZero"/>
        <c:auto val="1"/>
        <c:lblAlgn val="ctr"/>
        <c:lblOffset val="100"/>
        <c:noMultiLvlLbl val="0"/>
      </c:catAx>
      <c:valAx>
        <c:axId val="97421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6936"/>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集計!$BF$15</c:f>
              <c:strCache>
                <c:ptCount val="1"/>
                <c:pt idx="0">
                  <c:v>AHP1</c:v>
                </c:pt>
              </c:strCache>
            </c:strRef>
          </c:tx>
          <c:spPr>
            <a:solidFill>
              <a:schemeClr val="accent1"/>
            </a:solidFill>
            <a:ln>
              <a:noFill/>
            </a:ln>
            <a:effectLst/>
          </c:spPr>
          <c:invertIfNegative val="0"/>
          <c:cat>
            <c:multiLvlStrRef>
              <c:f>集計!$BD$35:$BE$48</c:f>
              <c:multiLvlStrCache>
                <c:ptCount val="14"/>
                <c:lvl>
                  <c:pt idx="0">
                    <c:v>100-c</c:v>
                  </c:pt>
                  <c:pt idx="1">
                    <c:v>110-c</c:v>
                  </c:pt>
                  <c:pt idx="3">
                    <c:v>100-c</c:v>
                  </c:pt>
                  <c:pt idx="4">
                    <c:v>110-c</c:v>
                  </c:pt>
                  <c:pt idx="6">
                    <c:v>100-c</c:v>
                  </c:pt>
                  <c:pt idx="7">
                    <c:v>110-c</c:v>
                  </c:pt>
                  <c:pt idx="9">
                    <c:v>100-c</c:v>
                  </c:pt>
                  <c:pt idx="10">
                    <c:v>110-c</c:v>
                  </c:pt>
                  <c:pt idx="12">
                    <c:v>100-c</c:v>
                  </c:pt>
                  <c:pt idx="13">
                    <c:v>110-c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集計!$BF$35:$BF$48</c:f>
              <c:numCache>
                <c:formatCode>#,##0_);[Red]\(#,##0\)</c:formatCode>
                <c:ptCount val="14"/>
                <c:pt idx="0">
                  <c:v>304.89876757411787</c:v>
                </c:pt>
                <c:pt idx="1">
                  <c:v>172.20431714100008</c:v>
                </c:pt>
                <c:pt idx="3">
                  <c:v>306.61819403576663</c:v>
                </c:pt>
                <c:pt idx="4">
                  <c:v>174.48580592473556</c:v>
                </c:pt>
                <c:pt idx="6">
                  <c:v>306.07883810908396</c:v>
                </c:pt>
                <c:pt idx="7">
                  <c:v>173.59741870039397</c:v>
                </c:pt>
                <c:pt idx="9">
                  <c:v>297.27530999999999</c:v>
                </c:pt>
                <c:pt idx="10">
                  <c:v>169.70501999999996</c:v>
                </c:pt>
                <c:pt idx="12">
                  <c:v>299.69999999999993</c:v>
                </c:pt>
                <c:pt idx="13">
                  <c:v>169.5583057071573</c:v>
                </c:pt>
              </c:numCache>
            </c:numRef>
          </c:val>
          <c:extLst>
            <c:ext xmlns:c16="http://schemas.microsoft.com/office/drawing/2014/chart" uri="{C3380CC4-5D6E-409C-BE32-E72D297353CC}">
              <c16:uniqueId val="{00000000-9937-1F4D-A4A1-C2860C62DE5D}"/>
            </c:ext>
          </c:extLst>
        </c:ser>
        <c:ser>
          <c:idx val="1"/>
          <c:order val="1"/>
          <c:tx>
            <c:strRef>
              <c:f>集計!$BG$15</c:f>
              <c:strCache>
                <c:ptCount val="1"/>
                <c:pt idx="0">
                  <c:v>AHP2</c:v>
                </c:pt>
              </c:strCache>
            </c:strRef>
          </c:tx>
          <c:spPr>
            <a:solidFill>
              <a:schemeClr val="accent2"/>
            </a:solidFill>
            <a:ln>
              <a:noFill/>
            </a:ln>
            <a:effectLst/>
          </c:spPr>
          <c:invertIfNegative val="0"/>
          <c:cat>
            <c:multiLvlStrRef>
              <c:f>集計!$BD$35:$BE$48</c:f>
              <c:multiLvlStrCache>
                <c:ptCount val="14"/>
                <c:lvl>
                  <c:pt idx="0">
                    <c:v>100-c</c:v>
                  </c:pt>
                  <c:pt idx="1">
                    <c:v>110-c</c:v>
                  </c:pt>
                  <c:pt idx="3">
                    <c:v>100-c</c:v>
                  </c:pt>
                  <c:pt idx="4">
                    <c:v>110-c</c:v>
                  </c:pt>
                  <c:pt idx="6">
                    <c:v>100-c</c:v>
                  </c:pt>
                  <c:pt idx="7">
                    <c:v>110-c</c:v>
                  </c:pt>
                  <c:pt idx="9">
                    <c:v>100-c</c:v>
                  </c:pt>
                  <c:pt idx="10">
                    <c:v>110-c</c:v>
                  </c:pt>
                  <c:pt idx="12">
                    <c:v>100-c</c:v>
                  </c:pt>
                  <c:pt idx="13">
                    <c:v>110-c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集計!$BG$35:$BG$48</c:f>
              <c:numCache>
                <c:formatCode>#,##0_);[Red]\(#,##0\)</c:formatCode>
                <c:ptCount val="14"/>
                <c:pt idx="0">
                  <c:v>304.89876757411787</c:v>
                </c:pt>
                <c:pt idx="1">
                  <c:v>172.20431714100008</c:v>
                </c:pt>
                <c:pt idx="3">
                  <c:v>306.61819403576663</c:v>
                </c:pt>
                <c:pt idx="4">
                  <c:v>174.48580592473556</c:v>
                </c:pt>
                <c:pt idx="6">
                  <c:v>306.07883810908396</c:v>
                </c:pt>
                <c:pt idx="7">
                  <c:v>173.59741870039397</c:v>
                </c:pt>
                <c:pt idx="9">
                  <c:v>297.27530999999999</c:v>
                </c:pt>
                <c:pt idx="10">
                  <c:v>169.70501999999996</c:v>
                </c:pt>
                <c:pt idx="12">
                  <c:v>299.69999999999993</c:v>
                </c:pt>
                <c:pt idx="13">
                  <c:v>169.5583057071573</c:v>
                </c:pt>
              </c:numCache>
            </c:numRef>
          </c:val>
          <c:extLst>
            <c:ext xmlns:c16="http://schemas.microsoft.com/office/drawing/2014/chart" uri="{C3380CC4-5D6E-409C-BE32-E72D297353CC}">
              <c16:uniqueId val="{00000001-9937-1F4D-A4A1-C2860C62DE5D}"/>
            </c:ext>
          </c:extLst>
        </c:ser>
        <c:ser>
          <c:idx val="2"/>
          <c:order val="2"/>
          <c:tx>
            <c:strRef>
              <c:f>集計!$BH$15</c:f>
              <c:strCache>
                <c:ptCount val="1"/>
                <c:pt idx="0">
                  <c:v>AR1</c:v>
                </c:pt>
              </c:strCache>
            </c:strRef>
          </c:tx>
          <c:spPr>
            <a:solidFill>
              <a:schemeClr val="accent3"/>
            </a:solidFill>
            <a:ln>
              <a:noFill/>
            </a:ln>
            <a:effectLst/>
          </c:spPr>
          <c:invertIfNegative val="0"/>
          <c:cat>
            <c:multiLvlStrRef>
              <c:f>集計!$BD$35:$BE$48</c:f>
              <c:multiLvlStrCache>
                <c:ptCount val="14"/>
                <c:lvl>
                  <c:pt idx="0">
                    <c:v>100-c</c:v>
                  </c:pt>
                  <c:pt idx="1">
                    <c:v>110-c</c:v>
                  </c:pt>
                  <c:pt idx="3">
                    <c:v>100-c</c:v>
                  </c:pt>
                  <c:pt idx="4">
                    <c:v>110-c</c:v>
                  </c:pt>
                  <c:pt idx="6">
                    <c:v>100-c</c:v>
                  </c:pt>
                  <c:pt idx="7">
                    <c:v>110-c</c:v>
                  </c:pt>
                  <c:pt idx="9">
                    <c:v>100-c</c:v>
                  </c:pt>
                  <c:pt idx="10">
                    <c:v>110-c</c:v>
                  </c:pt>
                  <c:pt idx="12">
                    <c:v>100-c</c:v>
                  </c:pt>
                  <c:pt idx="13">
                    <c:v>110-c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集計!$BH$35:$BH$48</c:f>
              <c:numCache>
                <c:formatCode>#,##0_);[Red]\(#,##0\)</c:formatCode>
                <c:ptCount val="14"/>
                <c:pt idx="0">
                  <c:v>535.06266195374292</c:v>
                </c:pt>
                <c:pt idx="1">
                  <c:v>0</c:v>
                </c:pt>
                <c:pt idx="3">
                  <c:v>527</c:v>
                </c:pt>
                <c:pt idx="4">
                  <c:v>0</c:v>
                </c:pt>
                <c:pt idx="6">
                  <c:v>537.89515087165296</c:v>
                </c:pt>
                <c:pt idx="7">
                  <c:v>0</c:v>
                </c:pt>
                <c:pt idx="9">
                  <c:v>527</c:v>
                </c:pt>
                <c:pt idx="10">
                  <c:v>0</c:v>
                </c:pt>
                <c:pt idx="12">
                  <c:v>527.56200000000001</c:v>
                </c:pt>
                <c:pt idx="13">
                  <c:v>0</c:v>
                </c:pt>
              </c:numCache>
            </c:numRef>
          </c:val>
          <c:extLst>
            <c:ext xmlns:c16="http://schemas.microsoft.com/office/drawing/2014/chart" uri="{C3380CC4-5D6E-409C-BE32-E72D297353CC}">
              <c16:uniqueId val="{00000002-9937-1F4D-A4A1-C2860C62DE5D}"/>
            </c:ext>
          </c:extLst>
        </c:ser>
        <c:dLbls>
          <c:showLegendKey val="0"/>
          <c:showVal val="0"/>
          <c:showCatName val="0"/>
          <c:showSerName val="0"/>
          <c:showPercent val="0"/>
          <c:showBubbleSize val="0"/>
        </c:dLbls>
        <c:gapWidth val="150"/>
        <c:overlap val="100"/>
        <c:axId val="974220856"/>
        <c:axId val="974219680"/>
      </c:barChart>
      <c:catAx>
        <c:axId val="9742208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9680"/>
        <c:crosses val="autoZero"/>
        <c:auto val="1"/>
        <c:lblAlgn val="ctr"/>
        <c:lblOffset val="100"/>
        <c:noMultiLvlLbl val="0"/>
      </c:catAx>
      <c:valAx>
        <c:axId val="97421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製造熱量 </a:t>
                </a:r>
                <a:r>
                  <a:rPr lang="en-US" altLang="ja-JP"/>
                  <a:t>[kW]</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0856"/>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集計!$BF$15</c:f>
              <c:strCache>
                <c:ptCount val="1"/>
                <c:pt idx="0">
                  <c:v>AHP1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multiLvlStrRef>
              <c:f>集計!$BD$54:$BE$67</c:f>
              <c:multiLvlStrCache>
                <c:ptCount val="14"/>
                <c:lvl>
                  <c:pt idx="0">
                    <c:v>100-c</c:v>
                  </c:pt>
                  <c:pt idx="1">
                    <c:v>110-c</c:v>
                  </c:pt>
                  <c:pt idx="3">
                    <c:v>100-c</c:v>
                  </c:pt>
                  <c:pt idx="4">
                    <c:v>110-c</c:v>
                  </c:pt>
                  <c:pt idx="6">
                    <c:v>100-c</c:v>
                  </c:pt>
                  <c:pt idx="7">
                    <c:v>110-c</c:v>
                  </c:pt>
                  <c:pt idx="9">
                    <c:v>100-c</c:v>
                  </c:pt>
                  <c:pt idx="10">
                    <c:v>110-c</c:v>
                  </c:pt>
                  <c:pt idx="12">
                    <c:v>100-c</c:v>
                  </c:pt>
                  <c:pt idx="13">
                    <c:v>110-c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集計!$BF$54:$BF$67</c:f>
              <c:numCache>
                <c:formatCode>#,##0.00_);[Red]\(#,##0.00\)</c:formatCode>
                <c:ptCount val="14"/>
                <c:pt idx="0">
                  <c:v>1.0701617899583034</c:v>
                </c:pt>
                <c:pt idx="1">
                  <c:v>1.2462911128758223</c:v>
                </c:pt>
                <c:pt idx="3">
                  <c:v>1.0694199959879294</c:v>
                </c:pt>
                <c:pt idx="4">
                  <c:v>1.2544548808118197</c:v>
                </c:pt>
                <c:pt idx="6">
                  <c:v>1.0959443706041145</c:v>
                </c:pt>
                <c:pt idx="7">
                  <c:v>1.2642305640383977</c:v>
                </c:pt>
                <c:pt idx="9">
                  <c:v>1.0667994160471981</c:v>
                </c:pt>
                <c:pt idx="10">
                  <c:v>1.0858137336457794</c:v>
                </c:pt>
                <c:pt idx="12" formatCode="#,##0_);[Red]\(#,##0\)">
                  <c:v>1.0700173009546285</c:v>
                </c:pt>
                <c:pt idx="13" formatCode="#,##0_);[Red]\(#,##0\)">
                  <c:v>1.2438764676902412</c:v>
                </c:pt>
              </c:numCache>
            </c:numRef>
          </c:val>
          <c:smooth val="0"/>
          <c:extLst>
            <c:ext xmlns:c16="http://schemas.microsoft.com/office/drawing/2014/chart" uri="{C3380CC4-5D6E-409C-BE32-E72D297353CC}">
              <c16:uniqueId val="{00000000-21CD-FA4F-88AE-C037BB64876C}"/>
            </c:ext>
          </c:extLst>
        </c:ser>
        <c:dLbls>
          <c:showLegendKey val="0"/>
          <c:showVal val="0"/>
          <c:showCatName val="0"/>
          <c:showSerName val="0"/>
          <c:showPercent val="0"/>
          <c:showBubbleSize val="0"/>
        </c:dLbls>
        <c:marker val="1"/>
        <c:smooth val="0"/>
        <c:axId val="974209488"/>
        <c:axId val="974211840"/>
      </c:lineChart>
      <c:catAx>
        <c:axId val="97420948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1840"/>
        <c:crosses val="autoZero"/>
        <c:auto val="1"/>
        <c:lblAlgn val="ctr"/>
        <c:lblOffset val="100"/>
        <c:noMultiLvlLbl val="0"/>
      </c:catAx>
      <c:valAx>
        <c:axId val="97421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0948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集計!$BF$15</c:f>
              <c:strCache>
                <c:ptCount val="1"/>
                <c:pt idx="0">
                  <c:v>AHP1</c:v>
                </c:pt>
              </c:strCache>
            </c:strRef>
          </c:tx>
          <c:spPr>
            <a:solidFill>
              <a:srgbClr val="2C4D75"/>
            </a:solidFill>
            <a:ln>
              <a:noFill/>
            </a:ln>
            <a:effectLst/>
          </c:spPr>
          <c:invertIfNegative val="0"/>
          <c:cat>
            <c:multiLvlStrRef>
              <c:f>集計!$BD$73:$BE$91</c:f>
              <c:multiLvlStrCache>
                <c:ptCount val="19"/>
                <c:lvl>
                  <c:pt idx="0">
                    <c:v>110-c</c:v>
                  </c:pt>
                  <c:pt idx="1">
                    <c:v>111-c</c:v>
                  </c:pt>
                  <c:pt idx="2">
                    <c:v>112-c</c:v>
                  </c:pt>
                  <c:pt idx="4">
                    <c:v>110-c</c:v>
                  </c:pt>
                  <c:pt idx="5">
                    <c:v>111-c</c:v>
                  </c:pt>
                  <c:pt idx="6">
                    <c:v>112-c</c:v>
                  </c:pt>
                  <c:pt idx="8">
                    <c:v>110-c</c:v>
                  </c:pt>
                  <c:pt idx="9">
                    <c:v>111-c</c:v>
                  </c:pt>
                  <c:pt idx="10">
                    <c:v>112-c</c:v>
                  </c:pt>
                  <c:pt idx="12">
                    <c:v>110-c</c:v>
                  </c:pt>
                  <c:pt idx="13">
                    <c:v>111-c</c:v>
                  </c:pt>
                  <c:pt idx="14">
                    <c:v>112-c</c:v>
                  </c:pt>
                  <c:pt idx="16">
                    <c:v>110-c</c:v>
                  </c:pt>
                  <c:pt idx="17">
                    <c:v>111-c</c:v>
                  </c:pt>
                  <c:pt idx="18">
                    <c:v>112-c</c:v>
                  </c:pt>
                </c:lvl>
                <c:lvl>
                  <c:pt idx="0">
                    <c:v>LCEM</c:v>
                  </c:pt>
                  <c:pt idx="3">
                    <c:v> </c:v>
                  </c:pt>
                  <c:pt idx="4">
                    <c:v>ENe-ST</c:v>
                  </c:pt>
                  <c:pt idx="7">
                    <c:v> </c:v>
                  </c:pt>
                  <c:pt idx="8">
                    <c:v>EnergyPlus</c:v>
                  </c:pt>
                  <c:pt idx="11">
                    <c:v> </c:v>
                  </c:pt>
                  <c:pt idx="12">
                    <c:v>BEST</c:v>
                  </c:pt>
                  <c:pt idx="15">
                    <c:v> </c:v>
                  </c:pt>
                  <c:pt idx="16">
                    <c:v>ACSES</c:v>
                  </c:pt>
                </c:lvl>
              </c:multiLvlStrCache>
            </c:multiLvlStrRef>
          </c:cat>
          <c:val>
            <c:numRef>
              <c:f>集計!$BF$73:$BF$91</c:f>
              <c:numCache>
                <c:formatCode>#,##0.00_);[Red]\(#,##0.00\)</c:formatCode>
                <c:ptCount val="19"/>
                <c:pt idx="0">
                  <c:v>45.66583213688817</c:v>
                </c:pt>
                <c:pt idx="1">
                  <c:v>22.832916068444124</c:v>
                </c:pt>
                <c:pt idx="2">
                  <c:v>76.109720228146983</c:v>
                </c:pt>
                <c:pt idx="4">
                  <c:v>56.338112679555302</c:v>
                </c:pt>
                <c:pt idx="5">
                  <c:v>28.169056339777701</c:v>
                </c:pt>
                <c:pt idx="6">
                  <c:v>79.908891295875705</c:v>
                </c:pt>
                <c:pt idx="8">
                  <c:v>106.53702053244777</c:v>
                </c:pt>
                <c:pt idx="9">
                  <c:v>70.494759215412401</c:v>
                </c:pt>
                <c:pt idx="10">
                  <c:v>154.59336895501883</c:v>
                </c:pt>
                <c:pt idx="12">
                  <c:v>47.908228799999996</c:v>
                </c:pt>
                <c:pt idx="13">
                  <c:v>30.878004799999999</c:v>
                </c:pt>
                <c:pt idx="14">
                  <c:v>83.142121599999996</c:v>
                </c:pt>
                <c:pt idx="16" formatCode="#,##0_);[Red]\(#,##0\)">
                  <c:v>52.690969164619219</c:v>
                </c:pt>
                <c:pt idx="17" formatCode="#,##0_);[Red]\(#,##0\)">
                  <c:v>26.345484582309634</c:v>
                </c:pt>
                <c:pt idx="18" formatCode="#,##0_);[Red]\(#,##0\)">
                  <c:v>75.909451500349348</c:v>
                </c:pt>
              </c:numCache>
            </c:numRef>
          </c:val>
          <c:extLst>
            <c:ext xmlns:c16="http://schemas.microsoft.com/office/drawing/2014/chart" uri="{C3380CC4-5D6E-409C-BE32-E72D297353CC}">
              <c16:uniqueId val="{00000000-A4CD-964D-8640-C9CC628538F8}"/>
            </c:ext>
          </c:extLst>
        </c:ser>
        <c:dLbls>
          <c:showLegendKey val="0"/>
          <c:showVal val="0"/>
          <c:showCatName val="0"/>
          <c:showSerName val="0"/>
          <c:showPercent val="0"/>
          <c:showBubbleSize val="0"/>
        </c:dLbls>
        <c:gapWidth val="150"/>
        <c:axId val="974212232"/>
        <c:axId val="974212624"/>
      </c:barChart>
      <c:catAx>
        <c:axId val="97421223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2624"/>
        <c:crosses val="autoZero"/>
        <c:auto val="1"/>
        <c:lblAlgn val="ctr"/>
        <c:lblOffset val="100"/>
        <c:noMultiLvlLbl val="0"/>
      </c:catAx>
      <c:valAx>
        <c:axId val="97421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2</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223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集計!$AR$5</c:f>
              <c:strCache>
                <c:ptCount val="1"/>
                <c:pt idx="0">
                  <c:v>AHP1</c:v>
                </c:pt>
              </c:strCache>
            </c:strRef>
          </c:tx>
          <c:spPr>
            <a:solidFill>
              <a:schemeClr val="accent1"/>
            </a:solidFill>
            <a:ln>
              <a:noFill/>
            </a:ln>
            <a:effectLst/>
          </c:spPr>
          <c:invertIfNegative val="0"/>
          <c:cat>
            <c:multiLvlStrRef>
              <c:f>集計!$AP$6:$AQ$58</c:f>
              <c:multiLvlStrCache>
                <c:ptCount val="53"/>
                <c:lvl>
                  <c:pt idx="0">
                    <c:v>LCEM</c:v>
                  </c:pt>
                  <c:pt idx="1">
                    <c:v>ENe-ST</c:v>
                  </c:pt>
                  <c:pt idx="2">
                    <c:v>EnergyPlus</c:v>
                  </c:pt>
                  <c:pt idx="3">
                    <c:v>BEST</c:v>
                  </c:pt>
                  <c:pt idx="4">
                    <c:v>ACSES</c:v>
                  </c:pt>
                  <c:pt idx="6">
                    <c:v>LCEM</c:v>
                  </c:pt>
                  <c:pt idx="7">
                    <c:v>ENe-ST</c:v>
                  </c:pt>
                  <c:pt idx="8">
                    <c:v>EnergyPlus</c:v>
                  </c:pt>
                  <c:pt idx="9">
                    <c:v>BEST</c:v>
                  </c:pt>
                  <c:pt idx="10">
                    <c:v>ACSES</c:v>
                  </c:pt>
                  <c:pt idx="12">
                    <c:v>LCEM</c:v>
                  </c:pt>
                  <c:pt idx="13">
                    <c:v>ENe-ST</c:v>
                  </c:pt>
                  <c:pt idx="14">
                    <c:v>EnergyPlus</c:v>
                  </c:pt>
                  <c:pt idx="15">
                    <c:v>BEST</c:v>
                  </c:pt>
                  <c:pt idx="16">
                    <c:v>ACSES</c:v>
                  </c:pt>
                  <c:pt idx="18">
                    <c:v>LCEM</c:v>
                  </c:pt>
                  <c:pt idx="19">
                    <c:v>ENe-ST</c:v>
                  </c:pt>
                  <c:pt idx="20">
                    <c:v>EnergyPlus</c:v>
                  </c:pt>
                  <c:pt idx="21">
                    <c:v>BEST</c:v>
                  </c:pt>
                  <c:pt idx="22">
                    <c:v>ACSES</c:v>
                  </c:pt>
                  <c:pt idx="24">
                    <c:v>LCEM</c:v>
                  </c:pt>
                  <c:pt idx="25">
                    <c:v>ENe-ST</c:v>
                  </c:pt>
                  <c:pt idx="26">
                    <c:v>EnergyPlus</c:v>
                  </c:pt>
                  <c:pt idx="27">
                    <c:v>BEST</c:v>
                  </c:pt>
                  <c:pt idx="28">
                    <c:v>ACSES</c:v>
                  </c:pt>
                  <c:pt idx="30">
                    <c:v>LCEM</c:v>
                  </c:pt>
                  <c:pt idx="31">
                    <c:v>ENe-ST</c:v>
                  </c:pt>
                  <c:pt idx="32">
                    <c:v>EnergyPlus</c:v>
                  </c:pt>
                  <c:pt idx="33">
                    <c:v>BEST</c:v>
                  </c:pt>
                  <c:pt idx="34">
                    <c:v>ACSES</c:v>
                  </c:pt>
                  <c:pt idx="36">
                    <c:v>LCEM</c:v>
                  </c:pt>
                  <c:pt idx="37">
                    <c:v>ENe-ST</c:v>
                  </c:pt>
                  <c:pt idx="38">
                    <c:v>EnergyPlus</c:v>
                  </c:pt>
                  <c:pt idx="39">
                    <c:v>BEST</c:v>
                  </c:pt>
                  <c:pt idx="40">
                    <c:v>ACSES</c:v>
                  </c:pt>
                  <c:pt idx="42">
                    <c:v>LCEM</c:v>
                  </c:pt>
                  <c:pt idx="43">
                    <c:v>ENe-ST</c:v>
                  </c:pt>
                  <c:pt idx="44">
                    <c:v>EnergyPlus</c:v>
                  </c:pt>
                  <c:pt idx="45">
                    <c:v>BEST</c:v>
                  </c:pt>
                  <c:pt idx="46">
                    <c:v>ACSES</c:v>
                  </c:pt>
                  <c:pt idx="48">
                    <c:v>LCEM</c:v>
                  </c:pt>
                  <c:pt idx="49">
                    <c:v>ENe-ST</c:v>
                  </c:pt>
                  <c:pt idx="50">
                    <c:v>EnergyPlus</c:v>
                  </c:pt>
                  <c:pt idx="51">
                    <c:v>BEST</c:v>
                  </c:pt>
                  <c:pt idx="52">
                    <c:v>ACSES</c:v>
                  </c:pt>
                </c:lvl>
                <c:lvl>
                  <c:pt idx="0">
                    <c:v>100-c</c:v>
                  </c:pt>
                  <c:pt idx="5">
                    <c:v> </c:v>
                  </c:pt>
                  <c:pt idx="6">
                    <c:v>101-c</c:v>
                  </c:pt>
                  <c:pt idx="11">
                    <c:v> </c:v>
                  </c:pt>
                  <c:pt idx="12">
                    <c:v>110-c</c:v>
                  </c:pt>
                  <c:pt idx="17">
                    <c:v> </c:v>
                  </c:pt>
                  <c:pt idx="18">
                    <c:v>111-c</c:v>
                  </c:pt>
                  <c:pt idx="23">
                    <c:v> </c:v>
                  </c:pt>
                  <c:pt idx="24">
                    <c:v>112-c</c:v>
                  </c:pt>
                  <c:pt idx="29">
                    <c:v> </c:v>
                  </c:pt>
                  <c:pt idx="30">
                    <c:v>120-c</c:v>
                  </c:pt>
                  <c:pt idx="35">
                    <c:v> </c:v>
                  </c:pt>
                  <c:pt idx="36">
                    <c:v>130-c</c:v>
                  </c:pt>
                  <c:pt idx="41">
                    <c:v> </c:v>
                  </c:pt>
                  <c:pt idx="42">
                    <c:v>140-c</c:v>
                  </c:pt>
                  <c:pt idx="47">
                    <c:v> </c:v>
                  </c:pt>
                  <c:pt idx="48">
                    <c:v>150-c</c:v>
                  </c:pt>
                </c:lvl>
              </c:multiLvlStrCache>
            </c:multiLvlStrRef>
          </c:cat>
          <c:val>
            <c:numRef>
              <c:f>集計!$AR$6:$AR$58</c:f>
              <c:numCache>
                <c:formatCode>#,##0_);[Red]\(#,##0\)</c:formatCode>
                <c:ptCount val="53"/>
                <c:pt idx="0">
                  <c:v>304.89876757411787</c:v>
                </c:pt>
                <c:pt idx="1">
                  <c:v>306.61819403576663</c:v>
                </c:pt>
                <c:pt idx="2">
                  <c:v>306.07883810908396</c:v>
                </c:pt>
                <c:pt idx="3">
                  <c:v>297.27530999999999</c:v>
                </c:pt>
                <c:pt idx="4">
                  <c:v>299.69999999999993</c:v>
                </c:pt>
                <c:pt idx="6">
                  <c:v>304.89883305152421</c:v>
                </c:pt>
                <c:pt idx="7">
                  <c:v>306.61819403576663</c:v>
                </c:pt>
                <c:pt idx="8">
                  <c:v>306.07883810908396</c:v>
                </c:pt>
                <c:pt idx="9">
                  <c:v>300.58875</c:v>
                </c:pt>
                <c:pt idx="10">
                  <c:v>300.0683333333335</c:v>
                </c:pt>
                <c:pt idx="12">
                  <c:v>172.20431714100008</c:v>
                </c:pt>
                <c:pt idx="13">
                  <c:v>174.48580592473556</c:v>
                </c:pt>
                <c:pt idx="14">
                  <c:v>173.59741870039397</c:v>
                </c:pt>
                <c:pt idx="15">
                  <c:v>169.70501999999996</c:v>
                </c:pt>
                <c:pt idx="16">
                  <c:v>169.5583057071573</c:v>
                </c:pt>
                <c:pt idx="18">
                  <c:v>171.03457143120963</c:v>
                </c:pt>
                <c:pt idx="19">
                  <c:v>173.30744491363669</c:v>
                </c:pt>
                <c:pt idx="20">
                  <c:v>171.759685947874</c:v>
                </c:pt>
                <c:pt idx="21">
                  <c:v>169.70501999999996</c:v>
                </c:pt>
                <c:pt idx="22">
                  <c:v>169.81899276316742</c:v>
                </c:pt>
                <c:pt idx="24">
                  <c:v>173.76436767789463</c:v>
                </c:pt>
                <c:pt idx="25">
                  <c:v>175.59036347448111</c:v>
                </c:pt>
                <c:pt idx="26">
                  <c:v>175.86824886909</c:v>
                </c:pt>
                <c:pt idx="27">
                  <c:v>90.588630000000009</c:v>
                </c:pt>
                <c:pt idx="28">
                  <c:v>90.266600446934632</c:v>
                </c:pt>
                <c:pt idx="30">
                  <c:v>91.993777354219475</c:v>
                </c:pt>
                <c:pt idx="31">
                  <c:v>94.490744648193328</c:v>
                </c:pt>
                <c:pt idx="32">
                  <c:v>92.38375978289659</c:v>
                </c:pt>
                <c:pt idx="33">
                  <c:v>90.588750000000005</c:v>
                </c:pt>
                <c:pt idx="34">
                  <c:v>90.365040625708403</c:v>
                </c:pt>
                <c:pt idx="36">
                  <c:v>172.20431714100008</c:v>
                </c:pt>
                <c:pt idx="37">
                  <c:v>174.48580592473556</c:v>
                </c:pt>
                <c:pt idx="38">
                  <c:v>173.61364207480099</c:v>
                </c:pt>
                <c:pt idx="39">
                  <c:v>169.70501999999996</c:v>
                </c:pt>
                <c:pt idx="40">
                  <c:v>169.55830570715733</c:v>
                </c:pt>
                <c:pt idx="42">
                  <c:v>171.59057763596888</c:v>
                </c:pt>
                <c:pt idx="43">
                  <c:v>172.01322890273028</c:v>
                </c:pt>
                <c:pt idx="44">
                  <c:v>172.17255995822597</c:v>
                </c:pt>
                <c:pt idx="45">
                  <c:v>181.46242000000001</c:v>
                </c:pt>
                <c:pt idx="46" formatCode="General">
                  <c:v>169.15480000000008</c:v>
                </c:pt>
                <c:pt idx="48">
                  <c:v>170.70163809548092</c:v>
                </c:pt>
                <c:pt idx="49">
                  <c:v>172.87149070731417</c:v>
                </c:pt>
                <c:pt idx="50">
                  <c:v>172.431309129006</c:v>
                </c:pt>
                <c:pt idx="51">
                  <c:v>169.70501999999996</c:v>
                </c:pt>
                <c:pt idx="52">
                  <c:v>169.5583057071573</c:v>
                </c:pt>
              </c:numCache>
            </c:numRef>
          </c:val>
          <c:extLst>
            <c:ext xmlns:c16="http://schemas.microsoft.com/office/drawing/2014/chart" uri="{C3380CC4-5D6E-409C-BE32-E72D297353CC}">
              <c16:uniqueId val="{00000000-D9E2-4BD7-B8DA-ED35A5459775}"/>
            </c:ext>
          </c:extLst>
        </c:ser>
        <c:ser>
          <c:idx val="1"/>
          <c:order val="1"/>
          <c:tx>
            <c:strRef>
              <c:f>集計!$AS$5</c:f>
              <c:strCache>
                <c:ptCount val="1"/>
                <c:pt idx="0">
                  <c:v>AHP2</c:v>
                </c:pt>
              </c:strCache>
            </c:strRef>
          </c:tx>
          <c:spPr>
            <a:solidFill>
              <a:schemeClr val="accent2"/>
            </a:solidFill>
            <a:ln>
              <a:noFill/>
            </a:ln>
            <a:effectLst/>
          </c:spPr>
          <c:invertIfNegative val="0"/>
          <c:cat>
            <c:multiLvlStrRef>
              <c:f>集計!$AP$6:$AQ$58</c:f>
              <c:multiLvlStrCache>
                <c:ptCount val="53"/>
                <c:lvl>
                  <c:pt idx="0">
                    <c:v>LCEM</c:v>
                  </c:pt>
                  <c:pt idx="1">
                    <c:v>ENe-ST</c:v>
                  </c:pt>
                  <c:pt idx="2">
                    <c:v>EnergyPlus</c:v>
                  </c:pt>
                  <c:pt idx="3">
                    <c:v>BEST</c:v>
                  </c:pt>
                  <c:pt idx="4">
                    <c:v>ACSES</c:v>
                  </c:pt>
                  <c:pt idx="6">
                    <c:v>LCEM</c:v>
                  </c:pt>
                  <c:pt idx="7">
                    <c:v>ENe-ST</c:v>
                  </c:pt>
                  <c:pt idx="8">
                    <c:v>EnergyPlus</c:v>
                  </c:pt>
                  <c:pt idx="9">
                    <c:v>BEST</c:v>
                  </c:pt>
                  <c:pt idx="10">
                    <c:v>ACSES</c:v>
                  </c:pt>
                  <c:pt idx="12">
                    <c:v>LCEM</c:v>
                  </c:pt>
                  <c:pt idx="13">
                    <c:v>ENe-ST</c:v>
                  </c:pt>
                  <c:pt idx="14">
                    <c:v>EnergyPlus</c:v>
                  </c:pt>
                  <c:pt idx="15">
                    <c:v>BEST</c:v>
                  </c:pt>
                  <c:pt idx="16">
                    <c:v>ACSES</c:v>
                  </c:pt>
                  <c:pt idx="18">
                    <c:v>LCEM</c:v>
                  </c:pt>
                  <c:pt idx="19">
                    <c:v>ENe-ST</c:v>
                  </c:pt>
                  <c:pt idx="20">
                    <c:v>EnergyPlus</c:v>
                  </c:pt>
                  <c:pt idx="21">
                    <c:v>BEST</c:v>
                  </c:pt>
                  <c:pt idx="22">
                    <c:v>ACSES</c:v>
                  </c:pt>
                  <c:pt idx="24">
                    <c:v>LCEM</c:v>
                  </c:pt>
                  <c:pt idx="25">
                    <c:v>ENe-ST</c:v>
                  </c:pt>
                  <c:pt idx="26">
                    <c:v>EnergyPlus</c:v>
                  </c:pt>
                  <c:pt idx="27">
                    <c:v>BEST</c:v>
                  </c:pt>
                  <c:pt idx="28">
                    <c:v>ACSES</c:v>
                  </c:pt>
                  <c:pt idx="30">
                    <c:v>LCEM</c:v>
                  </c:pt>
                  <c:pt idx="31">
                    <c:v>ENe-ST</c:v>
                  </c:pt>
                  <c:pt idx="32">
                    <c:v>EnergyPlus</c:v>
                  </c:pt>
                  <c:pt idx="33">
                    <c:v>BEST</c:v>
                  </c:pt>
                  <c:pt idx="34">
                    <c:v>ACSES</c:v>
                  </c:pt>
                  <c:pt idx="36">
                    <c:v>LCEM</c:v>
                  </c:pt>
                  <c:pt idx="37">
                    <c:v>ENe-ST</c:v>
                  </c:pt>
                  <c:pt idx="38">
                    <c:v>EnergyPlus</c:v>
                  </c:pt>
                  <c:pt idx="39">
                    <c:v>BEST</c:v>
                  </c:pt>
                  <c:pt idx="40">
                    <c:v>ACSES</c:v>
                  </c:pt>
                  <c:pt idx="42">
                    <c:v>LCEM</c:v>
                  </c:pt>
                  <c:pt idx="43">
                    <c:v>ENe-ST</c:v>
                  </c:pt>
                  <c:pt idx="44">
                    <c:v>EnergyPlus</c:v>
                  </c:pt>
                  <c:pt idx="45">
                    <c:v>BEST</c:v>
                  </c:pt>
                  <c:pt idx="46">
                    <c:v>ACSES</c:v>
                  </c:pt>
                  <c:pt idx="48">
                    <c:v>LCEM</c:v>
                  </c:pt>
                  <c:pt idx="49">
                    <c:v>ENe-ST</c:v>
                  </c:pt>
                  <c:pt idx="50">
                    <c:v>EnergyPlus</c:v>
                  </c:pt>
                  <c:pt idx="51">
                    <c:v>BEST</c:v>
                  </c:pt>
                  <c:pt idx="52">
                    <c:v>ACSES</c:v>
                  </c:pt>
                </c:lvl>
                <c:lvl>
                  <c:pt idx="0">
                    <c:v>100-c</c:v>
                  </c:pt>
                  <c:pt idx="5">
                    <c:v> </c:v>
                  </c:pt>
                  <c:pt idx="6">
                    <c:v>101-c</c:v>
                  </c:pt>
                  <c:pt idx="11">
                    <c:v> </c:v>
                  </c:pt>
                  <c:pt idx="12">
                    <c:v>110-c</c:v>
                  </c:pt>
                  <c:pt idx="17">
                    <c:v> </c:v>
                  </c:pt>
                  <c:pt idx="18">
                    <c:v>111-c</c:v>
                  </c:pt>
                  <c:pt idx="23">
                    <c:v> </c:v>
                  </c:pt>
                  <c:pt idx="24">
                    <c:v>112-c</c:v>
                  </c:pt>
                  <c:pt idx="29">
                    <c:v> </c:v>
                  </c:pt>
                  <c:pt idx="30">
                    <c:v>120-c</c:v>
                  </c:pt>
                  <c:pt idx="35">
                    <c:v> </c:v>
                  </c:pt>
                  <c:pt idx="36">
                    <c:v>130-c</c:v>
                  </c:pt>
                  <c:pt idx="41">
                    <c:v> </c:v>
                  </c:pt>
                  <c:pt idx="42">
                    <c:v>140-c</c:v>
                  </c:pt>
                  <c:pt idx="47">
                    <c:v> </c:v>
                  </c:pt>
                  <c:pt idx="48">
                    <c:v>150-c</c:v>
                  </c:pt>
                </c:lvl>
              </c:multiLvlStrCache>
            </c:multiLvlStrRef>
          </c:cat>
          <c:val>
            <c:numRef>
              <c:f>集計!$AS$6:$AS$58</c:f>
              <c:numCache>
                <c:formatCode>#,##0_);[Red]\(#,##0\)</c:formatCode>
                <c:ptCount val="53"/>
                <c:pt idx="0">
                  <c:v>304.89876757411787</c:v>
                </c:pt>
                <c:pt idx="1">
                  <c:v>306.61819403576663</c:v>
                </c:pt>
                <c:pt idx="2">
                  <c:v>306.07883810908396</c:v>
                </c:pt>
                <c:pt idx="3">
                  <c:v>297.27530999999999</c:v>
                </c:pt>
                <c:pt idx="4">
                  <c:v>299.69999999999993</c:v>
                </c:pt>
                <c:pt idx="6">
                  <c:v>304.89883305152421</c:v>
                </c:pt>
                <c:pt idx="7">
                  <c:v>306.61819403576663</c:v>
                </c:pt>
                <c:pt idx="8">
                  <c:v>306.07883810908396</c:v>
                </c:pt>
                <c:pt idx="9">
                  <c:v>300.58875</c:v>
                </c:pt>
                <c:pt idx="10">
                  <c:v>300.0683333333335</c:v>
                </c:pt>
                <c:pt idx="12">
                  <c:v>172.20431714100008</c:v>
                </c:pt>
                <c:pt idx="13">
                  <c:v>174.48580592473556</c:v>
                </c:pt>
                <c:pt idx="14">
                  <c:v>173.59741870039397</c:v>
                </c:pt>
                <c:pt idx="15">
                  <c:v>169.70501999999996</c:v>
                </c:pt>
                <c:pt idx="16">
                  <c:v>169.5583057071573</c:v>
                </c:pt>
                <c:pt idx="18">
                  <c:v>171.03457143120963</c:v>
                </c:pt>
                <c:pt idx="19">
                  <c:v>173.30744491363669</c:v>
                </c:pt>
                <c:pt idx="20">
                  <c:v>171.759685947874</c:v>
                </c:pt>
                <c:pt idx="21">
                  <c:v>169.70501999999996</c:v>
                </c:pt>
                <c:pt idx="22">
                  <c:v>169.81899276316742</c:v>
                </c:pt>
                <c:pt idx="24">
                  <c:v>173.76436767789463</c:v>
                </c:pt>
                <c:pt idx="25">
                  <c:v>175.59036347448111</c:v>
                </c:pt>
                <c:pt idx="26">
                  <c:v>175.86824886909</c:v>
                </c:pt>
                <c:pt idx="27">
                  <c:v>90.588630000000009</c:v>
                </c:pt>
                <c:pt idx="28">
                  <c:v>90.266600446934632</c:v>
                </c:pt>
                <c:pt idx="30">
                  <c:v>91.993777354219475</c:v>
                </c:pt>
                <c:pt idx="31">
                  <c:v>94.490744648193328</c:v>
                </c:pt>
                <c:pt idx="32">
                  <c:v>92.38375978289659</c:v>
                </c:pt>
                <c:pt idx="33">
                  <c:v>90.588750000000005</c:v>
                </c:pt>
                <c:pt idx="34">
                  <c:v>90.365040625708403</c:v>
                </c:pt>
                <c:pt idx="36">
                  <c:v>172.20431714100008</c:v>
                </c:pt>
                <c:pt idx="37">
                  <c:v>174.48580592473556</c:v>
                </c:pt>
                <c:pt idx="38">
                  <c:v>173.61364207480099</c:v>
                </c:pt>
                <c:pt idx="39">
                  <c:v>169.70501999999996</c:v>
                </c:pt>
                <c:pt idx="40">
                  <c:v>169.55830570715733</c:v>
                </c:pt>
                <c:pt idx="42">
                  <c:v>171.59057763596888</c:v>
                </c:pt>
                <c:pt idx="43">
                  <c:v>172.01322890273028</c:v>
                </c:pt>
                <c:pt idx="44">
                  <c:v>172.17255995822597</c:v>
                </c:pt>
                <c:pt idx="45">
                  <c:v>157.74776000000003</c:v>
                </c:pt>
                <c:pt idx="46" formatCode="General">
                  <c:v>169.15480000000008</c:v>
                </c:pt>
                <c:pt idx="48">
                  <c:v>170.70163809548092</c:v>
                </c:pt>
                <c:pt idx="49">
                  <c:v>172.87149070731417</c:v>
                </c:pt>
                <c:pt idx="50">
                  <c:v>172.431309129006</c:v>
                </c:pt>
                <c:pt idx="51">
                  <c:v>169.70501999999996</c:v>
                </c:pt>
                <c:pt idx="52">
                  <c:v>169.5583057071573</c:v>
                </c:pt>
              </c:numCache>
            </c:numRef>
          </c:val>
          <c:extLst>
            <c:ext xmlns:c16="http://schemas.microsoft.com/office/drawing/2014/chart" uri="{C3380CC4-5D6E-409C-BE32-E72D297353CC}">
              <c16:uniqueId val="{00000001-D9E2-4BD7-B8DA-ED35A5459775}"/>
            </c:ext>
          </c:extLst>
        </c:ser>
        <c:ser>
          <c:idx val="2"/>
          <c:order val="2"/>
          <c:tx>
            <c:strRef>
              <c:f>集計!$AT$5</c:f>
              <c:strCache>
                <c:ptCount val="1"/>
                <c:pt idx="0">
                  <c:v>AR1</c:v>
                </c:pt>
              </c:strCache>
            </c:strRef>
          </c:tx>
          <c:spPr>
            <a:solidFill>
              <a:schemeClr val="accent3"/>
            </a:solidFill>
            <a:ln>
              <a:noFill/>
            </a:ln>
            <a:effectLst/>
          </c:spPr>
          <c:invertIfNegative val="0"/>
          <c:cat>
            <c:multiLvlStrRef>
              <c:f>集計!$AP$6:$AQ$58</c:f>
              <c:multiLvlStrCache>
                <c:ptCount val="53"/>
                <c:lvl>
                  <c:pt idx="0">
                    <c:v>LCEM</c:v>
                  </c:pt>
                  <c:pt idx="1">
                    <c:v>ENe-ST</c:v>
                  </c:pt>
                  <c:pt idx="2">
                    <c:v>EnergyPlus</c:v>
                  </c:pt>
                  <c:pt idx="3">
                    <c:v>BEST</c:v>
                  </c:pt>
                  <c:pt idx="4">
                    <c:v>ACSES</c:v>
                  </c:pt>
                  <c:pt idx="6">
                    <c:v>LCEM</c:v>
                  </c:pt>
                  <c:pt idx="7">
                    <c:v>ENe-ST</c:v>
                  </c:pt>
                  <c:pt idx="8">
                    <c:v>EnergyPlus</c:v>
                  </c:pt>
                  <c:pt idx="9">
                    <c:v>BEST</c:v>
                  </c:pt>
                  <c:pt idx="10">
                    <c:v>ACSES</c:v>
                  </c:pt>
                  <c:pt idx="12">
                    <c:v>LCEM</c:v>
                  </c:pt>
                  <c:pt idx="13">
                    <c:v>ENe-ST</c:v>
                  </c:pt>
                  <c:pt idx="14">
                    <c:v>EnergyPlus</c:v>
                  </c:pt>
                  <c:pt idx="15">
                    <c:v>BEST</c:v>
                  </c:pt>
                  <c:pt idx="16">
                    <c:v>ACSES</c:v>
                  </c:pt>
                  <c:pt idx="18">
                    <c:v>LCEM</c:v>
                  </c:pt>
                  <c:pt idx="19">
                    <c:v>ENe-ST</c:v>
                  </c:pt>
                  <c:pt idx="20">
                    <c:v>EnergyPlus</c:v>
                  </c:pt>
                  <c:pt idx="21">
                    <c:v>BEST</c:v>
                  </c:pt>
                  <c:pt idx="22">
                    <c:v>ACSES</c:v>
                  </c:pt>
                  <c:pt idx="24">
                    <c:v>LCEM</c:v>
                  </c:pt>
                  <c:pt idx="25">
                    <c:v>ENe-ST</c:v>
                  </c:pt>
                  <c:pt idx="26">
                    <c:v>EnergyPlus</c:v>
                  </c:pt>
                  <c:pt idx="27">
                    <c:v>BEST</c:v>
                  </c:pt>
                  <c:pt idx="28">
                    <c:v>ACSES</c:v>
                  </c:pt>
                  <c:pt idx="30">
                    <c:v>LCEM</c:v>
                  </c:pt>
                  <c:pt idx="31">
                    <c:v>ENe-ST</c:v>
                  </c:pt>
                  <c:pt idx="32">
                    <c:v>EnergyPlus</c:v>
                  </c:pt>
                  <c:pt idx="33">
                    <c:v>BEST</c:v>
                  </c:pt>
                  <c:pt idx="34">
                    <c:v>ACSES</c:v>
                  </c:pt>
                  <c:pt idx="36">
                    <c:v>LCEM</c:v>
                  </c:pt>
                  <c:pt idx="37">
                    <c:v>ENe-ST</c:v>
                  </c:pt>
                  <c:pt idx="38">
                    <c:v>EnergyPlus</c:v>
                  </c:pt>
                  <c:pt idx="39">
                    <c:v>BEST</c:v>
                  </c:pt>
                  <c:pt idx="40">
                    <c:v>ACSES</c:v>
                  </c:pt>
                  <c:pt idx="42">
                    <c:v>LCEM</c:v>
                  </c:pt>
                  <c:pt idx="43">
                    <c:v>ENe-ST</c:v>
                  </c:pt>
                  <c:pt idx="44">
                    <c:v>EnergyPlus</c:v>
                  </c:pt>
                  <c:pt idx="45">
                    <c:v>BEST</c:v>
                  </c:pt>
                  <c:pt idx="46">
                    <c:v>ACSES</c:v>
                  </c:pt>
                  <c:pt idx="48">
                    <c:v>LCEM</c:v>
                  </c:pt>
                  <c:pt idx="49">
                    <c:v>ENe-ST</c:v>
                  </c:pt>
                  <c:pt idx="50">
                    <c:v>EnergyPlus</c:v>
                  </c:pt>
                  <c:pt idx="51">
                    <c:v>BEST</c:v>
                  </c:pt>
                  <c:pt idx="52">
                    <c:v>ACSES</c:v>
                  </c:pt>
                </c:lvl>
                <c:lvl>
                  <c:pt idx="0">
                    <c:v>100-c</c:v>
                  </c:pt>
                  <c:pt idx="5">
                    <c:v> </c:v>
                  </c:pt>
                  <c:pt idx="6">
                    <c:v>101-c</c:v>
                  </c:pt>
                  <c:pt idx="11">
                    <c:v> </c:v>
                  </c:pt>
                  <c:pt idx="12">
                    <c:v>110-c</c:v>
                  </c:pt>
                  <c:pt idx="17">
                    <c:v> </c:v>
                  </c:pt>
                  <c:pt idx="18">
                    <c:v>111-c</c:v>
                  </c:pt>
                  <c:pt idx="23">
                    <c:v> </c:v>
                  </c:pt>
                  <c:pt idx="24">
                    <c:v>112-c</c:v>
                  </c:pt>
                  <c:pt idx="29">
                    <c:v> </c:v>
                  </c:pt>
                  <c:pt idx="30">
                    <c:v>120-c</c:v>
                  </c:pt>
                  <c:pt idx="35">
                    <c:v> </c:v>
                  </c:pt>
                  <c:pt idx="36">
                    <c:v>130-c</c:v>
                  </c:pt>
                  <c:pt idx="41">
                    <c:v> </c:v>
                  </c:pt>
                  <c:pt idx="42">
                    <c:v>140-c</c:v>
                  </c:pt>
                  <c:pt idx="47">
                    <c:v> </c:v>
                  </c:pt>
                  <c:pt idx="48">
                    <c:v>150-c</c:v>
                  </c:pt>
                </c:lvl>
              </c:multiLvlStrCache>
            </c:multiLvlStrRef>
          </c:cat>
          <c:val>
            <c:numRef>
              <c:f>集計!$AT$6:$AT$58</c:f>
              <c:numCache>
                <c:formatCode>#,##0_);[Red]\(#,##0\)</c:formatCode>
                <c:ptCount val="53"/>
                <c:pt idx="0">
                  <c:v>535.06266195374292</c:v>
                </c:pt>
                <c:pt idx="1">
                  <c:v>527</c:v>
                </c:pt>
                <c:pt idx="2">
                  <c:v>537.89515087165296</c:v>
                </c:pt>
                <c:pt idx="3">
                  <c:v>527</c:v>
                </c:pt>
                <c:pt idx="4">
                  <c:v>527.56200000000001</c:v>
                </c:pt>
                <c:pt idx="6">
                  <c:v>535.06277690587751</c:v>
                </c:pt>
                <c:pt idx="7">
                  <c:v>527</c:v>
                </c:pt>
                <c:pt idx="8">
                  <c:v>537.89515087165296</c:v>
                </c:pt>
                <c:pt idx="9">
                  <c:v>527</c:v>
                </c:pt>
                <c:pt idx="10">
                  <c:v>527.56200000000001</c:v>
                </c:pt>
                <c:pt idx="12">
                  <c:v>0</c:v>
                </c:pt>
                <c:pt idx="13">
                  <c:v>0</c:v>
                </c:pt>
                <c:pt idx="14">
                  <c:v>0</c:v>
                </c:pt>
                <c:pt idx="15">
                  <c:v>0</c:v>
                </c:pt>
                <c:pt idx="16">
                  <c:v>0</c:v>
                </c:pt>
                <c:pt idx="18">
                  <c:v>0</c:v>
                </c:pt>
                <c:pt idx="19">
                  <c:v>0</c:v>
                </c:pt>
                <c:pt idx="20">
                  <c:v>0</c:v>
                </c:pt>
                <c:pt idx="21">
                  <c:v>0</c:v>
                </c:pt>
                <c:pt idx="22">
                  <c:v>0</c:v>
                </c:pt>
                <c:pt idx="24">
                  <c:v>0</c:v>
                </c:pt>
                <c:pt idx="25">
                  <c:v>0</c:v>
                </c:pt>
                <c:pt idx="26">
                  <c:v>0</c:v>
                </c:pt>
                <c:pt idx="27">
                  <c:v>159.11386999999999</c:v>
                </c:pt>
                <c:pt idx="28">
                  <c:v>158.70127892530826</c:v>
                </c:pt>
                <c:pt idx="30">
                  <c:v>161.28666112368924</c:v>
                </c:pt>
                <c:pt idx="31">
                  <c:v>165.98776217808719</c:v>
                </c:pt>
                <c:pt idx="32">
                  <c:v>162.42731783499497</c:v>
                </c:pt>
                <c:pt idx="33">
                  <c:v>159.11407</c:v>
                </c:pt>
                <c:pt idx="34">
                  <c:v>158.87435049543151</c:v>
                </c:pt>
                <c:pt idx="36">
                  <c:v>0</c:v>
                </c:pt>
                <c:pt idx="37">
                  <c:v>0</c:v>
                </c:pt>
                <c:pt idx="38">
                  <c:v>0</c:v>
                </c:pt>
                <c:pt idx="39">
                  <c:v>0</c:v>
                </c:pt>
                <c:pt idx="40">
                  <c:v>0</c:v>
                </c:pt>
                <c:pt idx="42">
                  <c:v>0</c:v>
                </c:pt>
                <c:pt idx="43">
                  <c:v>0</c:v>
                </c:pt>
                <c:pt idx="44">
                  <c:v>0</c:v>
                </c:pt>
                <c:pt idx="45">
                  <c:v>0</c:v>
                </c:pt>
                <c:pt idx="46" formatCode="General">
                  <c:v>0</c:v>
                </c:pt>
                <c:pt idx="48">
                  <c:v>0</c:v>
                </c:pt>
                <c:pt idx="49">
                  <c:v>0</c:v>
                </c:pt>
                <c:pt idx="50">
                  <c:v>0</c:v>
                </c:pt>
                <c:pt idx="51">
                  <c:v>0</c:v>
                </c:pt>
                <c:pt idx="52">
                  <c:v>0</c:v>
                </c:pt>
              </c:numCache>
            </c:numRef>
          </c:val>
          <c:extLst>
            <c:ext xmlns:c16="http://schemas.microsoft.com/office/drawing/2014/chart" uri="{C3380CC4-5D6E-409C-BE32-E72D297353CC}">
              <c16:uniqueId val="{00000002-D9E2-4BD7-B8DA-ED35A5459775}"/>
            </c:ext>
          </c:extLst>
        </c:ser>
        <c:dLbls>
          <c:showLegendKey val="0"/>
          <c:showVal val="0"/>
          <c:showCatName val="0"/>
          <c:showSerName val="0"/>
          <c:showPercent val="0"/>
          <c:showBubbleSize val="0"/>
        </c:dLbls>
        <c:gapWidth val="50"/>
        <c:overlap val="100"/>
        <c:axId val="193257872"/>
        <c:axId val="126123528"/>
      </c:barChart>
      <c:catAx>
        <c:axId val="193257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26123528"/>
        <c:crosses val="autoZero"/>
        <c:auto val="1"/>
        <c:lblAlgn val="ctr"/>
        <c:lblOffset val="100"/>
        <c:noMultiLvlLbl val="0"/>
      </c:catAx>
      <c:valAx>
        <c:axId val="126123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[kW]</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9325787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集計!$BF$15</c:f>
              <c:strCache>
                <c:ptCount val="1"/>
                <c:pt idx="0">
                  <c:v>AHP1</c:v>
                </c:pt>
              </c:strCache>
            </c:strRef>
          </c:tx>
          <c:spPr>
            <a:solidFill>
              <a:srgbClr val="772C2A"/>
            </a:solidFill>
            <a:ln>
              <a:noFill/>
            </a:ln>
            <a:effectLst/>
          </c:spPr>
          <c:invertIfNegative val="0"/>
          <c:cat>
            <c:multiLvlStrRef>
              <c:f>集計!$BD$121:$BE$139</c:f>
              <c:multiLvlStrCache>
                <c:ptCount val="19"/>
                <c:lvl>
                  <c:pt idx="0">
                    <c:v>110-c</c:v>
                  </c:pt>
                  <c:pt idx="1">
                    <c:v>111-c</c:v>
                  </c:pt>
                  <c:pt idx="2">
                    <c:v>112-c</c:v>
                  </c:pt>
                  <c:pt idx="4">
                    <c:v>110-c</c:v>
                  </c:pt>
                  <c:pt idx="5">
                    <c:v>111-c</c:v>
                  </c:pt>
                  <c:pt idx="6">
                    <c:v>112-c</c:v>
                  </c:pt>
                  <c:pt idx="8">
                    <c:v>110-c</c:v>
                  </c:pt>
                  <c:pt idx="9">
                    <c:v>111-c</c:v>
                  </c:pt>
                  <c:pt idx="10">
                    <c:v>112-c</c:v>
                  </c:pt>
                  <c:pt idx="12">
                    <c:v>110-c</c:v>
                  </c:pt>
                  <c:pt idx="13">
                    <c:v>111-c</c:v>
                  </c:pt>
                  <c:pt idx="14">
                    <c:v>112-c</c:v>
                  </c:pt>
                  <c:pt idx="16">
                    <c:v>110-c</c:v>
                  </c:pt>
                  <c:pt idx="17">
                    <c:v>111-c</c:v>
                  </c:pt>
                  <c:pt idx="18">
                    <c:v>112-c</c:v>
                  </c:pt>
                </c:lvl>
                <c:lvl>
                  <c:pt idx="0">
                    <c:v>LCEM</c:v>
                  </c:pt>
                  <c:pt idx="3">
                    <c:v> </c:v>
                  </c:pt>
                  <c:pt idx="4">
                    <c:v>ENe-ST</c:v>
                  </c:pt>
                  <c:pt idx="7">
                    <c:v> </c:v>
                  </c:pt>
                  <c:pt idx="8">
                    <c:v>EnergyPlus</c:v>
                  </c:pt>
                  <c:pt idx="11">
                    <c:v> </c:v>
                  </c:pt>
                  <c:pt idx="12">
                    <c:v>BEST</c:v>
                  </c:pt>
                  <c:pt idx="15">
                    <c:v> </c:v>
                  </c:pt>
                  <c:pt idx="16">
                    <c:v>ACSES</c:v>
                  </c:pt>
                </c:lvl>
              </c:multiLvlStrCache>
            </c:multiLvlStrRef>
          </c:cat>
          <c:val>
            <c:numRef>
              <c:f>集計!$BF$121:$BF$139</c:f>
              <c:numCache>
                <c:formatCode>#,##0.00_);[Red]\(#,##0.00\)</c:formatCode>
                <c:ptCount val="19"/>
                <c:pt idx="0">
                  <c:v>750.4</c:v>
                </c:pt>
                <c:pt idx="1">
                  <c:v>1235.2</c:v>
                </c:pt>
                <c:pt idx="2">
                  <c:v>104.00000000000023</c:v>
                </c:pt>
                <c:pt idx="4">
                  <c:v>750.4</c:v>
                </c:pt>
                <c:pt idx="5">
                  <c:v>1235.2</c:v>
                </c:pt>
                <c:pt idx="6">
                  <c:v>104</c:v>
                </c:pt>
                <c:pt idx="8">
                  <c:v>0</c:v>
                </c:pt>
                <c:pt idx="9">
                  <c:v>0</c:v>
                </c:pt>
                <c:pt idx="10">
                  <c:v>0</c:v>
                </c:pt>
                <c:pt idx="12">
                  <c:v>750.39959999999996</c:v>
                </c:pt>
                <c:pt idx="13">
                  <c:v>1235.1995999999999</c:v>
                </c:pt>
                <c:pt idx="14">
                  <c:v>1616.0016000000003</c:v>
                </c:pt>
                <c:pt idx="16" formatCode="#,##0_);[Red]\(#,##0\)">
                  <c:v>750.40000000000043</c:v>
                </c:pt>
                <c:pt idx="17" formatCode="#,##0_);[Red]\(#,##0\)">
                  <c:v>1235.2000000000003</c:v>
                </c:pt>
                <c:pt idx="18" formatCode="#,##0_);[Red]\(#,##0\)">
                  <c:v>1616</c:v>
                </c:pt>
              </c:numCache>
            </c:numRef>
          </c:val>
          <c:extLst>
            <c:ext xmlns:c16="http://schemas.microsoft.com/office/drawing/2014/chart" uri="{C3380CC4-5D6E-409C-BE32-E72D297353CC}">
              <c16:uniqueId val="{00000000-6598-E342-9506-7BE7A5A81E16}"/>
            </c:ext>
          </c:extLst>
        </c:ser>
        <c:dLbls>
          <c:showLegendKey val="0"/>
          <c:showVal val="0"/>
          <c:showCatName val="0"/>
          <c:showSerName val="0"/>
          <c:showPercent val="0"/>
          <c:showBubbleSize val="0"/>
        </c:dLbls>
        <c:gapWidth val="150"/>
        <c:axId val="974213800"/>
        <c:axId val="974214192"/>
      </c:barChart>
      <c:catAx>
        <c:axId val="97421380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4192"/>
        <c:crosses val="autoZero"/>
        <c:auto val="1"/>
        <c:lblAlgn val="ctr"/>
        <c:lblOffset val="100"/>
        <c:noMultiLvlLbl val="0"/>
      </c:catAx>
      <c:valAx>
        <c:axId val="97421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バイパス流量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380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集計!$BF$15</c:f>
              <c:strCache>
                <c:ptCount val="1"/>
                <c:pt idx="0">
                  <c:v>AHP1</c:v>
                </c:pt>
              </c:strCache>
            </c:strRef>
          </c:tx>
          <c:spPr>
            <a:solidFill>
              <a:schemeClr val="accent1"/>
            </a:solidFill>
            <a:ln>
              <a:noFill/>
            </a:ln>
            <a:effectLst/>
          </c:spPr>
          <c:invertIfNegative val="0"/>
          <c:cat>
            <c:multiLvlStrRef>
              <c:f>集計!$BD$145:$BE$158</c:f>
              <c:multiLvlStrCache>
                <c:ptCount val="14"/>
                <c:lvl>
                  <c:pt idx="0">
                    <c:v>110-c</c:v>
                  </c:pt>
                  <c:pt idx="1">
                    <c:v>120-c</c:v>
                  </c:pt>
                  <c:pt idx="3">
                    <c:v>110-c</c:v>
                  </c:pt>
                  <c:pt idx="4">
                    <c:v>120-c</c:v>
                  </c:pt>
                  <c:pt idx="6">
                    <c:v>110-c</c:v>
                  </c:pt>
                  <c:pt idx="7">
                    <c:v>120-c</c:v>
                  </c:pt>
                  <c:pt idx="9">
                    <c:v>110-c</c:v>
                  </c:pt>
                  <c:pt idx="10">
                    <c:v>120-c</c:v>
                  </c:pt>
                  <c:pt idx="12">
                    <c:v>110-c</c:v>
                  </c:pt>
                  <c:pt idx="13">
                    <c:v>120-c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集計!$BF$145:$BF$158</c:f>
              <c:numCache>
                <c:formatCode>#,##0_);[Red]\(#,##0\)</c:formatCode>
                <c:ptCount val="14"/>
                <c:pt idx="0">
                  <c:v>172.20431714100008</c:v>
                </c:pt>
                <c:pt idx="1">
                  <c:v>91.993777354219475</c:v>
                </c:pt>
                <c:pt idx="3">
                  <c:v>174.48580592473556</c:v>
                </c:pt>
                <c:pt idx="4">
                  <c:v>94.490744648193328</c:v>
                </c:pt>
                <c:pt idx="6">
                  <c:v>173.59741870039397</c:v>
                </c:pt>
                <c:pt idx="7">
                  <c:v>92.38375978289659</c:v>
                </c:pt>
                <c:pt idx="9">
                  <c:v>169.70501999999996</c:v>
                </c:pt>
                <c:pt idx="10">
                  <c:v>90.588750000000005</c:v>
                </c:pt>
                <c:pt idx="12">
                  <c:v>169.5583057071573</c:v>
                </c:pt>
                <c:pt idx="13">
                  <c:v>90.365040625708403</c:v>
                </c:pt>
              </c:numCache>
            </c:numRef>
          </c:val>
          <c:extLst>
            <c:ext xmlns:c16="http://schemas.microsoft.com/office/drawing/2014/chart" uri="{C3380CC4-5D6E-409C-BE32-E72D297353CC}">
              <c16:uniqueId val="{00000000-100E-2C4A-93AB-39917902860D}"/>
            </c:ext>
          </c:extLst>
        </c:ser>
        <c:ser>
          <c:idx val="1"/>
          <c:order val="1"/>
          <c:tx>
            <c:strRef>
              <c:f>集計!$BG$15</c:f>
              <c:strCache>
                <c:ptCount val="1"/>
                <c:pt idx="0">
                  <c:v>AHP2</c:v>
                </c:pt>
              </c:strCache>
            </c:strRef>
          </c:tx>
          <c:spPr>
            <a:solidFill>
              <a:schemeClr val="accent2"/>
            </a:solidFill>
            <a:ln>
              <a:noFill/>
            </a:ln>
            <a:effectLst/>
          </c:spPr>
          <c:invertIfNegative val="0"/>
          <c:cat>
            <c:multiLvlStrRef>
              <c:f>集計!$BD$145:$BE$158</c:f>
              <c:multiLvlStrCache>
                <c:ptCount val="14"/>
                <c:lvl>
                  <c:pt idx="0">
                    <c:v>110-c</c:v>
                  </c:pt>
                  <c:pt idx="1">
                    <c:v>120-c</c:v>
                  </c:pt>
                  <c:pt idx="3">
                    <c:v>110-c</c:v>
                  </c:pt>
                  <c:pt idx="4">
                    <c:v>120-c</c:v>
                  </c:pt>
                  <c:pt idx="6">
                    <c:v>110-c</c:v>
                  </c:pt>
                  <c:pt idx="7">
                    <c:v>120-c</c:v>
                  </c:pt>
                  <c:pt idx="9">
                    <c:v>110-c</c:v>
                  </c:pt>
                  <c:pt idx="10">
                    <c:v>120-c</c:v>
                  </c:pt>
                  <c:pt idx="12">
                    <c:v>110-c</c:v>
                  </c:pt>
                  <c:pt idx="13">
                    <c:v>120-c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集計!$BG$145:$BG$158</c:f>
              <c:numCache>
                <c:formatCode>#,##0_);[Red]\(#,##0\)</c:formatCode>
                <c:ptCount val="14"/>
                <c:pt idx="0">
                  <c:v>172.20431714100008</c:v>
                </c:pt>
                <c:pt idx="1">
                  <c:v>91.993777354219475</c:v>
                </c:pt>
                <c:pt idx="3">
                  <c:v>174.48580592473556</c:v>
                </c:pt>
                <c:pt idx="4">
                  <c:v>94.490744648193328</c:v>
                </c:pt>
                <c:pt idx="6">
                  <c:v>173.59741870039397</c:v>
                </c:pt>
                <c:pt idx="7">
                  <c:v>92.38375978289659</c:v>
                </c:pt>
                <c:pt idx="9">
                  <c:v>169.70501999999996</c:v>
                </c:pt>
                <c:pt idx="10">
                  <c:v>90.588750000000005</c:v>
                </c:pt>
                <c:pt idx="12">
                  <c:v>169.5583057071573</c:v>
                </c:pt>
                <c:pt idx="13">
                  <c:v>90.365040625708403</c:v>
                </c:pt>
              </c:numCache>
            </c:numRef>
          </c:val>
          <c:extLst>
            <c:ext xmlns:c16="http://schemas.microsoft.com/office/drawing/2014/chart" uri="{C3380CC4-5D6E-409C-BE32-E72D297353CC}">
              <c16:uniqueId val="{00000001-100E-2C4A-93AB-39917902860D}"/>
            </c:ext>
          </c:extLst>
        </c:ser>
        <c:ser>
          <c:idx val="2"/>
          <c:order val="2"/>
          <c:tx>
            <c:strRef>
              <c:f>集計!$BH$15</c:f>
              <c:strCache>
                <c:ptCount val="1"/>
                <c:pt idx="0">
                  <c:v>AR1</c:v>
                </c:pt>
              </c:strCache>
            </c:strRef>
          </c:tx>
          <c:spPr>
            <a:solidFill>
              <a:schemeClr val="accent3"/>
            </a:solidFill>
            <a:ln>
              <a:noFill/>
            </a:ln>
            <a:effectLst/>
          </c:spPr>
          <c:invertIfNegative val="0"/>
          <c:cat>
            <c:multiLvlStrRef>
              <c:f>集計!$BD$145:$BE$158</c:f>
              <c:multiLvlStrCache>
                <c:ptCount val="14"/>
                <c:lvl>
                  <c:pt idx="0">
                    <c:v>110-c</c:v>
                  </c:pt>
                  <c:pt idx="1">
                    <c:v>120-c</c:v>
                  </c:pt>
                  <c:pt idx="3">
                    <c:v>110-c</c:v>
                  </c:pt>
                  <c:pt idx="4">
                    <c:v>120-c</c:v>
                  </c:pt>
                  <c:pt idx="6">
                    <c:v>110-c</c:v>
                  </c:pt>
                  <c:pt idx="7">
                    <c:v>120-c</c:v>
                  </c:pt>
                  <c:pt idx="9">
                    <c:v>110-c</c:v>
                  </c:pt>
                  <c:pt idx="10">
                    <c:v>120-c</c:v>
                  </c:pt>
                  <c:pt idx="12">
                    <c:v>110-c</c:v>
                  </c:pt>
                  <c:pt idx="13">
                    <c:v>120-c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集計!$BH$145:$BH$158</c:f>
              <c:numCache>
                <c:formatCode>#,##0_);[Red]\(#,##0\)</c:formatCode>
                <c:ptCount val="14"/>
                <c:pt idx="0">
                  <c:v>0</c:v>
                </c:pt>
                <c:pt idx="1">
                  <c:v>161.28666112368924</c:v>
                </c:pt>
                <c:pt idx="3">
                  <c:v>0</c:v>
                </c:pt>
                <c:pt idx="4">
                  <c:v>165.98776217808719</c:v>
                </c:pt>
                <c:pt idx="6">
                  <c:v>0</c:v>
                </c:pt>
                <c:pt idx="7">
                  <c:v>162.42731783499497</c:v>
                </c:pt>
                <c:pt idx="9">
                  <c:v>0</c:v>
                </c:pt>
                <c:pt idx="10">
                  <c:v>159.11407</c:v>
                </c:pt>
                <c:pt idx="12">
                  <c:v>0</c:v>
                </c:pt>
                <c:pt idx="13">
                  <c:v>158.87435049543151</c:v>
                </c:pt>
              </c:numCache>
            </c:numRef>
          </c:val>
          <c:extLst>
            <c:ext xmlns:c16="http://schemas.microsoft.com/office/drawing/2014/chart" uri="{C3380CC4-5D6E-409C-BE32-E72D297353CC}">
              <c16:uniqueId val="{00000002-100E-2C4A-93AB-39917902860D}"/>
            </c:ext>
          </c:extLst>
        </c:ser>
        <c:dLbls>
          <c:showLegendKey val="0"/>
          <c:showVal val="0"/>
          <c:showCatName val="0"/>
          <c:showSerName val="0"/>
          <c:showPercent val="0"/>
          <c:showBubbleSize val="0"/>
        </c:dLbls>
        <c:gapWidth val="150"/>
        <c:overlap val="100"/>
        <c:axId val="964703720"/>
        <c:axId val="964705288"/>
      </c:barChart>
      <c:catAx>
        <c:axId val="96470372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5288"/>
        <c:crosses val="autoZero"/>
        <c:auto val="1"/>
        <c:lblAlgn val="ctr"/>
        <c:lblOffset val="100"/>
        <c:noMultiLvlLbl val="0"/>
      </c:catAx>
      <c:valAx>
        <c:axId val="964705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製造熱量 </a:t>
                </a:r>
                <a:r>
                  <a:rPr lang="en-US" altLang="ja-JP"/>
                  <a:t>[kW]</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3720"/>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集計!$BF$15</c:f>
              <c:strCache>
                <c:ptCount val="1"/>
                <c:pt idx="0">
                  <c:v>AHP1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multiLvlStrRef>
              <c:f>集計!$BD$164:$BE$177</c:f>
              <c:multiLvlStrCache>
                <c:ptCount val="14"/>
                <c:lvl>
                  <c:pt idx="0">
                    <c:v>110-c</c:v>
                  </c:pt>
                  <c:pt idx="1">
                    <c:v>120-c</c:v>
                  </c:pt>
                  <c:pt idx="3">
                    <c:v>110-c</c:v>
                  </c:pt>
                  <c:pt idx="4">
                    <c:v>120-c</c:v>
                  </c:pt>
                  <c:pt idx="6">
                    <c:v>110-c</c:v>
                  </c:pt>
                  <c:pt idx="7">
                    <c:v>120-c</c:v>
                  </c:pt>
                  <c:pt idx="9">
                    <c:v>110-c</c:v>
                  </c:pt>
                  <c:pt idx="10">
                    <c:v>120-c</c:v>
                  </c:pt>
                  <c:pt idx="12">
                    <c:v>110-c</c:v>
                  </c:pt>
                  <c:pt idx="13">
                    <c:v>120-c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集計!$BF$164:$BF$177</c:f>
              <c:numCache>
                <c:formatCode>#,##0.00_);[Red]\(#,##0.00\)</c:formatCode>
                <c:ptCount val="14"/>
                <c:pt idx="0">
                  <c:v>1.2462911128758223</c:v>
                </c:pt>
                <c:pt idx="1">
                  <c:v>1.1452162599480369</c:v>
                </c:pt>
                <c:pt idx="3">
                  <c:v>1.2544548808118197</c:v>
                </c:pt>
                <c:pt idx="4">
                  <c:v>1.230115741678971</c:v>
                </c:pt>
                <c:pt idx="6">
                  <c:v>1.2642305640383977</c:v>
                </c:pt>
                <c:pt idx="7">
                  <c:v>1.3155078348205436</c:v>
                </c:pt>
                <c:pt idx="9">
                  <c:v>1.0858137336457794</c:v>
                </c:pt>
                <c:pt idx="10">
                  <c:v>1.0428630391786047</c:v>
                </c:pt>
                <c:pt idx="12" formatCode="#,##0_);[Red]\(#,##0\)">
                  <c:v>1.2438764676902412</c:v>
                </c:pt>
                <c:pt idx="13" formatCode="#,##0_);[Red]\(#,##0\)">
                  <c:v>1.1297730558397603</c:v>
                </c:pt>
              </c:numCache>
            </c:numRef>
          </c:val>
          <c:smooth val="0"/>
          <c:extLst>
            <c:ext xmlns:c16="http://schemas.microsoft.com/office/drawing/2014/chart" uri="{C3380CC4-5D6E-409C-BE32-E72D297353CC}">
              <c16:uniqueId val="{00000000-4F64-C149-B0E8-6A47378F66D4}"/>
            </c:ext>
          </c:extLst>
        </c:ser>
        <c:dLbls>
          <c:showLegendKey val="0"/>
          <c:showVal val="0"/>
          <c:showCatName val="0"/>
          <c:showSerName val="0"/>
          <c:showPercent val="0"/>
          <c:showBubbleSize val="0"/>
        </c:dLbls>
        <c:marker val="1"/>
        <c:smooth val="0"/>
        <c:axId val="964704504"/>
        <c:axId val="964705680"/>
      </c:lineChart>
      <c:catAx>
        <c:axId val="96470450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5680"/>
        <c:crosses val="autoZero"/>
        <c:auto val="1"/>
        <c:lblAlgn val="ctr"/>
        <c:lblOffset val="100"/>
        <c:noMultiLvlLbl val="0"/>
      </c:catAx>
      <c:valAx>
        <c:axId val="96470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450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集計!$BF$15</c:f>
              <c:strCache>
                <c:ptCount val="1"/>
                <c:pt idx="0">
                  <c:v>AHP1</c:v>
                </c:pt>
              </c:strCache>
            </c:strRef>
          </c:tx>
          <c:spPr>
            <a:solidFill>
              <a:schemeClr val="accent1"/>
            </a:solidFill>
            <a:ln>
              <a:noFill/>
            </a:ln>
            <a:effectLst/>
          </c:spPr>
          <c:invertIfNegative val="0"/>
          <c:cat>
            <c:multiLvlStrRef>
              <c:f>集計!$BD$183:$BE$196</c:f>
              <c:multiLvlStrCache>
                <c:ptCount val="14"/>
                <c:lvl>
                  <c:pt idx="0">
                    <c:v>110-c</c:v>
                  </c:pt>
                  <c:pt idx="1">
                    <c:v>130-c</c:v>
                  </c:pt>
                  <c:pt idx="3">
                    <c:v>110-c</c:v>
                  </c:pt>
                  <c:pt idx="4">
                    <c:v>130-c</c:v>
                  </c:pt>
                  <c:pt idx="6">
                    <c:v>110-c</c:v>
                  </c:pt>
                  <c:pt idx="7">
                    <c:v>130-c</c:v>
                  </c:pt>
                  <c:pt idx="9">
                    <c:v>110-c</c:v>
                  </c:pt>
                  <c:pt idx="10">
                    <c:v>130-c</c:v>
                  </c:pt>
                  <c:pt idx="12">
                    <c:v>110-c</c:v>
                  </c:pt>
                  <c:pt idx="13">
                    <c:v>130-c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集計!$BF$183:$BF$196</c:f>
              <c:numCache>
                <c:formatCode>#,##0_);[Red]\(#,##0\)</c:formatCode>
                <c:ptCount val="14"/>
                <c:pt idx="0">
                  <c:v>439.48468979355829</c:v>
                </c:pt>
                <c:pt idx="1">
                  <c:v>434.67157780255747</c:v>
                </c:pt>
                <c:pt idx="3">
                  <c:v>438.51308638194502</c:v>
                </c:pt>
                <c:pt idx="4">
                  <c:v>410.34032185034101</c:v>
                </c:pt>
                <c:pt idx="6">
                  <c:v>441.06434728240686</c:v>
                </c:pt>
                <c:pt idx="7">
                  <c:v>400.23877553086692</c:v>
                </c:pt>
                <c:pt idx="9">
                  <c:v>503.70530400000001</c:v>
                </c:pt>
                <c:pt idx="10">
                  <c:v>485.31482879999999</c:v>
                </c:pt>
                <c:pt idx="12">
                  <c:v>429.79251672794987</c:v>
                </c:pt>
                <c:pt idx="13">
                  <c:v>370.4578276407334</c:v>
                </c:pt>
              </c:numCache>
            </c:numRef>
          </c:val>
          <c:extLst>
            <c:ext xmlns:c16="http://schemas.microsoft.com/office/drawing/2014/chart" uri="{C3380CC4-5D6E-409C-BE32-E72D297353CC}">
              <c16:uniqueId val="{00000000-15B8-8140-9367-23CF2EBA5275}"/>
            </c:ext>
          </c:extLst>
        </c:ser>
        <c:ser>
          <c:idx val="1"/>
          <c:order val="1"/>
          <c:tx>
            <c:strRef>
              <c:f>集計!$BG$15</c:f>
              <c:strCache>
                <c:ptCount val="1"/>
                <c:pt idx="0">
                  <c:v>AHP2</c:v>
                </c:pt>
              </c:strCache>
            </c:strRef>
          </c:tx>
          <c:spPr>
            <a:solidFill>
              <a:schemeClr val="accent2"/>
            </a:solidFill>
            <a:ln>
              <a:noFill/>
            </a:ln>
            <a:effectLst/>
          </c:spPr>
          <c:invertIfNegative val="0"/>
          <c:cat>
            <c:multiLvlStrRef>
              <c:f>集計!$BD$183:$BE$196</c:f>
              <c:multiLvlStrCache>
                <c:ptCount val="14"/>
                <c:lvl>
                  <c:pt idx="0">
                    <c:v>110-c</c:v>
                  </c:pt>
                  <c:pt idx="1">
                    <c:v>130-c</c:v>
                  </c:pt>
                  <c:pt idx="3">
                    <c:v>110-c</c:v>
                  </c:pt>
                  <c:pt idx="4">
                    <c:v>130-c</c:v>
                  </c:pt>
                  <c:pt idx="6">
                    <c:v>110-c</c:v>
                  </c:pt>
                  <c:pt idx="7">
                    <c:v>130-c</c:v>
                  </c:pt>
                  <c:pt idx="9">
                    <c:v>110-c</c:v>
                  </c:pt>
                  <c:pt idx="10">
                    <c:v>130-c</c:v>
                  </c:pt>
                  <c:pt idx="12">
                    <c:v>110-c</c:v>
                  </c:pt>
                  <c:pt idx="13">
                    <c:v>130-c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集計!$BG$183:$BG$196</c:f>
              <c:numCache>
                <c:formatCode>#,##0_);[Red]\(#,##0\)</c:formatCode>
                <c:ptCount val="14"/>
                <c:pt idx="0">
                  <c:v>439.48468979355829</c:v>
                </c:pt>
                <c:pt idx="1">
                  <c:v>434.67157780255747</c:v>
                </c:pt>
                <c:pt idx="3">
                  <c:v>438.51308638194502</c:v>
                </c:pt>
                <c:pt idx="4">
                  <c:v>410.34032185034101</c:v>
                </c:pt>
                <c:pt idx="6">
                  <c:v>441.06434728240686</c:v>
                </c:pt>
                <c:pt idx="7">
                  <c:v>400.23877553086692</c:v>
                </c:pt>
                <c:pt idx="9">
                  <c:v>503.70530400000001</c:v>
                </c:pt>
                <c:pt idx="10">
                  <c:v>485.31482879999999</c:v>
                </c:pt>
                <c:pt idx="12">
                  <c:v>429.79251672794987</c:v>
                </c:pt>
                <c:pt idx="13">
                  <c:v>370.4578276407334</c:v>
                </c:pt>
              </c:numCache>
            </c:numRef>
          </c:val>
          <c:extLst>
            <c:ext xmlns:c16="http://schemas.microsoft.com/office/drawing/2014/chart" uri="{C3380CC4-5D6E-409C-BE32-E72D297353CC}">
              <c16:uniqueId val="{00000001-15B8-8140-9367-23CF2EBA5275}"/>
            </c:ext>
          </c:extLst>
        </c:ser>
        <c:ser>
          <c:idx val="2"/>
          <c:order val="2"/>
          <c:tx>
            <c:strRef>
              <c:f>集計!$BH$15</c:f>
              <c:strCache>
                <c:ptCount val="1"/>
                <c:pt idx="0">
                  <c:v>AR1</c:v>
                </c:pt>
              </c:strCache>
            </c:strRef>
          </c:tx>
          <c:spPr>
            <a:solidFill>
              <a:schemeClr val="accent3"/>
            </a:solidFill>
            <a:ln>
              <a:noFill/>
            </a:ln>
            <a:effectLst/>
          </c:spPr>
          <c:invertIfNegative val="0"/>
          <c:cat>
            <c:multiLvlStrRef>
              <c:f>集計!$BD$183:$BE$196</c:f>
              <c:multiLvlStrCache>
                <c:ptCount val="14"/>
                <c:lvl>
                  <c:pt idx="0">
                    <c:v>110-c</c:v>
                  </c:pt>
                  <c:pt idx="1">
                    <c:v>130-c</c:v>
                  </c:pt>
                  <c:pt idx="3">
                    <c:v>110-c</c:v>
                  </c:pt>
                  <c:pt idx="4">
                    <c:v>130-c</c:v>
                  </c:pt>
                  <c:pt idx="6">
                    <c:v>110-c</c:v>
                  </c:pt>
                  <c:pt idx="7">
                    <c:v>130-c</c:v>
                  </c:pt>
                  <c:pt idx="9">
                    <c:v>110-c</c:v>
                  </c:pt>
                  <c:pt idx="10">
                    <c:v>130-c</c:v>
                  </c:pt>
                  <c:pt idx="12">
                    <c:v>110-c</c:v>
                  </c:pt>
                  <c:pt idx="13">
                    <c:v>130-c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集計!$BH$183:$BH$196</c:f>
              <c:numCache>
                <c:formatCode>#,##0_);[Red]\(#,##0\)</c:formatCode>
                <c:ptCount val="14"/>
                <c:pt idx="0">
                  <c:v>0</c:v>
                </c:pt>
                <c:pt idx="1">
                  <c:v>0</c:v>
                </c:pt>
                <c:pt idx="3">
                  <c:v>0</c:v>
                </c:pt>
                <c:pt idx="4">
                  <c:v>0</c:v>
                </c:pt>
                <c:pt idx="6">
                  <c:v>0</c:v>
                </c:pt>
                <c:pt idx="7">
                  <c:v>0</c:v>
                </c:pt>
                <c:pt idx="9">
                  <c:v>0</c:v>
                </c:pt>
                <c:pt idx="10">
                  <c:v>0</c:v>
                </c:pt>
                <c:pt idx="12">
                  <c:v>0</c:v>
                </c:pt>
                <c:pt idx="13">
                  <c:v>0</c:v>
                </c:pt>
              </c:numCache>
            </c:numRef>
          </c:val>
          <c:extLst>
            <c:ext xmlns:c16="http://schemas.microsoft.com/office/drawing/2014/chart" uri="{C3380CC4-5D6E-409C-BE32-E72D297353CC}">
              <c16:uniqueId val="{00000002-15B8-8140-9367-23CF2EBA5275}"/>
            </c:ext>
          </c:extLst>
        </c:ser>
        <c:dLbls>
          <c:showLegendKey val="0"/>
          <c:showVal val="0"/>
          <c:showCatName val="0"/>
          <c:showSerName val="0"/>
          <c:showPercent val="0"/>
          <c:showBubbleSize val="0"/>
        </c:dLbls>
        <c:gapWidth val="150"/>
        <c:overlap val="100"/>
        <c:axId val="964703328"/>
        <c:axId val="964704896"/>
      </c:barChart>
      <c:catAx>
        <c:axId val="96470332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4896"/>
        <c:crosses val="autoZero"/>
        <c:auto val="1"/>
        <c:lblAlgn val="ctr"/>
        <c:lblOffset val="100"/>
        <c:noMultiLvlLbl val="0"/>
      </c:catAx>
      <c:valAx>
        <c:axId val="96470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3328"/>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集計!$BF$15</c:f>
              <c:strCache>
                <c:ptCount val="1"/>
                <c:pt idx="0">
                  <c:v>AHP1</c:v>
                </c:pt>
              </c:strCache>
            </c:strRef>
          </c:tx>
          <c:spPr>
            <a:solidFill>
              <a:srgbClr val="2C4D75"/>
            </a:solidFill>
            <a:ln>
              <a:noFill/>
            </a:ln>
            <a:effectLst/>
          </c:spPr>
          <c:invertIfNegative val="0"/>
          <c:cat>
            <c:multiLvlStrRef>
              <c:f>集計!$BD$202:$BE$215</c:f>
              <c:multiLvlStrCache>
                <c:ptCount val="14"/>
                <c:lvl>
                  <c:pt idx="0">
                    <c:v>110-c</c:v>
                  </c:pt>
                  <c:pt idx="1">
                    <c:v>140-c</c:v>
                  </c:pt>
                  <c:pt idx="3">
                    <c:v>110-c</c:v>
                  </c:pt>
                  <c:pt idx="4">
                    <c:v>140-c</c:v>
                  </c:pt>
                  <c:pt idx="6">
                    <c:v>110-c</c:v>
                  </c:pt>
                  <c:pt idx="7">
                    <c:v>140-c</c:v>
                  </c:pt>
                  <c:pt idx="9">
                    <c:v>110-c</c:v>
                  </c:pt>
                  <c:pt idx="10">
                    <c:v>140-c</c:v>
                  </c:pt>
                  <c:pt idx="12">
                    <c:v>110-c</c:v>
                  </c:pt>
                  <c:pt idx="13">
                    <c:v>140-c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集計!$BF$202:$BF$215</c:f>
              <c:numCache>
                <c:formatCode>#,##0_);[Red]\(#,##0\)</c:formatCode>
                <c:ptCount val="14"/>
                <c:pt idx="0">
                  <c:v>70.213480211374957</c:v>
                </c:pt>
                <c:pt idx="1">
                  <c:v>12.623491588091772</c:v>
                </c:pt>
                <c:pt idx="3">
                  <c:v>68.104816295059393</c:v>
                </c:pt>
                <c:pt idx="4">
                  <c:v>14.96968198317998</c:v>
                </c:pt>
                <c:pt idx="6">
                  <c:v>0</c:v>
                </c:pt>
                <c:pt idx="7">
                  <c:v>0</c:v>
                </c:pt>
                <c:pt idx="9">
                  <c:v>69.990326400000001</c:v>
                </c:pt>
                <c:pt idx="10">
                  <c:v>59.935867200000004</c:v>
                </c:pt>
                <c:pt idx="12">
                  <c:v>69.187858785652125</c:v>
                </c:pt>
                <c:pt idx="13">
                  <c:v>12.413588941595911</c:v>
                </c:pt>
              </c:numCache>
            </c:numRef>
          </c:val>
          <c:extLst>
            <c:ext xmlns:c16="http://schemas.microsoft.com/office/drawing/2014/chart" uri="{C3380CC4-5D6E-409C-BE32-E72D297353CC}">
              <c16:uniqueId val="{00000000-9D61-5740-AE8D-E87815A69CE9}"/>
            </c:ext>
          </c:extLst>
        </c:ser>
        <c:dLbls>
          <c:showLegendKey val="0"/>
          <c:showVal val="0"/>
          <c:showCatName val="0"/>
          <c:showSerName val="0"/>
          <c:showPercent val="0"/>
          <c:showBubbleSize val="0"/>
        </c:dLbls>
        <c:gapWidth val="150"/>
        <c:axId val="964691176"/>
        <c:axId val="964691568"/>
      </c:barChart>
      <c:catAx>
        <c:axId val="96469117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1568"/>
        <c:crosses val="autoZero"/>
        <c:auto val="1"/>
        <c:lblAlgn val="ctr"/>
        <c:lblOffset val="100"/>
        <c:noMultiLvlLbl val="0"/>
      </c:catAx>
      <c:valAx>
        <c:axId val="96469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1</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117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集計!$BG$220</c:f>
              <c:strCache>
                <c:ptCount val="1"/>
                <c:pt idx="0">
                  <c:v>バイパス</c:v>
                </c:pt>
              </c:strCache>
            </c:strRef>
          </c:tx>
          <c:spPr>
            <a:solidFill>
              <a:srgbClr val="772C2A"/>
            </a:solidFill>
            <a:ln>
              <a:noFill/>
            </a:ln>
            <a:effectLst/>
          </c:spPr>
          <c:invertIfNegative val="0"/>
          <c:cat>
            <c:multiLvlStrRef>
              <c:f>集計!$BD$221:$BE$234</c:f>
              <c:multiLvlStrCache>
                <c:ptCount val="14"/>
                <c:lvl>
                  <c:pt idx="0">
                    <c:v>110-c</c:v>
                  </c:pt>
                  <c:pt idx="1">
                    <c:v>140-c</c:v>
                  </c:pt>
                  <c:pt idx="3">
                    <c:v>110-c</c:v>
                  </c:pt>
                  <c:pt idx="4">
                    <c:v>140-c</c:v>
                  </c:pt>
                  <c:pt idx="6">
                    <c:v>110-c</c:v>
                  </c:pt>
                  <c:pt idx="7">
                    <c:v>140-c</c:v>
                  </c:pt>
                  <c:pt idx="9">
                    <c:v>110-c</c:v>
                  </c:pt>
                  <c:pt idx="10">
                    <c:v>140-c</c:v>
                  </c:pt>
                  <c:pt idx="12">
                    <c:v>110-c</c:v>
                  </c:pt>
                  <c:pt idx="13">
                    <c:v>140-c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集計!$BG$221:$BG$234</c:f>
              <c:numCache>
                <c:formatCode>#,##0_);[Red]\(#,##0\)</c:formatCode>
                <c:ptCount val="14"/>
                <c:pt idx="0">
                  <c:v>750.4</c:v>
                </c:pt>
                <c:pt idx="1">
                  <c:v>0</c:v>
                </c:pt>
                <c:pt idx="3">
                  <c:v>750.4</c:v>
                </c:pt>
                <c:pt idx="4">
                  <c:v>0</c:v>
                </c:pt>
                <c:pt idx="6">
                  <c:v>0</c:v>
                </c:pt>
                <c:pt idx="7">
                  <c:v>0</c:v>
                </c:pt>
                <c:pt idx="9">
                  <c:v>750.39959999999996</c:v>
                </c:pt>
                <c:pt idx="10">
                  <c:v>638.59980000000019</c:v>
                </c:pt>
                <c:pt idx="12">
                  <c:v>750.40000000000043</c:v>
                </c:pt>
                <c:pt idx="13">
                  <c:v>0</c:v>
                </c:pt>
              </c:numCache>
            </c:numRef>
          </c:val>
          <c:extLst>
            <c:ext xmlns:c16="http://schemas.microsoft.com/office/drawing/2014/chart" uri="{C3380CC4-5D6E-409C-BE32-E72D297353CC}">
              <c16:uniqueId val="{00000001-4DA6-8643-9CC2-820503EFE602}"/>
            </c:ext>
          </c:extLst>
        </c:ser>
        <c:dLbls>
          <c:showLegendKey val="0"/>
          <c:showVal val="0"/>
          <c:showCatName val="0"/>
          <c:showSerName val="0"/>
          <c:showPercent val="0"/>
          <c:showBubbleSize val="0"/>
        </c:dLbls>
        <c:gapWidth val="150"/>
        <c:overlap val="100"/>
        <c:axId val="964692352"/>
        <c:axId val="964691960"/>
        <c:extLst>
          <c:ext xmlns:c15="http://schemas.microsoft.com/office/drawing/2012/chart" uri="{02D57815-91ED-43cb-92C2-25804820EDAC}">
            <c15:filteredBarSeries>
              <c15:ser>
                <c:idx val="0"/>
                <c:order val="0"/>
                <c:tx>
                  <c:strRef>
                    <c:extLst>
                      <c:ext uri="{02D57815-91ED-43cb-92C2-25804820EDAC}">
                        <c15:formulaRef>
                          <c15:sqref>集計!$BF$220</c15:sqref>
                        </c15:formulaRef>
                      </c:ext>
                    </c:extLst>
                    <c:strCache>
                      <c:ptCount val="1"/>
                      <c:pt idx="0">
                        <c:v>2次側</c:v>
                      </c:pt>
                    </c:strCache>
                  </c:strRef>
                </c:tx>
                <c:spPr>
                  <a:solidFill>
                    <a:schemeClr val="accent6"/>
                  </a:solidFill>
                  <a:ln>
                    <a:noFill/>
                  </a:ln>
                  <a:effectLst/>
                </c:spPr>
                <c:invertIfNegative val="0"/>
                <c:cat>
                  <c:multiLvlStrRef>
                    <c:extLst>
                      <c:ext uri="{02D57815-91ED-43cb-92C2-25804820EDAC}">
                        <c15:formulaRef>
                          <c15:sqref>集計!$BD$221:$BE$234</c15:sqref>
                        </c15:formulaRef>
                      </c:ext>
                    </c:extLst>
                    <c:multiLvlStrCache>
                      <c:ptCount val="14"/>
                      <c:lvl>
                        <c:pt idx="0">
                          <c:v>110-c</c:v>
                        </c:pt>
                        <c:pt idx="1">
                          <c:v>140-c</c:v>
                        </c:pt>
                        <c:pt idx="3">
                          <c:v>110-c</c:v>
                        </c:pt>
                        <c:pt idx="4">
                          <c:v>140-c</c:v>
                        </c:pt>
                        <c:pt idx="6">
                          <c:v>110-c</c:v>
                        </c:pt>
                        <c:pt idx="7">
                          <c:v>140-c</c:v>
                        </c:pt>
                        <c:pt idx="9">
                          <c:v>110-c</c:v>
                        </c:pt>
                        <c:pt idx="10">
                          <c:v>140-c</c:v>
                        </c:pt>
                        <c:pt idx="12">
                          <c:v>110-c</c:v>
                        </c:pt>
                        <c:pt idx="13">
                          <c:v>140-c</c:v>
                        </c:pt>
                      </c:lvl>
                      <c:lvl>
                        <c:pt idx="0">
                          <c:v>LCEM</c:v>
                        </c:pt>
                        <c:pt idx="2">
                          <c:v> </c:v>
                        </c:pt>
                        <c:pt idx="3">
                          <c:v>ENe-ST</c:v>
                        </c:pt>
                        <c:pt idx="5">
                          <c:v> </c:v>
                        </c:pt>
                        <c:pt idx="6">
                          <c:v>EnergyPlus</c:v>
                        </c:pt>
                        <c:pt idx="8">
                          <c:v> </c:v>
                        </c:pt>
                        <c:pt idx="9">
                          <c:v>BEST</c:v>
                        </c:pt>
                        <c:pt idx="11">
                          <c:v> </c:v>
                        </c:pt>
                        <c:pt idx="12">
                          <c:v>ACSES</c:v>
                        </c:pt>
                      </c:lvl>
                    </c:multiLvlStrCache>
                  </c:multiLvlStrRef>
                </c:cat>
                <c:val>
                  <c:numRef>
                    <c:extLst>
                      <c:ext uri="{02D57815-91ED-43cb-92C2-25804820EDAC}">
                        <c15:formulaRef>
                          <c15:sqref>集計!$BF$221:$BF$234</c15:sqref>
                        </c15:formulaRef>
                      </c:ext>
                    </c:extLst>
                    <c:numCache>
                      <c:formatCode>#,##0_);[Red]\(#,##0\)</c:formatCode>
                      <c:ptCount val="14"/>
                      <c:pt idx="0">
                        <c:v>969.6</c:v>
                      </c:pt>
                      <c:pt idx="1">
                        <c:v>969.6</c:v>
                      </c:pt>
                      <c:pt idx="3">
                        <c:v>969.6</c:v>
                      </c:pt>
                      <c:pt idx="4">
                        <c:v>969.6</c:v>
                      </c:pt>
                      <c:pt idx="6">
                        <c:v>969.12001065999607</c:v>
                      </c:pt>
                      <c:pt idx="7">
                        <c:v>969.12164354129391</c:v>
                      </c:pt>
                      <c:pt idx="9">
                        <c:v>969.59999999999991</c:v>
                      </c:pt>
                      <c:pt idx="10">
                        <c:v>969.59999999999991</c:v>
                      </c:pt>
                      <c:pt idx="12">
                        <c:v>969.6</c:v>
                      </c:pt>
                      <c:pt idx="13">
                        <c:v>969.6</c:v>
                      </c:pt>
                    </c:numCache>
                  </c:numRef>
                </c:val>
                <c:extLst>
                  <c:ext xmlns:c16="http://schemas.microsoft.com/office/drawing/2014/chart" uri="{C3380CC4-5D6E-409C-BE32-E72D297353CC}">
                    <c16:uniqueId val="{00000000-4DA6-8643-9CC2-820503EFE602}"/>
                  </c:ext>
                </c:extLst>
              </c15:ser>
            </c15:filteredBarSeries>
          </c:ext>
        </c:extLst>
      </c:barChart>
      <c:catAx>
        <c:axId val="96469235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1960"/>
        <c:crosses val="autoZero"/>
        <c:auto val="1"/>
        <c:lblAlgn val="ctr"/>
        <c:lblOffset val="100"/>
        <c:noMultiLvlLbl val="0"/>
      </c:catAx>
      <c:valAx>
        <c:axId val="96469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バイパス流量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235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集計!$BF$15</c:f>
              <c:strCache>
                <c:ptCount val="1"/>
                <c:pt idx="0">
                  <c:v>AHP1</c:v>
                </c:pt>
              </c:strCache>
            </c:strRef>
          </c:tx>
          <c:spPr>
            <a:solidFill>
              <a:srgbClr val="2C4D75"/>
            </a:solidFill>
            <a:ln>
              <a:noFill/>
            </a:ln>
            <a:effectLst/>
          </c:spPr>
          <c:invertIfNegative val="0"/>
          <c:cat>
            <c:multiLvlStrRef>
              <c:f>集計!$BD$240:$BE$253</c:f>
              <c:multiLvlStrCache>
                <c:ptCount val="14"/>
                <c:lvl>
                  <c:pt idx="0">
                    <c:v>110-c</c:v>
                  </c:pt>
                  <c:pt idx="1">
                    <c:v>150-c</c:v>
                  </c:pt>
                  <c:pt idx="3">
                    <c:v>110-c</c:v>
                  </c:pt>
                  <c:pt idx="4">
                    <c:v>150-c</c:v>
                  </c:pt>
                  <c:pt idx="6">
                    <c:v>110-c</c:v>
                  </c:pt>
                  <c:pt idx="7">
                    <c:v>150-c</c:v>
                  </c:pt>
                  <c:pt idx="9">
                    <c:v>110-c</c:v>
                  </c:pt>
                  <c:pt idx="10">
                    <c:v>150-c</c:v>
                  </c:pt>
                  <c:pt idx="12">
                    <c:v>110-c</c:v>
                  </c:pt>
                  <c:pt idx="13">
                    <c:v>150-c</c:v>
                  </c:pt>
                </c:lvl>
                <c:lvl>
                  <c:pt idx="0">
                    <c:v>LCEM</c:v>
                  </c:pt>
                  <c:pt idx="2">
                    <c:v> </c:v>
                  </c:pt>
                  <c:pt idx="3">
                    <c:v>ENe-ST</c:v>
                  </c:pt>
                  <c:pt idx="5">
                    <c:v> </c:v>
                  </c:pt>
                  <c:pt idx="6">
                    <c:v>EnergyPlus</c:v>
                  </c:pt>
                  <c:pt idx="8">
                    <c:v> </c:v>
                  </c:pt>
                  <c:pt idx="9">
                    <c:v>BEST</c:v>
                  </c:pt>
                  <c:pt idx="11">
                    <c:v> </c:v>
                  </c:pt>
                  <c:pt idx="12">
                    <c:v>ACSES</c:v>
                  </c:pt>
                </c:lvl>
              </c:multiLvlStrCache>
            </c:multiLvlStrRef>
          </c:cat>
          <c:val>
            <c:numRef>
              <c:f>集計!$BF$240:$BF$253</c:f>
              <c:numCache>
                <c:formatCode>#,##0_);[Red]\(#,##0\)</c:formatCode>
                <c:ptCount val="14"/>
                <c:pt idx="0">
                  <c:v>45.66583213688817</c:v>
                </c:pt>
                <c:pt idx="1">
                  <c:v>11.019544356075183</c:v>
                </c:pt>
                <c:pt idx="3">
                  <c:v>56.338112679555302</c:v>
                </c:pt>
                <c:pt idx="4">
                  <c:v>21.480496118053999</c:v>
                </c:pt>
                <c:pt idx="6">
                  <c:v>106.53702053244777</c:v>
                </c:pt>
                <c:pt idx="7">
                  <c:v>80.724236804041283</c:v>
                </c:pt>
                <c:pt idx="9">
                  <c:v>47.908228799999996</c:v>
                </c:pt>
                <c:pt idx="10">
                  <c:v>19.741844799999999</c:v>
                </c:pt>
                <c:pt idx="12">
                  <c:v>52.690969164619219</c:v>
                </c:pt>
                <c:pt idx="13">
                  <c:v>16.278593217683287</c:v>
                </c:pt>
              </c:numCache>
            </c:numRef>
          </c:val>
          <c:extLst>
            <c:ext xmlns:c16="http://schemas.microsoft.com/office/drawing/2014/chart" uri="{C3380CC4-5D6E-409C-BE32-E72D297353CC}">
              <c16:uniqueId val="{00000000-32D6-B646-828A-4FDE1E4A8F60}"/>
            </c:ext>
          </c:extLst>
        </c:ser>
        <c:dLbls>
          <c:showLegendKey val="0"/>
          <c:showVal val="0"/>
          <c:showCatName val="0"/>
          <c:showSerName val="0"/>
          <c:showPercent val="0"/>
          <c:showBubbleSize val="0"/>
        </c:dLbls>
        <c:gapWidth val="150"/>
        <c:axId val="964699408"/>
        <c:axId val="964694312"/>
      </c:barChart>
      <c:catAx>
        <c:axId val="964699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4312"/>
        <c:crosses val="autoZero"/>
        <c:auto val="1"/>
        <c:lblAlgn val="ctr"/>
        <c:lblOffset val="100"/>
        <c:noMultiLvlLbl val="0"/>
      </c:catAx>
      <c:valAx>
        <c:axId val="964694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2</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940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集計!$BN$5</c:f>
              <c:strCache>
                <c:ptCount val="1"/>
                <c:pt idx="0">
                  <c:v>AHP1</c:v>
                </c:pt>
              </c:strCache>
            </c:strRef>
          </c:tx>
          <c:spPr>
            <a:solidFill>
              <a:schemeClr val="accent1"/>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集計!$BN$6:$BN$10</c:f>
              <c:numCache>
                <c:formatCode>#,##0_);[Red]\(#,##0\)</c:formatCode>
                <c:ptCount val="5"/>
                <c:pt idx="0">
                  <c:v>938.17239497208982</c:v>
                </c:pt>
                <c:pt idx="1">
                  <c:v>950.23829291550305</c:v>
                </c:pt>
                <c:pt idx="2">
                  <c:v>955.39248520562569</c:v>
                </c:pt>
                <c:pt idx="3">
                  <c:v>977.60532479999995</c:v>
                </c:pt>
                <c:pt idx="4">
                  <c:v>976.85773867046555</c:v>
                </c:pt>
              </c:numCache>
            </c:numRef>
          </c:val>
          <c:extLst>
            <c:ext xmlns:c16="http://schemas.microsoft.com/office/drawing/2014/chart" uri="{C3380CC4-5D6E-409C-BE32-E72D297353CC}">
              <c16:uniqueId val="{00000000-0545-5A40-A0B5-A799283F1F06}"/>
            </c:ext>
          </c:extLst>
        </c:ser>
        <c:ser>
          <c:idx val="1"/>
          <c:order val="1"/>
          <c:tx>
            <c:strRef>
              <c:f>集計!$BO$5</c:f>
              <c:strCache>
                <c:ptCount val="1"/>
                <c:pt idx="0">
                  <c:v>AHP2</c:v>
                </c:pt>
              </c:strCache>
            </c:strRef>
          </c:tx>
          <c:spPr>
            <a:solidFill>
              <a:schemeClr val="accent2"/>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集計!$BO$6:$BO$10</c:f>
              <c:numCache>
                <c:formatCode>#,##0_);[Red]\(#,##0\)</c:formatCode>
                <c:ptCount val="5"/>
                <c:pt idx="0">
                  <c:v>938.17239497208982</c:v>
                </c:pt>
                <c:pt idx="1">
                  <c:v>950.23829291550305</c:v>
                </c:pt>
                <c:pt idx="2">
                  <c:v>955.39248520562569</c:v>
                </c:pt>
                <c:pt idx="3">
                  <c:v>977.60532479999995</c:v>
                </c:pt>
                <c:pt idx="4">
                  <c:v>976.85773867046555</c:v>
                </c:pt>
              </c:numCache>
            </c:numRef>
          </c:val>
          <c:extLst>
            <c:ext xmlns:c16="http://schemas.microsoft.com/office/drawing/2014/chart" uri="{C3380CC4-5D6E-409C-BE32-E72D297353CC}">
              <c16:uniqueId val="{00000001-0545-5A40-A0B5-A799283F1F06}"/>
            </c:ext>
          </c:extLst>
        </c:ser>
        <c:ser>
          <c:idx val="2"/>
          <c:order val="2"/>
          <c:tx>
            <c:strRef>
              <c:f>集計!$BP$5</c:f>
              <c:strCache>
                <c:ptCount val="1"/>
                <c:pt idx="0">
                  <c:v>AR1</c:v>
                </c:pt>
              </c:strCache>
            </c:strRef>
          </c:tx>
          <c:spPr>
            <a:solidFill>
              <a:schemeClr val="accent3"/>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集計!$BP$6:$BP$10</c:f>
              <c:numCache>
                <c:formatCode>#,##0_);[Red]\(#,##0\)</c:formatCode>
                <c:ptCount val="5"/>
                <c:pt idx="0">
                  <c:v>2183.9325920682045</c:v>
                </c:pt>
                <c:pt idx="1">
                  <c:v>2173.3553387264001</c:v>
                </c:pt>
                <c:pt idx="2">
                  <c:v>2129.8910341167038</c:v>
                </c:pt>
                <c:pt idx="3">
                  <c:v>2218.0873976000003</c:v>
                </c:pt>
                <c:pt idx="4">
                  <c:v>2217.5584711650858</c:v>
                </c:pt>
              </c:numCache>
            </c:numRef>
          </c:val>
          <c:extLst>
            <c:ext xmlns:c16="http://schemas.microsoft.com/office/drawing/2014/chart" uri="{C3380CC4-5D6E-409C-BE32-E72D297353CC}">
              <c16:uniqueId val="{00000002-0545-5A40-A0B5-A799283F1F06}"/>
            </c:ext>
          </c:extLst>
        </c:ser>
        <c:ser>
          <c:idx val="3"/>
          <c:order val="3"/>
          <c:tx>
            <c:strRef>
              <c:f>集計!$BQ$5</c:f>
              <c:strCache>
                <c:ptCount val="1"/>
                <c:pt idx="0">
                  <c:v>AHP1冷水ポンプ</c:v>
                </c:pt>
              </c:strCache>
            </c:strRef>
          </c:tx>
          <c:spPr>
            <a:solidFill>
              <a:schemeClr val="accent4"/>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集計!$BQ$6:$BQ$10</c:f>
              <c:numCache>
                <c:formatCode>#,##0_);[Red]\(#,##0\)</c:formatCode>
                <c:ptCount val="5"/>
                <c:pt idx="0">
                  <c:v>35.106740105687479</c:v>
                </c:pt>
                <c:pt idx="1">
                  <c:v>34.052408147529697</c:v>
                </c:pt>
                <c:pt idx="2">
                  <c:v>0</c:v>
                </c:pt>
                <c:pt idx="3">
                  <c:v>34.9951632</c:v>
                </c:pt>
                <c:pt idx="4">
                  <c:v>34.456243559453632</c:v>
                </c:pt>
              </c:numCache>
            </c:numRef>
          </c:val>
          <c:extLst>
            <c:ext xmlns:c16="http://schemas.microsoft.com/office/drawing/2014/chart" uri="{C3380CC4-5D6E-409C-BE32-E72D297353CC}">
              <c16:uniqueId val="{00000003-0545-5A40-A0B5-A799283F1F06}"/>
            </c:ext>
          </c:extLst>
        </c:ser>
        <c:ser>
          <c:idx val="4"/>
          <c:order val="4"/>
          <c:tx>
            <c:strRef>
              <c:f>集計!$BR$5</c:f>
              <c:strCache>
                <c:ptCount val="1"/>
                <c:pt idx="0">
                  <c:v>AHP2冷水ポンプ</c:v>
                </c:pt>
              </c:strCache>
            </c:strRef>
          </c:tx>
          <c:spPr>
            <a:solidFill>
              <a:schemeClr val="accent5"/>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集計!$BR$6:$BR$10</c:f>
              <c:numCache>
                <c:formatCode>#,##0_);[Red]\(#,##0\)</c:formatCode>
                <c:ptCount val="5"/>
                <c:pt idx="0">
                  <c:v>35.106740105687479</c:v>
                </c:pt>
                <c:pt idx="1">
                  <c:v>34.052408147529697</c:v>
                </c:pt>
                <c:pt idx="2">
                  <c:v>0</c:v>
                </c:pt>
                <c:pt idx="3">
                  <c:v>34.9951632</c:v>
                </c:pt>
                <c:pt idx="4">
                  <c:v>34.456243559453632</c:v>
                </c:pt>
              </c:numCache>
            </c:numRef>
          </c:val>
          <c:extLst>
            <c:ext xmlns:c16="http://schemas.microsoft.com/office/drawing/2014/chart" uri="{C3380CC4-5D6E-409C-BE32-E72D297353CC}">
              <c16:uniqueId val="{00000004-0545-5A40-A0B5-A799283F1F06}"/>
            </c:ext>
          </c:extLst>
        </c:ser>
        <c:ser>
          <c:idx val="5"/>
          <c:order val="5"/>
          <c:tx>
            <c:strRef>
              <c:f>集計!$BS$5</c:f>
              <c:strCache>
                <c:ptCount val="1"/>
                <c:pt idx="0">
                  <c:v>AR1冷水ポンプ</c:v>
                </c:pt>
              </c:strCache>
            </c:strRef>
          </c:tx>
          <c:spPr>
            <a:solidFill>
              <a:schemeClr val="accent6"/>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集計!$BS$6:$BS$10</c:f>
              <c:numCache>
                <c:formatCode>#,##0_);[Red]\(#,##0\)</c:formatCode>
                <c:ptCount val="5"/>
                <c:pt idx="0">
                  <c:v>57.135932863390472</c:v>
                </c:pt>
                <c:pt idx="1">
                  <c:v>56.977375238327397</c:v>
                </c:pt>
                <c:pt idx="2">
                  <c:v>0</c:v>
                </c:pt>
                <c:pt idx="3">
                  <c:v>57.555696000000005</c:v>
                </c:pt>
                <c:pt idx="4">
                  <c:v>57.635453090632708</c:v>
                </c:pt>
              </c:numCache>
            </c:numRef>
          </c:val>
          <c:extLst>
            <c:ext xmlns:c16="http://schemas.microsoft.com/office/drawing/2014/chart" uri="{C3380CC4-5D6E-409C-BE32-E72D297353CC}">
              <c16:uniqueId val="{00000005-0545-5A40-A0B5-A799283F1F06}"/>
            </c:ext>
          </c:extLst>
        </c:ser>
        <c:ser>
          <c:idx val="6"/>
          <c:order val="6"/>
          <c:tx>
            <c:strRef>
              <c:f>集計!$BT$5</c:f>
              <c:strCache>
                <c:ptCount val="1"/>
                <c:pt idx="0">
                  <c:v>二次ポンプ</c:v>
                </c:pt>
              </c:strCache>
            </c:strRef>
          </c:tx>
          <c:spPr>
            <a:solidFill>
              <a:schemeClr val="accent1">
                <a:lumMod val="60000"/>
              </a:schemeClr>
            </a:solidFill>
            <a:ln>
              <a:noFill/>
            </a:ln>
            <a:effectLst/>
          </c:spPr>
          <c:invertIfNegative val="0"/>
          <c:cat>
            <c:strRef>
              <c:f>集計!$BD$6:$BD$10</c:f>
              <c:strCache>
                <c:ptCount val="5"/>
                <c:pt idx="0">
                  <c:v>LCEM</c:v>
                </c:pt>
                <c:pt idx="1">
                  <c:v>ENe-ST</c:v>
                </c:pt>
                <c:pt idx="2">
                  <c:v>EnergyPlus</c:v>
                </c:pt>
                <c:pt idx="3">
                  <c:v>BEST</c:v>
                </c:pt>
                <c:pt idx="4">
                  <c:v>ACSES</c:v>
                </c:pt>
              </c:strCache>
            </c:strRef>
          </c:cat>
          <c:val>
            <c:numRef>
              <c:f>集計!$BT$6:$BT$10</c:f>
              <c:numCache>
                <c:formatCode>#,##0_);[Red]\(#,##0\)</c:formatCode>
                <c:ptCount val="5"/>
                <c:pt idx="0">
                  <c:v>152.21944045629397</c:v>
                </c:pt>
                <c:pt idx="1">
                  <c:v>153.78628419304101</c:v>
                </c:pt>
                <c:pt idx="2">
                  <c:v>274.73424</c:v>
                </c:pt>
                <c:pt idx="3">
                  <c:v>157.78611360000002</c:v>
                </c:pt>
                <c:pt idx="4">
                  <c:v>146.39454027898125</c:v>
                </c:pt>
              </c:numCache>
            </c:numRef>
          </c:val>
          <c:extLst>
            <c:ext xmlns:c16="http://schemas.microsoft.com/office/drawing/2014/chart" uri="{C3380CC4-5D6E-409C-BE32-E72D297353CC}">
              <c16:uniqueId val="{00000006-0545-5A40-A0B5-A799283F1F06}"/>
            </c:ext>
          </c:extLst>
        </c:ser>
        <c:dLbls>
          <c:showLegendKey val="0"/>
          <c:showVal val="0"/>
          <c:showCatName val="0"/>
          <c:showSerName val="0"/>
          <c:showPercent val="0"/>
          <c:showBubbleSize val="0"/>
        </c:dLbls>
        <c:gapWidth val="150"/>
        <c:overlap val="100"/>
        <c:axId val="964698232"/>
        <c:axId val="964697448"/>
      </c:barChart>
      <c:catAx>
        <c:axId val="96469823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7448"/>
        <c:crosses val="autoZero"/>
        <c:auto val="1"/>
        <c:lblAlgn val="ctr"/>
        <c:lblOffset val="100"/>
        <c:noMultiLvlLbl val="0"/>
      </c:catAx>
      <c:valAx>
        <c:axId val="96469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8232"/>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集計!$BO$15</c:f>
              <c:strCache>
                <c:ptCount val="1"/>
                <c:pt idx="0">
                  <c:v>AHP1</c:v>
                </c:pt>
              </c:strCache>
            </c:strRef>
          </c:tx>
          <c:spPr>
            <a:solidFill>
              <a:schemeClr val="accent1"/>
            </a:solidFill>
            <a:ln>
              <a:noFill/>
            </a:ln>
            <a:effectLst/>
          </c:spPr>
          <c:invertIfNegative val="0"/>
          <c:cat>
            <c:multiLvlStrRef>
              <c:f>集計!$BM$16:$BN$29</c:f>
              <c:multiLvlStrCache>
                <c:ptCount val="14"/>
                <c:lvl>
                  <c:pt idx="0">
                    <c:v>100-h</c:v>
                  </c:pt>
                  <c:pt idx="1">
                    <c:v>101-h</c:v>
                  </c:pt>
                  <c:pt idx="3">
                    <c:v>100-h</c:v>
                  </c:pt>
                  <c:pt idx="4">
                    <c:v>101-h</c:v>
                  </c:pt>
                  <c:pt idx="6">
                    <c:v>100-h</c:v>
                  </c:pt>
                  <c:pt idx="7">
                    <c:v>101-h</c:v>
                  </c:pt>
                  <c:pt idx="9">
                    <c:v>100-h</c:v>
                  </c:pt>
                  <c:pt idx="10">
                    <c:v>101-h</c:v>
                  </c:pt>
                  <c:pt idx="12">
                    <c:v>100-h</c:v>
                  </c:pt>
                  <c:pt idx="13">
                    <c:v>101-h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集計!$BO$16:$BO$29</c:f>
              <c:numCache>
                <c:formatCode>#,##0_);[Red]\(#,##0\)</c:formatCode>
                <c:ptCount val="14"/>
                <c:pt idx="0">
                  <c:v>938.17239497208982</c:v>
                </c:pt>
                <c:pt idx="1">
                  <c:v>902.81236007262908</c:v>
                </c:pt>
                <c:pt idx="3">
                  <c:v>950.23829291550305</c:v>
                </c:pt>
                <c:pt idx="4">
                  <c:v>764.10370242690601</c:v>
                </c:pt>
                <c:pt idx="6">
                  <c:v>955.39248520562569</c:v>
                </c:pt>
                <c:pt idx="7">
                  <c:v>803.62906645135035</c:v>
                </c:pt>
                <c:pt idx="9">
                  <c:v>977.60532479999995</c:v>
                </c:pt>
                <c:pt idx="10">
                  <c:v>845.70478079999998</c:v>
                </c:pt>
                <c:pt idx="12">
                  <c:v>976.85773867046555</c:v>
                </c:pt>
                <c:pt idx="13">
                  <c:v>799.46973309481018</c:v>
                </c:pt>
              </c:numCache>
            </c:numRef>
          </c:val>
          <c:extLst>
            <c:ext xmlns:c16="http://schemas.microsoft.com/office/drawing/2014/chart" uri="{C3380CC4-5D6E-409C-BE32-E72D297353CC}">
              <c16:uniqueId val="{00000000-AAE8-8C43-B7FF-A3C7F9298DBA}"/>
            </c:ext>
          </c:extLst>
        </c:ser>
        <c:ser>
          <c:idx val="1"/>
          <c:order val="1"/>
          <c:tx>
            <c:strRef>
              <c:f>集計!$BP$15</c:f>
              <c:strCache>
                <c:ptCount val="1"/>
                <c:pt idx="0">
                  <c:v>AHP2</c:v>
                </c:pt>
              </c:strCache>
            </c:strRef>
          </c:tx>
          <c:spPr>
            <a:solidFill>
              <a:schemeClr val="accent2"/>
            </a:solidFill>
            <a:ln>
              <a:noFill/>
            </a:ln>
            <a:effectLst/>
          </c:spPr>
          <c:invertIfNegative val="0"/>
          <c:cat>
            <c:multiLvlStrRef>
              <c:f>集計!$BM$16:$BN$29</c:f>
              <c:multiLvlStrCache>
                <c:ptCount val="14"/>
                <c:lvl>
                  <c:pt idx="0">
                    <c:v>100-h</c:v>
                  </c:pt>
                  <c:pt idx="1">
                    <c:v>101-h</c:v>
                  </c:pt>
                  <c:pt idx="3">
                    <c:v>100-h</c:v>
                  </c:pt>
                  <c:pt idx="4">
                    <c:v>101-h</c:v>
                  </c:pt>
                  <c:pt idx="6">
                    <c:v>100-h</c:v>
                  </c:pt>
                  <c:pt idx="7">
                    <c:v>101-h</c:v>
                  </c:pt>
                  <c:pt idx="9">
                    <c:v>100-h</c:v>
                  </c:pt>
                  <c:pt idx="10">
                    <c:v>101-h</c:v>
                  </c:pt>
                  <c:pt idx="12">
                    <c:v>100-h</c:v>
                  </c:pt>
                  <c:pt idx="13">
                    <c:v>101-h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集計!$BP$16:$BP$29</c:f>
              <c:numCache>
                <c:formatCode>#,##0_);[Red]\(#,##0\)</c:formatCode>
                <c:ptCount val="14"/>
                <c:pt idx="0">
                  <c:v>938.17239497208982</c:v>
                </c:pt>
                <c:pt idx="1">
                  <c:v>902.81236007262908</c:v>
                </c:pt>
                <c:pt idx="3">
                  <c:v>950.23829291550305</c:v>
                </c:pt>
                <c:pt idx="4">
                  <c:v>764.10370242690601</c:v>
                </c:pt>
                <c:pt idx="6">
                  <c:v>955.39248520562569</c:v>
                </c:pt>
                <c:pt idx="7">
                  <c:v>803.62906645135035</c:v>
                </c:pt>
                <c:pt idx="9">
                  <c:v>977.60532479999995</c:v>
                </c:pt>
                <c:pt idx="10">
                  <c:v>845.70478079999998</c:v>
                </c:pt>
                <c:pt idx="12">
                  <c:v>976.85773867046555</c:v>
                </c:pt>
                <c:pt idx="13">
                  <c:v>799.46973309481018</c:v>
                </c:pt>
              </c:numCache>
            </c:numRef>
          </c:val>
          <c:extLst>
            <c:ext xmlns:c16="http://schemas.microsoft.com/office/drawing/2014/chart" uri="{C3380CC4-5D6E-409C-BE32-E72D297353CC}">
              <c16:uniqueId val="{00000001-AAE8-8C43-B7FF-A3C7F9298DBA}"/>
            </c:ext>
          </c:extLst>
        </c:ser>
        <c:ser>
          <c:idx val="2"/>
          <c:order val="2"/>
          <c:tx>
            <c:strRef>
              <c:f>集計!$BQ$15</c:f>
              <c:strCache>
                <c:ptCount val="1"/>
                <c:pt idx="0">
                  <c:v>AR1</c:v>
                </c:pt>
              </c:strCache>
            </c:strRef>
          </c:tx>
          <c:spPr>
            <a:solidFill>
              <a:schemeClr val="accent3"/>
            </a:solidFill>
            <a:ln>
              <a:noFill/>
            </a:ln>
            <a:effectLst/>
          </c:spPr>
          <c:invertIfNegative val="0"/>
          <c:cat>
            <c:multiLvlStrRef>
              <c:f>集計!$BM$16:$BN$29</c:f>
              <c:multiLvlStrCache>
                <c:ptCount val="14"/>
                <c:lvl>
                  <c:pt idx="0">
                    <c:v>100-h</c:v>
                  </c:pt>
                  <c:pt idx="1">
                    <c:v>101-h</c:v>
                  </c:pt>
                  <c:pt idx="3">
                    <c:v>100-h</c:v>
                  </c:pt>
                  <c:pt idx="4">
                    <c:v>101-h</c:v>
                  </c:pt>
                  <c:pt idx="6">
                    <c:v>100-h</c:v>
                  </c:pt>
                  <c:pt idx="7">
                    <c:v>101-h</c:v>
                  </c:pt>
                  <c:pt idx="9">
                    <c:v>100-h</c:v>
                  </c:pt>
                  <c:pt idx="10">
                    <c:v>101-h</c:v>
                  </c:pt>
                  <c:pt idx="12">
                    <c:v>100-h</c:v>
                  </c:pt>
                  <c:pt idx="13">
                    <c:v>101-h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集計!$BQ$16:$BQ$29</c:f>
              <c:numCache>
                <c:formatCode>#,##0_);[Red]\(#,##0\)</c:formatCode>
                <c:ptCount val="14"/>
                <c:pt idx="0">
                  <c:v>2183.9325920682045</c:v>
                </c:pt>
                <c:pt idx="1">
                  <c:v>2183.9323006440709</c:v>
                </c:pt>
                <c:pt idx="3">
                  <c:v>2173.3553387264001</c:v>
                </c:pt>
                <c:pt idx="4">
                  <c:v>2173.3553387264001</c:v>
                </c:pt>
                <c:pt idx="6">
                  <c:v>2129.8910341167038</c:v>
                </c:pt>
                <c:pt idx="7">
                  <c:v>2129.8910341167038</c:v>
                </c:pt>
                <c:pt idx="9">
                  <c:v>2218.0873976000003</c:v>
                </c:pt>
                <c:pt idx="10">
                  <c:v>2218.0873976000003</c:v>
                </c:pt>
                <c:pt idx="12">
                  <c:v>2217.5584711650858</c:v>
                </c:pt>
                <c:pt idx="13">
                  <c:v>2217.5584711650858</c:v>
                </c:pt>
              </c:numCache>
            </c:numRef>
          </c:val>
          <c:extLst>
            <c:ext xmlns:c16="http://schemas.microsoft.com/office/drawing/2014/chart" uri="{C3380CC4-5D6E-409C-BE32-E72D297353CC}">
              <c16:uniqueId val="{00000002-AAE8-8C43-B7FF-A3C7F9298DBA}"/>
            </c:ext>
          </c:extLst>
        </c:ser>
        <c:dLbls>
          <c:showLegendKey val="0"/>
          <c:showVal val="0"/>
          <c:showCatName val="0"/>
          <c:showSerName val="0"/>
          <c:showPercent val="0"/>
          <c:showBubbleSize val="0"/>
        </c:dLbls>
        <c:gapWidth val="150"/>
        <c:overlap val="100"/>
        <c:axId val="964690392"/>
        <c:axId val="964699016"/>
      </c:barChart>
      <c:catAx>
        <c:axId val="96469039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9016"/>
        <c:crosses val="autoZero"/>
        <c:auto val="1"/>
        <c:lblAlgn val="ctr"/>
        <c:lblOffset val="100"/>
        <c:noMultiLvlLbl val="0"/>
      </c:catAx>
      <c:valAx>
        <c:axId val="96469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0392"/>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集計!$BO$15</c:f>
              <c:strCache>
                <c:ptCount val="1"/>
                <c:pt idx="0">
                  <c:v>AHP1</c:v>
                </c:pt>
              </c:strCache>
            </c:strRef>
          </c:tx>
          <c:spPr>
            <a:solidFill>
              <a:schemeClr val="accent1"/>
            </a:solidFill>
            <a:ln>
              <a:noFill/>
            </a:ln>
            <a:effectLst/>
          </c:spPr>
          <c:invertIfNegative val="0"/>
          <c:cat>
            <c:multiLvlStrRef>
              <c:f>集計!$BM$35:$BN$48</c:f>
              <c:multiLvlStrCache>
                <c:ptCount val="14"/>
                <c:lvl>
                  <c:pt idx="0">
                    <c:v>100-h</c:v>
                  </c:pt>
                  <c:pt idx="1">
                    <c:v>110-h</c:v>
                  </c:pt>
                  <c:pt idx="3">
                    <c:v>100-h</c:v>
                  </c:pt>
                  <c:pt idx="4">
                    <c:v>110-h</c:v>
                  </c:pt>
                  <c:pt idx="6">
                    <c:v>100-h</c:v>
                  </c:pt>
                  <c:pt idx="7">
                    <c:v>110-h</c:v>
                  </c:pt>
                  <c:pt idx="9">
                    <c:v>100-h</c:v>
                  </c:pt>
                  <c:pt idx="10">
                    <c:v>110-h</c:v>
                  </c:pt>
                  <c:pt idx="12">
                    <c:v>100-h</c:v>
                  </c:pt>
                  <c:pt idx="13">
                    <c:v>110-h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集計!$BO$35:$BO$48</c:f>
              <c:numCache>
                <c:formatCode>#,##0_);[Red]\(#,##0\)</c:formatCode>
                <c:ptCount val="14"/>
                <c:pt idx="0">
                  <c:v>295.10130057583581</c:v>
                </c:pt>
                <c:pt idx="1">
                  <c:v>166.02817511351475</c:v>
                </c:pt>
                <c:pt idx="3">
                  <c:v>293.37513929756665</c:v>
                </c:pt>
                <c:pt idx="4">
                  <c:v>163.74299407526445</c:v>
                </c:pt>
                <c:pt idx="6">
                  <c:v>293.38204930725101</c:v>
                </c:pt>
                <c:pt idx="7">
                  <c:v>161.64751055620897</c:v>
                </c:pt>
                <c:pt idx="9">
                  <c:v>299.41125</c:v>
                </c:pt>
                <c:pt idx="10">
                  <c:v>168.52753000000001</c:v>
                </c:pt>
                <c:pt idx="12">
                  <c:v>300</c:v>
                </c:pt>
                <c:pt idx="13">
                  <c:v>168.75345434524974</c:v>
                </c:pt>
              </c:numCache>
            </c:numRef>
          </c:val>
          <c:extLst>
            <c:ext xmlns:c16="http://schemas.microsoft.com/office/drawing/2014/chart" uri="{C3380CC4-5D6E-409C-BE32-E72D297353CC}">
              <c16:uniqueId val="{00000000-BEE0-D546-A10A-3FC915A549D6}"/>
            </c:ext>
          </c:extLst>
        </c:ser>
        <c:ser>
          <c:idx val="1"/>
          <c:order val="1"/>
          <c:tx>
            <c:strRef>
              <c:f>集計!$BP$15</c:f>
              <c:strCache>
                <c:ptCount val="1"/>
                <c:pt idx="0">
                  <c:v>AHP2</c:v>
                </c:pt>
              </c:strCache>
            </c:strRef>
          </c:tx>
          <c:spPr>
            <a:solidFill>
              <a:schemeClr val="accent2"/>
            </a:solidFill>
            <a:ln>
              <a:noFill/>
            </a:ln>
            <a:effectLst/>
          </c:spPr>
          <c:invertIfNegative val="0"/>
          <c:cat>
            <c:multiLvlStrRef>
              <c:f>集計!$BM$35:$BN$48</c:f>
              <c:multiLvlStrCache>
                <c:ptCount val="14"/>
                <c:lvl>
                  <c:pt idx="0">
                    <c:v>100-h</c:v>
                  </c:pt>
                  <c:pt idx="1">
                    <c:v>110-h</c:v>
                  </c:pt>
                  <c:pt idx="3">
                    <c:v>100-h</c:v>
                  </c:pt>
                  <c:pt idx="4">
                    <c:v>110-h</c:v>
                  </c:pt>
                  <c:pt idx="6">
                    <c:v>100-h</c:v>
                  </c:pt>
                  <c:pt idx="7">
                    <c:v>110-h</c:v>
                  </c:pt>
                  <c:pt idx="9">
                    <c:v>100-h</c:v>
                  </c:pt>
                  <c:pt idx="10">
                    <c:v>110-h</c:v>
                  </c:pt>
                  <c:pt idx="12">
                    <c:v>100-h</c:v>
                  </c:pt>
                  <c:pt idx="13">
                    <c:v>110-h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集計!$BP$35:$BP$48</c:f>
              <c:numCache>
                <c:formatCode>#,##0_);[Red]\(#,##0\)</c:formatCode>
                <c:ptCount val="14"/>
                <c:pt idx="0">
                  <c:v>295.10130057583581</c:v>
                </c:pt>
                <c:pt idx="1">
                  <c:v>166.02817511351475</c:v>
                </c:pt>
                <c:pt idx="3">
                  <c:v>293.37513929756665</c:v>
                </c:pt>
                <c:pt idx="4">
                  <c:v>163.74299407526445</c:v>
                </c:pt>
                <c:pt idx="6">
                  <c:v>293.38204930725101</c:v>
                </c:pt>
                <c:pt idx="7">
                  <c:v>161.64751055620897</c:v>
                </c:pt>
                <c:pt idx="9">
                  <c:v>299.41125</c:v>
                </c:pt>
                <c:pt idx="10">
                  <c:v>168.52753000000001</c:v>
                </c:pt>
                <c:pt idx="12">
                  <c:v>300</c:v>
                </c:pt>
                <c:pt idx="13">
                  <c:v>168.75345434524974</c:v>
                </c:pt>
              </c:numCache>
            </c:numRef>
          </c:val>
          <c:extLst>
            <c:ext xmlns:c16="http://schemas.microsoft.com/office/drawing/2014/chart" uri="{C3380CC4-5D6E-409C-BE32-E72D297353CC}">
              <c16:uniqueId val="{00000001-BEE0-D546-A10A-3FC915A549D6}"/>
            </c:ext>
          </c:extLst>
        </c:ser>
        <c:ser>
          <c:idx val="2"/>
          <c:order val="2"/>
          <c:tx>
            <c:strRef>
              <c:f>集計!$BQ$15</c:f>
              <c:strCache>
                <c:ptCount val="1"/>
                <c:pt idx="0">
                  <c:v>AR1</c:v>
                </c:pt>
              </c:strCache>
            </c:strRef>
          </c:tx>
          <c:spPr>
            <a:solidFill>
              <a:schemeClr val="accent3"/>
            </a:solidFill>
            <a:ln>
              <a:noFill/>
            </a:ln>
            <a:effectLst/>
          </c:spPr>
          <c:invertIfNegative val="0"/>
          <c:cat>
            <c:multiLvlStrRef>
              <c:f>集計!$BM$35:$BN$48</c:f>
              <c:multiLvlStrCache>
                <c:ptCount val="14"/>
                <c:lvl>
                  <c:pt idx="0">
                    <c:v>100-h</c:v>
                  </c:pt>
                  <c:pt idx="1">
                    <c:v>110-h</c:v>
                  </c:pt>
                  <c:pt idx="3">
                    <c:v>100-h</c:v>
                  </c:pt>
                  <c:pt idx="4">
                    <c:v>110-h</c:v>
                  </c:pt>
                  <c:pt idx="6">
                    <c:v>100-h</c:v>
                  </c:pt>
                  <c:pt idx="7">
                    <c:v>110-h</c:v>
                  </c:pt>
                  <c:pt idx="9">
                    <c:v>100-h</c:v>
                  </c:pt>
                  <c:pt idx="10">
                    <c:v>110-h</c:v>
                  </c:pt>
                  <c:pt idx="12">
                    <c:v>100-h</c:v>
                  </c:pt>
                  <c:pt idx="13">
                    <c:v>110-h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集計!$BQ$35:$BQ$48</c:f>
              <c:numCache>
                <c:formatCode>#,##0_);[Red]\(#,##0\)</c:formatCode>
                <c:ptCount val="14"/>
                <c:pt idx="0">
                  <c:v>518.29745769031638</c:v>
                </c:pt>
                <c:pt idx="1">
                  <c:v>0</c:v>
                </c:pt>
                <c:pt idx="3">
                  <c:v>515.93458261957494</c:v>
                </c:pt>
                <c:pt idx="4">
                  <c:v>0</c:v>
                </c:pt>
                <c:pt idx="6">
                  <c:v>515.37446661640502</c:v>
                </c:pt>
                <c:pt idx="7">
                  <c:v>0</c:v>
                </c:pt>
                <c:pt idx="9">
                  <c:v>526.55273</c:v>
                </c:pt>
                <c:pt idx="10">
                  <c:v>0</c:v>
                </c:pt>
                <c:pt idx="12">
                  <c:v>526.428</c:v>
                </c:pt>
                <c:pt idx="13">
                  <c:v>0</c:v>
                </c:pt>
              </c:numCache>
            </c:numRef>
          </c:val>
          <c:extLst>
            <c:ext xmlns:c16="http://schemas.microsoft.com/office/drawing/2014/chart" uri="{C3380CC4-5D6E-409C-BE32-E72D297353CC}">
              <c16:uniqueId val="{00000002-BEE0-D546-A10A-3FC915A549D6}"/>
            </c:ext>
          </c:extLst>
        </c:ser>
        <c:dLbls>
          <c:showLegendKey val="0"/>
          <c:showVal val="0"/>
          <c:showCatName val="0"/>
          <c:showSerName val="0"/>
          <c:showPercent val="0"/>
          <c:showBubbleSize val="0"/>
        </c:dLbls>
        <c:gapWidth val="150"/>
        <c:overlap val="100"/>
        <c:axId val="964690784"/>
        <c:axId val="964700976"/>
      </c:barChart>
      <c:catAx>
        <c:axId val="96469078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0976"/>
        <c:crosses val="autoZero"/>
        <c:auto val="1"/>
        <c:lblAlgn val="ctr"/>
        <c:lblOffset val="100"/>
        <c:noMultiLvlLbl val="0"/>
      </c:catAx>
      <c:valAx>
        <c:axId val="9647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製造熱量 </a:t>
                </a:r>
                <a:r>
                  <a:rPr lang="en-US" altLang="ja-JP"/>
                  <a:t>[kW]</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078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19050" cap="rnd">
              <a:solidFill>
                <a:schemeClr val="accent2"/>
              </a:solidFill>
              <a:round/>
            </a:ln>
            <a:effectLst/>
          </c:spPr>
          <c:marker>
            <c:symbol val="square"/>
            <c:size val="5"/>
            <c:spPr>
              <a:solidFill>
                <a:schemeClr val="accent2"/>
              </a:solidFill>
              <a:ln w="9525">
                <a:solidFill>
                  <a:schemeClr val="accent2"/>
                </a:solidFill>
              </a:ln>
              <a:effectLst/>
            </c:spPr>
          </c:marker>
          <c:cat>
            <c:strRef>
              <c:f>集計!$AV$6:$AV$14</c:f>
              <c:strCache>
                <c:ptCount val="9"/>
                <c:pt idx="0">
                  <c:v>100-c</c:v>
                </c:pt>
                <c:pt idx="1">
                  <c:v>101-c</c:v>
                </c:pt>
                <c:pt idx="2">
                  <c:v>110-c</c:v>
                </c:pt>
                <c:pt idx="3">
                  <c:v>111-c</c:v>
                </c:pt>
                <c:pt idx="4">
                  <c:v>112-c</c:v>
                </c:pt>
                <c:pt idx="5">
                  <c:v>120-c</c:v>
                </c:pt>
                <c:pt idx="6">
                  <c:v>130-c</c:v>
                </c:pt>
                <c:pt idx="7">
                  <c:v>140-c</c:v>
                </c:pt>
                <c:pt idx="8">
                  <c:v>150-c</c:v>
                </c:pt>
              </c:strCache>
            </c:strRef>
          </c:cat>
          <c:val>
            <c:numRef>
              <c:f>集計!$AW$6:$AW$14</c:f>
              <c:numCache>
                <c:formatCode>0.00</c:formatCode>
                <c:ptCount val="9"/>
                <c:pt idx="0">
                  <c:v>1.0701617899583034</c:v>
                </c:pt>
                <c:pt idx="1">
                  <c:v>1.4738206634671041</c:v>
                </c:pt>
                <c:pt idx="2">
                  <c:v>1.2462911128758223</c:v>
                </c:pt>
                <c:pt idx="3">
                  <c:v>1.2761557029300525</c:v>
                </c:pt>
                <c:pt idx="4">
                  <c:v>1.2091216853895206</c:v>
                </c:pt>
                <c:pt idx="5">
                  <c:v>1.1452162599480369</c:v>
                </c:pt>
                <c:pt idx="6">
                  <c:v>1.2584681366339616</c:v>
                </c:pt>
                <c:pt idx="7">
                  <c:v>1.3233775019225769</c:v>
                </c:pt>
                <c:pt idx="8">
                  <c:v>1.2921726337158941</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19050" cap="rnd">
              <a:solidFill>
                <a:schemeClr val="accent3"/>
              </a:solidFill>
              <a:round/>
            </a:ln>
            <a:effectLst/>
          </c:spPr>
          <c:marker>
            <c:symbol val="diamond"/>
            <c:size val="5"/>
            <c:spPr>
              <a:solidFill>
                <a:schemeClr val="accent3"/>
              </a:solidFill>
              <a:ln w="9525">
                <a:solidFill>
                  <a:schemeClr val="accent3"/>
                </a:solidFill>
              </a:ln>
              <a:effectLst/>
            </c:spPr>
          </c:marker>
          <c:cat>
            <c:strRef>
              <c:f>集計!$AV$6:$AV$14</c:f>
              <c:strCache>
                <c:ptCount val="9"/>
                <c:pt idx="0">
                  <c:v>100-c</c:v>
                </c:pt>
                <c:pt idx="1">
                  <c:v>101-c</c:v>
                </c:pt>
                <c:pt idx="2">
                  <c:v>110-c</c:v>
                </c:pt>
                <c:pt idx="3">
                  <c:v>111-c</c:v>
                </c:pt>
                <c:pt idx="4">
                  <c:v>112-c</c:v>
                </c:pt>
                <c:pt idx="5">
                  <c:v>120-c</c:v>
                </c:pt>
                <c:pt idx="6">
                  <c:v>130-c</c:v>
                </c:pt>
                <c:pt idx="7">
                  <c:v>140-c</c:v>
                </c:pt>
                <c:pt idx="8">
                  <c:v>150-c</c:v>
                </c:pt>
              </c:strCache>
            </c:strRef>
          </c:cat>
          <c:val>
            <c:numRef>
              <c:f>集計!$AX$6:$AX$14</c:f>
              <c:numCache>
                <c:formatCode>0.00</c:formatCode>
                <c:ptCount val="9"/>
                <c:pt idx="0">
                  <c:v>1.0694199959879294</c:v>
                </c:pt>
                <c:pt idx="1">
                  <c:v>1.3702999631983224</c:v>
                </c:pt>
                <c:pt idx="2">
                  <c:v>1.2544548808118197</c:v>
                </c:pt>
                <c:pt idx="3">
                  <c:v>1.2930699715486804</c:v>
                </c:pt>
                <c:pt idx="4">
                  <c:v>1.2240363608189864</c:v>
                </c:pt>
                <c:pt idx="5">
                  <c:v>1.230115741678971</c:v>
                </c:pt>
                <c:pt idx="6">
                  <c:v>1.3292418462296731</c:v>
                </c:pt>
                <c:pt idx="7">
                  <c:v>1.330337228076854</c:v>
                </c:pt>
                <c:pt idx="8">
                  <c:v>1.3029812154690488</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19050" cap="rnd">
              <a:solidFill>
                <a:schemeClr val="accent4"/>
              </a:solidFill>
              <a:round/>
            </a:ln>
            <a:effectLst/>
          </c:spPr>
          <c:marker>
            <c:symbol val="triangle"/>
            <c:size val="5"/>
            <c:spPr>
              <a:solidFill>
                <a:schemeClr val="accent4"/>
              </a:solidFill>
              <a:ln w="9525">
                <a:solidFill>
                  <a:schemeClr val="accent4"/>
                </a:solidFill>
              </a:ln>
              <a:effectLst/>
            </c:spPr>
          </c:marker>
          <c:cat>
            <c:strRef>
              <c:f>集計!$AV$6:$AV$14</c:f>
              <c:strCache>
                <c:ptCount val="9"/>
                <c:pt idx="0">
                  <c:v>100-c</c:v>
                </c:pt>
                <c:pt idx="1">
                  <c:v>101-c</c:v>
                </c:pt>
                <c:pt idx="2">
                  <c:v>110-c</c:v>
                </c:pt>
                <c:pt idx="3">
                  <c:v>111-c</c:v>
                </c:pt>
                <c:pt idx="4">
                  <c:v>112-c</c:v>
                </c:pt>
                <c:pt idx="5">
                  <c:v>120-c</c:v>
                </c:pt>
                <c:pt idx="6">
                  <c:v>130-c</c:v>
                </c:pt>
                <c:pt idx="7">
                  <c:v>140-c</c:v>
                </c:pt>
                <c:pt idx="8">
                  <c:v>150-c</c:v>
                </c:pt>
              </c:strCache>
            </c:strRef>
          </c:cat>
          <c:val>
            <c:numRef>
              <c:f>集計!$AY$6:$AY$14</c:f>
              <c:numCache>
                <c:formatCode>0.00</c:formatCode>
                <c:ptCount val="9"/>
                <c:pt idx="0">
                  <c:v>1.0959443706041145</c:v>
                </c:pt>
                <c:pt idx="1">
                  <c:v>1.3104768449959157</c:v>
                </c:pt>
                <c:pt idx="2">
                  <c:v>1.2642305640383977</c:v>
                </c:pt>
                <c:pt idx="3">
                  <c:v>1.3164682643991041</c:v>
                </c:pt>
                <c:pt idx="4">
                  <c:v>1.2022721788509352</c:v>
                </c:pt>
                <c:pt idx="5">
                  <c:v>1.3155078348205436</c:v>
                </c:pt>
                <c:pt idx="6">
                  <c:v>1.3781677407249471</c:v>
                </c:pt>
                <c:pt idx="7">
                  <c:v>1.3092250964953058</c:v>
                </c:pt>
                <c:pt idx="8">
                  <c:v>1.3007670729186951</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19050" cap="rnd">
              <a:solidFill>
                <a:schemeClr val="accent5"/>
              </a:solidFill>
              <a:round/>
            </a:ln>
            <a:effectLst/>
          </c:spPr>
          <c:marker>
            <c:symbol val="x"/>
            <c:size val="5"/>
            <c:spPr>
              <a:noFill/>
              <a:ln w="9525">
                <a:solidFill>
                  <a:schemeClr val="accent5"/>
                </a:solidFill>
              </a:ln>
              <a:effectLst/>
            </c:spPr>
          </c:marker>
          <c:cat>
            <c:strRef>
              <c:f>集計!$AV$6:$AV$14</c:f>
              <c:strCache>
                <c:ptCount val="9"/>
                <c:pt idx="0">
                  <c:v>100-c</c:v>
                </c:pt>
                <c:pt idx="1">
                  <c:v>101-c</c:v>
                </c:pt>
                <c:pt idx="2">
                  <c:v>110-c</c:v>
                </c:pt>
                <c:pt idx="3">
                  <c:v>111-c</c:v>
                </c:pt>
                <c:pt idx="4">
                  <c:v>112-c</c:v>
                </c:pt>
                <c:pt idx="5">
                  <c:v>120-c</c:v>
                </c:pt>
                <c:pt idx="6">
                  <c:v>130-c</c:v>
                </c:pt>
                <c:pt idx="7">
                  <c:v>140-c</c:v>
                </c:pt>
                <c:pt idx="8">
                  <c:v>150-c</c:v>
                </c:pt>
              </c:strCache>
            </c:strRef>
          </c:cat>
          <c:val>
            <c:numRef>
              <c:f>集計!$AZ$6:$AZ$14</c:f>
              <c:numCache>
                <c:formatCode>0.00</c:formatCode>
                <c:ptCount val="9"/>
                <c:pt idx="0">
                  <c:v>1.0667994160471981</c:v>
                </c:pt>
                <c:pt idx="1">
                  <c:v>1.3509581512719215</c:v>
                </c:pt>
                <c:pt idx="2">
                  <c:v>1.0858137336457794</c:v>
                </c:pt>
                <c:pt idx="3">
                  <c:v>1.102498748990032</c:v>
                </c:pt>
                <c:pt idx="4">
                  <c:v>1.0124938699083701</c:v>
                </c:pt>
                <c:pt idx="5">
                  <c:v>1.0428630391786047</c:v>
                </c:pt>
                <c:pt idx="6">
                  <c:v>1.1225029628373082</c:v>
                </c:pt>
                <c:pt idx="7">
                  <c:v>1.0945330085537959</c:v>
                </c:pt>
                <c:pt idx="8">
                  <c:v>1.1136892728683419</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star"/>
            <c:size val="5"/>
            <c:spPr>
              <a:noFill/>
              <a:ln w="9525">
                <a:solidFill>
                  <a:schemeClr val="accent1">
                    <a:lumMod val="60000"/>
                  </a:schemeClr>
                </a:solidFill>
              </a:ln>
              <a:effectLst/>
            </c:spPr>
          </c:marker>
          <c:cat>
            <c:strRef>
              <c:f>集計!$AV$6:$AV$14</c:f>
              <c:strCache>
                <c:ptCount val="9"/>
                <c:pt idx="0">
                  <c:v>100-c</c:v>
                </c:pt>
                <c:pt idx="1">
                  <c:v>101-c</c:v>
                </c:pt>
                <c:pt idx="2">
                  <c:v>110-c</c:v>
                </c:pt>
                <c:pt idx="3">
                  <c:v>111-c</c:v>
                </c:pt>
                <c:pt idx="4">
                  <c:v>112-c</c:v>
                </c:pt>
                <c:pt idx="5">
                  <c:v>120-c</c:v>
                </c:pt>
                <c:pt idx="6">
                  <c:v>130-c</c:v>
                </c:pt>
                <c:pt idx="7">
                  <c:v>140-c</c:v>
                </c:pt>
                <c:pt idx="8">
                  <c:v>150-c</c:v>
                </c:pt>
              </c:strCache>
            </c:strRef>
          </c:cat>
          <c:val>
            <c:numRef>
              <c:f>集計!$BA$6:$BA$14</c:f>
              <c:numCache>
                <c:formatCode>General</c:formatCode>
                <c:ptCount val="9"/>
                <c:pt idx="0">
                  <c:v>1.0700173009546285</c:v>
                </c:pt>
                <c:pt idx="1">
                  <c:v>1.4397689516222669</c:v>
                </c:pt>
                <c:pt idx="2">
                  <c:v>1.2438764676902412</c:v>
                </c:pt>
                <c:pt idx="3">
                  <c:v>1.2780589574801458</c:v>
                </c:pt>
                <c:pt idx="4">
                  <c:v>1.1057535956428175</c:v>
                </c:pt>
                <c:pt idx="5">
                  <c:v>1.1297730558397603</c:v>
                </c:pt>
                <c:pt idx="6">
                  <c:v>1.4149601380374524</c:v>
                </c:pt>
                <c:pt idx="7">
                  <c:v>1.3292510809655937</c:v>
                </c:pt>
                <c:pt idx="8">
                  <c:v>1.2918024254501768</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126120784"/>
        <c:axId val="195695192"/>
      </c:lineChart>
      <c:catAx>
        <c:axId val="12612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95695192"/>
        <c:crosses val="autoZero"/>
        <c:auto val="1"/>
        <c:lblAlgn val="ctr"/>
        <c:lblOffset val="100"/>
        <c:noMultiLvlLbl val="0"/>
      </c:catAx>
      <c:valAx>
        <c:axId val="195695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2612078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集計!$BO$15</c:f>
              <c:strCache>
                <c:ptCount val="1"/>
                <c:pt idx="0">
                  <c:v>AHP1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集計!$BM$54:$BN$67</c:f>
              <c:multiLvlStrCache>
                <c:ptCount val="14"/>
                <c:lvl>
                  <c:pt idx="0">
                    <c:v>100-h</c:v>
                  </c:pt>
                  <c:pt idx="1">
                    <c:v>110-h</c:v>
                  </c:pt>
                  <c:pt idx="3">
                    <c:v>100-h</c:v>
                  </c:pt>
                  <c:pt idx="4">
                    <c:v>110-h</c:v>
                  </c:pt>
                  <c:pt idx="6">
                    <c:v>100-h</c:v>
                  </c:pt>
                  <c:pt idx="7">
                    <c:v>110-h</c:v>
                  </c:pt>
                  <c:pt idx="9">
                    <c:v>100-h</c:v>
                  </c:pt>
                  <c:pt idx="10">
                    <c:v>110-h</c:v>
                  </c:pt>
                  <c:pt idx="12">
                    <c:v>100-h</c:v>
                  </c:pt>
                  <c:pt idx="13">
                    <c:v>110-h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集計!$BO$54:$BO$67</c:f>
              <c:numCache>
                <c:formatCode>#,##0.00_);[Red]\(#,##0.00\)</c:formatCode>
                <c:ptCount val="14"/>
                <c:pt idx="0">
                  <c:v>0.91952571479331369</c:v>
                </c:pt>
                <c:pt idx="1">
                  <c:v>1.1363921424407797</c:v>
                </c:pt>
                <c:pt idx="3">
                  <c:v>0.91200062841772744</c:v>
                </c:pt>
                <c:pt idx="4">
                  <c:v>1.1400714916886261</c:v>
                </c:pt>
                <c:pt idx="6">
                  <c:v>0.91942564206089183</c:v>
                </c:pt>
                <c:pt idx="7">
                  <c:v>1.0572933174656316</c:v>
                </c:pt>
                <c:pt idx="9">
                  <c:v>0.90865370338750706</c:v>
                </c:pt>
                <c:pt idx="10">
                  <c:v>1.0577419011095848</c:v>
                </c:pt>
                <c:pt idx="12" formatCode="#,##0_);[Red]\(#,##0\)">
                  <c:v>0.91245349203603865</c:v>
                </c:pt>
                <c:pt idx="13" formatCode="#,##0_);[Red]\(#,##0\)">
                  <c:v>1.1425630983937147</c:v>
                </c:pt>
              </c:numCache>
            </c:numRef>
          </c:val>
          <c:smooth val="0"/>
          <c:extLst>
            <c:ext xmlns:c16="http://schemas.microsoft.com/office/drawing/2014/chart" uri="{C3380CC4-5D6E-409C-BE32-E72D297353CC}">
              <c16:uniqueId val="{00000000-B961-E74B-8617-6ADB8A6C94BF}"/>
            </c:ext>
          </c:extLst>
        </c:ser>
        <c:dLbls>
          <c:showLegendKey val="0"/>
          <c:showVal val="0"/>
          <c:showCatName val="0"/>
          <c:showSerName val="0"/>
          <c:showPercent val="0"/>
          <c:showBubbleSize val="0"/>
        </c:dLbls>
        <c:marker val="1"/>
        <c:smooth val="0"/>
        <c:axId val="964700192"/>
        <c:axId val="964700584"/>
      </c:lineChart>
      <c:catAx>
        <c:axId val="96470019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0584"/>
        <c:crosses val="autoZero"/>
        <c:auto val="1"/>
        <c:lblAlgn val="ctr"/>
        <c:lblOffset val="100"/>
        <c:noMultiLvlLbl val="0"/>
      </c:catAx>
      <c:valAx>
        <c:axId val="964700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019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集計!$BO$15</c:f>
              <c:strCache>
                <c:ptCount val="1"/>
                <c:pt idx="0">
                  <c:v>AHP1</c:v>
                </c:pt>
              </c:strCache>
            </c:strRef>
          </c:tx>
          <c:spPr>
            <a:solidFill>
              <a:schemeClr val="accent1"/>
            </a:solidFill>
            <a:ln>
              <a:noFill/>
            </a:ln>
            <a:effectLst/>
          </c:spPr>
          <c:invertIfNegative val="0"/>
          <c:cat>
            <c:multiLvlStrRef>
              <c:f>集計!$BM$159:$BN$172</c:f>
              <c:multiLvlStrCache>
                <c:ptCount val="14"/>
                <c:lvl>
                  <c:pt idx="0">
                    <c:v>110-h</c:v>
                  </c:pt>
                  <c:pt idx="1">
                    <c:v>130-h</c:v>
                  </c:pt>
                  <c:pt idx="3">
                    <c:v>110-h</c:v>
                  </c:pt>
                  <c:pt idx="4">
                    <c:v>130-h</c:v>
                  </c:pt>
                  <c:pt idx="6">
                    <c:v>110-h</c:v>
                  </c:pt>
                  <c:pt idx="7">
                    <c:v>130-h</c:v>
                  </c:pt>
                  <c:pt idx="9">
                    <c:v>110-h</c:v>
                  </c:pt>
                  <c:pt idx="10">
                    <c:v>130-h</c:v>
                  </c:pt>
                  <c:pt idx="12">
                    <c:v>110-h</c:v>
                  </c:pt>
                  <c:pt idx="13">
                    <c:v>130-h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集計!$BO$159:$BO$172</c:f>
              <c:numCache>
                <c:formatCode>#,##0_);[Red]\(#,##0\)</c:formatCode>
                <c:ptCount val="14"/>
                <c:pt idx="0">
                  <c:v>468.02440859394295</c:v>
                </c:pt>
                <c:pt idx="1">
                  <c:v>466.98411710771421</c:v>
                </c:pt>
                <c:pt idx="3">
                  <c:v>454.829249409456</c:v>
                </c:pt>
                <c:pt idx="4">
                  <c:v>429.30397099281402</c:v>
                </c:pt>
                <c:pt idx="6">
                  <c:v>468.58613074732676</c:v>
                </c:pt>
                <c:pt idx="7">
                  <c:v>441.16769012469069</c:v>
                </c:pt>
                <c:pt idx="9">
                  <c:v>514.63025760000005</c:v>
                </c:pt>
                <c:pt idx="10">
                  <c:v>490.64495999999997</c:v>
                </c:pt>
                <c:pt idx="12">
                  <c:v>470.9084561771399</c:v>
                </c:pt>
                <c:pt idx="13">
                  <c:v>444.25326054447163</c:v>
                </c:pt>
              </c:numCache>
            </c:numRef>
          </c:val>
          <c:extLst>
            <c:ext xmlns:c16="http://schemas.microsoft.com/office/drawing/2014/chart" uri="{C3380CC4-5D6E-409C-BE32-E72D297353CC}">
              <c16:uniqueId val="{00000000-280C-034D-B1CA-40AF0ECC39ED}"/>
            </c:ext>
          </c:extLst>
        </c:ser>
        <c:ser>
          <c:idx val="1"/>
          <c:order val="1"/>
          <c:tx>
            <c:strRef>
              <c:f>集計!$BP$15</c:f>
              <c:strCache>
                <c:ptCount val="1"/>
                <c:pt idx="0">
                  <c:v>AHP2</c:v>
                </c:pt>
              </c:strCache>
            </c:strRef>
          </c:tx>
          <c:spPr>
            <a:solidFill>
              <a:schemeClr val="accent2"/>
            </a:solidFill>
            <a:ln>
              <a:noFill/>
            </a:ln>
            <a:effectLst/>
          </c:spPr>
          <c:invertIfNegative val="0"/>
          <c:cat>
            <c:multiLvlStrRef>
              <c:f>集計!$BM$159:$BN$172</c:f>
              <c:multiLvlStrCache>
                <c:ptCount val="14"/>
                <c:lvl>
                  <c:pt idx="0">
                    <c:v>110-h</c:v>
                  </c:pt>
                  <c:pt idx="1">
                    <c:v>130-h</c:v>
                  </c:pt>
                  <c:pt idx="3">
                    <c:v>110-h</c:v>
                  </c:pt>
                  <c:pt idx="4">
                    <c:v>130-h</c:v>
                  </c:pt>
                  <c:pt idx="6">
                    <c:v>110-h</c:v>
                  </c:pt>
                  <c:pt idx="7">
                    <c:v>130-h</c:v>
                  </c:pt>
                  <c:pt idx="9">
                    <c:v>110-h</c:v>
                  </c:pt>
                  <c:pt idx="10">
                    <c:v>130-h</c:v>
                  </c:pt>
                  <c:pt idx="12">
                    <c:v>110-h</c:v>
                  </c:pt>
                  <c:pt idx="13">
                    <c:v>130-h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集計!$BP$159:$BP$172</c:f>
              <c:numCache>
                <c:formatCode>#,##0_);[Red]\(#,##0\)</c:formatCode>
                <c:ptCount val="14"/>
                <c:pt idx="0">
                  <c:v>468.02440859394295</c:v>
                </c:pt>
                <c:pt idx="1">
                  <c:v>466.98411710771421</c:v>
                </c:pt>
                <c:pt idx="3">
                  <c:v>454.829249409456</c:v>
                </c:pt>
                <c:pt idx="4">
                  <c:v>429.30397099281402</c:v>
                </c:pt>
                <c:pt idx="6">
                  <c:v>468.58613074732676</c:v>
                </c:pt>
                <c:pt idx="7">
                  <c:v>441.16769012469069</c:v>
                </c:pt>
                <c:pt idx="9">
                  <c:v>514.63025760000005</c:v>
                </c:pt>
                <c:pt idx="10">
                  <c:v>490.64495999999997</c:v>
                </c:pt>
                <c:pt idx="12">
                  <c:v>470.9084561771399</c:v>
                </c:pt>
                <c:pt idx="13">
                  <c:v>444.25326054447163</c:v>
                </c:pt>
              </c:numCache>
            </c:numRef>
          </c:val>
          <c:extLst>
            <c:ext xmlns:c16="http://schemas.microsoft.com/office/drawing/2014/chart" uri="{C3380CC4-5D6E-409C-BE32-E72D297353CC}">
              <c16:uniqueId val="{00000001-280C-034D-B1CA-40AF0ECC39ED}"/>
            </c:ext>
          </c:extLst>
        </c:ser>
        <c:ser>
          <c:idx val="2"/>
          <c:order val="2"/>
          <c:tx>
            <c:strRef>
              <c:f>集計!$BQ$15</c:f>
              <c:strCache>
                <c:ptCount val="1"/>
                <c:pt idx="0">
                  <c:v>AR1</c:v>
                </c:pt>
              </c:strCache>
            </c:strRef>
          </c:tx>
          <c:spPr>
            <a:solidFill>
              <a:schemeClr val="accent3"/>
            </a:solidFill>
            <a:ln>
              <a:noFill/>
            </a:ln>
            <a:effectLst/>
          </c:spPr>
          <c:invertIfNegative val="0"/>
          <c:cat>
            <c:multiLvlStrRef>
              <c:f>集計!$BM$159:$BN$172</c:f>
              <c:multiLvlStrCache>
                <c:ptCount val="14"/>
                <c:lvl>
                  <c:pt idx="0">
                    <c:v>110-h</c:v>
                  </c:pt>
                  <c:pt idx="1">
                    <c:v>130-h</c:v>
                  </c:pt>
                  <c:pt idx="3">
                    <c:v>110-h</c:v>
                  </c:pt>
                  <c:pt idx="4">
                    <c:v>130-h</c:v>
                  </c:pt>
                  <c:pt idx="6">
                    <c:v>110-h</c:v>
                  </c:pt>
                  <c:pt idx="7">
                    <c:v>130-h</c:v>
                  </c:pt>
                  <c:pt idx="9">
                    <c:v>110-h</c:v>
                  </c:pt>
                  <c:pt idx="10">
                    <c:v>130-h</c:v>
                  </c:pt>
                  <c:pt idx="12">
                    <c:v>110-h</c:v>
                  </c:pt>
                  <c:pt idx="13">
                    <c:v>130-h</c:v>
                  </c:pt>
                </c:lvl>
                <c:lvl>
                  <c:pt idx="0">
                    <c:v>LCEM</c:v>
                  </c:pt>
                  <c:pt idx="2">
                    <c:v> </c:v>
                  </c:pt>
                  <c:pt idx="3">
                    <c:v>ENe-ST</c:v>
                  </c:pt>
                  <c:pt idx="5">
                    <c:v> </c:v>
                  </c:pt>
                  <c:pt idx="6">
                    <c:v>EnergyPlus</c:v>
                  </c:pt>
                  <c:pt idx="8">
                    <c:v> </c:v>
                  </c:pt>
                  <c:pt idx="9">
                    <c:v>BEST</c:v>
                  </c:pt>
                  <c:pt idx="11">
                    <c:v> </c:v>
                  </c:pt>
                  <c:pt idx="12">
                    <c:v>ACSES</c:v>
                  </c:pt>
                </c:lvl>
              </c:multiLvlStrCache>
            </c:multiLvlStrRef>
          </c:cat>
          <c:val>
            <c:numRef>
              <c:f>集計!$BQ$159:$BQ$172</c:f>
              <c:numCache>
                <c:formatCode>#,##0_);[Red]\(#,##0\)</c:formatCode>
                <c:ptCount val="14"/>
                <c:pt idx="0">
                  <c:v>0</c:v>
                </c:pt>
                <c:pt idx="1">
                  <c:v>0</c:v>
                </c:pt>
                <c:pt idx="3">
                  <c:v>0</c:v>
                </c:pt>
                <c:pt idx="4">
                  <c:v>0</c:v>
                </c:pt>
                <c:pt idx="6">
                  <c:v>0</c:v>
                </c:pt>
                <c:pt idx="7">
                  <c:v>0</c:v>
                </c:pt>
                <c:pt idx="9">
                  <c:v>0</c:v>
                </c:pt>
                <c:pt idx="10">
                  <c:v>0</c:v>
                </c:pt>
                <c:pt idx="12">
                  <c:v>0</c:v>
                </c:pt>
                <c:pt idx="13">
                  <c:v>0</c:v>
                </c:pt>
              </c:numCache>
            </c:numRef>
          </c:val>
          <c:extLst>
            <c:ext xmlns:c16="http://schemas.microsoft.com/office/drawing/2014/chart" uri="{C3380CC4-5D6E-409C-BE32-E72D297353CC}">
              <c16:uniqueId val="{00000002-280C-034D-B1CA-40AF0ECC39ED}"/>
            </c:ext>
          </c:extLst>
        </c:ser>
        <c:dLbls>
          <c:showLegendKey val="0"/>
          <c:showVal val="0"/>
          <c:showCatName val="0"/>
          <c:showSerName val="0"/>
          <c:showPercent val="0"/>
          <c:showBubbleSize val="0"/>
        </c:dLbls>
        <c:gapWidth val="150"/>
        <c:overlap val="100"/>
        <c:axId val="964701368"/>
        <c:axId val="964694704"/>
      </c:barChart>
      <c:catAx>
        <c:axId val="96470136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4704"/>
        <c:crosses val="autoZero"/>
        <c:auto val="1"/>
        <c:lblAlgn val="ctr"/>
        <c:lblOffset val="100"/>
        <c:noMultiLvlLbl val="0"/>
      </c:catAx>
      <c:valAx>
        <c:axId val="96469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1368"/>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集計!$BF$15</c:f>
              <c:strCache>
                <c:ptCount val="1"/>
                <c:pt idx="0">
                  <c:v>AHP1</c:v>
                </c:pt>
              </c:strCache>
            </c:strRef>
          </c:tx>
          <c:spPr>
            <a:solidFill>
              <a:schemeClr val="accent1"/>
            </a:solidFill>
            <a:ln>
              <a:noFill/>
            </a:ln>
            <a:effectLst/>
          </c:spPr>
          <c:invertIfNegative val="0"/>
          <c:cat>
            <c:multiLvlStrRef>
              <c:f>集計!$BD$97:$BE$115</c:f>
              <c:multiLvlStrCache>
                <c:ptCount val="19"/>
                <c:lvl>
                  <c:pt idx="0">
                    <c:v>110-c</c:v>
                  </c:pt>
                  <c:pt idx="1">
                    <c:v>111-c</c:v>
                  </c:pt>
                  <c:pt idx="2">
                    <c:v>112-c</c:v>
                  </c:pt>
                  <c:pt idx="4">
                    <c:v>110-c</c:v>
                  </c:pt>
                  <c:pt idx="5">
                    <c:v>111-c</c:v>
                  </c:pt>
                  <c:pt idx="6">
                    <c:v>112-c</c:v>
                  </c:pt>
                  <c:pt idx="8">
                    <c:v>110-c</c:v>
                  </c:pt>
                  <c:pt idx="9">
                    <c:v>111-c</c:v>
                  </c:pt>
                  <c:pt idx="10">
                    <c:v>112-c</c:v>
                  </c:pt>
                  <c:pt idx="12">
                    <c:v>110-c</c:v>
                  </c:pt>
                  <c:pt idx="13">
                    <c:v>111-c</c:v>
                  </c:pt>
                  <c:pt idx="14">
                    <c:v>112-c</c:v>
                  </c:pt>
                  <c:pt idx="16">
                    <c:v>110-c</c:v>
                  </c:pt>
                  <c:pt idx="17">
                    <c:v>111-c</c:v>
                  </c:pt>
                  <c:pt idx="18">
                    <c:v>112-c</c:v>
                  </c:pt>
                </c:lvl>
                <c:lvl>
                  <c:pt idx="0">
                    <c:v>LCEM</c:v>
                  </c:pt>
                  <c:pt idx="3">
                    <c:v> </c:v>
                  </c:pt>
                  <c:pt idx="4">
                    <c:v>ENe-ST</c:v>
                  </c:pt>
                  <c:pt idx="7">
                    <c:v> </c:v>
                  </c:pt>
                  <c:pt idx="8">
                    <c:v>EnergyPlus</c:v>
                  </c:pt>
                  <c:pt idx="11">
                    <c:v> </c:v>
                  </c:pt>
                  <c:pt idx="12">
                    <c:v>BEST</c:v>
                  </c:pt>
                  <c:pt idx="15">
                    <c:v> </c:v>
                  </c:pt>
                  <c:pt idx="16">
                    <c:v>ACSES</c:v>
                  </c:pt>
                </c:lvl>
              </c:multiLvlStrCache>
            </c:multiLvlStrRef>
          </c:cat>
          <c:val>
            <c:numRef>
              <c:f>集計!$BF$97:$BF$115</c:f>
              <c:numCache>
                <c:formatCode>#,##0.00_);[Red]\(#,##0.00\)</c:formatCode>
                <c:ptCount val="19"/>
                <c:pt idx="0">
                  <c:v>172.20431714100008</c:v>
                </c:pt>
                <c:pt idx="1">
                  <c:v>171.03457143120963</c:v>
                </c:pt>
                <c:pt idx="2">
                  <c:v>173.76436767789463</c:v>
                </c:pt>
                <c:pt idx="4">
                  <c:v>174.48580592473556</c:v>
                </c:pt>
                <c:pt idx="5">
                  <c:v>173.30744491363669</c:v>
                </c:pt>
                <c:pt idx="6">
                  <c:v>175.59036347448111</c:v>
                </c:pt>
                <c:pt idx="8">
                  <c:v>173.59741870039397</c:v>
                </c:pt>
                <c:pt idx="9">
                  <c:v>171.759685947874</c:v>
                </c:pt>
                <c:pt idx="10">
                  <c:v>175.86824886909</c:v>
                </c:pt>
                <c:pt idx="12">
                  <c:v>169.70501999999996</c:v>
                </c:pt>
                <c:pt idx="13">
                  <c:v>169.70501999999996</c:v>
                </c:pt>
                <c:pt idx="14">
                  <c:v>90.588630000000009</c:v>
                </c:pt>
                <c:pt idx="16" formatCode="#,##0_);[Red]\(#,##0\)">
                  <c:v>169.5583057071573</c:v>
                </c:pt>
                <c:pt idx="17" formatCode="#,##0_);[Red]\(#,##0\)">
                  <c:v>169.81899276316742</c:v>
                </c:pt>
                <c:pt idx="18" formatCode="#,##0_);[Red]\(#,##0\)">
                  <c:v>90.266600446934632</c:v>
                </c:pt>
              </c:numCache>
            </c:numRef>
          </c:val>
          <c:extLst>
            <c:ext xmlns:c16="http://schemas.microsoft.com/office/drawing/2014/chart" uri="{C3380CC4-5D6E-409C-BE32-E72D297353CC}">
              <c16:uniqueId val="{00000000-9937-1F4D-A4A1-C2860C62DE5D}"/>
            </c:ext>
          </c:extLst>
        </c:ser>
        <c:ser>
          <c:idx val="1"/>
          <c:order val="1"/>
          <c:tx>
            <c:strRef>
              <c:f>集計!$BG$15</c:f>
              <c:strCache>
                <c:ptCount val="1"/>
                <c:pt idx="0">
                  <c:v>AHP2</c:v>
                </c:pt>
              </c:strCache>
            </c:strRef>
          </c:tx>
          <c:spPr>
            <a:solidFill>
              <a:schemeClr val="accent2"/>
            </a:solidFill>
            <a:ln>
              <a:noFill/>
            </a:ln>
            <a:effectLst/>
          </c:spPr>
          <c:invertIfNegative val="0"/>
          <c:cat>
            <c:multiLvlStrRef>
              <c:f>集計!$BD$97:$BE$115</c:f>
              <c:multiLvlStrCache>
                <c:ptCount val="19"/>
                <c:lvl>
                  <c:pt idx="0">
                    <c:v>110-c</c:v>
                  </c:pt>
                  <c:pt idx="1">
                    <c:v>111-c</c:v>
                  </c:pt>
                  <c:pt idx="2">
                    <c:v>112-c</c:v>
                  </c:pt>
                  <c:pt idx="4">
                    <c:v>110-c</c:v>
                  </c:pt>
                  <c:pt idx="5">
                    <c:v>111-c</c:v>
                  </c:pt>
                  <c:pt idx="6">
                    <c:v>112-c</c:v>
                  </c:pt>
                  <c:pt idx="8">
                    <c:v>110-c</c:v>
                  </c:pt>
                  <c:pt idx="9">
                    <c:v>111-c</c:v>
                  </c:pt>
                  <c:pt idx="10">
                    <c:v>112-c</c:v>
                  </c:pt>
                  <c:pt idx="12">
                    <c:v>110-c</c:v>
                  </c:pt>
                  <c:pt idx="13">
                    <c:v>111-c</c:v>
                  </c:pt>
                  <c:pt idx="14">
                    <c:v>112-c</c:v>
                  </c:pt>
                  <c:pt idx="16">
                    <c:v>110-c</c:v>
                  </c:pt>
                  <c:pt idx="17">
                    <c:v>111-c</c:v>
                  </c:pt>
                  <c:pt idx="18">
                    <c:v>112-c</c:v>
                  </c:pt>
                </c:lvl>
                <c:lvl>
                  <c:pt idx="0">
                    <c:v>LCEM</c:v>
                  </c:pt>
                  <c:pt idx="3">
                    <c:v> </c:v>
                  </c:pt>
                  <c:pt idx="4">
                    <c:v>ENe-ST</c:v>
                  </c:pt>
                  <c:pt idx="7">
                    <c:v> </c:v>
                  </c:pt>
                  <c:pt idx="8">
                    <c:v>EnergyPlus</c:v>
                  </c:pt>
                  <c:pt idx="11">
                    <c:v> </c:v>
                  </c:pt>
                  <c:pt idx="12">
                    <c:v>BEST</c:v>
                  </c:pt>
                  <c:pt idx="15">
                    <c:v> </c:v>
                  </c:pt>
                  <c:pt idx="16">
                    <c:v>ACSES</c:v>
                  </c:pt>
                </c:lvl>
              </c:multiLvlStrCache>
            </c:multiLvlStrRef>
          </c:cat>
          <c:val>
            <c:numRef>
              <c:f>集計!$BG$97:$BG$115</c:f>
              <c:numCache>
                <c:formatCode>#,##0.00_);[Red]\(#,##0.00\)</c:formatCode>
                <c:ptCount val="19"/>
                <c:pt idx="0">
                  <c:v>172.20431714100008</c:v>
                </c:pt>
                <c:pt idx="1">
                  <c:v>171.03457143120963</c:v>
                </c:pt>
                <c:pt idx="2">
                  <c:v>173.76436767789463</c:v>
                </c:pt>
                <c:pt idx="4">
                  <c:v>174.48580592473556</c:v>
                </c:pt>
                <c:pt idx="5">
                  <c:v>173.30744491363669</c:v>
                </c:pt>
                <c:pt idx="6">
                  <c:v>175.59036347448111</c:v>
                </c:pt>
                <c:pt idx="8">
                  <c:v>173.59741870039397</c:v>
                </c:pt>
                <c:pt idx="9">
                  <c:v>171.759685947874</c:v>
                </c:pt>
                <c:pt idx="10">
                  <c:v>175.86824886909</c:v>
                </c:pt>
                <c:pt idx="12">
                  <c:v>169.70501999999996</c:v>
                </c:pt>
                <c:pt idx="13">
                  <c:v>169.70501999999996</c:v>
                </c:pt>
                <c:pt idx="14">
                  <c:v>90.588630000000009</c:v>
                </c:pt>
                <c:pt idx="16" formatCode="#,##0_);[Red]\(#,##0\)">
                  <c:v>169.5583057071573</c:v>
                </c:pt>
                <c:pt idx="17" formatCode="#,##0_);[Red]\(#,##0\)">
                  <c:v>169.81899276316742</c:v>
                </c:pt>
                <c:pt idx="18" formatCode="#,##0_);[Red]\(#,##0\)">
                  <c:v>90.266600446934632</c:v>
                </c:pt>
              </c:numCache>
            </c:numRef>
          </c:val>
          <c:extLst>
            <c:ext xmlns:c16="http://schemas.microsoft.com/office/drawing/2014/chart" uri="{C3380CC4-5D6E-409C-BE32-E72D297353CC}">
              <c16:uniqueId val="{00000001-9937-1F4D-A4A1-C2860C62DE5D}"/>
            </c:ext>
          </c:extLst>
        </c:ser>
        <c:ser>
          <c:idx val="2"/>
          <c:order val="2"/>
          <c:tx>
            <c:strRef>
              <c:f>集計!$BH$15</c:f>
              <c:strCache>
                <c:ptCount val="1"/>
                <c:pt idx="0">
                  <c:v>AR1</c:v>
                </c:pt>
              </c:strCache>
            </c:strRef>
          </c:tx>
          <c:spPr>
            <a:solidFill>
              <a:schemeClr val="accent3"/>
            </a:solidFill>
            <a:ln>
              <a:noFill/>
            </a:ln>
            <a:effectLst/>
          </c:spPr>
          <c:invertIfNegative val="0"/>
          <c:cat>
            <c:multiLvlStrRef>
              <c:f>集計!$BD$97:$BE$115</c:f>
              <c:multiLvlStrCache>
                <c:ptCount val="19"/>
                <c:lvl>
                  <c:pt idx="0">
                    <c:v>110-c</c:v>
                  </c:pt>
                  <c:pt idx="1">
                    <c:v>111-c</c:v>
                  </c:pt>
                  <c:pt idx="2">
                    <c:v>112-c</c:v>
                  </c:pt>
                  <c:pt idx="4">
                    <c:v>110-c</c:v>
                  </c:pt>
                  <c:pt idx="5">
                    <c:v>111-c</c:v>
                  </c:pt>
                  <c:pt idx="6">
                    <c:v>112-c</c:v>
                  </c:pt>
                  <c:pt idx="8">
                    <c:v>110-c</c:v>
                  </c:pt>
                  <c:pt idx="9">
                    <c:v>111-c</c:v>
                  </c:pt>
                  <c:pt idx="10">
                    <c:v>112-c</c:v>
                  </c:pt>
                  <c:pt idx="12">
                    <c:v>110-c</c:v>
                  </c:pt>
                  <c:pt idx="13">
                    <c:v>111-c</c:v>
                  </c:pt>
                  <c:pt idx="14">
                    <c:v>112-c</c:v>
                  </c:pt>
                  <c:pt idx="16">
                    <c:v>110-c</c:v>
                  </c:pt>
                  <c:pt idx="17">
                    <c:v>111-c</c:v>
                  </c:pt>
                  <c:pt idx="18">
                    <c:v>112-c</c:v>
                  </c:pt>
                </c:lvl>
                <c:lvl>
                  <c:pt idx="0">
                    <c:v>LCEM</c:v>
                  </c:pt>
                  <c:pt idx="3">
                    <c:v> </c:v>
                  </c:pt>
                  <c:pt idx="4">
                    <c:v>ENe-ST</c:v>
                  </c:pt>
                  <c:pt idx="7">
                    <c:v> </c:v>
                  </c:pt>
                  <c:pt idx="8">
                    <c:v>EnergyPlus</c:v>
                  </c:pt>
                  <c:pt idx="11">
                    <c:v> </c:v>
                  </c:pt>
                  <c:pt idx="12">
                    <c:v>BEST</c:v>
                  </c:pt>
                  <c:pt idx="15">
                    <c:v> </c:v>
                  </c:pt>
                  <c:pt idx="16">
                    <c:v>ACSES</c:v>
                  </c:pt>
                </c:lvl>
              </c:multiLvlStrCache>
            </c:multiLvlStrRef>
          </c:cat>
          <c:val>
            <c:numRef>
              <c:f>集計!$BH$97:$BH$115</c:f>
              <c:numCache>
                <c:formatCode>#,##0.00_);[Red]\(#,##0.00\)</c:formatCode>
                <c:ptCount val="19"/>
                <c:pt idx="0">
                  <c:v>0</c:v>
                </c:pt>
                <c:pt idx="1">
                  <c:v>0</c:v>
                </c:pt>
                <c:pt idx="2">
                  <c:v>0</c:v>
                </c:pt>
                <c:pt idx="4">
                  <c:v>0</c:v>
                </c:pt>
                <c:pt idx="5">
                  <c:v>0</c:v>
                </c:pt>
                <c:pt idx="6">
                  <c:v>0</c:v>
                </c:pt>
                <c:pt idx="8">
                  <c:v>0</c:v>
                </c:pt>
                <c:pt idx="9">
                  <c:v>0</c:v>
                </c:pt>
                <c:pt idx="10">
                  <c:v>0</c:v>
                </c:pt>
                <c:pt idx="12">
                  <c:v>0</c:v>
                </c:pt>
                <c:pt idx="13">
                  <c:v>0</c:v>
                </c:pt>
                <c:pt idx="14">
                  <c:v>159.11386999999999</c:v>
                </c:pt>
                <c:pt idx="16" formatCode="#,##0_);[Red]\(#,##0\)">
                  <c:v>0</c:v>
                </c:pt>
                <c:pt idx="17" formatCode="#,##0_);[Red]\(#,##0\)">
                  <c:v>0</c:v>
                </c:pt>
                <c:pt idx="18" formatCode="#,##0_);[Red]\(#,##0\)">
                  <c:v>158.70127892530826</c:v>
                </c:pt>
              </c:numCache>
            </c:numRef>
          </c:val>
          <c:extLst>
            <c:ext xmlns:c16="http://schemas.microsoft.com/office/drawing/2014/chart" uri="{C3380CC4-5D6E-409C-BE32-E72D297353CC}">
              <c16:uniqueId val="{00000002-9937-1F4D-A4A1-C2860C62DE5D}"/>
            </c:ext>
          </c:extLst>
        </c:ser>
        <c:dLbls>
          <c:showLegendKey val="0"/>
          <c:showVal val="0"/>
          <c:showCatName val="0"/>
          <c:showSerName val="0"/>
          <c:showPercent val="0"/>
          <c:showBubbleSize val="0"/>
        </c:dLbls>
        <c:gapWidth val="150"/>
        <c:overlap val="100"/>
        <c:axId val="1032548064"/>
        <c:axId val="1032546104"/>
      </c:barChart>
      <c:catAx>
        <c:axId val="103254806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032546104"/>
        <c:crosses val="autoZero"/>
        <c:auto val="1"/>
        <c:lblAlgn val="ctr"/>
        <c:lblOffset val="100"/>
        <c:noMultiLvlLbl val="0"/>
      </c:catAx>
      <c:valAx>
        <c:axId val="1032546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製造熱量 </a:t>
                </a:r>
                <a:r>
                  <a:rPr lang="en-US" altLang="ja-JP"/>
                  <a:t>[kW]</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03254806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集計!$AV$132:$AV$140</c:f>
              <c:strCache>
                <c:ptCount val="9"/>
                <c:pt idx="0">
                  <c:v>100-c</c:v>
                </c:pt>
                <c:pt idx="1">
                  <c:v>101-c</c:v>
                </c:pt>
                <c:pt idx="2">
                  <c:v>110-c</c:v>
                </c:pt>
                <c:pt idx="3">
                  <c:v>111-c</c:v>
                </c:pt>
                <c:pt idx="4">
                  <c:v>112-c</c:v>
                </c:pt>
                <c:pt idx="5">
                  <c:v>120-c</c:v>
                </c:pt>
                <c:pt idx="6">
                  <c:v>130-c</c:v>
                </c:pt>
                <c:pt idx="7">
                  <c:v>140-c</c:v>
                </c:pt>
                <c:pt idx="8">
                  <c:v>150-c</c:v>
                </c:pt>
              </c:strCache>
            </c:strRef>
          </c:cat>
          <c:val>
            <c:numRef>
              <c:f>集計!$AW$132:$AW$140</c:f>
              <c:numCache>
                <c:formatCode>#,##0_);[Red]\(#,##0\)</c:formatCode>
                <c:ptCount val="9"/>
                <c:pt idx="0">
                  <c:v>279.5688535310594</c:v>
                </c:pt>
                <c:pt idx="1">
                  <c:v>279.5688535310594</c:v>
                </c:pt>
                <c:pt idx="2">
                  <c:v>115.87931234826313</c:v>
                </c:pt>
                <c:pt idx="3">
                  <c:v>93.046396279819078</c:v>
                </c:pt>
                <c:pt idx="4">
                  <c:v>146.32320043952194</c:v>
                </c:pt>
                <c:pt idx="5">
                  <c:v>173.01524521165362</c:v>
                </c:pt>
                <c:pt idx="6">
                  <c:v>115.87931234826313</c:v>
                </c:pt>
                <c:pt idx="7">
                  <c:v>58.289323724979944</c:v>
                </c:pt>
                <c:pt idx="8">
                  <c:v>81.233024567450144</c:v>
                </c:pt>
              </c:numCache>
            </c:numRef>
          </c:val>
          <c:smooth val="0"/>
          <c:extLst>
            <c:ext xmlns:c16="http://schemas.microsoft.com/office/drawing/2014/chart" uri="{C3380CC4-5D6E-409C-BE32-E72D297353CC}">
              <c16:uniqueId val="{00000000-BDFC-944B-AFA1-863535CF4944}"/>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集計!$AV$132:$AV$140</c:f>
              <c:strCache>
                <c:ptCount val="9"/>
                <c:pt idx="0">
                  <c:v>100-c</c:v>
                </c:pt>
                <c:pt idx="1">
                  <c:v>101-c</c:v>
                </c:pt>
                <c:pt idx="2">
                  <c:v>110-c</c:v>
                </c:pt>
                <c:pt idx="3">
                  <c:v>111-c</c:v>
                </c:pt>
                <c:pt idx="4">
                  <c:v>112-c</c:v>
                </c:pt>
                <c:pt idx="5">
                  <c:v>120-c</c:v>
                </c:pt>
                <c:pt idx="6">
                  <c:v>130-c</c:v>
                </c:pt>
                <c:pt idx="7">
                  <c:v>140-c</c:v>
                </c:pt>
                <c:pt idx="8">
                  <c:v>150-c</c:v>
                </c:pt>
              </c:strCache>
            </c:strRef>
          </c:cat>
          <c:val>
            <c:numRef>
              <c:f>集計!$AX$132:$AX$140</c:f>
              <c:numCache>
                <c:formatCode>#,##0_);[Red]\(#,##0\)</c:formatCode>
                <c:ptCount val="9"/>
                <c:pt idx="0">
                  <c:v>278.86847572642779</c:v>
                </c:pt>
                <c:pt idx="1">
                  <c:v>278.86847572642779</c:v>
                </c:pt>
                <c:pt idx="2">
                  <c:v>124.44292897461469</c:v>
                </c:pt>
                <c:pt idx="3">
                  <c:v>96.27387263483709</c:v>
                </c:pt>
                <c:pt idx="4">
                  <c:v>148.0137075909351</c:v>
                </c:pt>
                <c:pt idx="5">
                  <c:v>194.62818459120189</c:v>
                </c:pt>
                <c:pt idx="6">
                  <c:v>124.44292897461469</c:v>
                </c:pt>
                <c:pt idx="7">
                  <c:v>71.307794662735276</c:v>
                </c:pt>
                <c:pt idx="8">
                  <c:v>89.5853124131134</c:v>
                </c:pt>
              </c:numCache>
            </c:numRef>
          </c:val>
          <c:smooth val="0"/>
          <c:extLst>
            <c:ext xmlns:c16="http://schemas.microsoft.com/office/drawing/2014/chart" uri="{C3380CC4-5D6E-409C-BE32-E72D297353CC}">
              <c16:uniqueId val="{00000001-BDFC-944B-AFA1-863535CF4944}"/>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集計!$AV$132:$AV$140</c:f>
              <c:strCache>
                <c:ptCount val="9"/>
                <c:pt idx="0">
                  <c:v>100-c</c:v>
                </c:pt>
                <c:pt idx="1">
                  <c:v>101-c</c:v>
                </c:pt>
                <c:pt idx="2">
                  <c:v>110-c</c:v>
                </c:pt>
                <c:pt idx="3">
                  <c:v>111-c</c:v>
                </c:pt>
                <c:pt idx="4">
                  <c:v>112-c</c:v>
                </c:pt>
                <c:pt idx="5">
                  <c:v>120-c</c:v>
                </c:pt>
                <c:pt idx="6">
                  <c:v>130-c</c:v>
                </c:pt>
                <c:pt idx="7">
                  <c:v>140-c</c:v>
                </c:pt>
                <c:pt idx="8">
                  <c:v>150-c</c:v>
                </c:pt>
              </c:strCache>
            </c:strRef>
          </c:cat>
          <c:val>
            <c:numRef>
              <c:f>集計!$AY$132:$AY$140</c:f>
              <c:numCache>
                <c:formatCode>#,##0_);[Red]\(#,##0\)</c:formatCode>
                <c:ptCount val="9"/>
                <c:pt idx="0">
                  <c:v>274.73424</c:v>
                </c:pt>
                <c:pt idx="1">
                  <c:v>274.73424</c:v>
                </c:pt>
                <c:pt idx="2">
                  <c:v>106.53702053244777</c:v>
                </c:pt>
                <c:pt idx="3">
                  <c:v>70.494759215412401</c:v>
                </c:pt>
                <c:pt idx="4">
                  <c:v>154.59336895501883</c:v>
                </c:pt>
                <c:pt idx="5">
                  <c:v>106.53702053244777</c:v>
                </c:pt>
                <c:pt idx="6">
                  <c:v>106.53702053245364</c:v>
                </c:pt>
                <c:pt idx="7">
                  <c:v>74.996493476066206</c:v>
                </c:pt>
                <c:pt idx="8">
                  <c:v>80.724236804041283</c:v>
                </c:pt>
              </c:numCache>
            </c:numRef>
          </c:val>
          <c:smooth val="0"/>
          <c:extLst>
            <c:ext xmlns:c16="http://schemas.microsoft.com/office/drawing/2014/chart" uri="{C3380CC4-5D6E-409C-BE32-E72D297353CC}">
              <c16:uniqueId val="{00000002-BDFC-944B-AFA1-863535CF4944}"/>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集計!$AV$132:$AV$140</c:f>
              <c:strCache>
                <c:ptCount val="9"/>
                <c:pt idx="0">
                  <c:v>100-c</c:v>
                </c:pt>
                <c:pt idx="1">
                  <c:v>101-c</c:v>
                </c:pt>
                <c:pt idx="2">
                  <c:v>110-c</c:v>
                </c:pt>
                <c:pt idx="3">
                  <c:v>111-c</c:v>
                </c:pt>
                <c:pt idx="4">
                  <c:v>112-c</c:v>
                </c:pt>
                <c:pt idx="5">
                  <c:v>120-c</c:v>
                </c:pt>
                <c:pt idx="6">
                  <c:v>130-c</c:v>
                </c:pt>
                <c:pt idx="7">
                  <c:v>140-c</c:v>
                </c:pt>
                <c:pt idx="8">
                  <c:v>150-c</c:v>
                </c:pt>
              </c:strCache>
            </c:strRef>
          </c:cat>
          <c:val>
            <c:numRef>
              <c:f>集計!$AZ$132:$AZ$140</c:f>
              <c:numCache>
                <c:formatCode>#,##0_);[Red]\(#,##0\)</c:formatCode>
                <c:ptCount val="9"/>
                <c:pt idx="0">
                  <c:v>285.33213599999999</c:v>
                </c:pt>
                <c:pt idx="1">
                  <c:v>285.33213599999999</c:v>
                </c:pt>
                <c:pt idx="2">
                  <c:v>117.8985552</c:v>
                </c:pt>
                <c:pt idx="3">
                  <c:v>100.8683312</c:v>
                </c:pt>
                <c:pt idx="4">
                  <c:v>210.68814399999999</c:v>
                </c:pt>
                <c:pt idx="5">
                  <c:v>175.45425119999999</c:v>
                </c:pt>
                <c:pt idx="6">
                  <c:v>117.8985552</c:v>
                </c:pt>
                <c:pt idx="7">
                  <c:v>107.84409600000001</c:v>
                </c:pt>
                <c:pt idx="8">
                  <c:v>89.732171199999996</c:v>
                </c:pt>
              </c:numCache>
            </c:numRef>
          </c:val>
          <c:smooth val="0"/>
          <c:extLst>
            <c:ext xmlns:c16="http://schemas.microsoft.com/office/drawing/2014/chart" uri="{C3380CC4-5D6E-409C-BE32-E72D297353CC}">
              <c16:uniqueId val="{00000003-BDFC-944B-AFA1-863535CF4944}"/>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集計!$AV$132:$AV$140</c:f>
              <c:strCache>
                <c:ptCount val="9"/>
                <c:pt idx="0">
                  <c:v>100-c</c:v>
                </c:pt>
                <c:pt idx="1">
                  <c:v>101-c</c:v>
                </c:pt>
                <c:pt idx="2">
                  <c:v>110-c</c:v>
                </c:pt>
                <c:pt idx="3">
                  <c:v>111-c</c:v>
                </c:pt>
                <c:pt idx="4">
                  <c:v>112-c</c:v>
                </c:pt>
                <c:pt idx="5">
                  <c:v>120-c</c:v>
                </c:pt>
                <c:pt idx="6">
                  <c:v>130-c</c:v>
                </c:pt>
                <c:pt idx="7">
                  <c:v>140-c</c:v>
                </c:pt>
                <c:pt idx="8">
                  <c:v>150-c</c:v>
                </c:pt>
              </c:strCache>
            </c:strRef>
          </c:cat>
          <c:val>
            <c:numRef>
              <c:f>集計!$BA$132:$BA$140</c:f>
              <c:numCache>
                <c:formatCode>#,##0_);[Red]\(#,##0\)</c:formatCode>
                <c:ptCount val="9"/>
                <c:pt idx="0">
                  <c:v>274.0331651436548</c:v>
                </c:pt>
                <c:pt idx="1">
                  <c:v>274.0331651436548</c:v>
                </c:pt>
                <c:pt idx="2">
                  <c:v>121.87882795027134</c:v>
                </c:pt>
                <c:pt idx="3">
                  <c:v>95.533343367961763</c:v>
                </c:pt>
                <c:pt idx="4">
                  <c:v>203.54807636502289</c:v>
                </c:pt>
                <c:pt idx="5">
                  <c:v>180.32959402929285</c:v>
                </c:pt>
                <c:pt idx="6">
                  <c:v>121.87882795027134</c:v>
                </c:pt>
                <c:pt idx="7">
                  <c:v>56.656132295332107</c:v>
                </c:pt>
                <c:pt idx="8">
                  <c:v>85.466452003335405</c:v>
                </c:pt>
              </c:numCache>
            </c:numRef>
          </c:val>
          <c:smooth val="0"/>
          <c:extLst>
            <c:ext xmlns:c16="http://schemas.microsoft.com/office/drawing/2014/chart" uri="{C3380CC4-5D6E-409C-BE32-E72D297353CC}">
              <c16:uniqueId val="{00000004-BDFC-944B-AFA1-863535CF4944}"/>
            </c:ext>
          </c:extLst>
        </c:ser>
        <c:dLbls>
          <c:showLegendKey val="0"/>
          <c:showVal val="0"/>
          <c:showCatName val="0"/>
          <c:showSerName val="0"/>
          <c:showPercent val="0"/>
          <c:showBubbleSize val="0"/>
        </c:dLbls>
        <c:marker val="1"/>
        <c:smooth val="0"/>
        <c:axId val="974224384"/>
        <c:axId val="974214584"/>
      </c:lineChart>
      <c:catAx>
        <c:axId val="97422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4584"/>
        <c:crosses val="autoZero"/>
        <c:auto val="1"/>
        <c:lblAlgn val="ctr"/>
        <c:lblOffset val="100"/>
        <c:noMultiLvlLbl val="0"/>
      </c:catAx>
      <c:valAx>
        <c:axId val="974214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1</a:t>
                </a:r>
                <a:r>
                  <a:rPr lang="ja-JP" altLang="en-US"/>
                  <a:t>次</a:t>
                </a:r>
                <a:r>
                  <a:rPr lang="en-US" altLang="ja-JP"/>
                  <a:t>+2</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438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集計!$AV$144:$AV$147</c:f>
              <c:strCache>
                <c:ptCount val="4"/>
                <c:pt idx="0">
                  <c:v>100-h</c:v>
                </c:pt>
                <c:pt idx="1">
                  <c:v>101-h</c:v>
                </c:pt>
                <c:pt idx="2">
                  <c:v>110-h</c:v>
                </c:pt>
                <c:pt idx="3">
                  <c:v>130-h</c:v>
                </c:pt>
              </c:strCache>
            </c:strRef>
          </c:cat>
          <c:val>
            <c:numRef>
              <c:f>集計!$AW$144:$AW$147</c:f>
              <c:numCache>
                <c:formatCode>#,##0_);[Red]\(#,##0\)</c:formatCode>
                <c:ptCount val="4"/>
                <c:pt idx="0">
                  <c:v>279.5688535310594</c:v>
                </c:pt>
                <c:pt idx="1">
                  <c:v>279.5688535310594</c:v>
                </c:pt>
                <c:pt idx="2">
                  <c:v>115.87931234826313</c:v>
                </c:pt>
                <c:pt idx="3">
                  <c:v>115.87931234826313</c:v>
                </c:pt>
              </c:numCache>
            </c:numRef>
          </c:val>
          <c:smooth val="0"/>
          <c:extLst>
            <c:ext xmlns:c16="http://schemas.microsoft.com/office/drawing/2014/chart" uri="{C3380CC4-5D6E-409C-BE32-E72D297353CC}">
              <c16:uniqueId val="{00000000-FA09-3940-BE05-A3FEE15E29FA}"/>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集計!$AV$144:$AV$147</c:f>
              <c:strCache>
                <c:ptCount val="4"/>
                <c:pt idx="0">
                  <c:v>100-h</c:v>
                </c:pt>
                <c:pt idx="1">
                  <c:v>101-h</c:v>
                </c:pt>
                <c:pt idx="2">
                  <c:v>110-h</c:v>
                </c:pt>
                <c:pt idx="3">
                  <c:v>130-h</c:v>
                </c:pt>
              </c:strCache>
            </c:strRef>
          </c:cat>
          <c:val>
            <c:numRef>
              <c:f>集計!$AX$144:$AX$147</c:f>
              <c:numCache>
                <c:formatCode>#,##0_);[Red]\(#,##0\)</c:formatCode>
                <c:ptCount val="4"/>
                <c:pt idx="0">
                  <c:v>278.86847572642779</c:v>
                </c:pt>
                <c:pt idx="1">
                  <c:v>278.86847572642779</c:v>
                </c:pt>
                <c:pt idx="2">
                  <c:v>124.44292897461469</c:v>
                </c:pt>
                <c:pt idx="3">
                  <c:v>124.44292897461469</c:v>
                </c:pt>
              </c:numCache>
            </c:numRef>
          </c:val>
          <c:smooth val="0"/>
          <c:extLst>
            <c:ext xmlns:c16="http://schemas.microsoft.com/office/drawing/2014/chart" uri="{C3380CC4-5D6E-409C-BE32-E72D297353CC}">
              <c16:uniqueId val="{00000001-FA09-3940-BE05-A3FEE15E29FA}"/>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集計!$AV$144:$AV$147</c:f>
              <c:strCache>
                <c:ptCount val="4"/>
                <c:pt idx="0">
                  <c:v>100-h</c:v>
                </c:pt>
                <c:pt idx="1">
                  <c:v>101-h</c:v>
                </c:pt>
                <c:pt idx="2">
                  <c:v>110-h</c:v>
                </c:pt>
                <c:pt idx="3">
                  <c:v>130-h</c:v>
                </c:pt>
              </c:strCache>
            </c:strRef>
          </c:cat>
          <c:val>
            <c:numRef>
              <c:f>集計!$AY$144:$AY$147</c:f>
              <c:numCache>
                <c:formatCode>#,##0_);[Red]\(#,##0\)</c:formatCode>
                <c:ptCount val="4"/>
                <c:pt idx="0">
                  <c:v>274.73424</c:v>
                </c:pt>
                <c:pt idx="1">
                  <c:v>274.73424</c:v>
                </c:pt>
                <c:pt idx="2">
                  <c:v>163.62167787736666</c:v>
                </c:pt>
                <c:pt idx="3">
                  <c:v>163.51675064730603</c:v>
                </c:pt>
              </c:numCache>
            </c:numRef>
          </c:val>
          <c:smooth val="0"/>
          <c:extLst>
            <c:ext xmlns:c16="http://schemas.microsoft.com/office/drawing/2014/chart" uri="{C3380CC4-5D6E-409C-BE32-E72D297353CC}">
              <c16:uniqueId val="{00000002-FA09-3940-BE05-A3FEE15E29FA}"/>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集計!$AV$144:$AV$147</c:f>
              <c:strCache>
                <c:ptCount val="4"/>
                <c:pt idx="0">
                  <c:v>100-h</c:v>
                </c:pt>
                <c:pt idx="1">
                  <c:v>101-h</c:v>
                </c:pt>
                <c:pt idx="2">
                  <c:v>110-h</c:v>
                </c:pt>
                <c:pt idx="3">
                  <c:v>130-h</c:v>
                </c:pt>
              </c:strCache>
            </c:strRef>
          </c:cat>
          <c:val>
            <c:numRef>
              <c:f>集計!$AZ$144:$AZ$147</c:f>
              <c:numCache>
                <c:formatCode>#,##0_);[Red]\(#,##0\)</c:formatCode>
                <c:ptCount val="4"/>
                <c:pt idx="0">
                  <c:v>285.33213599999999</c:v>
                </c:pt>
                <c:pt idx="1">
                  <c:v>285.33213599999999</c:v>
                </c:pt>
                <c:pt idx="2">
                  <c:v>117.8985552</c:v>
                </c:pt>
                <c:pt idx="3">
                  <c:v>117.8985552</c:v>
                </c:pt>
              </c:numCache>
            </c:numRef>
          </c:val>
          <c:smooth val="0"/>
          <c:extLst>
            <c:ext xmlns:c16="http://schemas.microsoft.com/office/drawing/2014/chart" uri="{C3380CC4-5D6E-409C-BE32-E72D297353CC}">
              <c16:uniqueId val="{00000003-FA09-3940-BE05-A3FEE15E29FA}"/>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集計!$AV$144:$AV$147</c:f>
              <c:strCache>
                <c:ptCount val="4"/>
                <c:pt idx="0">
                  <c:v>100-h</c:v>
                </c:pt>
                <c:pt idx="1">
                  <c:v>101-h</c:v>
                </c:pt>
                <c:pt idx="2">
                  <c:v>110-h</c:v>
                </c:pt>
                <c:pt idx="3">
                  <c:v>130-h</c:v>
                </c:pt>
              </c:strCache>
            </c:strRef>
          </c:cat>
          <c:val>
            <c:numRef>
              <c:f>集計!$BA$144:$BA$147</c:f>
              <c:numCache>
                <c:formatCode>#,##0_);[Red]\(#,##0\)</c:formatCode>
                <c:ptCount val="4"/>
                <c:pt idx="0">
                  <c:v>272.94248048852126</c:v>
                </c:pt>
                <c:pt idx="1">
                  <c:v>272.94248048852126</c:v>
                </c:pt>
                <c:pt idx="2">
                  <c:v>121.60345628352648</c:v>
                </c:pt>
                <c:pt idx="3">
                  <c:v>121.60345628352648</c:v>
                </c:pt>
              </c:numCache>
            </c:numRef>
          </c:val>
          <c:smooth val="0"/>
          <c:extLst>
            <c:ext xmlns:c16="http://schemas.microsoft.com/office/drawing/2014/chart" uri="{C3380CC4-5D6E-409C-BE32-E72D297353CC}">
              <c16:uniqueId val="{00000004-FA09-3940-BE05-A3FEE15E29FA}"/>
            </c:ext>
          </c:extLst>
        </c:ser>
        <c:dLbls>
          <c:showLegendKey val="0"/>
          <c:showVal val="0"/>
          <c:showCatName val="0"/>
          <c:showSerName val="0"/>
          <c:showPercent val="0"/>
          <c:showBubbleSize val="0"/>
        </c:dLbls>
        <c:marker val="1"/>
        <c:smooth val="0"/>
        <c:axId val="974224384"/>
        <c:axId val="974214584"/>
      </c:lineChart>
      <c:catAx>
        <c:axId val="97422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14584"/>
        <c:crosses val="autoZero"/>
        <c:auto val="1"/>
        <c:lblAlgn val="ctr"/>
        <c:lblOffset val="100"/>
        <c:noMultiLvlLbl val="0"/>
      </c:catAx>
      <c:valAx>
        <c:axId val="974214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1</a:t>
                </a:r>
                <a:r>
                  <a:rPr lang="ja-JP" altLang="en-US"/>
                  <a:t>次</a:t>
                </a:r>
                <a:r>
                  <a:rPr lang="en-US" altLang="ja-JP"/>
                  <a:t>+2</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438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'EnergyPlus_小野（冷水）'!$R$9:$R$17</c:f>
              <c:numCache>
                <c:formatCode>#,##0_);[Red]\(#,##0\)</c:formatCode>
                <c:ptCount val="9"/>
                <c:pt idx="0">
                  <c:v>3503.0032880838103</c:v>
                </c:pt>
                <c:pt idx="1">
                  <c:v>2884.5662797556615</c:v>
                </c:pt>
                <c:pt idx="2">
                  <c:v>882.12869456481371</c:v>
                </c:pt>
                <c:pt idx="3">
                  <c:v>868.88963178558527</c:v>
                </c:pt>
                <c:pt idx="4">
                  <c:v>898.62187974819949</c:v>
                </c:pt>
                <c:pt idx="5">
                  <c:v>843.59142534894386</c:v>
                </c:pt>
                <c:pt idx="6">
                  <c:v>800.47755106173383</c:v>
                </c:pt>
                <c:pt idx="7">
                  <c:v>871.85552992132648</c:v>
                </c:pt>
                <c:pt idx="8">
                  <c:v>873.71676310774228</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29112"/>
        <c:axId val="719827544"/>
      </c:lineChart>
      <c:catAx>
        <c:axId val="719829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7544"/>
        <c:crosses val="autoZero"/>
        <c:auto val="1"/>
        <c:lblAlgn val="ctr"/>
        <c:lblOffset val="100"/>
        <c:noMultiLvlLbl val="0"/>
      </c:catAx>
      <c:valAx>
        <c:axId val="719827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911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'EnergyPlus_小野（冷水）'!$T$9:$T$17</c:f>
              <c:numCache>
                <c:formatCode>#,##0_);[Red]\(#,##0\)</c:formatCode>
                <c:ptCount val="9"/>
                <c:pt idx="0">
                  <c:v>274.73424</c:v>
                </c:pt>
                <c:pt idx="1">
                  <c:v>274.73424</c:v>
                </c:pt>
                <c:pt idx="2">
                  <c:v>106.53702053244777</c:v>
                </c:pt>
                <c:pt idx="3">
                  <c:v>70.494759215412401</c:v>
                </c:pt>
                <c:pt idx="4">
                  <c:v>154.59336895501883</c:v>
                </c:pt>
                <c:pt idx="5">
                  <c:v>106.53702053244777</c:v>
                </c:pt>
                <c:pt idx="6">
                  <c:v>106.53702053245364</c:v>
                </c:pt>
                <c:pt idx="7">
                  <c:v>74.996493476066206</c:v>
                </c:pt>
                <c:pt idx="8">
                  <c:v>80.724236804041283</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26368"/>
        <c:axId val="719826760"/>
      </c:lineChart>
      <c:catAx>
        <c:axId val="71982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6760"/>
        <c:crosses val="autoZero"/>
        <c:auto val="1"/>
        <c:lblAlgn val="ctr"/>
        <c:lblOffset val="100"/>
        <c:noMultiLvlLbl val="0"/>
      </c:catAx>
      <c:valAx>
        <c:axId val="719826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636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'EnergyPlus_小野（冷水）'!$U$9:$U$17</c:f>
              <c:numCache>
                <c:formatCode>#,##0_);[Red]\(#,##0\)</c:formatCode>
                <c:ptCount val="9"/>
                <c:pt idx="0">
                  <c:v>3777.7375280838105</c:v>
                </c:pt>
                <c:pt idx="1">
                  <c:v>3159.3005197556613</c:v>
                </c:pt>
                <c:pt idx="2">
                  <c:v>988.66571509726145</c:v>
                </c:pt>
                <c:pt idx="3">
                  <c:v>939.38439100099765</c:v>
                </c:pt>
                <c:pt idx="4">
                  <c:v>1053.2152487032183</c:v>
                </c:pt>
                <c:pt idx="5">
                  <c:v>950.1284458813916</c:v>
                </c:pt>
                <c:pt idx="6">
                  <c:v>907.01457159418749</c:v>
                </c:pt>
                <c:pt idx="7">
                  <c:v>946.85202339739271</c:v>
                </c:pt>
                <c:pt idx="8">
                  <c:v>954.44099991178359</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14856"/>
        <c:axId val="964106624"/>
      </c:lineChart>
      <c:catAx>
        <c:axId val="964114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6624"/>
        <c:crosses val="autoZero"/>
        <c:auto val="1"/>
        <c:lblAlgn val="ctr"/>
        <c:lblOffset val="100"/>
        <c:noMultiLvlLbl val="0"/>
      </c:catAx>
      <c:valAx>
        <c:axId val="9641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485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'EnergyPlus_小野（冷水）'!$C$8</c:f>
              <c:strCache>
                <c:ptCount val="1"/>
                <c:pt idx="0">
                  <c:v>AHP1</c:v>
                </c:pt>
              </c:strCache>
            </c:strRef>
          </c:tx>
          <c:spPr>
            <a:solidFill>
              <a:schemeClr val="accent1"/>
            </a:solidFill>
            <a:ln>
              <a:noFill/>
            </a:ln>
            <a:effectLst/>
          </c:spPr>
          <c:invertIfNegative val="0"/>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'EnergyPlus_小野（冷水）'!$C$9:$C$17</c:f>
              <c:numCache>
                <c:formatCode>#,##0_);[Red]\(#,##0\)</c:formatCode>
                <c:ptCount val="9"/>
                <c:pt idx="0">
                  <c:v>1101.8838171927023</c:v>
                </c:pt>
                <c:pt idx="1">
                  <c:v>1101.8838171927023</c:v>
                </c:pt>
                <c:pt idx="2">
                  <c:v>624.95070732141835</c:v>
                </c:pt>
                <c:pt idx="3">
                  <c:v>618.33486941234639</c:v>
                </c:pt>
                <c:pt idx="4">
                  <c:v>633.12569592872399</c:v>
                </c:pt>
                <c:pt idx="5">
                  <c:v>332.58153521842775</c:v>
                </c:pt>
                <c:pt idx="6">
                  <c:v>625.00911146928354</c:v>
                </c:pt>
                <c:pt idx="7">
                  <c:v>619.82121584961351</c:v>
                </c:pt>
                <c:pt idx="8">
                  <c:v>620.7527128644216</c:v>
                </c:pt>
              </c:numCache>
            </c:numRef>
          </c:val>
          <c:extLst>
            <c:ext xmlns:c16="http://schemas.microsoft.com/office/drawing/2014/chart" uri="{C3380CC4-5D6E-409C-BE32-E72D297353CC}">
              <c16:uniqueId val="{00000000-160D-4DCC-881A-E398E15A5916}"/>
            </c:ext>
          </c:extLst>
        </c:ser>
        <c:ser>
          <c:idx val="1"/>
          <c:order val="1"/>
          <c:tx>
            <c:strRef>
              <c:f>'EnergyPlus_小野（冷水）'!$D$8</c:f>
              <c:strCache>
                <c:ptCount val="1"/>
                <c:pt idx="0">
                  <c:v>AHP2</c:v>
                </c:pt>
              </c:strCache>
            </c:strRef>
          </c:tx>
          <c:spPr>
            <a:solidFill>
              <a:schemeClr val="accent2"/>
            </a:solidFill>
            <a:ln>
              <a:noFill/>
            </a:ln>
            <a:effectLst/>
          </c:spPr>
          <c:invertIfNegative val="0"/>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'EnergyPlus_小野（冷水）'!$D$9:$D$17</c:f>
              <c:numCache>
                <c:formatCode>#,##0_);[Red]\(#,##0\)</c:formatCode>
                <c:ptCount val="9"/>
                <c:pt idx="0">
                  <c:v>1101.8838171927023</c:v>
                </c:pt>
                <c:pt idx="1">
                  <c:v>1101.8838171927023</c:v>
                </c:pt>
                <c:pt idx="2">
                  <c:v>624.95070732141835</c:v>
                </c:pt>
                <c:pt idx="3">
                  <c:v>618.33486941234639</c:v>
                </c:pt>
                <c:pt idx="4">
                  <c:v>633.12569592872399</c:v>
                </c:pt>
                <c:pt idx="5">
                  <c:v>332.58153521842775</c:v>
                </c:pt>
                <c:pt idx="6">
                  <c:v>625.00911146928354</c:v>
                </c:pt>
                <c:pt idx="7">
                  <c:v>619.82121584961351</c:v>
                </c:pt>
                <c:pt idx="8">
                  <c:v>620.7527128644216</c:v>
                </c:pt>
              </c:numCache>
            </c:numRef>
          </c:val>
          <c:extLst>
            <c:ext xmlns:c16="http://schemas.microsoft.com/office/drawing/2014/chart" uri="{C3380CC4-5D6E-409C-BE32-E72D297353CC}">
              <c16:uniqueId val="{00000001-160D-4DCC-881A-E398E15A5916}"/>
            </c:ext>
          </c:extLst>
        </c:ser>
        <c:ser>
          <c:idx val="2"/>
          <c:order val="2"/>
          <c:tx>
            <c:strRef>
              <c:f>'EnergyPlus_小野（冷水）'!$E$8</c:f>
              <c:strCache>
                <c:ptCount val="1"/>
                <c:pt idx="0">
                  <c:v>AR1</c:v>
                </c:pt>
              </c:strCache>
            </c:strRef>
          </c:tx>
          <c:spPr>
            <a:solidFill>
              <a:schemeClr val="accent3"/>
            </a:solidFill>
            <a:ln>
              <a:noFill/>
            </a:ln>
            <a:effectLst/>
          </c:spPr>
          <c:invertIfNegative val="0"/>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'EnergyPlus_小野（冷水）'!$E$9:$E$17</c:f>
              <c:numCache>
                <c:formatCode>#,##0_);[Red]\(#,##0\)</c:formatCode>
                <c:ptCount val="9"/>
                <c:pt idx="0">
                  <c:v>1936.4225431379507</c:v>
                </c:pt>
                <c:pt idx="1">
                  <c:v>1936.4225431379507</c:v>
                </c:pt>
                <c:pt idx="2">
                  <c:v>0</c:v>
                </c:pt>
                <c:pt idx="3">
                  <c:v>0</c:v>
                </c:pt>
                <c:pt idx="4">
                  <c:v>0</c:v>
                </c:pt>
                <c:pt idx="5">
                  <c:v>584.73834420598189</c:v>
                </c:pt>
                <c:pt idx="6">
                  <c:v>0</c:v>
                </c:pt>
                <c:pt idx="7">
                  <c:v>0</c:v>
                </c:pt>
                <c:pt idx="8">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964104272"/>
        <c:axId val="964107016"/>
      </c:barChart>
      <c:catAx>
        <c:axId val="96410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7016"/>
        <c:crosses val="autoZero"/>
        <c:auto val="1"/>
        <c:lblAlgn val="ctr"/>
        <c:lblOffset val="100"/>
        <c:noMultiLvlLbl val="0"/>
      </c:catAx>
      <c:valAx>
        <c:axId val="96410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427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'EnergyPlus_小野（冷水）'!$Q$9:$Q$17</c:f>
              <c:numCache>
                <c:formatCode>#,##0.00_);[Red]\(#,##0.00\)</c:formatCode>
                <c:ptCount val="9"/>
                <c:pt idx="0">
                  <c:v>1.0959443706041145</c:v>
                </c:pt>
                <c:pt idx="1">
                  <c:v>1.3104768449959157</c:v>
                </c:pt>
                <c:pt idx="2">
                  <c:v>1.2642305640383977</c:v>
                </c:pt>
                <c:pt idx="3">
                  <c:v>1.3164682643991041</c:v>
                </c:pt>
                <c:pt idx="4">
                  <c:v>1.2022721788509352</c:v>
                </c:pt>
                <c:pt idx="5">
                  <c:v>1.3155078348205436</c:v>
                </c:pt>
                <c:pt idx="6">
                  <c:v>1.3781677407249471</c:v>
                </c:pt>
                <c:pt idx="7">
                  <c:v>1.3092250964953058</c:v>
                </c:pt>
                <c:pt idx="8">
                  <c:v>1.3007670729186951</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964115248"/>
        <c:axId val="964112504"/>
      </c:lineChart>
      <c:catAx>
        <c:axId val="96411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2504"/>
        <c:crosses val="autoZero"/>
        <c:auto val="1"/>
        <c:lblAlgn val="ctr"/>
        <c:lblOffset val="100"/>
        <c:noMultiLvlLbl val="0"/>
      </c:catAx>
      <c:valAx>
        <c:axId val="96411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524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集計!$AR$5</c:f>
              <c:strCache>
                <c:ptCount val="1"/>
                <c:pt idx="0">
                  <c:v>AHP1</c:v>
                </c:pt>
              </c:strCache>
            </c:strRef>
          </c:tx>
          <c:spPr>
            <a:solidFill>
              <a:schemeClr val="accent1"/>
            </a:solidFill>
            <a:ln>
              <a:noFill/>
            </a:ln>
            <a:effectLst/>
          </c:spPr>
          <c:invertIfNegative val="0"/>
          <c:cat>
            <c:multiLvlStrRef>
              <c:f>集計!$AP$62:$AQ$84</c:f>
              <c:multiLvlStrCache>
                <c:ptCount val="23"/>
                <c:lvl>
                  <c:pt idx="0">
                    <c:v>LCEM</c:v>
                  </c:pt>
                  <c:pt idx="1">
                    <c:v>ENe-ST</c:v>
                  </c:pt>
                  <c:pt idx="2">
                    <c:v>EnergyPlus</c:v>
                  </c:pt>
                  <c:pt idx="3">
                    <c:v>BEST</c:v>
                  </c:pt>
                  <c:pt idx="4">
                    <c:v>ACSES</c:v>
                  </c:pt>
                  <c:pt idx="6">
                    <c:v>LCEM</c:v>
                  </c:pt>
                  <c:pt idx="7">
                    <c:v>ENe-ST</c:v>
                  </c:pt>
                  <c:pt idx="8">
                    <c:v>EnergyPlus</c:v>
                  </c:pt>
                  <c:pt idx="9">
                    <c:v>BEST</c:v>
                  </c:pt>
                  <c:pt idx="10">
                    <c:v>ACSES</c:v>
                  </c:pt>
                  <c:pt idx="12">
                    <c:v>LCEM</c:v>
                  </c:pt>
                  <c:pt idx="13">
                    <c:v>ENe-ST</c:v>
                  </c:pt>
                  <c:pt idx="14">
                    <c:v>EnergyPlus</c:v>
                  </c:pt>
                  <c:pt idx="15">
                    <c:v>BEST</c:v>
                  </c:pt>
                  <c:pt idx="16">
                    <c:v>ACSES</c:v>
                  </c:pt>
                  <c:pt idx="18">
                    <c:v>LCEM</c:v>
                  </c:pt>
                  <c:pt idx="19">
                    <c:v>ENe-ST</c:v>
                  </c:pt>
                  <c:pt idx="20">
                    <c:v>EnergyPlus</c:v>
                  </c:pt>
                  <c:pt idx="21">
                    <c:v>BEST</c:v>
                  </c:pt>
                  <c:pt idx="22">
                    <c:v>ACSES</c:v>
                  </c:pt>
                </c:lvl>
                <c:lvl>
                  <c:pt idx="0">
                    <c:v>100-h</c:v>
                  </c:pt>
                  <c:pt idx="5">
                    <c:v> </c:v>
                  </c:pt>
                  <c:pt idx="6">
                    <c:v>101-h</c:v>
                  </c:pt>
                  <c:pt idx="11">
                    <c:v> </c:v>
                  </c:pt>
                  <c:pt idx="12">
                    <c:v>110-h</c:v>
                  </c:pt>
                  <c:pt idx="17">
                    <c:v> </c:v>
                  </c:pt>
                  <c:pt idx="18">
                    <c:v>130-h</c:v>
                  </c:pt>
                </c:lvl>
              </c:multiLvlStrCache>
            </c:multiLvlStrRef>
          </c:cat>
          <c:val>
            <c:numRef>
              <c:f>集計!$AR$62:$AR$84</c:f>
              <c:numCache>
                <c:formatCode>#,##0_);[Red]\(#,##0\)</c:formatCode>
                <c:ptCount val="23"/>
                <c:pt idx="0">
                  <c:v>295.10130057583581</c:v>
                </c:pt>
                <c:pt idx="1">
                  <c:v>293.37513929756665</c:v>
                </c:pt>
                <c:pt idx="2">
                  <c:v>293.38204930725101</c:v>
                </c:pt>
                <c:pt idx="3">
                  <c:v>299.41125</c:v>
                </c:pt>
                <c:pt idx="4">
                  <c:v>300</c:v>
                </c:pt>
                <c:pt idx="6">
                  <c:v>295.10126048762783</c:v>
                </c:pt>
                <c:pt idx="7">
                  <c:v>293.37513929756665</c:v>
                </c:pt>
                <c:pt idx="8">
                  <c:v>293.38204930725101</c:v>
                </c:pt>
                <c:pt idx="9">
                  <c:v>299.41125</c:v>
                </c:pt>
                <c:pt idx="10">
                  <c:v>300</c:v>
                </c:pt>
                <c:pt idx="12">
                  <c:v>166.02817511351475</c:v>
                </c:pt>
                <c:pt idx="13">
                  <c:v>163.74299407526445</c:v>
                </c:pt>
                <c:pt idx="14">
                  <c:v>161.64751055620897</c:v>
                </c:pt>
                <c:pt idx="15">
                  <c:v>168.52753000000001</c:v>
                </c:pt>
                <c:pt idx="16" formatCode="General">
                  <c:v>168.75345434524974</c:v>
                </c:pt>
                <c:pt idx="18">
                  <c:v>166.02817511351475</c:v>
                </c:pt>
                <c:pt idx="19">
                  <c:v>163.74299407526502</c:v>
                </c:pt>
                <c:pt idx="20">
                  <c:v>161.65321256718798</c:v>
                </c:pt>
                <c:pt idx="21">
                  <c:v>168.52753000000001</c:v>
                </c:pt>
                <c:pt idx="22" formatCode="General">
                  <c:v>168.75345434524974</c:v>
                </c:pt>
              </c:numCache>
            </c:numRef>
          </c:val>
          <c:extLst>
            <c:ext xmlns:c16="http://schemas.microsoft.com/office/drawing/2014/chart" uri="{C3380CC4-5D6E-409C-BE32-E72D297353CC}">
              <c16:uniqueId val="{00000000-D9E2-4BD7-B8DA-ED35A5459775}"/>
            </c:ext>
          </c:extLst>
        </c:ser>
        <c:ser>
          <c:idx val="1"/>
          <c:order val="1"/>
          <c:tx>
            <c:strRef>
              <c:f>集計!$AS$5</c:f>
              <c:strCache>
                <c:ptCount val="1"/>
                <c:pt idx="0">
                  <c:v>AHP2</c:v>
                </c:pt>
              </c:strCache>
            </c:strRef>
          </c:tx>
          <c:spPr>
            <a:solidFill>
              <a:schemeClr val="accent2"/>
            </a:solidFill>
            <a:ln>
              <a:noFill/>
            </a:ln>
            <a:effectLst/>
          </c:spPr>
          <c:invertIfNegative val="0"/>
          <c:cat>
            <c:multiLvlStrRef>
              <c:f>集計!$AP$62:$AQ$84</c:f>
              <c:multiLvlStrCache>
                <c:ptCount val="23"/>
                <c:lvl>
                  <c:pt idx="0">
                    <c:v>LCEM</c:v>
                  </c:pt>
                  <c:pt idx="1">
                    <c:v>ENe-ST</c:v>
                  </c:pt>
                  <c:pt idx="2">
                    <c:v>EnergyPlus</c:v>
                  </c:pt>
                  <c:pt idx="3">
                    <c:v>BEST</c:v>
                  </c:pt>
                  <c:pt idx="4">
                    <c:v>ACSES</c:v>
                  </c:pt>
                  <c:pt idx="6">
                    <c:v>LCEM</c:v>
                  </c:pt>
                  <c:pt idx="7">
                    <c:v>ENe-ST</c:v>
                  </c:pt>
                  <c:pt idx="8">
                    <c:v>EnergyPlus</c:v>
                  </c:pt>
                  <c:pt idx="9">
                    <c:v>BEST</c:v>
                  </c:pt>
                  <c:pt idx="10">
                    <c:v>ACSES</c:v>
                  </c:pt>
                  <c:pt idx="12">
                    <c:v>LCEM</c:v>
                  </c:pt>
                  <c:pt idx="13">
                    <c:v>ENe-ST</c:v>
                  </c:pt>
                  <c:pt idx="14">
                    <c:v>EnergyPlus</c:v>
                  </c:pt>
                  <c:pt idx="15">
                    <c:v>BEST</c:v>
                  </c:pt>
                  <c:pt idx="16">
                    <c:v>ACSES</c:v>
                  </c:pt>
                  <c:pt idx="18">
                    <c:v>LCEM</c:v>
                  </c:pt>
                  <c:pt idx="19">
                    <c:v>ENe-ST</c:v>
                  </c:pt>
                  <c:pt idx="20">
                    <c:v>EnergyPlus</c:v>
                  </c:pt>
                  <c:pt idx="21">
                    <c:v>BEST</c:v>
                  </c:pt>
                  <c:pt idx="22">
                    <c:v>ACSES</c:v>
                  </c:pt>
                </c:lvl>
                <c:lvl>
                  <c:pt idx="0">
                    <c:v>100-h</c:v>
                  </c:pt>
                  <c:pt idx="5">
                    <c:v> </c:v>
                  </c:pt>
                  <c:pt idx="6">
                    <c:v>101-h</c:v>
                  </c:pt>
                  <c:pt idx="11">
                    <c:v> </c:v>
                  </c:pt>
                  <c:pt idx="12">
                    <c:v>110-h</c:v>
                  </c:pt>
                  <c:pt idx="17">
                    <c:v> </c:v>
                  </c:pt>
                  <c:pt idx="18">
                    <c:v>130-h</c:v>
                  </c:pt>
                </c:lvl>
              </c:multiLvlStrCache>
            </c:multiLvlStrRef>
          </c:cat>
          <c:val>
            <c:numRef>
              <c:f>集計!$AS$62:$AS$84</c:f>
              <c:numCache>
                <c:formatCode>#,##0_);[Red]\(#,##0\)</c:formatCode>
                <c:ptCount val="23"/>
                <c:pt idx="0">
                  <c:v>295.10130057583581</c:v>
                </c:pt>
                <c:pt idx="1">
                  <c:v>293.37513929756665</c:v>
                </c:pt>
                <c:pt idx="2">
                  <c:v>293.38204930725101</c:v>
                </c:pt>
                <c:pt idx="3">
                  <c:v>299.41125</c:v>
                </c:pt>
                <c:pt idx="4">
                  <c:v>300</c:v>
                </c:pt>
                <c:pt idx="6">
                  <c:v>295.10126048762783</c:v>
                </c:pt>
                <c:pt idx="7">
                  <c:v>293.37513929756665</c:v>
                </c:pt>
                <c:pt idx="8">
                  <c:v>293.38204930725101</c:v>
                </c:pt>
                <c:pt idx="9">
                  <c:v>299.41125</c:v>
                </c:pt>
                <c:pt idx="10">
                  <c:v>300</c:v>
                </c:pt>
                <c:pt idx="12">
                  <c:v>166.02817511351475</c:v>
                </c:pt>
                <c:pt idx="13">
                  <c:v>163.74299407526445</c:v>
                </c:pt>
                <c:pt idx="14">
                  <c:v>161.64751055620897</c:v>
                </c:pt>
                <c:pt idx="15">
                  <c:v>168.52753000000001</c:v>
                </c:pt>
                <c:pt idx="16" formatCode="General">
                  <c:v>168.75345434524974</c:v>
                </c:pt>
                <c:pt idx="18">
                  <c:v>166.02817511351475</c:v>
                </c:pt>
                <c:pt idx="19">
                  <c:v>163.74299407526502</c:v>
                </c:pt>
                <c:pt idx="20">
                  <c:v>161.65321256718798</c:v>
                </c:pt>
                <c:pt idx="21">
                  <c:v>168.52753000000001</c:v>
                </c:pt>
                <c:pt idx="22" formatCode="General">
                  <c:v>168.75345434524974</c:v>
                </c:pt>
              </c:numCache>
            </c:numRef>
          </c:val>
          <c:extLst>
            <c:ext xmlns:c16="http://schemas.microsoft.com/office/drawing/2014/chart" uri="{C3380CC4-5D6E-409C-BE32-E72D297353CC}">
              <c16:uniqueId val="{00000001-D9E2-4BD7-B8DA-ED35A5459775}"/>
            </c:ext>
          </c:extLst>
        </c:ser>
        <c:ser>
          <c:idx val="2"/>
          <c:order val="2"/>
          <c:tx>
            <c:strRef>
              <c:f>集計!$AT$5</c:f>
              <c:strCache>
                <c:ptCount val="1"/>
                <c:pt idx="0">
                  <c:v>AR1</c:v>
                </c:pt>
              </c:strCache>
            </c:strRef>
          </c:tx>
          <c:spPr>
            <a:solidFill>
              <a:schemeClr val="accent3"/>
            </a:solidFill>
            <a:ln>
              <a:noFill/>
            </a:ln>
            <a:effectLst/>
          </c:spPr>
          <c:invertIfNegative val="0"/>
          <c:cat>
            <c:multiLvlStrRef>
              <c:f>集計!$AP$62:$AQ$84</c:f>
              <c:multiLvlStrCache>
                <c:ptCount val="23"/>
                <c:lvl>
                  <c:pt idx="0">
                    <c:v>LCEM</c:v>
                  </c:pt>
                  <c:pt idx="1">
                    <c:v>ENe-ST</c:v>
                  </c:pt>
                  <c:pt idx="2">
                    <c:v>EnergyPlus</c:v>
                  </c:pt>
                  <c:pt idx="3">
                    <c:v>BEST</c:v>
                  </c:pt>
                  <c:pt idx="4">
                    <c:v>ACSES</c:v>
                  </c:pt>
                  <c:pt idx="6">
                    <c:v>LCEM</c:v>
                  </c:pt>
                  <c:pt idx="7">
                    <c:v>ENe-ST</c:v>
                  </c:pt>
                  <c:pt idx="8">
                    <c:v>EnergyPlus</c:v>
                  </c:pt>
                  <c:pt idx="9">
                    <c:v>BEST</c:v>
                  </c:pt>
                  <c:pt idx="10">
                    <c:v>ACSES</c:v>
                  </c:pt>
                  <c:pt idx="12">
                    <c:v>LCEM</c:v>
                  </c:pt>
                  <c:pt idx="13">
                    <c:v>ENe-ST</c:v>
                  </c:pt>
                  <c:pt idx="14">
                    <c:v>EnergyPlus</c:v>
                  </c:pt>
                  <c:pt idx="15">
                    <c:v>BEST</c:v>
                  </c:pt>
                  <c:pt idx="16">
                    <c:v>ACSES</c:v>
                  </c:pt>
                  <c:pt idx="18">
                    <c:v>LCEM</c:v>
                  </c:pt>
                  <c:pt idx="19">
                    <c:v>ENe-ST</c:v>
                  </c:pt>
                  <c:pt idx="20">
                    <c:v>EnergyPlus</c:v>
                  </c:pt>
                  <c:pt idx="21">
                    <c:v>BEST</c:v>
                  </c:pt>
                  <c:pt idx="22">
                    <c:v>ACSES</c:v>
                  </c:pt>
                </c:lvl>
                <c:lvl>
                  <c:pt idx="0">
                    <c:v>100-h</c:v>
                  </c:pt>
                  <c:pt idx="5">
                    <c:v> </c:v>
                  </c:pt>
                  <c:pt idx="6">
                    <c:v>101-h</c:v>
                  </c:pt>
                  <c:pt idx="11">
                    <c:v> </c:v>
                  </c:pt>
                  <c:pt idx="12">
                    <c:v>110-h</c:v>
                  </c:pt>
                  <c:pt idx="17">
                    <c:v> </c:v>
                  </c:pt>
                  <c:pt idx="18">
                    <c:v>130-h</c:v>
                  </c:pt>
                </c:lvl>
              </c:multiLvlStrCache>
            </c:multiLvlStrRef>
          </c:cat>
          <c:val>
            <c:numRef>
              <c:f>集計!$AT$62:$AT$84</c:f>
              <c:numCache>
                <c:formatCode>#,##0_);[Red]\(#,##0\)</c:formatCode>
                <c:ptCount val="23"/>
                <c:pt idx="0">
                  <c:v>518.29745769031638</c:v>
                </c:pt>
                <c:pt idx="1">
                  <c:v>515.93458261957494</c:v>
                </c:pt>
                <c:pt idx="2">
                  <c:v>515.37446661640502</c:v>
                </c:pt>
                <c:pt idx="3">
                  <c:v>526.55273</c:v>
                </c:pt>
                <c:pt idx="4">
                  <c:v>526.428</c:v>
                </c:pt>
                <c:pt idx="6">
                  <c:v>518.29738731145846</c:v>
                </c:pt>
                <c:pt idx="7">
                  <c:v>515.93458261957494</c:v>
                </c:pt>
                <c:pt idx="8">
                  <c:v>515.37446661640502</c:v>
                </c:pt>
                <c:pt idx="9">
                  <c:v>526.55273</c:v>
                </c:pt>
                <c:pt idx="10">
                  <c:v>526.428</c:v>
                </c:pt>
                <c:pt idx="12">
                  <c:v>0</c:v>
                </c:pt>
                <c:pt idx="13">
                  <c:v>0</c:v>
                </c:pt>
                <c:pt idx="14">
                  <c:v>0</c:v>
                </c:pt>
                <c:pt idx="15">
                  <c:v>0</c:v>
                </c:pt>
                <c:pt idx="16" formatCode="General">
                  <c:v>0</c:v>
                </c:pt>
                <c:pt idx="18">
                  <c:v>0</c:v>
                </c:pt>
                <c:pt idx="19">
                  <c:v>0</c:v>
                </c:pt>
                <c:pt idx="20">
                  <c:v>0</c:v>
                </c:pt>
                <c:pt idx="21">
                  <c:v>0</c:v>
                </c:pt>
                <c:pt idx="22" formatCode="General">
                  <c:v>0</c:v>
                </c:pt>
              </c:numCache>
            </c:numRef>
          </c:val>
          <c:extLst>
            <c:ext xmlns:c16="http://schemas.microsoft.com/office/drawing/2014/chart" uri="{C3380CC4-5D6E-409C-BE32-E72D297353CC}">
              <c16:uniqueId val="{00000002-D9E2-4BD7-B8DA-ED35A5459775}"/>
            </c:ext>
          </c:extLst>
        </c:ser>
        <c:dLbls>
          <c:showLegendKey val="0"/>
          <c:showVal val="0"/>
          <c:showCatName val="0"/>
          <c:showSerName val="0"/>
          <c:showPercent val="0"/>
          <c:showBubbleSize val="0"/>
        </c:dLbls>
        <c:gapWidth val="50"/>
        <c:overlap val="100"/>
        <c:axId val="125214528"/>
        <c:axId val="125215312"/>
      </c:barChart>
      <c:catAx>
        <c:axId val="125214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25215312"/>
        <c:crosses val="autoZero"/>
        <c:auto val="1"/>
        <c:lblAlgn val="ctr"/>
        <c:lblOffset val="100"/>
        <c:noMultiLvlLbl val="0"/>
      </c:catAx>
      <c:valAx>
        <c:axId val="1252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[kW]</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25214528"/>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'EnergyPlus_小野（冷水）'!$M$8</c:f>
              <c:strCache>
                <c:ptCount val="1"/>
                <c:pt idx="0">
                  <c:v>一次側</c:v>
                </c:pt>
              </c:strCache>
            </c:strRef>
          </c:tx>
          <c:spPr>
            <a:solidFill>
              <a:schemeClr val="accent1"/>
            </a:solidFill>
            <a:ln>
              <a:noFill/>
            </a:ln>
            <a:effectLst/>
          </c:spPr>
          <c:invertIfNegative val="0"/>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'EnergyPlus_小野（冷水）'!$M$9:$M$17</c:f>
              <c:numCache>
                <c:formatCode>#,##0_);[Red]\(#,##0\)</c:formatCode>
                <c:ptCount val="9"/>
                <c:pt idx="0">
                  <c:v>3230.4040560503281</c:v>
                </c:pt>
                <c:pt idx="1">
                  <c:v>3230.4040560503281</c:v>
                </c:pt>
                <c:pt idx="2">
                  <c:v>969.12001065999607</c:v>
                </c:pt>
                <c:pt idx="3">
                  <c:v>484.55911348100466</c:v>
                </c:pt>
                <c:pt idx="4">
                  <c:v>1615.201206870252</c:v>
                </c:pt>
                <c:pt idx="5">
                  <c:v>969.12001065999607</c:v>
                </c:pt>
                <c:pt idx="6">
                  <c:v>969.04246253438987</c:v>
                </c:pt>
                <c:pt idx="7">
                  <c:v>969.12164354129391</c:v>
                </c:pt>
                <c:pt idx="8">
                  <c:v>969.1213470190919</c:v>
                </c:pt>
              </c:numCache>
            </c:numRef>
          </c:val>
          <c:extLst>
            <c:ext xmlns:c16="http://schemas.microsoft.com/office/drawing/2014/chart" uri="{C3380CC4-5D6E-409C-BE32-E72D297353CC}">
              <c16:uniqueId val="{00000000-7777-4251-8000-0B6155E082F6}"/>
            </c:ext>
          </c:extLst>
        </c:ser>
        <c:ser>
          <c:idx val="1"/>
          <c:order val="1"/>
          <c:tx>
            <c:strRef>
              <c:f>'EnergyPlus_小野（冷水）'!$N$8</c:f>
              <c:strCache>
                <c:ptCount val="1"/>
                <c:pt idx="0">
                  <c:v>二次側</c:v>
                </c:pt>
              </c:strCache>
            </c:strRef>
          </c:tx>
          <c:spPr>
            <a:solidFill>
              <a:schemeClr val="accent2"/>
            </a:solidFill>
            <a:ln>
              <a:noFill/>
            </a:ln>
            <a:effectLst/>
          </c:spPr>
          <c:invertIfNegative val="0"/>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'EnergyPlus_小野（冷水）'!$N$9:$N$17</c:f>
              <c:numCache>
                <c:formatCode>#,##0_);[Red]\(#,##0\)</c:formatCode>
                <c:ptCount val="9"/>
                <c:pt idx="0">
                  <c:v>3230.4040560503281</c:v>
                </c:pt>
                <c:pt idx="1">
                  <c:v>3230.4040560503281</c:v>
                </c:pt>
                <c:pt idx="2">
                  <c:v>969.12001065999607</c:v>
                </c:pt>
                <c:pt idx="3">
                  <c:v>484.55911348100466</c:v>
                </c:pt>
                <c:pt idx="4">
                  <c:v>1615.201206870252</c:v>
                </c:pt>
                <c:pt idx="5">
                  <c:v>969.12001065999607</c:v>
                </c:pt>
                <c:pt idx="6">
                  <c:v>969.04246253438987</c:v>
                </c:pt>
                <c:pt idx="7">
                  <c:v>969.12164354129391</c:v>
                </c:pt>
                <c:pt idx="8">
                  <c:v>969.1213470190919</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964111328"/>
        <c:axId val="964112896"/>
      </c:barChart>
      <c:lineChart>
        <c:grouping val="standard"/>
        <c:varyColors val="0"/>
        <c:ser>
          <c:idx val="2"/>
          <c:order val="2"/>
          <c:tx>
            <c:strRef>
              <c:f>'EnergyPlus_小野（冷水）'!$O$8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'EnergyPlus_小野（冷水）'!$O$9:$O$17</c:f>
              <c:numCache>
                <c:formatCode>#,##0_);[Red]\(#,##0\)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964111328"/>
        <c:axId val="964112896"/>
      </c:lineChart>
      <c:catAx>
        <c:axId val="96411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2896"/>
        <c:crosses val="autoZero"/>
        <c:auto val="1"/>
        <c:lblAlgn val="ctr"/>
        <c:lblOffset val="100"/>
        <c:noMultiLvlLbl val="0"/>
      </c:catAx>
      <c:valAx>
        <c:axId val="96411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1328"/>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'EnergyPlus_小野（冷水）'!$S$9:$S$17</c:f>
              <c:numCache>
                <c:formatCode>#,##0_);[Red]\(#,##0\)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08976"/>
        <c:axId val="964109760"/>
      </c:lineChart>
      <c:catAx>
        <c:axId val="964108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9760"/>
        <c:crosses val="autoZero"/>
        <c:auto val="1"/>
        <c:lblAlgn val="ctr"/>
        <c:lblOffset val="100"/>
        <c:noMultiLvlLbl val="0"/>
      </c:catAx>
      <c:valAx>
        <c:axId val="96410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897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'EnergyPlus_小野（温水）'!$B$22:$B$25</c:f>
              <c:strCache>
                <c:ptCount val="4"/>
                <c:pt idx="0">
                  <c:v>S-PS100-h</c:v>
                </c:pt>
                <c:pt idx="1">
                  <c:v>S-PS101-h</c:v>
                </c:pt>
                <c:pt idx="2">
                  <c:v>S-PS110-h</c:v>
                </c:pt>
                <c:pt idx="3">
                  <c:v>S-PS130-h</c:v>
                </c:pt>
              </c:strCache>
            </c:strRef>
          </c:cat>
          <c:val>
            <c:numRef>
              <c:f>'EnergyPlus_小野（温水）'!$R$22:$R$25</c:f>
              <c:numCache>
                <c:formatCode>#,##0_);[Red]\(#,##0\)</c:formatCode>
                <c:ptCount val="4"/>
                <c:pt idx="0">
                  <c:v>4040.6760045279552</c:v>
                </c:pt>
                <c:pt idx="1">
                  <c:v>3737.1491670194046</c:v>
                </c:pt>
                <c:pt idx="2">
                  <c:v>937.17226149465353</c:v>
                </c:pt>
                <c:pt idx="3">
                  <c:v>882.33538024938139</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10152"/>
        <c:axId val="964108192"/>
      </c:lineChart>
      <c:catAx>
        <c:axId val="964110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8192"/>
        <c:crosses val="autoZero"/>
        <c:auto val="1"/>
        <c:lblAlgn val="ctr"/>
        <c:lblOffset val="100"/>
        <c:noMultiLvlLbl val="0"/>
      </c:catAx>
      <c:valAx>
        <c:axId val="96410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015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'EnergyPlus_小野（温水）'!$B$22:$B$25</c:f>
              <c:strCache>
                <c:ptCount val="4"/>
                <c:pt idx="0">
                  <c:v>S-PS100-h</c:v>
                </c:pt>
                <c:pt idx="1">
                  <c:v>S-PS101-h</c:v>
                </c:pt>
                <c:pt idx="2">
                  <c:v>S-PS110-h</c:v>
                </c:pt>
                <c:pt idx="3">
                  <c:v>S-PS130-h</c:v>
                </c:pt>
              </c:strCache>
            </c:strRef>
          </c:cat>
          <c:val>
            <c:numRef>
              <c:f>'EnergyPlus_小野（温水）'!$T$22:$T$25</c:f>
              <c:numCache>
                <c:formatCode>#,##0_);[Red]\(#,##0\)</c:formatCode>
                <c:ptCount val="4"/>
                <c:pt idx="0">
                  <c:v>274.73424</c:v>
                </c:pt>
                <c:pt idx="1">
                  <c:v>274.73424</c:v>
                </c:pt>
                <c:pt idx="2">
                  <c:v>163.62167787736666</c:v>
                </c:pt>
                <c:pt idx="3">
                  <c:v>163.51675064730603</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07408"/>
        <c:axId val="964110936"/>
      </c:lineChart>
      <c:catAx>
        <c:axId val="96410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0936"/>
        <c:crosses val="autoZero"/>
        <c:auto val="1"/>
        <c:lblAlgn val="ctr"/>
        <c:lblOffset val="100"/>
        <c:noMultiLvlLbl val="0"/>
      </c:catAx>
      <c:valAx>
        <c:axId val="96411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740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'EnergyPlus_小野（温水）'!$B$22:$B$25</c:f>
              <c:strCache>
                <c:ptCount val="4"/>
                <c:pt idx="0">
                  <c:v>S-PS100-h</c:v>
                </c:pt>
                <c:pt idx="1">
                  <c:v>S-PS101-h</c:v>
                </c:pt>
                <c:pt idx="2">
                  <c:v>S-PS110-h</c:v>
                </c:pt>
                <c:pt idx="3">
                  <c:v>S-PS130-h</c:v>
                </c:pt>
              </c:strCache>
            </c:strRef>
          </c:cat>
          <c:val>
            <c:numRef>
              <c:f>'EnergyPlus_小野（温水）'!$U$22:$U$25</c:f>
              <c:numCache>
                <c:formatCode>#,##0_);[Red]\(#,##0\)</c:formatCode>
                <c:ptCount val="4"/>
                <c:pt idx="0">
                  <c:v>4315.410244527955</c:v>
                </c:pt>
                <c:pt idx="1">
                  <c:v>4011.8834070194043</c:v>
                </c:pt>
                <c:pt idx="2">
                  <c:v>1100.7939393720203</c:v>
                </c:pt>
                <c:pt idx="3">
                  <c:v>1045.8521308966874</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13288"/>
        <c:axId val="964114072"/>
      </c:lineChart>
      <c:catAx>
        <c:axId val="96411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4072"/>
        <c:crosses val="autoZero"/>
        <c:auto val="1"/>
        <c:lblAlgn val="ctr"/>
        <c:lblOffset val="100"/>
        <c:noMultiLvlLbl val="0"/>
      </c:catAx>
      <c:valAx>
        <c:axId val="964114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328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'EnergyPlus_小野（温水）'!$C$8</c:f>
              <c:strCache>
                <c:ptCount val="1"/>
                <c:pt idx="0">
                  <c:v>AHP1</c:v>
                </c:pt>
              </c:strCache>
            </c:strRef>
          </c:tx>
          <c:spPr>
            <a:solidFill>
              <a:schemeClr val="accent1"/>
            </a:solidFill>
            <a:ln>
              <a:noFill/>
            </a:ln>
            <a:effectLst/>
          </c:spPr>
          <c:invertIfNegative val="0"/>
          <c:cat>
            <c:strRef>
              <c:f>'EnergyPlus_小野（温水）'!$B$22:$B$25</c:f>
              <c:strCache>
                <c:ptCount val="4"/>
                <c:pt idx="0">
                  <c:v>S-PS100-h</c:v>
                </c:pt>
                <c:pt idx="1">
                  <c:v>S-PS101-h</c:v>
                </c:pt>
                <c:pt idx="2">
                  <c:v>S-PS110-h</c:v>
                </c:pt>
                <c:pt idx="3">
                  <c:v>S-PS130-h</c:v>
                </c:pt>
              </c:strCache>
            </c:strRef>
          </c:cat>
          <c:val>
            <c:numRef>
              <c:f>'EnergyPlus_小野（温水）'!$C$22:$C$25</c:f>
              <c:numCache>
                <c:formatCode>#,##0_);[Red]\(#,##0\)</c:formatCode>
                <c:ptCount val="4"/>
                <c:pt idx="0">
                  <c:v>1056.1753775061036</c:v>
                </c:pt>
                <c:pt idx="1">
                  <c:v>1056.1753775061036</c:v>
                </c:pt>
                <c:pt idx="2">
                  <c:v>581.93103800235235</c:v>
                </c:pt>
                <c:pt idx="3">
                  <c:v>581.95156524187678</c:v>
                </c:pt>
              </c:numCache>
            </c:numRef>
          </c:val>
          <c:extLst>
            <c:ext xmlns:c16="http://schemas.microsoft.com/office/drawing/2014/chart" uri="{C3380CC4-5D6E-409C-BE32-E72D297353CC}">
              <c16:uniqueId val="{00000000-160D-4DCC-881A-E398E15A5916}"/>
            </c:ext>
          </c:extLst>
        </c:ser>
        <c:ser>
          <c:idx val="1"/>
          <c:order val="1"/>
          <c:tx>
            <c:strRef>
              <c:f>'EnergyPlus_小野（温水）'!$D$8</c:f>
              <c:strCache>
                <c:ptCount val="1"/>
                <c:pt idx="0">
                  <c:v>AHP2</c:v>
                </c:pt>
              </c:strCache>
            </c:strRef>
          </c:tx>
          <c:spPr>
            <a:solidFill>
              <a:schemeClr val="accent2"/>
            </a:solidFill>
            <a:ln>
              <a:noFill/>
            </a:ln>
            <a:effectLst/>
          </c:spPr>
          <c:invertIfNegative val="0"/>
          <c:cat>
            <c:strRef>
              <c:f>'EnergyPlus_小野（温水）'!$B$22:$B$25</c:f>
              <c:strCache>
                <c:ptCount val="4"/>
                <c:pt idx="0">
                  <c:v>S-PS100-h</c:v>
                </c:pt>
                <c:pt idx="1">
                  <c:v>S-PS101-h</c:v>
                </c:pt>
                <c:pt idx="2">
                  <c:v>S-PS110-h</c:v>
                </c:pt>
                <c:pt idx="3">
                  <c:v>S-PS130-h</c:v>
                </c:pt>
              </c:strCache>
            </c:strRef>
          </c:cat>
          <c:val>
            <c:numRef>
              <c:f>'EnergyPlus_小野（温水）'!$D$22:$D$25</c:f>
              <c:numCache>
                <c:formatCode>#,##0_);[Red]\(#,##0\)</c:formatCode>
                <c:ptCount val="4"/>
                <c:pt idx="0">
                  <c:v>1056.1753775061036</c:v>
                </c:pt>
                <c:pt idx="1">
                  <c:v>1056.1753775061036</c:v>
                </c:pt>
                <c:pt idx="2">
                  <c:v>581.93103800235235</c:v>
                </c:pt>
                <c:pt idx="3">
                  <c:v>581.95156524187678</c:v>
                </c:pt>
              </c:numCache>
            </c:numRef>
          </c:val>
          <c:extLst>
            <c:ext xmlns:c16="http://schemas.microsoft.com/office/drawing/2014/chart" uri="{C3380CC4-5D6E-409C-BE32-E72D297353CC}">
              <c16:uniqueId val="{00000001-160D-4DCC-881A-E398E15A5916}"/>
            </c:ext>
          </c:extLst>
        </c:ser>
        <c:ser>
          <c:idx val="2"/>
          <c:order val="2"/>
          <c:tx>
            <c:strRef>
              <c:f>'EnergyPlus_小野（温水）'!$E$8</c:f>
              <c:strCache>
                <c:ptCount val="1"/>
                <c:pt idx="0">
                  <c:v>AR1</c:v>
                </c:pt>
              </c:strCache>
            </c:strRef>
          </c:tx>
          <c:spPr>
            <a:solidFill>
              <a:schemeClr val="accent3"/>
            </a:solidFill>
            <a:ln>
              <a:noFill/>
            </a:ln>
            <a:effectLst/>
          </c:spPr>
          <c:invertIfNegative val="0"/>
          <c:cat>
            <c:strRef>
              <c:f>'EnergyPlus_小野（温水）'!$B$22:$B$25</c:f>
              <c:strCache>
                <c:ptCount val="4"/>
                <c:pt idx="0">
                  <c:v>S-PS100-h</c:v>
                </c:pt>
                <c:pt idx="1">
                  <c:v>S-PS101-h</c:v>
                </c:pt>
                <c:pt idx="2">
                  <c:v>S-PS110-h</c:v>
                </c:pt>
                <c:pt idx="3">
                  <c:v>S-PS130-h</c:v>
                </c:pt>
              </c:strCache>
            </c:strRef>
          </c:cat>
          <c:val>
            <c:numRef>
              <c:f>'EnergyPlus_小野（温水）'!$E$22:$E$25</c:f>
              <c:numCache>
                <c:formatCode>#,##0_);[Red]\(#,##0\)</c:formatCode>
                <c:ptCount val="4"/>
                <c:pt idx="0">
                  <c:v>1855.3480798190581</c:v>
                </c:pt>
                <c:pt idx="1">
                  <c:v>1855.3480798190581</c:v>
                </c:pt>
                <c:pt idx="2">
                  <c:v>0</c:v>
                </c:pt>
                <c:pt idx="3">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964116032"/>
        <c:axId val="964107800"/>
      </c:barChart>
      <c:catAx>
        <c:axId val="96411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7800"/>
        <c:crosses val="autoZero"/>
        <c:auto val="1"/>
        <c:lblAlgn val="ctr"/>
        <c:lblOffset val="100"/>
        <c:noMultiLvlLbl val="0"/>
      </c:catAx>
      <c:valAx>
        <c:axId val="964107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603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'EnergyPlus_小野（温水）'!$B$22:$B$25</c:f>
              <c:strCache>
                <c:ptCount val="4"/>
                <c:pt idx="0">
                  <c:v>S-PS100-h</c:v>
                </c:pt>
                <c:pt idx="1">
                  <c:v>S-PS101-h</c:v>
                </c:pt>
                <c:pt idx="2">
                  <c:v>S-PS110-h</c:v>
                </c:pt>
                <c:pt idx="3">
                  <c:v>S-PS130-h</c:v>
                </c:pt>
              </c:strCache>
            </c:strRef>
          </c:cat>
          <c:val>
            <c:numRef>
              <c:f>'EnergyPlus_小野（温水）'!$Q$22:$Q$25</c:f>
              <c:numCache>
                <c:formatCode>#,##0.00_);[Red]\(#,##0.00\)</c:formatCode>
                <c:ptCount val="4"/>
                <c:pt idx="0">
                  <c:v>0.91942564206089183</c:v>
                </c:pt>
                <c:pt idx="1">
                  <c:v>0.98898657620238128</c:v>
                </c:pt>
                <c:pt idx="2">
                  <c:v>1.0572933174656316</c:v>
                </c:pt>
                <c:pt idx="3">
                  <c:v>1.1128754210079892</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964105448"/>
        <c:axId val="964105840"/>
      </c:lineChart>
      <c:catAx>
        <c:axId val="964105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5840"/>
        <c:crosses val="autoZero"/>
        <c:auto val="1"/>
        <c:lblAlgn val="ctr"/>
        <c:lblOffset val="100"/>
        <c:noMultiLvlLbl val="0"/>
      </c:catAx>
      <c:valAx>
        <c:axId val="96410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544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'EnergyPlus_小野（温水）'!$M$8</c:f>
              <c:strCache>
                <c:ptCount val="1"/>
                <c:pt idx="0">
                  <c:v>一次側</c:v>
                </c:pt>
              </c:strCache>
            </c:strRef>
          </c:tx>
          <c:spPr>
            <a:solidFill>
              <a:schemeClr val="accent1"/>
            </a:solidFill>
            <a:ln>
              <a:noFill/>
            </a:ln>
            <a:effectLst/>
          </c:spPr>
          <c:invertIfNegative val="0"/>
          <c:cat>
            <c:strRef>
              <c:f>'EnergyPlus_小野（温水）'!$B$22:$B$25</c:f>
              <c:strCache>
                <c:ptCount val="4"/>
                <c:pt idx="0">
                  <c:v>S-PS100-h</c:v>
                </c:pt>
                <c:pt idx="1">
                  <c:v>S-PS101-h</c:v>
                </c:pt>
                <c:pt idx="2">
                  <c:v>S-PS110-h</c:v>
                </c:pt>
                <c:pt idx="3">
                  <c:v>S-PS130-h</c:v>
                </c:pt>
              </c:strCache>
            </c:strRef>
          </c:cat>
          <c:val>
            <c:numRef>
              <c:f>'EnergyPlus_小野（温水）'!$M$22:$M$25</c:f>
              <c:numCache>
                <c:formatCode>#,##0_);[Red]\(#,##0\)</c:formatCode>
                <c:ptCount val="4"/>
                <c:pt idx="0">
                  <c:v>3206.38296408</c:v>
                </c:pt>
                <c:pt idx="1">
                  <c:v>3206.38296408</c:v>
                </c:pt>
                <c:pt idx="2">
                  <c:v>1719.7845640799999</c:v>
                </c:pt>
                <c:pt idx="3">
                  <c:v>1719.7845640799999</c:v>
                </c:pt>
              </c:numCache>
            </c:numRef>
          </c:val>
          <c:extLst>
            <c:ext xmlns:c16="http://schemas.microsoft.com/office/drawing/2014/chart" uri="{C3380CC4-5D6E-409C-BE32-E72D297353CC}">
              <c16:uniqueId val="{00000000-7777-4251-8000-0B6155E082F6}"/>
            </c:ext>
          </c:extLst>
        </c:ser>
        <c:ser>
          <c:idx val="1"/>
          <c:order val="1"/>
          <c:tx>
            <c:strRef>
              <c:f>'EnergyPlus_小野（温水）'!$N$8</c:f>
              <c:strCache>
                <c:ptCount val="1"/>
                <c:pt idx="0">
                  <c:v>二次側</c:v>
                </c:pt>
              </c:strCache>
            </c:strRef>
          </c:tx>
          <c:spPr>
            <a:solidFill>
              <a:schemeClr val="accent2"/>
            </a:solidFill>
            <a:ln>
              <a:noFill/>
            </a:ln>
            <a:effectLst/>
          </c:spPr>
          <c:invertIfNegative val="0"/>
          <c:cat>
            <c:strRef>
              <c:f>'EnergyPlus_小野（温水）'!$B$22:$B$25</c:f>
              <c:strCache>
                <c:ptCount val="4"/>
                <c:pt idx="0">
                  <c:v>S-PS100-h</c:v>
                </c:pt>
                <c:pt idx="1">
                  <c:v>S-PS101-h</c:v>
                </c:pt>
                <c:pt idx="2">
                  <c:v>S-PS110-h</c:v>
                </c:pt>
                <c:pt idx="3">
                  <c:v>S-PS130-h</c:v>
                </c:pt>
              </c:strCache>
            </c:strRef>
          </c:cat>
          <c:val>
            <c:numRef>
              <c:f>'EnergyPlus_小野（温水）'!$N$22:$N$25</c:f>
              <c:numCache>
                <c:formatCode>#,##0_);[Red]\(#,##0\)</c:formatCode>
                <c:ptCount val="4"/>
                <c:pt idx="0">
                  <c:v>3199.1780130788939</c:v>
                </c:pt>
                <c:pt idx="1">
                  <c:v>3199.1780130788939</c:v>
                </c:pt>
                <c:pt idx="2">
                  <c:v>959.748166023762</c:v>
                </c:pt>
                <c:pt idx="3">
                  <c:v>960.52842682184405</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964108584"/>
        <c:axId val="964118776"/>
      </c:barChart>
      <c:lineChart>
        <c:grouping val="standard"/>
        <c:varyColors val="0"/>
        <c:ser>
          <c:idx val="2"/>
          <c:order val="2"/>
          <c:tx>
            <c:strRef>
              <c:f>'EnergyPlus_小野（温水）'!$O$8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'EnergyPlus_小野（温水）'!$B$22:$B$25</c:f>
              <c:strCache>
                <c:ptCount val="4"/>
                <c:pt idx="0">
                  <c:v>S-PS100-h</c:v>
                </c:pt>
                <c:pt idx="1">
                  <c:v>S-PS101-h</c:v>
                </c:pt>
                <c:pt idx="2">
                  <c:v>S-PS110-h</c:v>
                </c:pt>
                <c:pt idx="3">
                  <c:v>S-PS130-h</c:v>
                </c:pt>
              </c:strCache>
            </c:strRef>
          </c:cat>
          <c:val>
            <c:numRef>
              <c:f>'EnergyPlus_小野（温水）'!$O$22:$O$25</c:f>
              <c:numCache>
                <c:formatCode>#,##0_);[Red]\(#,##0\)</c:formatCode>
                <c:ptCount val="4"/>
                <c:pt idx="0">
                  <c:v>7.2049510011061102</c:v>
                </c:pt>
                <c:pt idx="1">
                  <c:v>7.2049510011061102</c:v>
                </c:pt>
                <c:pt idx="2">
                  <c:v>760.03639805623789</c:v>
                </c:pt>
                <c:pt idx="3">
                  <c:v>759.25613725815583</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964108584"/>
        <c:axId val="964118776"/>
      </c:lineChart>
      <c:catAx>
        <c:axId val="964108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8776"/>
        <c:crosses val="autoZero"/>
        <c:auto val="1"/>
        <c:lblAlgn val="ctr"/>
        <c:lblOffset val="100"/>
        <c:noMultiLvlLbl val="0"/>
      </c:catAx>
      <c:valAx>
        <c:axId val="96411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08584"/>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'EnergyPlus_小野（温水）'!$B$22:$B$25</c:f>
              <c:strCache>
                <c:ptCount val="4"/>
                <c:pt idx="0">
                  <c:v>S-PS100-h</c:v>
                </c:pt>
                <c:pt idx="1">
                  <c:v>S-PS101-h</c:v>
                </c:pt>
                <c:pt idx="2">
                  <c:v>S-PS110-h</c:v>
                </c:pt>
                <c:pt idx="3">
                  <c:v>S-PS130-h</c:v>
                </c:pt>
              </c:strCache>
            </c:strRef>
          </c:cat>
          <c:val>
            <c:numRef>
              <c:f>'EnergyPlus_小野（温水）'!$S$22:$S$25</c:f>
              <c:numCache>
                <c:formatCode>#,##0_);[Red]\(#,##0\)</c:formatCode>
                <c:ptCount val="4"/>
                <c:pt idx="0">
                  <c:v>0</c:v>
                </c:pt>
                <c:pt idx="1">
                  <c:v>0</c:v>
                </c:pt>
                <c:pt idx="2">
                  <c:v>0</c:v>
                </c:pt>
                <c:pt idx="3">
                  <c:v>0</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24264"/>
        <c:axId val="964119168"/>
      </c:lineChart>
      <c:catAx>
        <c:axId val="96412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9168"/>
        <c:crosses val="autoZero"/>
        <c:auto val="1"/>
        <c:lblAlgn val="ctr"/>
        <c:lblOffset val="100"/>
        <c:noMultiLvlLbl val="0"/>
      </c:catAx>
      <c:valAx>
        <c:axId val="96411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426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'ACSES_吉田先生（冷水）'!$R$9:$R$17</c:f>
              <c:numCache>
                <c:formatCode>#,##0_);[Red]\(#,##0\)</c:formatCode>
                <c:ptCount val="9"/>
                <c:pt idx="0">
                  <c:v>3517.5533787191812</c:v>
                </c:pt>
                <c:pt idx="1">
                  <c:v>2545.6659229813513</c:v>
                </c:pt>
                <c:pt idx="2">
                  <c:v>859.58503345589975</c:v>
                </c:pt>
                <c:pt idx="3">
                  <c:v>861.14924215650103</c:v>
                </c:pt>
                <c:pt idx="4">
                  <c:v>900.89701172811795</c:v>
                </c:pt>
                <c:pt idx="5">
                  <c:v>901.81336199997213</c:v>
                </c:pt>
                <c:pt idx="6">
                  <c:v>740.9156552814668</c:v>
                </c:pt>
                <c:pt idx="7">
                  <c:v>859.58503345589975</c:v>
                </c:pt>
                <c:pt idx="8">
                  <c:v>859.58503345589975</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702152"/>
        <c:axId val="964698624"/>
      </c:lineChart>
      <c:catAx>
        <c:axId val="964702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8624"/>
        <c:crosses val="autoZero"/>
        <c:auto val="1"/>
        <c:lblAlgn val="ctr"/>
        <c:lblOffset val="100"/>
        <c:noMultiLvlLbl val="0"/>
      </c:catAx>
      <c:valAx>
        <c:axId val="96469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70215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集計!$AV$18:$AV$21</c:f>
              <c:strCache>
                <c:ptCount val="4"/>
                <c:pt idx="0">
                  <c:v>100-h</c:v>
                </c:pt>
                <c:pt idx="1">
                  <c:v>101-h</c:v>
                </c:pt>
                <c:pt idx="2">
                  <c:v>110-h</c:v>
                </c:pt>
                <c:pt idx="3">
                  <c:v>130-h</c:v>
                </c:pt>
              </c:strCache>
            </c:strRef>
          </c:cat>
          <c:val>
            <c:numRef>
              <c:f>集計!$AW$18:$AW$21</c:f>
              <c:numCache>
                <c:formatCode>0.00</c:formatCode>
                <c:ptCount val="4"/>
                <c:pt idx="0">
                  <c:v>0.91952571479331369</c:v>
                </c:pt>
                <c:pt idx="1">
                  <c:v>0.93475802478357295</c:v>
                </c:pt>
                <c:pt idx="2">
                  <c:v>1.1363921424407797</c:v>
                </c:pt>
                <c:pt idx="3">
                  <c:v>1.1386442390897986</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diamond"/>
            <c:size val="5"/>
            <c:spPr>
              <a:solidFill>
                <a:schemeClr val="accent3"/>
              </a:solidFill>
              <a:ln w="9525">
                <a:solidFill>
                  <a:schemeClr val="accent3"/>
                </a:solidFill>
              </a:ln>
              <a:effectLst/>
            </c:spPr>
          </c:marker>
          <c:cat>
            <c:strRef>
              <c:f>集計!$AV$18:$AV$21</c:f>
              <c:strCache>
                <c:ptCount val="4"/>
                <c:pt idx="0">
                  <c:v>100-h</c:v>
                </c:pt>
                <c:pt idx="1">
                  <c:v>101-h</c:v>
                </c:pt>
                <c:pt idx="2">
                  <c:v>110-h</c:v>
                </c:pt>
                <c:pt idx="3">
                  <c:v>130-h</c:v>
                </c:pt>
              </c:strCache>
            </c:strRef>
          </c:cat>
          <c:val>
            <c:numRef>
              <c:f>集計!$AX$18:$AX$21</c:f>
              <c:numCache>
                <c:formatCode>0.00</c:formatCode>
                <c:ptCount val="4"/>
                <c:pt idx="0">
                  <c:v>0.91200062841772744</c:v>
                </c:pt>
                <c:pt idx="1">
                  <c:v>0.99729533853481211</c:v>
                </c:pt>
                <c:pt idx="2">
                  <c:v>1.1400714916886261</c:v>
                </c:pt>
                <c:pt idx="3">
                  <c:v>1.1992762451757066</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triangle"/>
            <c:size val="5"/>
            <c:spPr>
              <a:solidFill>
                <a:schemeClr val="accent4"/>
              </a:solidFill>
              <a:ln w="9525">
                <a:solidFill>
                  <a:schemeClr val="accent4"/>
                </a:solidFill>
              </a:ln>
              <a:effectLst/>
            </c:spPr>
          </c:marker>
          <c:cat>
            <c:strRef>
              <c:f>集計!$AV$18:$AV$21</c:f>
              <c:strCache>
                <c:ptCount val="4"/>
                <c:pt idx="0">
                  <c:v>100-h</c:v>
                </c:pt>
                <c:pt idx="1">
                  <c:v>101-h</c:v>
                </c:pt>
                <c:pt idx="2">
                  <c:v>110-h</c:v>
                </c:pt>
                <c:pt idx="3">
                  <c:v>130-h</c:v>
                </c:pt>
              </c:strCache>
            </c:strRef>
          </c:cat>
          <c:val>
            <c:numRef>
              <c:f>集計!$AY$18:$AY$21</c:f>
              <c:numCache>
                <c:formatCode>0.00</c:formatCode>
                <c:ptCount val="4"/>
                <c:pt idx="0">
                  <c:v>0.91942564206089183</c:v>
                </c:pt>
                <c:pt idx="1">
                  <c:v>0.98898657620238128</c:v>
                </c:pt>
                <c:pt idx="2">
                  <c:v>1.0572933174656316</c:v>
                </c:pt>
                <c:pt idx="3">
                  <c:v>1.1128754210079892</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x"/>
            <c:size val="5"/>
            <c:spPr>
              <a:noFill/>
              <a:ln w="9525">
                <a:solidFill>
                  <a:schemeClr val="accent5"/>
                </a:solidFill>
              </a:ln>
              <a:effectLst/>
            </c:spPr>
          </c:marker>
          <c:cat>
            <c:strRef>
              <c:f>集計!$AV$18:$AV$21</c:f>
              <c:strCache>
                <c:ptCount val="4"/>
                <c:pt idx="0">
                  <c:v>100-h</c:v>
                </c:pt>
                <c:pt idx="1">
                  <c:v>101-h</c:v>
                </c:pt>
                <c:pt idx="2">
                  <c:v>110-h</c:v>
                </c:pt>
                <c:pt idx="3">
                  <c:v>130-h</c:v>
                </c:pt>
              </c:strCache>
            </c:strRef>
          </c:cat>
          <c:val>
            <c:numRef>
              <c:f>集計!$AZ$18:$AZ$21</c:f>
              <c:numCache>
                <c:formatCode>0.00</c:formatCode>
                <c:ptCount val="4"/>
                <c:pt idx="0">
                  <c:v>0.90865370338750706</c:v>
                </c:pt>
                <c:pt idx="1">
                  <c:v>0.96579639743507584</c:v>
                </c:pt>
                <c:pt idx="2">
                  <c:v>1.0577419011095848</c:v>
                </c:pt>
                <c:pt idx="3">
                  <c:v>1.1039036920208061</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star"/>
            <c:size val="5"/>
            <c:spPr>
              <a:noFill/>
              <a:ln w="9525">
                <a:solidFill>
                  <a:schemeClr val="accent1">
                    <a:lumMod val="60000"/>
                  </a:schemeClr>
                </a:solidFill>
              </a:ln>
              <a:effectLst/>
            </c:spPr>
          </c:marker>
          <c:cat>
            <c:strRef>
              <c:f>集計!$AV$18:$AV$21</c:f>
              <c:strCache>
                <c:ptCount val="4"/>
                <c:pt idx="0">
                  <c:v>100-h</c:v>
                </c:pt>
                <c:pt idx="1">
                  <c:v>101-h</c:v>
                </c:pt>
                <c:pt idx="2">
                  <c:v>110-h</c:v>
                </c:pt>
                <c:pt idx="3">
                  <c:v>130-h</c:v>
                </c:pt>
              </c:strCache>
            </c:strRef>
          </c:cat>
          <c:val>
            <c:numRef>
              <c:f>集計!$BA$18:$BA$21</c:f>
              <c:numCache>
                <c:formatCode>General</c:formatCode>
                <c:ptCount val="4"/>
                <c:pt idx="0">
                  <c:v>0.91245349203603865</c:v>
                </c:pt>
                <c:pt idx="1">
                  <c:v>0.99161263783338927</c:v>
                </c:pt>
                <c:pt idx="2">
                  <c:v>1.1425630983937147</c:v>
                </c:pt>
                <c:pt idx="3">
                  <c:v>1.2028639440295004</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193257480"/>
        <c:axId val="717061816"/>
      </c:lineChart>
      <c:catAx>
        <c:axId val="193257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7061816"/>
        <c:crosses val="autoZero"/>
        <c:auto val="1"/>
        <c:lblAlgn val="ctr"/>
        <c:lblOffset val="100"/>
        <c:noMultiLvlLbl val="0"/>
      </c:catAx>
      <c:valAx>
        <c:axId val="71706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193257480"/>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'ACSES_吉田先生（冷水）'!$T$9:$T$17</c:f>
              <c:numCache>
                <c:formatCode>#,##0_);[Red]\(#,##0\)</c:formatCode>
                <c:ptCount val="9"/>
                <c:pt idx="0">
                  <c:v>146.39454027898125</c:v>
                </c:pt>
                <c:pt idx="1">
                  <c:v>146.39454027898125</c:v>
                </c:pt>
                <c:pt idx="2">
                  <c:v>52.690969164619219</c:v>
                </c:pt>
                <c:pt idx="3">
                  <c:v>26.345484582309634</c:v>
                </c:pt>
                <c:pt idx="4">
                  <c:v>75.909451500349348</c:v>
                </c:pt>
                <c:pt idx="5">
                  <c:v>52.690969164619304</c:v>
                </c:pt>
                <c:pt idx="6">
                  <c:v>52.690969164619219</c:v>
                </c:pt>
                <c:pt idx="7">
                  <c:v>44.242543353736195</c:v>
                </c:pt>
                <c:pt idx="8">
                  <c:v>16.278593217683287</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695488"/>
        <c:axId val="964693136"/>
      </c:lineChart>
      <c:catAx>
        <c:axId val="96469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3136"/>
        <c:crosses val="autoZero"/>
        <c:auto val="1"/>
        <c:lblAlgn val="ctr"/>
        <c:lblOffset val="100"/>
        <c:noMultiLvlLbl val="0"/>
      </c:catAx>
      <c:valAx>
        <c:axId val="96469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548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'ACSES_吉田先生（冷水）'!$U$9:$U$17</c:f>
              <c:numCache>
                <c:formatCode>#,##0_);[Red]\(#,##0\)</c:formatCode>
                <c:ptCount val="9"/>
                <c:pt idx="0">
                  <c:v>3791.5865438628357</c:v>
                </c:pt>
                <c:pt idx="1">
                  <c:v>2819.6990881250058</c:v>
                </c:pt>
                <c:pt idx="2">
                  <c:v>981.46386140617119</c:v>
                </c:pt>
                <c:pt idx="3">
                  <c:v>956.68258552446287</c:v>
                </c:pt>
                <c:pt idx="4">
                  <c:v>1104.4450880931411</c:v>
                </c:pt>
                <c:pt idx="5">
                  <c:v>1082.142956029265</c:v>
                </c:pt>
                <c:pt idx="6">
                  <c:v>862.79448323173824</c:v>
                </c:pt>
                <c:pt idx="7">
                  <c:v>916.24116575123185</c:v>
                </c:pt>
                <c:pt idx="8">
                  <c:v>945.05148545923521</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693528"/>
        <c:axId val="964693920"/>
      </c:lineChart>
      <c:catAx>
        <c:axId val="964693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3920"/>
        <c:crosses val="autoZero"/>
        <c:auto val="1"/>
        <c:lblAlgn val="ctr"/>
        <c:lblOffset val="100"/>
        <c:noMultiLvlLbl val="0"/>
      </c:catAx>
      <c:valAx>
        <c:axId val="96469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69352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'ACSES_吉田先生（冷水）'!$C$8</c:f>
              <c:strCache>
                <c:ptCount val="1"/>
                <c:pt idx="0">
                  <c:v>AHP1</c:v>
                </c:pt>
              </c:strCache>
            </c:strRef>
          </c:tx>
          <c:spPr>
            <a:solidFill>
              <a:schemeClr val="accent1"/>
            </a:solidFill>
            <a:ln>
              <a:noFill/>
            </a:ln>
            <a:effectLst/>
          </c:spPr>
          <c:invertIfNegative val="0"/>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'ACSES_吉田先生（冷水）'!$C$9:$C$17</c:f>
              <c:numCache>
                <c:formatCode>#,##0_);[Red]\(#,##0\)</c:formatCode>
                <c:ptCount val="9"/>
                <c:pt idx="0">
                  <c:v>1078.9199999999998</c:v>
                </c:pt>
                <c:pt idx="1">
                  <c:v>1080.2460000000005</c:v>
                </c:pt>
                <c:pt idx="2">
                  <c:v>610.40990054576628</c:v>
                </c:pt>
                <c:pt idx="3">
                  <c:v>611.34837394740271</c:v>
                </c:pt>
                <c:pt idx="4">
                  <c:v>324.9597616089647</c:v>
                </c:pt>
                <c:pt idx="5">
                  <c:v>325.31414625255024</c:v>
                </c:pt>
                <c:pt idx="6">
                  <c:v>610.40990054576639</c:v>
                </c:pt>
                <c:pt idx="7">
                  <c:v>608.95728000000031</c:v>
                </c:pt>
                <c:pt idx="8">
                  <c:v>610.40990054576628</c:v>
                </c:pt>
              </c:numCache>
            </c:numRef>
          </c:val>
          <c:extLst>
            <c:ext xmlns:c16="http://schemas.microsoft.com/office/drawing/2014/chart" uri="{C3380CC4-5D6E-409C-BE32-E72D297353CC}">
              <c16:uniqueId val="{00000000-160D-4DCC-881A-E398E15A5916}"/>
            </c:ext>
          </c:extLst>
        </c:ser>
        <c:ser>
          <c:idx val="1"/>
          <c:order val="1"/>
          <c:tx>
            <c:strRef>
              <c:f>'ACSES_吉田先生（冷水）'!$D$8</c:f>
              <c:strCache>
                <c:ptCount val="1"/>
                <c:pt idx="0">
                  <c:v>AHP2</c:v>
                </c:pt>
              </c:strCache>
            </c:strRef>
          </c:tx>
          <c:spPr>
            <a:solidFill>
              <a:schemeClr val="accent2"/>
            </a:solidFill>
            <a:ln>
              <a:noFill/>
            </a:ln>
            <a:effectLst/>
          </c:spPr>
          <c:invertIfNegative val="0"/>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'ACSES_吉田先生（冷水）'!$D$9:$D$17</c:f>
              <c:numCache>
                <c:formatCode>#,##0_);[Red]\(#,##0\)</c:formatCode>
                <c:ptCount val="9"/>
                <c:pt idx="0">
                  <c:v>1078.9199999999998</c:v>
                </c:pt>
                <c:pt idx="1">
                  <c:v>1080.2460000000005</c:v>
                </c:pt>
                <c:pt idx="2">
                  <c:v>610.40990054576628</c:v>
                </c:pt>
                <c:pt idx="3">
                  <c:v>611.34837394740271</c:v>
                </c:pt>
                <c:pt idx="4">
                  <c:v>324.9597616089647</c:v>
                </c:pt>
                <c:pt idx="5">
                  <c:v>325.31414625255024</c:v>
                </c:pt>
                <c:pt idx="6">
                  <c:v>610.40990054576639</c:v>
                </c:pt>
                <c:pt idx="7">
                  <c:v>608.95728000000031</c:v>
                </c:pt>
                <c:pt idx="8">
                  <c:v>610.40990054576628</c:v>
                </c:pt>
              </c:numCache>
            </c:numRef>
          </c:val>
          <c:extLst>
            <c:ext xmlns:c16="http://schemas.microsoft.com/office/drawing/2014/chart" uri="{C3380CC4-5D6E-409C-BE32-E72D297353CC}">
              <c16:uniqueId val="{00000001-160D-4DCC-881A-E398E15A5916}"/>
            </c:ext>
          </c:extLst>
        </c:ser>
        <c:ser>
          <c:idx val="2"/>
          <c:order val="2"/>
          <c:tx>
            <c:strRef>
              <c:f>'ACSES_吉田先生（冷水）'!$E$8</c:f>
              <c:strCache>
                <c:ptCount val="1"/>
                <c:pt idx="0">
                  <c:v>AR1</c:v>
                </c:pt>
              </c:strCache>
            </c:strRef>
          </c:tx>
          <c:spPr>
            <a:solidFill>
              <a:schemeClr val="accent3"/>
            </a:solidFill>
            <a:ln>
              <a:noFill/>
            </a:ln>
            <a:effectLst/>
          </c:spPr>
          <c:invertIfNegative val="0"/>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'ACSES_吉田先生（冷水）'!$E$9:$E$17</c:f>
              <c:numCache>
                <c:formatCode>#,##0_);[Red]\(#,##0\)</c:formatCode>
                <c:ptCount val="9"/>
                <c:pt idx="0">
                  <c:v>1899.2232000000001</c:v>
                </c:pt>
                <c:pt idx="1">
                  <c:v>1899.2232000000001</c:v>
                </c:pt>
                <c:pt idx="2">
                  <c:v>0</c:v>
                </c:pt>
                <c:pt idx="3">
                  <c:v>0</c:v>
                </c:pt>
                <c:pt idx="4">
                  <c:v>571.32460413110971</c:v>
                </c:pt>
                <c:pt idx="5">
                  <c:v>571.94766178355349</c:v>
                </c:pt>
                <c:pt idx="6">
                  <c:v>0</c:v>
                </c:pt>
                <c:pt idx="7">
                  <c:v>0</c:v>
                </c:pt>
                <c:pt idx="8">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724186944"/>
        <c:axId val="724188904"/>
      </c:barChart>
      <c:catAx>
        <c:axId val="724186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8904"/>
        <c:crosses val="autoZero"/>
        <c:auto val="1"/>
        <c:lblAlgn val="ctr"/>
        <c:lblOffset val="100"/>
        <c:noMultiLvlLbl val="0"/>
      </c:catAx>
      <c:valAx>
        <c:axId val="724188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6944"/>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'ACSES_吉田先生（冷水）'!$Q$9:$Q$17</c:f>
              <c:numCache>
                <c:formatCode>#,##0.00_);[Red]\(#,##0.00\)</c:formatCode>
                <c:ptCount val="9"/>
                <c:pt idx="0">
                  <c:v>1.0700173009546285</c:v>
                </c:pt>
                <c:pt idx="1">
                  <c:v>1.4397689516222669</c:v>
                </c:pt>
                <c:pt idx="2">
                  <c:v>1.2438764676902412</c:v>
                </c:pt>
                <c:pt idx="3">
                  <c:v>1.2780589574801458</c:v>
                </c:pt>
                <c:pt idx="4">
                  <c:v>1.1057535956428175</c:v>
                </c:pt>
                <c:pt idx="5">
                  <c:v>1.1297730558397603</c:v>
                </c:pt>
                <c:pt idx="6">
                  <c:v>1.4149601380374524</c:v>
                </c:pt>
                <c:pt idx="7">
                  <c:v>1.3292510809655937</c:v>
                </c:pt>
                <c:pt idx="8">
                  <c:v>1.2918024254501768</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724181848"/>
        <c:axId val="724192432"/>
      </c:lineChart>
      <c:catAx>
        <c:axId val="724181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2432"/>
        <c:crosses val="autoZero"/>
        <c:auto val="1"/>
        <c:lblAlgn val="ctr"/>
        <c:lblOffset val="100"/>
        <c:noMultiLvlLbl val="0"/>
      </c:catAx>
      <c:valAx>
        <c:axId val="72419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184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'ACSES_吉田先生（冷水）'!$M$8</c:f>
              <c:strCache>
                <c:ptCount val="1"/>
                <c:pt idx="0">
                  <c:v>一次側</c:v>
                </c:pt>
              </c:strCache>
            </c:strRef>
          </c:tx>
          <c:spPr>
            <a:solidFill>
              <a:schemeClr val="accent1"/>
            </a:solidFill>
            <a:ln>
              <a:noFill/>
            </a:ln>
            <a:effectLst/>
          </c:spPr>
          <c:invertIfNegative val="0"/>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'ACSES_吉田先生（冷水）'!$M$9:$M$17</c:f>
              <c:numCache>
                <c:formatCode>#,##0_);[Red]\(#,##0\)</c:formatCode>
                <c:ptCount val="9"/>
                <c:pt idx="0">
                  <c:v>3232</c:v>
                </c:pt>
                <c:pt idx="1">
                  <c:v>3232</c:v>
                </c:pt>
                <c:pt idx="2">
                  <c:v>1720.0000000000005</c:v>
                </c:pt>
                <c:pt idx="3">
                  <c:v>1720.0000000000002</c:v>
                </c:pt>
                <c:pt idx="4">
                  <c:v>3232</c:v>
                </c:pt>
                <c:pt idx="5">
                  <c:v>3232</c:v>
                </c:pt>
                <c:pt idx="6">
                  <c:v>1720.0000000000005</c:v>
                </c:pt>
                <c:pt idx="7">
                  <c:v>969.6</c:v>
                </c:pt>
                <c:pt idx="8">
                  <c:v>1720.0000000000005</c:v>
                </c:pt>
              </c:numCache>
            </c:numRef>
          </c:val>
          <c:extLst>
            <c:ext xmlns:c16="http://schemas.microsoft.com/office/drawing/2014/chart" uri="{C3380CC4-5D6E-409C-BE32-E72D297353CC}">
              <c16:uniqueId val="{00000000-7777-4251-8000-0B6155E082F6}"/>
            </c:ext>
          </c:extLst>
        </c:ser>
        <c:ser>
          <c:idx val="1"/>
          <c:order val="1"/>
          <c:tx>
            <c:strRef>
              <c:f>'ACSES_吉田先生（冷水）'!$N$8</c:f>
              <c:strCache>
                <c:ptCount val="1"/>
                <c:pt idx="0">
                  <c:v>二次側</c:v>
                </c:pt>
              </c:strCache>
            </c:strRef>
          </c:tx>
          <c:spPr>
            <a:solidFill>
              <a:schemeClr val="accent2"/>
            </a:solidFill>
            <a:ln>
              <a:noFill/>
            </a:ln>
            <a:effectLst/>
          </c:spPr>
          <c:invertIfNegative val="0"/>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'ACSES_吉田先生（冷水）'!$N$9:$N$17</c:f>
              <c:numCache>
                <c:formatCode>#,##0_);[Red]\(#,##0\)</c:formatCode>
                <c:ptCount val="9"/>
                <c:pt idx="0">
                  <c:v>3232</c:v>
                </c:pt>
                <c:pt idx="1">
                  <c:v>3232</c:v>
                </c:pt>
                <c:pt idx="2">
                  <c:v>969.6</c:v>
                </c:pt>
                <c:pt idx="3">
                  <c:v>484.8</c:v>
                </c:pt>
                <c:pt idx="4">
                  <c:v>1616</c:v>
                </c:pt>
                <c:pt idx="5">
                  <c:v>969.6</c:v>
                </c:pt>
                <c:pt idx="6">
                  <c:v>969.6</c:v>
                </c:pt>
                <c:pt idx="7">
                  <c:v>969.6</c:v>
                </c:pt>
                <c:pt idx="8">
                  <c:v>969.6</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724186160"/>
        <c:axId val="724188512"/>
      </c:barChart>
      <c:lineChart>
        <c:grouping val="standard"/>
        <c:varyColors val="0"/>
        <c:ser>
          <c:idx val="2"/>
          <c:order val="2"/>
          <c:tx>
            <c:strRef>
              <c:f>'ACSES_吉田先生（冷水）'!$O$8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'ACSES_吉田先生（冷水）'!$O$9:$O$17</c:f>
              <c:numCache>
                <c:formatCode>#,##0_);[Red]\(#,##0\)</c:formatCode>
                <c:ptCount val="9"/>
                <c:pt idx="0">
                  <c:v>0</c:v>
                </c:pt>
                <c:pt idx="1">
                  <c:v>0</c:v>
                </c:pt>
                <c:pt idx="2">
                  <c:v>750.40000000000043</c:v>
                </c:pt>
                <c:pt idx="3">
                  <c:v>1235.2000000000003</c:v>
                </c:pt>
                <c:pt idx="4">
                  <c:v>1616</c:v>
                </c:pt>
                <c:pt idx="5">
                  <c:v>2262.4</c:v>
                </c:pt>
                <c:pt idx="6">
                  <c:v>750.40000000000043</c:v>
                </c:pt>
                <c:pt idx="7">
                  <c:v>0</c:v>
                </c:pt>
                <c:pt idx="8">
                  <c:v>750.40000000000043</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724186160"/>
        <c:axId val="724188512"/>
      </c:lineChart>
      <c:catAx>
        <c:axId val="72418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8512"/>
        <c:crosses val="autoZero"/>
        <c:auto val="1"/>
        <c:lblAlgn val="ctr"/>
        <c:lblOffset val="100"/>
        <c:noMultiLvlLbl val="0"/>
      </c:catAx>
      <c:valAx>
        <c:axId val="72418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6160"/>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'ACSES_吉田先生（冷水）'!$S$9:$S$17</c:f>
              <c:numCache>
                <c:formatCode>#,##0_);[Red]\(#,##0\)</c:formatCode>
                <c:ptCount val="9"/>
                <c:pt idx="0">
                  <c:v>127.63862486467355</c:v>
                </c:pt>
                <c:pt idx="1">
                  <c:v>127.63862486467355</c:v>
                </c:pt>
                <c:pt idx="2">
                  <c:v>69.187858785652125</c:v>
                </c:pt>
                <c:pt idx="3">
                  <c:v>69.187858785652125</c:v>
                </c:pt>
                <c:pt idx="4">
                  <c:v>127.63862486467355</c:v>
                </c:pt>
                <c:pt idx="5">
                  <c:v>127.63862486467355</c:v>
                </c:pt>
                <c:pt idx="6">
                  <c:v>69.187858785652125</c:v>
                </c:pt>
                <c:pt idx="7">
                  <c:v>12.413588941595911</c:v>
                </c:pt>
                <c:pt idx="8">
                  <c:v>69.187858785652125</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90472"/>
        <c:axId val="724187336"/>
      </c:lineChart>
      <c:catAx>
        <c:axId val="724190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7336"/>
        <c:crosses val="autoZero"/>
        <c:auto val="1"/>
        <c:lblAlgn val="ctr"/>
        <c:lblOffset val="100"/>
        <c:noMultiLvlLbl val="0"/>
      </c:catAx>
      <c:valAx>
        <c:axId val="724187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047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'ACSES_吉田先生（温水）'!$B$22:$B$25</c:f>
              <c:strCache>
                <c:ptCount val="4"/>
                <c:pt idx="0">
                  <c:v>S-PS100-h</c:v>
                </c:pt>
                <c:pt idx="1">
                  <c:v>S-PS101-h</c:v>
                </c:pt>
                <c:pt idx="2">
                  <c:v>S-PS110-h</c:v>
                </c:pt>
                <c:pt idx="3">
                  <c:v>S-PS130-h</c:v>
                </c:pt>
              </c:strCache>
            </c:strRef>
          </c:cat>
          <c:val>
            <c:numRef>
              <c:f>'ACSES_吉田先生（温水）'!$R$22:$R$25</c:f>
              <c:numCache>
                <c:formatCode>#,##0_);[Red]\(#,##0\)</c:formatCode>
                <c:ptCount val="4"/>
                <c:pt idx="0">
                  <c:v>4171.2739485060174</c:v>
                </c:pt>
                <c:pt idx="1">
                  <c:v>3816.4979373547062</c:v>
                </c:pt>
                <c:pt idx="2">
                  <c:v>941.81691235427979</c:v>
                </c:pt>
                <c:pt idx="3">
                  <c:v>888.50652108894326</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87728"/>
        <c:axId val="724186552"/>
      </c:lineChart>
      <c:catAx>
        <c:axId val="724187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6552"/>
        <c:crosses val="autoZero"/>
        <c:auto val="1"/>
        <c:lblAlgn val="ctr"/>
        <c:lblOffset val="100"/>
        <c:noMultiLvlLbl val="0"/>
      </c:catAx>
      <c:valAx>
        <c:axId val="724186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772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'ACSES_吉田先生（温水）'!$B$22:$B$25</c:f>
              <c:strCache>
                <c:ptCount val="4"/>
                <c:pt idx="0">
                  <c:v>S-PS100-h</c:v>
                </c:pt>
                <c:pt idx="1">
                  <c:v>S-PS101-h</c:v>
                </c:pt>
                <c:pt idx="2">
                  <c:v>S-PS110-h</c:v>
                </c:pt>
                <c:pt idx="3">
                  <c:v>S-PS130-h</c:v>
                </c:pt>
              </c:strCache>
            </c:strRef>
          </c:cat>
          <c:val>
            <c:numRef>
              <c:f>'ACSES_吉田先生（温水）'!$T$22:$T$25</c:f>
              <c:numCache>
                <c:formatCode>#,##0_);[Red]\(#,##0\)</c:formatCode>
                <c:ptCount val="4"/>
                <c:pt idx="0">
                  <c:v>146.39454027898125</c:v>
                </c:pt>
                <c:pt idx="1">
                  <c:v>146.39454027898125</c:v>
                </c:pt>
                <c:pt idx="2">
                  <c:v>52.690969164619219</c:v>
                </c:pt>
                <c:pt idx="3">
                  <c:v>52.690969164619219</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89688"/>
        <c:axId val="724188120"/>
      </c:lineChart>
      <c:catAx>
        <c:axId val="724189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8120"/>
        <c:crosses val="autoZero"/>
        <c:auto val="1"/>
        <c:lblAlgn val="ctr"/>
        <c:lblOffset val="100"/>
        <c:noMultiLvlLbl val="0"/>
      </c:catAx>
      <c:valAx>
        <c:axId val="724188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968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'ACSES_吉田先生（温水）'!$B$22:$B$25</c:f>
              <c:strCache>
                <c:ptCount val="4"/>
                <c:pt idx="0">
                  <c:v>S-PS100-h</c:v>
                </c:pt>
                <c:pt idx="1">
                  <c:v>S-PS101-h</c:v>
                </c:pt>
                <c:pt idx="2">
                  <c:v>S-PS110-h</c:v>
                </c:pt>
                <c:pt idx="3">
                  <c:v>S-PS130-h</c:v>
                </c:pt>
              </c:strCache>
            </c:strRef>
          </c:cat>
          <c:val>
            <c:numRef>
              <c:f>'ACSES_吉田先生（温水）'!$U$22:$U$25</c:f>
              <c:numCache>
                <c:formatCode>#,##0_);[Red]\(#,##0\)</c:formatCode>
                <c:ptCount val="4"/>
                <c:pt idx="0">
                  <c:v>4444.2164289945385</c:v>
                </c:pt>
                <c:pt idx="1">
                  <c:v>4089.4404178432274</c:v>
                </c:pt>
                <c:pt idx="2">
                  <c:v>1063.4203686378062</c:v>
                </c:pt>
                <c:pt idx="3">
                  <c:v>1010.1099773724696</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91648"/>
        <c:axId val="724190080"/>
      </c:lineChart>
      <c:catAx>
        <c:axId val="724191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0080"/>
        <c:crosses val="autoZero"/>
        <c:auto val="1"/>
        <c:lblAlgn val="ctr"/>
        <c:lblOffset val="100"/>
        <c:noMultiLvlLbl val="0"/>
      </c:catAx>
      <c:valAx>
        <c:axId val="72419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164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'ACSES_吉田先生（温水）'!$C$8</c:f>
              <c:strCache>
                <c:ptCount val="1"/>
                <c:pt idx="0">
                  <c:v>AHP1</c:v>
                </c:pt>
              </c:strCache>
            </c:strRef>
          </c:tx>
          <c:spPr>
            <a:solidFill>
              <a:schemeClr val="accent1"/>
            </a:solidFill>
            <a:ln>
              <a:noFill/>
            </a:ln>
            <a:effectLst/>
          </c:spPr>
          <c:invertIfNegative val="0"/>
          <c:cat>
            <c:strRef>
              <c:f>'ACSES_吉田先生（温水）'!$B$22:$B$25</c:f>
              <c:strCache>
                <c:ptCount val="4"/>
                <c:pt idx="0">
                  <c:v>S-PS100-h</c:v>
                </c:pt>
                <c:pt idx="1">
                  <c:v>S-PS101-h</c:v>
                </c:pt>
                <c:pt idx="2">
                  <c:v>S-PS110-h</c:v>
                </c:pt>
                <c:pt idx="3">
                  <c:v>S-PS130-h</c:v>
                </c:pt>
              </c:strCache>
            </c:strRef>
          </c:cat>
          <c:val>
            <c:numRef>
              <c:f>'ACSES_吉田先生（温水）'!$C$22:$C$25</c:f>
              <c:numCache>
                <c:formatCode>#,##0_);[Red]\(#,##0\)</c:formatCode>
                <c:ptCount val="4"/>
                <c:pt idx="0">
                  <c:v>1080</c:v>
                </c:pt>
                <c:pt idx="1">
                  <c:v>1080</c:v>
                </c:pt>
                <c:pt idx="2">
                  <c:v>607.51243564289905</c:v>
                </c:pt>
                <c:pt idx="3">
                  <c:v>607.51243564289905</c:v>
                </c:pt>
              </c:numCache>
            </c:numRef>
          </c:val>
          <c:extLst>
            <c:ext xmlns:c16="http://schemas.microsoft.com/office/drawing/2014/chart" uri="{C3380CC4-5D6E-409C-BE32-E72D297353CC}">
              <c16:uniqueId val="{00000000-160D-4DCC-881A-E398E15A5916}"/>
            </c:ext>
          </c:extLst>
        </c:ser>
        <c:ser>
          <c:idx val="1"/>
          <c:order val="1"/>
          <c:tx>
            <c:strRef>
              <c:f>'ACSES_吉田先生（温水）'!$D$8</c:f>
              <c:strCache>
                <c:ptCount val="1"/>
                <c:pt idx="0">
                  <c:v>AHP2</c:v>
                </c:pt>
              </c:strCache>
            </c:strRef>
          </c:tx>
          <c:spPr>
            <a:solidFill>
              <a:schemeClr val="accent2"/>
            </a:solidFill>
            <a:ln>
              <a:noFill/>
            </a:ln>
            <a:effectLst/>
          </c:spPr>
          <c:invertIfNegative val="0"/>
          <c:cat>
            <c:strRef>
              <c:f>'ACSES_吉田先生（温水）'!$B$22:$B$25</c:f>
              <c:strCache>
                <c:ptCount val="4"/>
                <c:pt idx="0">
                  <c:v>S-PS100-h</c:v>
                </c:pt>
                <c:pt idx="1">
                  <c:v>S-PS101-h</c:v>
                </c:pt>
                <c:pt idx="2">
                  <c:v>S-PS110-h</c:v>
                </c:pt>
                <c:pt idx="3">
                  <c:v>S-PS130-h</c:v>
                </c:pt>
              </c:strCache>
            </c:strRef>
          </c:cat>
          <c:val>
            <c:numRef>
              <c:f>'ACSES_吉田先生（温水）'!$D$22:$D$25</c:f>
              <c:numCache>
                <c:formatCode>#,##0_);[Red]\(#,##0\)</c:formatCode>
                <c:ptCount val="4"/>
                <c:pt idx="0">
                  <c:v>1080</c:v>
                </c:pt>
                <c:pt idx="1">
                  <c:v>1080</c:v>
                </c:pt>
                <c:pt idx="2">
                  <c:v>607.51243564289905</c:v>
                </c:pt>
                <c:pt idx="3">
                  <c:v>607.51243564289905</c:v>
                </c:pt>
              </c:numCache>
            </c:numRef>
          </c:val>
          <c:extLst>
            <c:ext xmlns:c16="http://schemas.microsoft.com/office/drawing/2014/chart" uri="{C3380CC4-5D6E-409C-BE32-E72D297353CC}">
              <c16:uniqueId val="{00000001-160D-4DCC-881A-E398E15A5916}"/>
            </c:ext>
          </c:extLst>
        </c:ser>
        <c:ser>
          <c:idx val="2"/>
          <c:order val="2"/>
          <c:tx>
            <c:strRef>
              <c:f>'ACSES_吉田先生（温水）'!$E$8</c:f>
              <c:strCache>
                <c:ptCount val="1"/>
                <c:pt idx="0">
                  <c:v>AR1</c:v>
                </c:pt>
              </c:strCache>
            </c:strRef>
          </c:tx>
          <c:spPr>
            <a:solidFill>
              <a:schemeClr val="accent3"/>
            </a:solidFill>
            <a:ln>
              <a:noFill/>
            </a:ln>
            <a:effectLst/>
          </c:spPr>
          <c:invertIfNegative val="0"/>
          <c:cat>
            <c:strRef>
              <c:f>'ACSES_吉田先生（温水）'!$B$22:$B$25</c:f>
              <c:strCache>
                <c:ptCount val="4"/>
                <c:pt idx="0">
                  <c:v>S-PS100-h</c:v>
                </c:pt>
                <c:pt idx="1">
                  <c:v>S-PS101-h</c:v>
                </c:pt>
                <c:pt idx="2">
                  <c:v>S-PS110-h</c:v>
                </c:pt>
                <c:pt idx="3">
                  <c:v>S-PS130-h</c:v>
                </c:pt>
              </c:strCache>
            </c:strRef>
          </c:cat>
          <c:val>
            <c:numRef>
              <c:f>'ACSES_吉田先生（温水）'!$E$22:$E$25</c:f>
              <c:numCache>
                <c:formatCode>#,##0_);[Red]\(#,##0\)</c:formatCode>
                <c:ptCount val="4"/>
                <c:pt idx="0">
                  <c:v>1895.1408000000001</c:v>
                </c:pt>
                <c:pt idx="1">
                  <c:v>1895.1408000000001</c:v>
                </c:pt>
                <c:pt idx="2">
                  <c:v>0</c:v>
                </c:pt>
                <c:pt idx="3">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724184592"/>
        <c:axId val="724182240"/>
      </c:barChart>
      <c:catAx>
        <c:axId val="72418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2240"/>
        <c:crosses val="autoZero"/>
        <c:auto val="1"/>
        <c:lblAlgn val="ctr"/>
        <c:lblOffset val="100"/>
        <c:noMultiLvlLbl val="0"/>
      </c:catAx>
      <c:valAx>
        <c:axId val="72418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459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集計!$AV$27:$AV$35</c:f>
              <c:strCache>
                <c:ptCount val="9"/>
                <c:pt idx="0">
                  <c:v>100-c</c:v>
                </c:pt>
                <c:pt idx="1">
                  <c:v>101-c</c:v>
                </c:pt>
                <c:pt idx="2">
                  <c:v>110-c</c:v>
                </c:pt>
                <c:pt idx="3">
                  <c:v>111-c</c:v>
                </c:pt>
                <c:pt idx="4">
                  <c:v>112-c</c:v>
                </c:pt>
                <c:pt idx="5">
                  <c:v>120-c</c:v>
                </c:pt>
                <c:pt idx="6">
                  <c:v>130-c</c:v>
                </c:pt>
                <c:pt idx="7">
                  <c:v>140-c</c:v>
                </c:pt>
                <c:pt idx="8">
                  <c:v>150-c</c:v>
                </c:pt>
              </c:strCache>
            </c:strRef>
          </c:cat>
          <c:val>
            <c:numRef>
              <c:f>集計!$AW$27:$AW$35</c:f>
              <c:numCache>
                <c:formatCode>#,##0_);[Red]\(#,##0\)</c:formatCode>
                <c:ptCount val="9"/>
                <c:pt idx="0">
                  <c:v>3571.7148946279076</c:v>
                </c:pt>
                <c:pt idx="1">
                  <c:v>2516.9027233679071</c:v>
                </c:pt>
                <c:pt idx="2">
                  <c:v>878.96937958711658</c:v>
                </c:pt>
                <c:pt idx="3">
                  <c:v>871.92121031967633</c:v>
                </c:pt>
                <c:pt idx="4">
                  <c:v>888.39767372774293</c:v>
                </c:pt>
                <c:pt idx="5">
                  <c:v>912.35807724891015</c:v>
                </c:pt>
                <c:pt idx="6">
                  <c:v>869.34315560511493</c:v>
                </c:pt>
                <c:pt idx="7">
                  <c:v>875.27056918852008</c:v>
                </c:pt>
                <c:pt idx="8">
                  <c:v>869.91836358189107</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diamond"/>
            <c:size val="5"/>
            <c:spPr>
              <a:solidFill>
                <a:schemeClr val="accent3"/>
              </a:solidFill>
              <a:ln w="9525">
                <a:solidFill>
                  <a:schemeClr val="accent3"/>
                </a:solidFill>
              </a:ln>
              <a:effectLst/>
            </c:spPr>
          </c:marker>
          <c:cat>
            <c:strRef>
              <c:f>集計!$AV$27:$AV$35</c:f>
              <c:strCache>
                <c:ptCount val="9"/>
                <c:pt idx="0">
                  <c:v>100-c</c:v>
                </c:pt>
                <c:pt idx="1">
                  <c:v>101-c</c:v>
                </c:pt>
                <c:pt idx="2">
                  <c:v>110-c</c:v>
                </c:pt>
                <c:pt idx="3">
                  <c:v>111-c</c:v>
                </c:pt>
                <c:pt idx="4">
                  <c:v>112-c</c:v>
                </c:pt>
                <c:pt idx="5">
                  <c:v>120-c</c:v>
                </c:pt>
                <c:pt idx="6">
                  <c:v>130-c</c:v>
                </c:pt>
                <c:pt idx="7">
                  <c:v>140-c</c:v>
                </c:pt>
                <c:pt idx="8">
                  <c:v>150-c</c:v>
                </c:pt>
              </c:strCache>
            </c:strRef>
          </c:cat>
          <c:val>
            <c:numRef>
              <c:f>集計!$AX$27:$AX$35</c:f>
              <c:numCache>
                <c:formatCode>#,##0_);[Red]\(#,##0\)</c:formatCode>
                <c:ptCount val="9"/>
                <c:pt idx="0">
                  <c:v>3559.5215043164098</c:v>
                </c:pt>
                <c:pt idx="1">
                  <c:v>2716.7172407590861</c:v>
                </c:pt>
                <c:pt idx="2">
                  <c:v>877.02617276389003</c:v>
                </c:pt>
                <c:pt idx="3">
                  <c:v>868.72696323153605</c:v>
                </c:pt>
                <c:pt idx="4">
                  <c:v>884.84010091061202</c:v>
                </c:pt>
                <c:pt idx="5">
                  <c:v>844.20845655602011</c:v>
                </c:pt>
                <c:pt idx="6">
                  <c:v>820.68064370068203</c:v>
                </c:pt>
                <c:pt idx="7">
                  <c:v>859.65558962895796</c:v>
                </c:pt>
                <c:pt idx="8">
                  <c:v>865.66616651523202</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triangle"/>
            <c:size val="5"/>
            <c:spPr>
              <a:solidFill>
                <a:schemeClr val="accent4"/>
              </a:solidFill>
              <a:ln w="9525">
                <a:solidFill>
                  <a:schemeClr val="accent4"/>
                </a:solidFill>
              </a:ln>
              <a:effectLst/>
            </c:spPr>
          </c:marker>
          <c:cat>
            <c:strRef>
              <c:f>集計!$AV$27:$AV$35</c:f>
              <c:strCache>
                <c:ptCount val="9"/>
                <c:pt idx="0">
                  <c:v>100-c</c:v>
                </c:pt>
                <c:pt idx="1">
                  <c:v>101-c</c:v>
                </c:pt>
                <c:pt idx="2">
                  <c:v>110-c</c:v>
                </c:pt>
                <c:pt idx="3">
                  <c:v>111-c</c:v>
                </c:pt>
                <c:pt idx="4">
                  <c:v>112-c</c:v>
                </c:pt>
                <c:pt idx="5">
                  <c:v>120-c</c:v>
                </c:pt>
                <c:pt idx="6">
                  <c:v>130-c</c:v>
                </c:pt>
                <c:pt idx="7">
                  <c:v>140-c</c:v>
                </c:pt>
                <c:pt idx="8">
                  <c:v>150-c</c:v>
                </c:pt>
              </c:strCache>
            </c:strRef>
          </c:cat>
          <c:val>
            <c:numRef>
              <c:f>集計!$AY$27:$AY$35</c:f>
              <c:numCache>
                <c:formatCode>#,##0_);[Red]\(#,##0\)</c:formatCode>
                <c:ptCount val="9"/>
                <c:pt idx="0">
                  <c:v>3503.0032880838103</c:v>
                </c:pt>
                <c:pt idx="1">
                  <c:v>2884.5662797556615</c:v>
                </c:pt>
                <c:pt idx="2">
                  <c:v>882.12869456481371</c:v>
                </c:pt>
                <c:pt idx="3">
                  <c:v>868.88963178558527</c:v>
                </c:pt>
                <c:pt idx="4">
                  <c:v>898.62187974819949</c:v>
                </c:pt>
                <c:pt idx="5">
                  <c:v>843.59142534894386</c:v>
                </c:pt>
                <c:pt idx="6">
                  <c:v>800.47755106173383</c:v>
                </c:pt>
                <c:pt idx="7">
                  <c:v>871.85552992132648</c:v>
                </c:pt>
                <c:pt idx="8">
                  <c:v>873.71676310774228</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x"/>
            <c:size val="5"/>
            <c:spPr>
              <a:noFill/>
              <a:ln w="9525">
                <a:solidFill>
                  <a:schemeClr val="accent5"/>
                </a:solidFill>
              </a:ln>
              <a:effectLst/>
            </c:spPr>
          </c:marker>
          <c:cat>
            <c:strRef>
              <c:f>集計!$AV$27:$AV$35</c:f>
              <c:strCache>
                <c:ptCount val="9"/>
                <c:pt idx="0">
                  <c:v>100-c</c:v>
                </c:pt>
                <c:pt idx="1">
                  <c:v>101-c</c:v>
                </c:pt>
                <c:pt idx="2">
                  <c:v>110-c</c:v>
                </c:pt>
                <c:pt idx="3">
                  <c:v>111-c</c:v>
                </c:pt>
                <c:pt idx="4">
                  <c:v>112-c</c:v>
                </c:pt>
                <c:pt idx="5">
                  <c:v>120-c</c:v>
                </c:pt>
                <c:pt idx="6">
                  <c:v>130-c</c:v>
                </c:pt>
                <c:pt idx="7">
                  <c:v>140-c</c:v>
                </c:pt>
                <c:pt idx="8">
                  <c:v>150-c</c:v>
                </c:pt>
              </c:strCache>
            </c:strRef>
          </c:cat>
          <c:val>
            <c:numRef>
              <c:f>集計!$AZ$27:$AZ$35</c:f>
              <c:numCache>
                <c:formatCode>#,##0_);[Red]\(#,##0\)</c:formatCode>
                <c:ptCount val="9"/>
                <c:pt idx="0">
                  <c:v>3499.4301832000001</c:v>
                </c:pt>
                <c:pt idx="1">
                  <c:v>2721.0074728</c:v>
                </c:pt>
                <c:pt idx="2">
                  <c:v>1007.410608</c:v>
                </c:pt>
                <c:pt idx="3">
                  <c:v>1007.410608</c:v>
                </c:pt>
                <c:pt idx="4">
                  <c:v>999.24319920000005</c:v>
                </c:pt>
                <c:pt idx="5">
                  <c:v>999.24425280000014</c:v>
                </c:pt>
                <c:pt idx="6">
                  <c:v>970.62965759999997</c:v>
                </c:pt>
                <c:pt idx="7">
                  <c:v>1007.8432688</c:v>
                </c:pt>
                <c:pt idx="8">
                  <c:v>1007.410608</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star"/>
            <c:size val="5"/>
            <c:spPr>
              <a:noFill/>
              <a:ln w="9525">
                <a:solidFill>
                  <a:schemeClr val="accent1">
                    <a:lumMod val="60000"/>
                  </a:schemeClr>
                </a:solidFill>
              </a:ln>
              <a:effectLst/>
            </c:spPr>
          </c:marker>
          <c:cat>
            <c:strRef>
              <c:f>集計!$AV$27:$AV$35</c:f>
              <c:strCache>
                <c:ptCount val="9"/>
                <c:pt idx="0">
                  <c:v>100-c</c:v>
                </c:pt>
                <c:pt idx="1">
                  <c:v>101-c</c:v>
                </c:pt>
                <c:pt idx="2">
                  <c:v>110-c</c:v>
                </c:pt>
                <c:pt idx="3">
                  <c:v>111-c</c:v>
                </c:pt>
                <c:pt idx="4">
                  <c:v>112-c</c:v>
                </c:pt>
                <c:pt idx="5">
                  <c:v>120-c</c:v>
                </c:pt>
                <c:pt idx="6">
                  <c:v>130-c</c:v>
                </c:pt>
                <c:pt idx="7">
                  <c:v>140-c</c:v>
                </c:pt>
                <c:pt idx="8">
                  <c:v>150-c</c:v>
                </c:pt>
              </c:strCache>
            </c:strRef>
          </c:cat>
          <c:val>
            <c:numRef>
              <c:f>集計!$BA$27:$BA$35</c:f>
              <c:numCache>
                <c:formatCode>#,##0_);[Red]\(#,##0\)</c:formatCode>
                <c:ptCount val="9"/>
                <c:pt idx="0">
                  <c:v>3517.5533787191812</c:v>
                </c:pt>
                <c:pt idx="1">
                  <c:v>2545.6659229813513</c:v>
                </c:pt>
                <c:pt idx="2">
                  <c:v>859.58503345589975</c:v>
                </c:pt>
                <c:pt idx="3">
                  <c:v>861.14924215650103</c:v>
                </c:pt>
                <c:pt idx="4">
                  <c:v>900.89701172811795</c:v>
                </c:pt>
                <c:pt idx="5">
                  <c:v>901.81336199997213</c:v>
                </c:pt>
                <c:pt idx="6">
                  <c:v>740.9156552814668</c:v>
                </c:pt>
                <c:pt idx="7">
                  <c:v>859.58503345589975</c:v>
                </c:pt>
                <c:pt idx="8">
                  <c:v>859.58503345589975</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727249984"/>
        <c:axId val="727253120"/>
      </c:lineChart>
      <c:catAx>
        <c:axId val="72724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7253120"/>
        <c:crosses val="autoZero"/>
        <c:auto val="1"/>
        <c:lblAlgn val="ctr"/>
        <c:lblOffset val="100"/>
        <c:noMultiLvlLbl val="0"/>
      </c:catAx>
      <c:valAx>
        <c:axId val="7272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7249984"/>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'ACSES_吉田先生（温水）'!$B$22:$B$25</c:f>
              <c:strCache>
                <c:ptCount val="4"/>
                <c:pt idx="0">
                  <c:v>S-PS100-h</c:v>
                </c:pt>
                <c:pt idx="1">
                  <c:v>S-PS101-h</c:v>
                </c:pt>
                <c:pt idx="2">
                  <c:v>S-PS110-h</c:v>
                </c:pt>
                <c:pt idx="3">
                  <c:v>S-PS130-h</c:v>
                </c:pt>
              </c:strCache>
            </c:strRef>
          </c:cat>
          <c:val>
            <c:numRef>
              <c:f>'ACSES_吉田先生（温水）'!$Q$22:$Q$25</c:f>
              <c:numCache>
                <c:formatCode>#,##0.00_);[Red]\(#,##0.00\)</c:formatCode>
                <c:ptCount val="4"/>
                <c:pt idx="0">
                  <c:v>0.91245349203603865</c:v>
                </c:pt>
                <c:pt idx="1">
                  <c:v>0.99161263783338927</c:v>
                </c:pt>
                <c:pt idx="2">
                  <c:v>1.1425630983937147</c:v>
                </c:pt>
                <c:pt idx="3">
                  <c:v>1.2028639440295004</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724181064"/>
        <c:axId val="724184984"/>
      </c:lineChart>
      <c:catAx>
        <c:axId val="724181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4984"/>
        <c:crosses val="autoZero"/>
        <c:auto val="1"/>
        <c:lblAlgn val="ctr"/>
        <c:lblOffset val="100"/>
        <c:noMultiLvlLbl val="0"/>
      </c:catAx>
      <c:valAx>
        <c:axId val="724184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106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'ACSES_吉田先生（温水）'!$M$8</c:f>
              <c:strCache>
                <c:ptCount val="1"/>
                <c:pt idx="0">
                  <c:v>一次側</c:v>
                </c:pt>
              </c:strCache>
            </c:strRef>
          </c:tx>
          <c:spPr>
            <a:solidFill>
              <a:schemeClr val="accent1"/>
            </a:solidFill>
            <a:ln>
              <a:noFill/>
            </a:ln>
            <a:effectLst/>
          </c:spPr>
          <c:invertIfNegative val="0"/>
          <c:cat>
            <c:strRef>
              <c:f>'ACSES_吉田先生（温水）'!$B$22:$B$25</c:f>
              <c:strCache>
                <c:ptCount val="4"/>
                <c:pt idx="0">
                  <c:v>S-PS100-h</c:v>
                </c:pt>
                <c:pt idx="1">
                  <c:v>S-PS101-h</c:v>
                </c:pt>
                <c:pt idx="2">
                  <c:v>S-PS110-h</c:v>
                </c:pt>
                <c:pt idx="3">
                  <c:v>S-PS130-h</c:v>
                </c:pt>
              </c:strCache>
            </c:strRef>
          </c:cat>
          <c:val>
            <c:numRef>
              <c:f>'ACSES_吉田先生（温水）'!$M$22:$M$25</c:f>
              <c:numCache>
                <c:formatCode>#,##0_);[Red]\(#,##0\)</c:formatCode>
                <c:ptCount val="4"/>
                <c:pt idx="0">
                  <c:v>3232</c:v>
                </c:pt>
                <c:pt idx="1">
                  <c:v>3232</c:v>
                </c:pt>
                <c:pt idx="2">
                  <c:v>1720.0000000000005</c:v>
                </c:pt>
                <c:pt idx="3">
                  <c:v>1720.0000000000005</c:v>
                </c:pt>
              </c:numCache>
            </c:numRef>
          </c:val>
          <c:extLst>
            <c:ext xmlns:c16="http://schemas.microsoft.com/office/drawing/2014/chart" uri="{C3380CC4-5D6E-409C-BE32-E72D297353CC}">
              <c16:uniqueId val="{00000000-7777-4251-8000-0B6155E082F6}"/>
            </c:ext>
          </c:extLst>
        </c:ser>
        <c:ser>
          <c:idx val="1"/>
          <c:order val="1"/>
          <c:tx>
            <c:strRef>
              <c:f>'ACSES_吉田先生（温水）'!$N$8</c:f>
              <c:strCache>
                <c:ptCount val="1"/>
                <c:pt idx="0">
                  <c:v>二次側</c:v>
                </c:pt>
              </c:strCache>
            </c:strRef>
          </c:tx>
          <c:spPr>
            <a:solidFill>
              <a:schemeClr val="accent2"/>
            </a:solidFill>
            <a:ln>
              <a:noFill/>
            </a:ln>
            <a:effectLst/>
          </c:spPr>
          <c:invertIfNegative val="0"/>
          <c:cat>
            <c:strRef>
              <c:f>'ACSES_吉田先生（温水）'!$B$22:$B$25</c:f>
              <c:strCache>
                <c:ptCount val="4"/>
                <c:pt idx="0">
                  <c:v>S-PS100-h</c:v>
                </c:pt>
                <c:pt idx="1">
                  <c:v>S-PS101-h</c:v>
                </c:pt>
                <c:pt idx="2">
                  <c:v>S-PS110-h</c:v>
                </c:pt>
                <c:pt idx="3">
                  <c:v>S-PS130-h</c:v>
                </c:pt>
              </c:strCache>
            </c:strRef>
          </c:cat>
          <c:val>
            <c:numRef>
              <c:f>'ACSES_吉田先生（温水）'!$N$22:$N$25</c:f>
              <c:numCache>
                <c:formatCode>#,##0_);[Red]\(#,##0\)</c:formatCode>
                <c:ptCount val="4"/>
                <c:pt idx="0">
                  <c:v>3232</c:v>
                </c:pt>
                <c:pt idx="1">
                  <c:v>3232</c:v>
                </c:pt>
                <c:pt idx="2">
                  <c:v>969.6</c:v>
                </c:pt>
                <c:pt idx="3">
                  <c:v>969.6</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724182632"/>
        <c:axId val="724183024"/>
      </c:barChart>
      <c:lineChart>
        <c:grouping val="standard"/>
        <c:varyColors val="0"/>
        <c:ser>
          <c:idx val="2"/>
          <c:order val="2"/>
          <c:tx>
            <c:strRef>
              <c:f>'ACSES_吉田先生（温水）'!$O$8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'ACSES_吉田先生（温水）'!$B$22:$B$25</c:f>
              <c:strCache>
                <c:ptCount val="4"/>
                <c:pt idx="0">
                  <c:v>S-PS100-h</c:v>
                </c:pt>
                <c:pt idx="1">
                  <c:v>S-PS101-h</c:v>
                </c:pt>
                <c:pt idx="2">
                  <c:v>S-PS110-h</c:v>
                </c:pt>
                <c:pt idx="3">
                  <c:v>S-PS130-h</c:v>
                </c:pt>
              </c:strCache>
            </c:strRef>
          </c:cat>
          <c:val>
            <c:numRef>
              <c:f>'ACSES_吉田先生（温水）'!$O$22:$O$25</c:f>
              <c:numCache>
                <c:formatCode>#,##0_);[Red]\(#,##0\)</c:formatCode>
                <c:ptCount val="4"/>
                <c:pt idx="0">
                  <c:v>0</c:v>
                </c:pt>
                <c:pt idx="1">
                  <c:v>0</c:v>
                </c:pt>
                <c:pt idx="2">
                  <c:v>750.40000000000043</c:v>
                </c:pt>
                <c:pt idx="3">
                  <c:v>750.40000000000043</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724182632"/>
        <c:axId val="724183024"/>
      </c:lineChart>
      <c:catAx>
        <c:axId val="724182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3024"/>
        <c:crosses val="autoZero"/>
        <c:auto val="1"/>
        <c:lblAlgn val="ctr"/>
        <c:lblOffset val="100"/>
        <c:noMultiLvlLbl val="0"/>
      </c:catAx>
      <c:valAx>
        <c:axId val="72418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263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'ACSES_吉田先生（温水）'!$B$22:$B$25</c:f>
              <c:strCache>
                <c:ptCount val="4"/>
                <c:pt idx="0">
                  <c:v>S-PS100-h</c:v>
                </c:pt>
                <c:pt idx="1">
                  <c:v>S-PS101-h</c:v>
                </c:pt>
                <c:pt idx="2">
                  <c:v>S-PS110-h</c:v>
                </c:pt>
                <c:pt idx="3">
                  <c:v>S-PS130-h</c:v>
                </c:pt>
              </c:strCache>
            </c:strRef>
          </c:cat>
          <c:val>
            <c:numRef>
              <c:f>'ACSES_吉田先生（温水）'!$S$22:$S$25</c:f>
              <c:numCache>
                <c:formatCode>#,##0_);[Red]\(#,##0\)</c:formatCode>
                <c:ptCount val="4"/>
                <c:pt idx="0">
                  <c:v>126.54794020953997</c:v>
                </c:pt>
                <c:pt idx="1">
                  <c:v>126.54794020953997</c:v>
                </c:pt>
                <c:pt idx="2">
                  <c:v>68.912487118907265</c:v>
                </c:pt>
                <c:pt idx="3">
                  <c:v>68.912487118907265</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83808"/>
        <c:axId val="724194392"/>
      </c:lineChart>
      <c:catAx>
        <c:axId val="72418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4392"/>
        <c:crosses val="autoZero"/>
        <c:auto val="1"/>
        <c:lblAlgn val="ctr"/>
        <c:lblOffset val="100"/>
        <c:noMultiLvlLbl val="0"/>
      </c:catAx>
      <c:valAx>
        <c:axId val="72419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8380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'LCEM_矢島（冷水）'!$R$9:$R$17</c:f>
              <c:numCache>
                <c:formatCode>#,##0_);[Red]\(#,##0\)</c:formatCode>
                <c:ptCount val="9"/>
                <c:pt idx="0">
                  <c:v>3571.7148946279076</c:v>
                </c:pt>
                <c:pt idx="1">
                  <c:v>2516.9027233679071</c:v>
                </c:pt>
                <c:pt idx="2">
                  <c:v>878.96937958711658</c:v>
                </c:pt>
                <c:pt idx="3">
                  <c:v>871.92121031967633</c:v>
                </c:pt>
                <c:pt idx="4">
                  <c:v>888.39767372774293</c:v>
                </c:pt>
                <c:pt idx="5">
                  <c:v>912.35807724891015</c:v>
                </c:pt>
                <c:pt idx="6">
                  <c:v>869.34315560511493</c:v>
                </c:pt>
                <c:pt idx="7">
                  <c:v>875.27056918852008</c:v>
                </c:pt>
                <c:pt idx="8">
                  <c:v>869.91836358189107</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92824"/>
        <c:axId val="724195176"/>
      </c:lineChart>
      <c:catAx>
        <c:axId val="724192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5176"/>
        <c:crosses val="autoZero"/>
        <c:auto val="1"/>
        <c:lblAlgn val="ctr"/>
        <c:lblOffset val="100"/>
        <c:noMultiLvlLbl val="0"/>
      </c:catAx>
      <c:valAx>
        <c:axId val="724195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282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'LCEM_矢島（冷水）'!$T$9:$T$17</c:f>
              <c:numCache>
                <c:formatCode>#,##0_);[Red]\(#,##0\)</c:formatCode>
                <c:ptCount val="9"/>
                <c:pt idx="0">
                  <c:v>152.21944045629397</c:v>
                </c:pt>
                <c:pt idx="1">
                  <c:v>152.21944045629397</c:v>
                </c:pt>
                <c:pt idx="2">
                  <c:v>45.66583213688817</c:v>
                </c:pt>
                <c:pt idx="3">
                  <c:v>22.832916068444124</c:v>
                </c:pt>
                <c:pt idx="4">
                  <c:v>76.109720228146983</c:v>
                </c:pt>
                <c:pt idx="5">
                  <c:v>45.66583213688817</c:v>
                </c:pt>
                <c:pt idx="6">
                  <c:v>45.66583213688817</c:v>
                </c:pt>
                <c:pt idx="7">
                  <c:v>45.66583213688817</c:v>
                </c:pt>
                <c:pt idx="8">
                  <c:v>11.019544356075183</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95568"/>
        <c:axId val="724193608"/>
      </c:lineChart>
      <c:catAx>
        <c:axId val="72419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3608"/>
        <c:crosses val="autoZero"/>
        <c:auto val="1"/>
        <c:lblAlgn val="ctr"/>
        <c:lblOffset val="100"/>
        <c:noMultiLvlLbl val="0"/>
      </c:catAx>
      <c:valAx>
        <c:axId val="72419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556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'LCEM_矢島（冷水）'!$U$9:$U$17</c:f>
              <c:numCache>
                <c:formatCode>#,##0_);[Red]\(#,##0\)</c:formatCode>
                <c:ptCount val="9"/>
                <c:pt idx="0">
                  <c:v>3851.2837481589668</c:v>
                </c:pt>
                <c:pt idx="1">
                  <c:v>2796.4715768989663</c:v>
                </c:pt>
                <c:pt idx="2">
                  <c:v>994.84869193537963</c:v>
                </c:pt>
                <c:pt idx="3">
                  <c:v>964.9676065994953</c:v>
                </c:pt>
                <c:pt idx="4">
                  <c:v>1034.7208741672648</c:v>
                </c:pt>
                <c:pt idx="5">
                  <c:v>1085.3733224605637</c:v>
                </c:pt>
                <c:pt idx="6">
                  <c:v>985.22246795337799</c:v>
                </c:pt>
                <c:pt idx="7">
                  <c:v>933.55989291350011</c:v>
                </c:pt>
                <c:pt idx="8">
                  <c:v>951.15138814934107</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24194000"/>
        <c:axId val="966261960"/>
      </c:lineChart>
      <c:catAx>
        <c:axId val="72419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1960"/>
        <c:crosses val="autoZero"/>
        <c:auto val="1"/>
        <c:lblAlgn val="ctr"/>
        <c:lblOffset val="100"/>
        <c:noMultiLvlLbl val="0"/>
      </c:catAx>
      <c:valAx>
        <c:axId val="96626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2419400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'LCEM_矢島（冷水）'!$C$8</c:f>
              <c:strCache>
                <c:ptCount val="1"/>
                <c:pt idx="0">
                  <c:v>AHP1</c:v>
                </c:pt>
              </c:strCache>
            </c:strRef>
          </c:tx>
          <c:spPr>
            <a:solidFill>
              <a:schemeClr val="accent1"/>
            </a:solidFill>
            <a:ln>
              <a:noFill/>
            </a:ln>
            <a:effectLst/>
          </c:spPr>
          <c:invertIfNegative val="0"/>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'LCEM_矢島（冷水）'!$C$9:$C$17</c:f>
              <c:numCache>
                <c:formatCode>#,##0_);[Red]\(#,##0\)</c:formatCode>
                <c:ptCount val="9"/>
                <c:pt idx="0">
                  <c:v>1097.6355632668244</c:v>
                </c:pt>
                <c:pt idx="1">
                  <c:v>1097.6357989854871</c:v>
                </c:pt>
                <c:pt idx="2">
                  <c:v>619.93554170760024</c:v>
                </c:pt>
                <c:pt idx="3">
                  <c:v>615.72445715235472</c:v>
                </c:pt>
                <c:pt idx="4">
                  <c:v>625.55172364042062</c:v>
                </c:pt>
                <c:pt idx="5">
                  <c:v>331.17759847519011</c:v>
                </c:pt>
                <c:pt idx="6">
                  <c:v>619.93554170760024</c:v>
                </c:pt>
                <c:pt idx="7">
                  <c:v>617.72607948948803</c:v>
                </c:pt>
                <c:pt idx="8">
                  <c:v>614.5258971437313</c:v>
                </c:pt>
              </c:numCache>
            </c:numRef>
          </c:val>
          <c:extLst>
            <c:ext xmlns:c16="http://schemas.microsoft.com/office/drawing/2014/chart" uri="{C3380CC4-5D6E-409C-BE32-E72D297353CC}">
              <c16:uniqueId val="{00000000-160D-4DCC-881A-E398E15A5916}"/>
            </c:ext>
          </c:extLst>
        </c:ser>
        <c:ser>
          <c:idx val="1"/>
          <c:order val="1"/>
          <c:tx>
            <c:strRef>
              <c:f>'LCEM_矢島（冷水）'!$D$8</c:f>
              <c:strCache>
                <c:ptCount val="1"/>
                <c:pt idx="0">
                  <c:v>AHP2</c:v>
                </c:pt>
              </c:strCache>
            </c:strRef>
          </c:tx>
          <c:spPr>
            <a:solidFill>
              <a:schemeClr val="accent2"/>
            </a:solidFill>
            <a:ln>
              <a:noFill/>
            </a:ln>
            <a:effectLst/>
          </c:spPr>
          <c:invertIfNegative val="0"/>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'LCEM_矢島（冷水）'!$D$9:$D$17</c:f>
              <c:numCache>
                <c:formatCode>#,##0_);[Red]\(#,##0\)</c:formatCode>
                <c:ptCount val="9"/>
                <c:pt idx="0">
                  <c:v>1097.6355632668244</c:v>
                </c:pt>
                <c:pt idx="1">
                  <c:v>1097.6357989854871</c:v>
                </c:pt>
                <c:pt idx="2">
                  <c:v>619.93554170760024</c:v>
                </c:pt>
                <c:pt idx="3">
                  <c:v>615.72445715235472</c:v>
                </c:pt>
                <c:pt idx="4">
                  <c:v>625.55172364042062</c:v>
                </c:pt>
                <c:pt idx="5">
                  <c:v>331.17759847519011</c:v>
                </c:pt>
                <c:pt idx="6">
                  <c:v>619.93554170760024</c:v>
                </c:pt>
                <c:pt idx="7">
                  <c:v>617.72607948948803</c:v>
                </c:pt>
                <c:pt idx="8">
                  <c:v>614.5258971437313</c:v>
                </c:pt>
              </c:numCache>
            </c:numRef>
          </c:val>
          <c:extLst>
            <c:ext xmlns:c16="http://schemas.microsoft.com/office/drawing/2014/chart" uri="{C3380CC4-5D6E-409C-BE32-E72D297353CC}">
              <c16:uniqueId val="{00000001-160D-4DCC-881A-E398E15A5916}"/>
            </c:ext>
          </c:extLst>
        </c:ser>
        <c:ser>
          <c:idx val="2"/>
          <c:order val="2"/>
          <c:tx>
            <c:strRef>
              <c:f>'LCEM_矢島（冷水）'!$E$8</c:f>
              <c:strCache>
                <c:ptCount val="1"/>
                <c:pt idx="0">
                  <c:v>AR1</c:v>
                </c:pt>
              </c:strCache>
            </c:strRef>
          </c:tx>
          <c:spPr>
            <a:solidFill>
              <a:schemeClr val="accent3"/>
            </a:solidFill>
            <a:ln>
              <a:noFill/>
            </a:ln>
            <a:effectLst/>
          </c:spPr>
          <c:invertIfNegative val="0"/>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'LCEM_矢島（冷水）'!$E$9:$E$17</c:f>
              <c:numCache>
                <c:formatCode>#,##0_);[Red]\(#,##0\)</c:formatCode>
                <c:ptCount val="9"/>
                <c:pt idx="0">
                  <c:v>1926.2255830334745</c:v>
                </c:pt>
                <c:pt idx="1">
                  <c:v>1926.225996861159</c:v>
                </c:pt>
                <c:pt idx="2">
                  <c:v>0</c:v>
                </c:pt>
                <c:pt idx="3">
                  <c:v>0</c:v>
                </c:pt>
                <c:pt idx="4">
                  <c:v>0</c:v>
                </c:pt>
                <c:pt idx="5">
                  <c:v>580.63198004528124</c:v>
                </c:pt>
                <c:pt idx="6">
                  <c:v>0</c:v>
                </c:pt>
                <c:pt idx="7">
                  <c:v>0</c:v>
                </c:pt>
                <c:pt idx="8">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966259216"/>
        <c:axId val="966259608"/>
      </c:barChart>
      <c:catAx>
        <c:axId val="96625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9608"/>
        <c:crosses val="autoZero"/>
        <c:auto val="1"/>
        <c:lblAlgn val="ctr"/>
        <c:lblOffset val="100"/>
        <c:noMultiLvlLbl val="0"/>
      </c:catAx>
      <c:valAx>
        <c:axId val="96625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9216"/>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'LCEM_矢島（冷水）'!$Q$9:$Q$17</c:f>
              <c:numCache>
                <c:formatCode>#,##0.00_);[Red]\(#,##0.00\)</c:formatCode>
                <c:ptCount val="9"/>
                <c:pt idx="0">
                  <c:v>1.0701617899583034</c:v>
                </c:pt>
                <c:pt idx="1">
                  <c:v>1.4738206634671041</c:v>
                </c:pt>
                <c:pt idx="2">
                  <c:v>1.2462911128758223</c:v>
                </c:pt>
                <c:pt idx="3">
                  <c:v>1.2761557029300525</c:v>
                </c:pt>
                <c:pt idx="4">
                  <c:v>1.2091216853895206</c:v>
                </c:pt>
                <c:pt idx="5">
                  <c:v>1.1452162599480369</c:v>
                </c:pt>
                <c:pt idx="6">
                  <c:v>1.2584681366339616</c:v>
                </c:pt>
                <c:pt idx="7">
                  <c:v>1.3233775019225769</c:v>
                </c:pt>
                <c:pt idx="8">
                  <c:v>1.2921726337158941</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966254512"/>
        <c:axId val="966258432"/>
      </c:lineChart>
      <c:catAx>
        <c:axId val="96625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8432"/>
        <c:crosses val="autoZero"/>
        <c:auto val="1"/>
        <c:lblAlgn val="ctr"/>
        <c:lblOffset val="100"/>
        <c:noMultiLvlLbl val="0"/>
      </c:catAx>
      <c:valAx>
        <c:axId val="9662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451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'LCEM_矢島（冷水）'!$M$8</c:f>
              <c:strCache>
                <c:ptCount val="1"/>
                <c:pt idx="0">
                  <c:v>一次側</c:v>
                </c:pt>
              </c:strCache>
            </c:strRef>
          </c:tx>
          <c:spPr>
            <a:solidFill>
              <a:schemeClr val="accent1"/>
            </a:solidFill>
            <a:ln>
              <a:noFill/>
            </a:ln>
            <a:effectLst/>
          </c:spPr>
          <c:invertIfNegative val="0"/>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'LCEM_矢島（冷水）'!$M$9:$M$17</c:f>
              <c:numCache>
                <c:formatCode>#,##0_);[Red]\(#,##0\)</c:formatCode>
                <c:ptCount val="9"/>
                <c:pt idx="0">
                  <c:v>3232</c:v>
                </c:pt>
                <c:pt idx="1">
                  <c:v>3232</c:v>
                </c:pt>
                <c:pt idx="2">
                  <c:v>1720</c:v>
                </c:pt>
                <c:pt idx="3">
                  <c:v>1720</c:v>
                </c:pt>
                <c:pt idx="4">
                  <c:v>1720</c:v>
                </c:pt>
                <c:pt idx="5">
                  <c:v>3232</c:v>
                </c:pt>
                <c:pt idx="6">
                  <c:v>1720</c:v>
                </c:pt>
                <c:pt idx="7">
                  <c:v>969.6</c:v>
                </c:pt>
                <c:pt idx="8">
                  <c:v>1720</c:v>
                </c:pt>
              </c:numCache>
            </c:numRef>
          </c:val>
          <c:extLst>
            <c:ext xmlns:c16="http://schemas.microsoft.com/office/drawing/2014/chart" uri="{C3380CC4-5D6E-409C-BE32-E72D297353CC}">
              <c16:uniqueId val="{00000000-7777-4251-8000-0B6155E082F6}"/>
            </c:ext>
          </c:extLst>
        </c:ser>
        <c:ser>
          <c:idx val="1"/>
          <c:order val="1"/>
          <c:tx>
            <c:strRef>
              <c:f>'LCEM_矢島（冷水）'!$N$8</c:f>
              <c:strCache>
                <c:ptCount val="1"/>
                <c:pt idx="0">
                  <c:v>二次側</c:v>
                </c:pt>
              </c:strCache>
            </c:strRef>
          </c:tx>
          <c:spPr>
            <a:solidFill>
              <a:schemeClr val="accent2"/>
            </a:solidFill>
            <a:ln>
              <a:noFill/>
            </a:ln>
            <a:effectLst/>
          </c:spPr>
          <c:invertIfNegative val="0"/>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'LCEM_矢島（冷水）'!$N$9:$N$17</c:f>
              <c:numCache>
                <c:formatCode>#,##0_);[Red]\(#,##0\)</c:formatCode>
                <c:ptCount val="9"/>
                <c:pt idx="0">
                  <c:v>3231.9999999999995</c:v>
                </c:pt>
                <c:pt idx="1">
                  <c:v>3231.9999999999995</c:v>
                </c:pt>
                <c:pt idx="2">
                  <c:v>969.6</c:v>
                </c:pt>
                <c:pt idx="3">
                  <c:v>484.8</c:v>
                </c:pt>
                <c:pt idx="4">
                  <c:v>1615.9999999999998</c:v>
                </c:pt>
                <c:pt idx="5">
                  <c:v>969.6</c:v>
                </c:pt>
                <c:pt idx="6">
                  <c:v>969.6</c:v>
                </c:pt>
                <c:pt idx="7">
                  <c:v>969.6</c:v>
                </c:pt>
                <c:pt idx="8">
                  <c:v>969.6</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966260392"/>
        <c:axId val="966260784"/>
      </c:barChart>
      <c:lineChart>
        <c:grouping val="standard"/>
        <c:varyColors val="0"/>
        <c:ser>
          <c:idx val="2"/>
          <c:order val="2"/>
          <c:tx>
            <c:strRef>
              <c:f>'LCEM_矢島（冷水）'!$O$8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'LCEM_矢島（冷水）'!$O$9:$O$17</c:f>
              <c:numCache>
                <c:formatCode>#,##0_);[Red]\(#,##0\)</c:formatCode>
                <c:ptCount val="9"/>
                <c:pt idx="0">
                  <c:v>0</c:v>
                </c:pt>
                <c:pt idx="1">
                  <c:v>0</c:v>
                </c:pt>
                <c:pt idx="2">
                  <c:v>750.4</c:v>
                </c:pt>
                <c:pt idx="3">
                  <c:v>1235.2</c:v>
                </c:pt>
                <c:pt idx="4">
                  <c:v>104.00000000000023</c:v>
                </c:pt>
                <c:pt idx="5">
                  <c:v>2262.4</c:v>
                </c:pt>
                <c:pt idx="6">
                  <c:v>750.4</c:v>
                </c:pt>
                <c:pt idx="7">
                  <c:v>0</c:v>
                </c:pt>
                <c:pt idx="8">
                  <c:v>750.4</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966260392"/>
        <c:axId val="966260784"/>
      </c:lineChart>
      <c:catAx>
        <c:axId val="966260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0784"/>
        <c:crosses val="autoZero"/>
        <c:auto val="1"/>
        <c:lblAlgn val="ctr"/>
        <c:lblOffset val="100"/>
        <c:noMultiLvlLbl val="0"/>
      </c:catAx>
      <c:valAx>
        <c:axId val="96626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039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'LCEM_矢島（冷水）'!$S$9:$S$17</c:f>
              <c:numCache>
                <c:formatCode>#,##0_);[Red]\(#,##0\)</c:formatCode>
                <c:ptCount val="9"/>
                <c:pt idx="0">
                  <c:v>127.34941307476544</c:v>
                </c:pt>
                <c:pt idx="1">
                  <c:v>127.34941307476544</c:v>
                </c:pt>
                <c:pt idx="2">
                  <c:v>70.213480211374957</c:v>
                </c:pt>
                <c:pt idx="3">
                  <c:v>70.213480211374957</c:v>
                </c:pt>
                <c:pt idx="4">
                  <c:v>70.213480211374957</c:v>
                </c:pt>
                <c:pt idx="5">
                  <c:v>127.34941307476544</c:v>
                </c:pt>
                <c:pt idx="6">
                  <c:v>70.213480211374957</c:v>
                </c:pt>
                <c:pt idx="7">
                  <c:v>12.623491588091772</c:v>
                </c:pt>
                <c:pt idx="8">
                  <c:v>70.213480211374957</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6251376"/>
        <c:axId val="966254904"/>
      </c:lineChart>
      <c:catAx>
        <c:axId val="96625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4904"/>
        <c:crosses val="autoZero"/>
        <c:auto val="1"/>
        <c:lblAlgn val="ctr"/>
        <c:lblOffset val="100"/>
        <c:noMultiLvlLbl val="0"/>
      </c:catAx>
      <c:valAx>
        <c:axId val="96625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137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集計!$AV$39:$AV$42</c:f>
              <c:strCache>
                <c:ptCount val="4"/>
                <c:pt idx="0">
                  <c:v>100-h</c:v>
                </c:pt>
                <c:pt idx="1">
                  <c:v>101-h</c:v>
                </c:pt>
                <c:pt idx="2">
                  <c:v>110-h</c:v>
                </c:pt>
                <c:pt idx="3">
                  <c:v>130-h</c:v>
                </c:pt>
              </c:strCache>
            </c:strRef>
          </c:cat>
          <c:val>
            <c:numRef>
              <c:f>集計!$AW$39:$AW$42</c:f>
              <c:numCache>
                <c:formatCode>#,##0_);[Red]\(#,##0\)</c:formatCode>
                <c:ptCount val="4"/>
                <c:pt idx="0">
                  <c:v>4060.2773820123839</c:v>
                </c:pt>
                <c:pt idx="1">
                  <c:v>3989.5570207893288</c:v>
                </c:pt>
                <c:pt idx="2">
                  <c:v>936.0488171878859</c:v>
                </c:pt>
                <c:pt idx="3">
                  <c:v>933.96823421542842</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diamond"/>
            <c:size val="5"/>
            <c:spPr>
              <a:solidFill>
                <a:schemeClr val="accent3"/>
              </a:solidFill>
              <a:ln w="9525">
                <a:solidFill>
                  <a:schemeClr val="accent3"/>
                </a:solidFill>
              </a:ln>
              <a:effectLst/>
            </c:spPr>
          </c:marker>
          <c:cat>
            <c:strRef>
              <c:f>集計!$AV$39:$AV$42</c:f>
              <c:strCache>
                <c:ptCount val="4"/>
                <c:pt idx="0">
                  <c:v>100-h</c:v>
                </c:pt>
                <c:pt idx="1">
                  <c:v>101-h</c:v>
                </c:pt>
                <c:pt idx="2">
                  <c:v>110-h</c:v>
                </c:pt>
                <c:pt idx="3">
                  <c:v>130-h</c:v>
                </c:pt>
              </c:strCache>
            </c:strRef>
          </c:cat>
          <c:val>
            <c:numRef>
              <c:f>集計!$AX$39:$AX$42</c:f>
              <c:numCache>
                <c:formatCode>#,##0_);[Red]\(#,##0\)</c:formatCode>
                <c:ptCount val="4"/>
                <c:pt idx="0">
                  <c:v>4073.8319245574062</c:v>
                </c:pt>
                <c:pt idx="1">
                  <c:v>3701.5627435802121</c:v>
                </c:pt>
                <c:pt idx="2">
                  <c:v>909.65849881891199</c:v>
                </c:pt>
                <c:pt idx="3">
                  <c:v>858.60794198562803</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triangle"/>
            <c:size val="5"/>
            <c:spPr>
              <a:solidFill>
                <a:schemeClr val="accent4"/>
              </a:solidFill>
              <a:ln w="9525">
                <a:solidFill>
                  <a:schemeClr val="accent4"/>
                </a:solidFill>
              </a:ln>
              <a:effectLst/>
            </c:spPr>
          </c:marker>
          <c:cat>
            <c:strRef>
              <c:f>集計!$AV$39:$AV$42</c:f>
              <c:strCache>
                <c:ptCount val="4"/>
                <c:pt idx="0">
                  <c:v>100-h</c:v>
                </c:pt>
                <c:pt idx="1">
                  <c:v>101-h</c:v>
                </c:pt>
                <c:pt idx="2">
                  <c:v>110-h</c:v>
                </c:pt>
                <c:pt idx="3">
                  <c:v>130-h</c:v>
                </c:pt>
              </c:strCache>
            </c:strRef>
          </c:cat>
          <c:val>
            <c:numRef>
              <c:f>集計!$AY$39:$AY$42</c:f>
              <c:numCache>
                <c:formatCode>#,##0_);[Red]\(#,##0\)</c:formatCode>
                <c:ptCount val="4"/>
                <c:pt idx="0">
                  <c:v>4040.6760045279552</c:v>
                </c:pt>
                <c:pt idx="1">
                  <c:v>3737.1491670194046</c:v>
                </c:pt>
                <c:pt idx="2">
                  <c:v>937.17226149465353</c:v>
                </c:pt>
                <c:pt idx="3">
                  <c:v>882.33538024938139</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x"/>
            <c:size val="5"/>
            <c:spPr>
              <a:noFill/>
              <a:ln w="9525">
                <a:solidFill>
                  <a:schemeClr val="accent5"/>
                </a:solidFill>
              </a:ln>
              <a:effectLst/>
            </c:spPr>
          </c:marker>
          <c:cat>
            <c:strRef>
              <c:f>集計!$AV$39:$AV$42</c:f>
              <c:strCache>
                <c:ptCount val="4"/>
                <c:pt idx="0">
                  <c:v>100-h</c:v>
                </c:pt>
                <c:pt idx="1">
                  <c:v>101-h</c:v>
                </c:pt>
                <c:pt idx="2">
                  <c:v>110-h</c:v>
                </c:pt>
                <c:pt idx="3">
                  <c:v>130-h</c:v>
                </c:pt>
              </c:strCache>
            </c:strRef>
          </c:cat>
          <c:val>
            <c:numRef>
              <c:f>集計!$AZ$39:$AZ$42</c:f>
              <c:numCache>
                <c:formatCode>#,##0_);[Red]\(#,##0\)</c:formatCode>
                <c:ptCount val="4"/>
                <c:pt idx="0">
                  <c:v>4173.2980471999999</c:v>
                </c:pt>
                <c:pt idx="1">
                  <c:v>3909.4969592000002</c:v>
                </c:pt>
                <c:pt idx="2">
                  <c:v>1029.2605152000001</c:v>
                </c:pt>
                <c:pt idx="3">
                  <c:v>981.28991999999994</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star"/>
            <c:size val="5"/>
            <c:spPr>
              <a:noFill/>
              <a:ln w="9525">
                <a:solidFill>
                  <a:schemeClr val="accent1">
                    <a:lumMod val="60000"/>
                  </a:schemeClr>
                </a:solidFill>
              </a:ln>
              <a:effectLst/>
            </c:spPr>
          </c:marker>
          <c:cat>
            <c:strRef>
              <c:f>集計!$AV$39:$AV$42</c:f>
              <c:strCache>
                <c:ptCount val="4"/>
                <c:pt idx="0">
                  <c:v>100-h</c:v>
                </c:pt>
                <c:pt idx="1">
                  <c:v>101-h</c:v>
                </c:pt>
                <c:pt idx="2">
                  <c:v>110-h</c:v>
                </c:pt>
                <c:pt idx="3">
                  <c:v>130-h</c:v>
                </c:pt>
              </c:strCache>
            </c:strRef>
          </c:cat>
          <c:val>
            <c:numRef>
              <c:f>集計!$BA$39:$BA$42</c:f>
              <c:numCache>
                <c:formatCode>#,##0_);[Red]\(#,##0\)</c:formatCode>
                <c:ptCount val="4"/>
                <c:pt idx="0">
                  <c:v>4171.2739485060174</c:v>
                </c:pt>
                <c:pt idx="1">
                  <c:v>3816.4979373547062</c:v>
                </c:pt>
                <c:pt idx="2">
                  <c:v>941.81691235427979</c:v>
                </c:pt>
                <c:pt idx="3">
                  <c:v>888.50652108894326</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500654128"/>
        <c:axId val="974221640"/>
      </c:lineChart>
      <c:catAx>
        <c:axId val="50065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1640"/>
        <c:crosses val="autoZero"/>
        <c:auto val="1"/>
        <c:lblAlgn val="ctr"/>
        <c:lblOffset val="100"/>
        <c:noMultiLvlLbl val="0"/>
      </c:catAx>
      <c:valAx>
        <c:axId val="97422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500654128"/>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'LCEM_矢島（温水）'!$B$22:$B$25</c:f>
              <c:strCache>
                <c:ptCount val="4"/>
                <c:pt idx="0">
                  <c:v>S-PS100-h</c:v>
                </c:pt>
                <c:pt idx="1">
                  <c:v>S-PS101-h</c:v>
                </c:pt>
                <c:pt idx="2">
                  <c:v>S-PS110-h</c:v>
                </c:pt>
                <c:pt idx="3">
                  <c:v>S-PS130-h</c:v>
                </c:pt>
              </c:strCache>
            </c:strRef>
          </c:cat>
          <c:val>
            <c:numRef>
              <c:f>'LCEM_矢島（温水）'!$R$22:$R$25</c:f>
              <c:numCache>
                <c:formatCode>#,##0_);[Red]\(#,##0\)</c:formatCode>
                <c:ptCount val="4"/>
                <c:pt idx="0">
                  <c:v>4060.2773820123839</c:v>
                </c:pt>
                <c:pt idx="1">
                  <c:v>3989.5570207893288</c:v>
                </c:pt>
                <c:pt idx="2">
                  <c:v>936.0488171878859</c:v>
                </c:pt>
                <c:pt idx="3">
                  <c:v>933.96823421542842</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6255296"/>
        <c:axId val="966262352"/>
      </c:lineChart>
      <c:catAx>
        <c:axId val="96625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2352"/>
        <c:crosses val="autoZero"/>
        <c:auto val="1"/>
        <c:lblAlgn val="ctr"/>
        <c:lblOffset val="100"/>
        <c:noMultiLvlLbl val="0"/>
      </c:catAx>
      <c:valAx>
        <c:axId val="96626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529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'LCEM_矢島（温水）'!$B$22:$B$25</c:f>
              <c:strCache>
                <c:ptCount val="4"/>
                <c:pt idx="0">
                  <c:v>S-PS100-h</c:v>
                </c:pt>
                <c:pt idx="1">
                  <c:v>S-PS101-h</c:v>
                </c:pt>
                <c:pt idx="2">
                  <c:v>S-PS110-h</c:v>
                </c:pt>
                <c:pt idx="3">
                  <c:v>S-PS130-h</c:v>
                </c:pt>
              </c:strCache>
            </c:strRef>
          </c:cat>
          <c:val>
            <c:numRef>
              <c:f>'LCEM_矢島（温水）'!$T$22:$T$25</c:f>
              <c:numCache>
                <c:formatCode>#,##0_);[Red]\(#,##0\)</c:formatCode>
                <c:ptCount val="4"/>
                <c:pt idx="0">
                  <c:v>152.21944045629397</c:v>
                </c:pt>
                <c:pt idx="1">
                  <c:v>152.21944045629397</c:v>
                </c:pt>
                <c:pt idx="2">
                  <c:v>45.66583213688817</c:v>
                </c:pt>
                <c:pt idx="3">
                  <c:v>45.66583213688817</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6252944"/>
        <c:axId val="966255688"/>
      </c:lineChart>
      <c:catAx>
        <c:axId val="96625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5688"/>
        <c:crosses val="autoZero"/>
        <c:auto val="1"/>
        <c:lblAlgn val="ctr"/>
        <c:lblOffset val="100"/>
        <c:noMultiLvlLbl val="0"/>
      </c:catAx>
      <c:valAx>
        <c:axId val="966255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294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'LCEM_矢島（温水）'!$B$22:$B$25</c:f>
              <c:strCache>
                <c:ptCount val="4"/>
                <c:pt idx="0">
                  <c:v>S-PS100-h</c:v>
                </c:pt>
                <c:pt idx="1">
                  <c:v>S-PS101-h</c:v>
                </c:pt>
                <c:pt idx="2">
                  <c:v>S-PS110-h</c:v>
                </c:pt>
                <c:pt idx="3">
                  <c:v>S-PS130-h</c:v>
                </c:pt>
              </c:strCache>
            </c:strRef>
          </c:cat>
          <c:val>
            <c:numRef>
              <c:f>'LCEM_矢島（温水）'!$U$22:$U$25</c:f>
              <c:numCache>
                <c:formatCode>#,##0_);[Red]\(#,##0\)</c:formatCode>
                <c:ptCount val="4"/>
                <c:pt idx="0">
                  <c:v>4339.846235543444</c:v>
                </c:pt>
                <c:pt idx="1">
                  <c:v>4269.1258743203889</c:v>
                </c:pt>
                <c:pt idx="2">
                  <c:v>1051.9281295361488</c:v>
                </c:pt>
                <c:pt idx="3">
                  <c:v>1049.8475465636914</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6251768"/>
        <c:axId val="966253728"/>
      </c:lineChart>
      <c:catAx>
        <c:axId val="966251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3728"/>
        <c:crosses val="autoZero"/>
        <c:auto val="1"/>
        <c:lblAlgn val="ctr"/>
        <c:lblOffset val="100"/>
        <c:noMultiLvlLbl val="0"/>
      </c:catAx>
      <c:valAx>
        <c:axId val="96625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176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'LCEM_矢島（温水）'!$C$8</c:f>
              <c:strCache>
                <c:ptCount val="1"/>
                <c:pt idx="0">
                  <c:v>AHP1</c:v>
                </c:pt>
              </c:strCache>
            </c:strRef>
          </c:tx>
          <c:spPr>
            <a:solidFill>
              <a:schemeClr val="accent1"/>
            </a:solidFill>
            <a:ln>
              <a:noFill/>
            </a:ln>
            <a:effectLst/>
          </c:spPr>
          <c:invertIfNegative val="0"/>
          <c:cat>
            <c:strRef>
              <c:f>'LCEM_矢島（温水）'!$B$22:$B$25</c:f>
              <c:strCache>
                <c:ptCount val="4"/>
                <c:pt idx="0">
                  <c:v>S-PS100-h</c:v>
                </c:pt>
                <c:pt idx="1">
                  <c:v>S-PS101-h</c:v>
                </c:pt>
                <c:pt idx="2">
                  <c:v>S-PS110-h</c:v>
                </c:pt>
                <c:pt idx="3">
                  <c:v>S-PS130-h</c:v>
                </c:pt>
              </c:strCache>
            </c:strRef>
          </c:cat>
          <c:val>
            <c:numRef>
              <c:f>'LCEM_矢島（温水）'!$C$22:$C$25</c:f>
              <c:numCache>
                <c:formatCode>#,##0_);[Red]\(#,##0\)</c:formatCode>
                <c:ptCount val="4"/>
                <c:pt idx="0">
                  <c:v>1062.3646820730089</c:v>
                </c:pt>
                <c:pt idx="1">
                  <c:v>1062.3645377554601</c:v>
                </c:pt>
                <c:pt idx="2">
                  <c:v>597.7014304086531</c:v>
                </c:pt>
                <c:pt idx="3">
                  <c:v>597.7014304086531</c:v>
                </c:pt>
              </c:numCache>
            </c:numRef>
          </c:val>
          <c:extLst>
            <c:ext xmlns:c16="http://schemas.microsoft.com/office/drawing/2014/chart" uri="{C3380CC4-5D6E-409C-BE32-E72D297353CC}">
              <c16:uniqueId val="{00000000-160D-4DCC-881A-E398E15A5916}"/>
            </c:ext>
          </c:extLst>
        </c:ser>
        <c:ser>
          <c:idx val="1"/>
          <c:order val="1"/>
          <c:tx>
            <c:strRef>
              <c:f>'LCEM_矢島（温水）'!$D$8</c:f>
              <c:strCache>
                <c:ptCount val="1"/>
                <c:pt idx="0">
                  <c:v>AHP2</c:v>
                </c:pt>
              </c:strCache>
            </c:strRef>
          </c:tx>
          <c:spPr>
            <a:solidFill>
              <a:schemeClr val="accent2"/>
            </a:solidFill>
            <a:ln>
              <a:noFill/>
            </a:ln>
            <a:effectLst/>
          </c:spPr>
          <c:invertIfNegative val="0"/>
          <c:cat>
            <c:strRef>
              <c:f>'LCEM_矢島（温水）'!$B$22:$B$25</c:f>
              <c:strCache>
                <c:ptCount val="4"/>
                <c:pt idx="0">
                  <c:v>S-PS100-h</c:v>
                </c:pt>
                <c:pt idx="1">
                  <c:v>S-PS101-h</c:v>
                </c:pt>
                <c:pt idx="2">
                  <c:v>S-PS110-h</c:v>
                </c:pt>
                <c:pt idx="3">
                  <c:v>S-PS130-h</c:v>
                </c:pt>
              </c:strCache>
            </c:strRef>
          </c:cat>
          <c:val>
            <c:numRef>
              <c:f>'LCEM_矢島（温水）'!$D$22:$D$25</c:f>
              <c:numCache>
                <c:formatCode>#,##0_);[Red]\(#,##0\)</c:formatCode>
                <c:ptCount val="4"/>
                <c:pt idx="0">
                  <c:v>1062.3646820730089</c:v>
                </c:pt>
                <c:pt idx="1">
                  <c:v>1062.3645377554601</c:v>
                </c:pt>
                <c:pt idx="2">
                  <c:v>597.7014304086531</c:v>
                </c:pt>
                <c:pt idx="3">
                  <c:v>597.7014304086531</c:v>
                </c:pt>
              </c:numCache>
            </c:numRef>
          </c:val>
          <c:extLst>
            <c:ext xmlns:c16="http://schemas.microsoft.com/office/drawing/2014/chart" uri="{C3380CC4-5D6E-409C-BE32-E72D297353CC}">
              <c16:uniqueId val="{00000001-160D-4DCC-881A-E398E15A5916}"/>
            </c:ext>
          </c:extLst>
        </c:ser>
        <c:ser>
          <c:idx val="2"/>
          <c:order val="2"/>
          <c:tx>
            <c:strRef>
              <c:f>'LCEM_矢島（温水）'!$E$8</c:f>
              <c:strCache>
                <c:ptCount val="1"/>
                <c:pt idx="0">
                  <c:v>AR1</c:v>
                </c:pt>
              </c:strCache>
            </c:strRef>
          </c:tx>
          <c:spPr>
            <a:solidFill>
              <a:schemeClr val="accent3"/>
            </a:solidFill>
            <a:ln>
              <a:noFill/>
            </a:ln>
            <a:effectLst/>
          </c:spPr>
          <c:invertIfNegative val="0"/>
          <c:cat>
            <c:strRef>
              <c:f>'LCEM_矢島（温水）'!$B$22:$B$25</c:f>
              <c:strCache>
                <c:ptCount val="4"/>
                <c:pt idx="0">
                  <c:v>S-PS100-h</c:v>
                </c:pt>
                <c:pt idx="1">
                  <c:v>S-PS101-h</c:v>
                </c:pt>
                <c:pt idx="2">
                  <c:v>S-PS110-h</c:v>
                </c:pt>
                <c:pt idx="3">
                  <c:v>S-PS130-h</c:v>
                </c:pt>
              </c:strCache>
            </c:strRef>
          </c:cat>
          <c:val>
            <c:numRef>
              <c:f>'LCEM_矢島（温水）'!$E$22:$E$25</c:f>
              <c:numCache>
                <c:formatCode>#,##0_);[Red]\(#,##0\)</c:formatCode>
                <c:ptCount val="4"/>
                <c:pt idx="0">
                  <c:v>1865.8708476851391</c:v>
                </c:pt>
                <c:pt idx="1">
                  <c:v>1865.8705943212506</c:v>
                </c:pt>
                <c:pt idx="2">
                  <c:v>0</c:v>
                </c:pt>
                <c:pt idx="3">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966252552"/>
        <c:axId val="966253336"/>
      </c:barChart>
      <c:catAx>
        <c:axId val="966252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3336"/>
        <c:crosses val="autoZero"/>
        <c:auto val="1"/>
        <c:lblAlgn val="ctr"/>
        <c:lblOffset val="100"/>
        <c:noMultiLvlLbl val="0"/>
      </c:catAx>
      <c:valAx>
        <c:axId val="966253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255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'LCEM_矢島（温水）'!$B$22:$B$25</c:f>
              <c:strCache>
                <c:ptCount val="4"/>
                <c:pt idx="0">
                  <c:v>S-PS100-h</c:v>
                </c:pt>
                <c:pt idx="1">
                  <c:v>S-PS101-h</c:v>
                </c:pt>
                <c:pt idx="2">
                  <c:v>S-PS110-h</c:v>
                </c:pt>
                <c:pt idx="3">
                  <c:v>S-PS130-h</c:v>
                </c:pt>
              </c:strCache>
            </c:strRef>
          </c:cat>
          <c:val>
            <c:numRef>
              <c:f>'LCEM_矢島（温水）'!$Q$22:$Q$25</c:f>
              <c:numCache>
                <c:formatCode>#,##0.00_);[Red]\(#,##0.00\)</c:formatCode>
                <c:ptCount val="4"/>
                <c:pt idx="0">
                  <c:v>0.91952571479331369</c:v>
                </c:pt>
                <c:pt idx="1">
                  <c:v>0.93475802478357295</c:v>
                </c:pt>
                <c:pt idx="2">
                  <c:v>1.1363921424407797</c:v>
                </c:pt>
                <c:pt idx="3">
                  <c:v>1.1386442390897986</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966256472"/>
        <c:axId val="966256864"/>
      </c:lineChart>
      <c:catAx>
        <c:axId val="966256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6864"/>
        <c:crosses val="autoZero"/>
        <c:auto val="1"/>
        <c:lblAlgn val="ctr"/>
        <c:lblOffset val="100"/>
        <c:noMultiLvlLbl val="0"/>
      </c:catAx>
      <c:valAx>
        <c:axId val="96625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647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'LCEM_矢島（温水）'!$M$8</c:f>
              <c:strCache>
                <c:ptCount val="1"/>
                <c:pt idx="0">
                  <c:v>一次側</c:v>
                </c:pt>
              </c:strCache>
            </c:strRef>
          </c:tx>
          <c:spPr>
            <a:solidFill>
              <a:schemeClr val="accent1"/>
            </a:solidFill>
            <a:ln>
              <a:noFill/>
            </a:ln>
            <a:effectLst/>
          </c:spPr>
          <c:invertIfNegative val="0"/>
          <c:cat>
            <c:strRef>
              <c:f>'LCEM_矢島（温水）'!$B$22:$B$25</c:f>
              <c:strCache>
                <c:ptCount val="4"/>
                <c:pt idx="0">
                  <c:v>S-PS100-h</c:v>
                </c:pt>
                <c:pt idx="1">
                  <c:v>S-PS101-h</c:v>
                </c:pt>
                <c:pt idx="2">
                  <c:v>S-PS110-h</c:v>
                </c:pt>
                <c:pt idx="3">
                  <c:v>S-PS130-h</c:v>
                </c:pt>
              </c:strCache>
            </c:strRef>
          </c:cat>
          <c:val>
            <c:numRef>
              <c:f>'LCEM_矢島（温水）'!$M$22:$M$25</c:f>
              <c:numCache>
                <c:formatCode>#,##0_);[Red]\(#,##0\)</c:formatCode>
                <c:ptCount val="4"/>
                <c:pt idx="0">
                  <c:v>3232</c:v>
                </c:pt>
                <c:pt idx="1">
                  <c:v>3232</c:v>
                </c:pt>
                <c:pt idx="2">
                  <c:v>1720</c:v>
                </c:pt>
                <c:pt idx="3">
                  <c:v>1720</c:v>
                </c:pt>
              </c:numCache>
            </c:numRef>
          </c:val>
          <c:extLst>
            <c:ext xmlns:c16="http://schemas.microsoft.com/office/drawing/2014/chart" uri="{C3380CC4-5D6E-409C-BE32-E72D297353CC}">
              <c16:uniqueId val="{00000000-7777-4251-8000-0B6155E082F6}"/>
            </c:ext>
          </c:extLst>
        </c:ser>
        <c:ser>
          <c:idx val="1"/>
          <c:order val="1"/>
          <c:tx>
            <c:strRef>
              <c:f>'LCEM_矢島（温水）'!$N$8</c:f>
              <c:strCache>
                <c:ptCount val="1"/>
                <c:pt idx="0">
                  <c:v>二次側</c:v>
                </c:pt>
              </c:strCache>
            </c:strRef>
          </c:tx>
          <c:spPr>
            <a:solidFill>
              <a:schemeClr val="accent2"/>
            </a:solidFill>
            <a:ln>
              <a:noFill/>
            </a:ln>
            <a:effectLst/>
          </c:spPr>
          <c:invertIfNegative val="0"/>
          <c:cat>
            <c:strRef>
              <c:f>'LCEM_矢島（温水）'!$B$22:$B$25</c:f>
              <c:strCache>
                <c:ptCount val="4"/>
                <c:pt idx="0">
                  <c:v>S-PS100-h</c:v>
                </c:pt>
                <c:pt idx="1">
                  <c:v>S-PS101-h</c:v>
                </c:pt>
                <c:pt idx="2">
                  <c:v>S-PS110-h</c:v>
                </c:pt>
                <c:pt idx="3">
                  <c:v>S-PS130-h</c:v>
                </c:pt>
              </c:strCache>
            </c:strRef>
          </c:cat>
          <c:val>
            <c:numRef>
              <c:f>'LCEM_矢島（温水）'!$N$22:$N$25</c:f>
              <c:numCache>
                <c:formatCode>#,##0_);[Red]\(#,##0\)</c:formatCode>
                <c:ptCount val="4"/>
                <c:pt idx="0">
                  <c:v>3231.9999999999995</c:v>
                </c:pt>
                <c:pt idx="1">
                  <c:v>3231.9999999999995</c:v>
                </c:pt>
                <c:pt idx="2">
                  <c:v>969.6</c:v>
                </c:pt>
                <c:pt idx="3">
                  <c:v>969.6</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966257256"/>
        <c:axId val="966257648"/>
      </c:barChart>
      <c:lineChart>
        <c:grouping val="standard"/>
        <c:varyColors val="0"/>
        <c:ser>
          <c:idx val="2"/>
          <c:order val="2"/>
          <c:tx>
            <c:strRef>
              <c:f>'LCEM_矢島（温水）'!$O$8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'LCEM_矢島（温水）'!$B$22:$B$25</c:f>
              <c:strCache>
                <c:ptCount val="4"/>
                <c:pt idx="0">
                  <c:v>S-PS100-h</c:v>
                </c:pt>
                <c:pt idx="1">
                  <c:v>S-PS101-h</c:v>
                </c:pt>
                <c:pt idx="2">
                  <c:v>S-PS110-h</c:v>
                </c:pt>
                <c:pt idx="3">
                  <c:v>S-PS130-h</c:v>
                </c:pt>
              </c:strCache>
            </c:strRef>
          </c:cat>
          <c:val>
            <c:numRef>
              <c:f>'LCEM_矢島（温水）'!$O$22:$O$25</c:f>
              <c:numCache>
                <c:formatCode>#,##0_);[Red]\(#,##0\)</c:formatCode>
                <c:ptCount val="4"/>
                <c:pt idx="0">
                  <c:v>0</c:v>
                </c:pt>
                <c:pt idx="1">
                  <c:v>0</c:v>
                </c:pt>
                <c:pt idx="2">
                  <c:v>750.4</c:v>
                </c:pt>
                <c:pt idx="3">
                  <c:v>750.4</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966257256"/>
        <c:axId val="966257648"/>
      </c:lineChart>
      <c:catAx>
        <c:axId val="966257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7648"/>
        <c:crosses val="autoZero"/>
        <c:auto val="1"/>
        <c:lblAlgn val="ctr"/>
        <c:lblOffset val="100"/>
        <c:noMultiLvlLbl val="0"/>
      </c:catAx>
      <c:valAx>
        <c:axId val="96625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57256"/>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'LCEM_矢島（温水）'!$B$22:$B$25</c:f>
              <c:strCache>
                <c:ptCount val="4"/>
                <c:pt idx="0">
                  <c:v>S-PS100-h</c:v>
                </c:pt>
                <c:pt idx="1">
                  <c:v>S-PS101-h</c:v>
                </c:pt>
                <c:pt idx="2">
                  <c:v>S-PS110-h</c:v>
                </c:pt>
                <c:pt idx="3">
                  <c:v>S-PS130-h</c:v>
                </c:pt>
              </c:strCache>
            </c:strRef>
          </c:cat>
          <c:val>
            <c:numRef>
              <c:f>'LCEM_矢島（温水）'!$S$22:$S$25</c:f>
              <c:numCache>
                <c:formatCode>#,##0_);[Red]\(#,##0\)</c:formatCode>
                <c:ptCount val="4"/>
                <c:pt idx="0">
                  <c:v>127.34941307476544</c:v>
                </c:pt>
                <c:pt idx="1">
                  <c:v>127.34941307476544</c:v>
                </c:pt>
                <c:pt idx="2">
                  <c:v>70.213480211374957</c:v>
                </c:pt>
                <c:pt idx="3">
                  <c:v>70.213480211374957</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6265880"/>
        <c:axId val="966264704"/>
      </c:lineChart>
      <c:catAx>
        <c:axId val="966265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4704"/>
        <c:crosses val="autoZero"/>
        <c:auto val="1"/>
        <c:lblAlgn val="ctr"/>
        <c:lblOffset val="100"/>
        <c:noMultiLvlLbl val="0"/>
      </c:catAx>
      <c:valAx>
        <c:axId val="96626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588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'ENe-ST_小野（冷水）'!$R$9:$R$17</c:f>
              <c:numCache>
                <c:formatCode>#,##0_);[Red]\(#,##0\)</c:formatCode>
                <c:ptCount val="9"/>
                <c:pt idx="0">
                  <c:v>3559.5215043164098</c:v>
                </c:pt>
                <c:pt idx="1">
                  <c:v>2716.7172407590861</c:v>
                </c:pt>
                <c:pt idx="2">
                  <c:v>877.02617276389003</c:v>
                </c:pt>
                <c:pt idx="3">
                  <c:v>868.72696323153605</c:v>
                </c:pt>
                <c:pt idx="4">
                  <c:v>884.84010091061202</c:v>
                </c:pt>
                <c:pt idx="5">
                  <c:v>844.20845655602011</c:v>
                </c:pt>
                <c:pt idx="6">
                  <c:v>820.68064370068203</c:v>
                </c:pt>
                <c:pt idx="7">
                  <c:v>859.65558962895796</c:v>
                </c:pt>
                <c:pt idx="8">
                  <c:v>865.66616651523202</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6263136"/>
        <c:axId val="966263920"/>
      </c:lineChart>
      <c:catAx>
        <c:axId val="96626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3920"/>
        <c:crosses val="autoZero"/>
        <c:auto val="1"/>
        <c:lblAlgn val="ctr"/>
        <c:lblOffset val="100"/>
        <c:noMultiLvlLbl val="0"/>
      </c:catAx>
      <c:valAx>
        <c:axId val="96626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313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'ENe-ST_小野（冷水）'!$T$9:$T$17</c:f>
              <c:numCache>
                <c:formatCode>#,##0_);[Red]\(#,##0\)</c:formatCode>
                <c:ptCount val="9"/>
                <c:pt idx="0">
                  <c:v>153.78628419304101</c:v>
                </c:pt>
                <c:pt idx="1">
                  <c:v>153.78628419304101</c:v>
                </c:pt>
                <c:pt idx="2">
                  <c:v>56.338112679555302</c:v>
                </c:pt>
                <c:pt idx="3">
                  <c:v>28.169056339777701</c:v>
                </c:pt>
                <c:pt idx="4">
                  <c:v>79.908891295875705</c:v>
                </c:pt>
                <c:pt idx="5">
                  <c:v>69.545993057815096</c:v>
                </c:pt>
                <c:pt idx="6">
                  <c:v>56.338112679555302</c:v>
                </c:pt>
                <c:pt idx="7">
                  <c:v>56.338112679555302</c:v>
                </c:pt>
                <c:pt idx="8">
                  <c:v>21.480496118053999</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6264312"/>
        <c:axId val="966265096"/>
      </c:lineChart>
      <c:catAx>
        <c:axId val="966264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5096"/>
        <c:crosses val="autoZero"/>
        <c:auto val="1"/>
        <c:lblAlgn val="ctr"/>
        <c:lblOffset val="100"/>
        <c:noMultiLvlLbl val="0"/>
      </c:catAx>
      <c:valAx>
        <c:axId val="96626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626431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'ENe-ST_小野（冷水）'!$U$9:$U$17</c:f>
              <c:numCache>
                <c:formatCode>#,##0_);[Red]\(#,##0\)</c:formatCode>
                <c:ptCount val="9"/>
                <c:pt idx="0">
                  <c:v>3838.3899800428376</c:v>
                </c:pt>
                <c:pt idx="1">
                  <c:v>2995.5857164855138</c:v>
                </c:pt>
                <c:pt idx="2">
                  <c:v>1001.4691017385047</c:v>
                </c:pt>
                <c:pt idx="3">
                  <c:v>965.00083586637322</c:v>
                </c:pt>
                <c:pt idx="4">
                  <c:v>1032.8538085015471</c:v>
                </c:pt>
                <c:pt idx="5">
                  <c:v>1038.8366411472221</c:v>
                </c:pt>
                <c:pt idx="6">
                  <c:v>945.12357267529671</c:v>
                </c:pt>
                <c:pt idx="7">
                  <c:v>930.96338429169316</c:v>
                </c:pt>
                <c:pt idx="8">
                  <c:v>955.25147892834548</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25976"/>
        <c:axId val="719818136"/>
      </c:lineChart>
      <c:catAx>
        <c:axId val="719825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8136"/>
        <c:crosses val="autoZero"/>
        <c:auto val="1"/>
        <c:lblAlgn val="ctr"/>
        <c:lblOffset val="100"/>
        <c:noMultiLvlLbl val="0"/>
      </c:catAx>
      <c:valAx>
        <c:axId val="719818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597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集計!$AV$48:$AV$56</c:f>
              <c:strCache>
                <c:ptCount val="9"/>
                <c:pt idx="0">
                  <c:v>100-c</c:v>
                </c:pt>
                <c:pt idx="1">
                  <c:v>101-c</c:v>
                </c:pt>
                <c:pt idx="2">
                  <c:v>110-c</c:v>
                </c:pt>
                <c:pt idx="3">
                  <c:v>111-c</c:v>
                </c:pt>
                <c:pt idx="4">
                  <c:v>112-c</c:v>
                </c:pt>
                <c:pt idx="5">
                  <c:v>120-c</c:v>
                </c:pt>
                <c:pt idx="6">
                  <c:v>130-c</c:v>
                </c:pt>
                <c:pt idx="7">
                  <c:v>140-c</c:v>
                </c:pt>
                <c:pt idx="8">
                  <c:v>150-c</c:v>
                </c:pt>
              </c:strCache>
            </c:strRef>
          </c:cat>
          <c:val>
            <c:numRef>
              <c:f>集計!$AW$48:$AW$56</c:f>
              <c:numCache>
                <c:formatCode>#,##0_);[Red]\(#,##0\)</c:formatCode>
                <c:ptCount val="9"/>
                <c:pt idx="0">
                  <c:v>127.34941307476544</c:v>
                </c:pt>
                <c:pt idx="1">
                  <c:v>127.34941307476544</c:v>
                </c:pt>
                <c:pt idx="2">
                  <c:v>70.213480211374957</c:v>
                </c:pt>
                <c:pt idx="3">
                  <c:v>70.213480211374957</c:v>
                </c:pt>
                <c:pt idx="4">
                  <c:v>70.213480211374957</c:v>
                </c:pt>
                <c:pt idx="5">
                  <c:v>127.34941307476544</c:v>
                </c:pt>
                <c:pt idx="6">
                  <c:v>70.213480211374957</c:v>
                </c:pt>
                <c:pt idx="7">
                  <c:v>12.623491588091772</c:v>
                </c:pt>
                <c:pt idx="8">
                  <c:v>70.213480211374957</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集計!$AV$48:$AV$56</c:f>
              <c:strCache>
                <c:ptCount val="9"/>
                <c:pt idx="0">
                  <c:v>100-c</c:v>
                </c:pt>
                <c:pt idx="1">
                  <c:v>101-c</c:v>
                </c:pt>
                <c:pt idx="2">
                  <c:v>110-c</c:v>
                </c:pt>
                <c:pt idx="3">
                  <c:v>111-c</c:v>
                </c:pt>
                <c:pt idx="4">
                  <c:v>112-c</c:v>
                </c:pt>
                <c:pt idx="5">
                  <c:v>120-c</c:v>
                </c:pt>
                <c:pt idx="6">
                  <c:v>130-c</c:v>
                </c:pt>
                <c:pt idx="7">
                  <c:v>140-c</c:v>
                </c:pt>
                <c:pt idx="8">
                  <c:v>150-c</c:v>
                </c:pt>
              </c:strCache>
            </c:strRef>
          </c:cat>
          <c:val>
            <c:numRef>
              <c:f>集計!$AX$48:$AX$56</c:f>
              <c:numCache>
                <c:formatCode>#,##0_);[Red]\(#,##0\)</c:formatCode>
                <c:ptCount val="9"/>
                <c:pt idx="0">
                  <c:v>125.08219153338679</c:v>
                </c:pt>
                <c:pt idx="1">
                  <c:v>125.08219153338679</c:v>
                </c:pt>
                <c:pt idx="2">
                  <c:v>68.104816295059393</c:v>
                </c:pt>
                <c:pt idx="3">
                  <c:v>68.104816295059393</c:v>
                </c:pt>
                <c:pt idx="4">
                  <c:v>68.104816295059393</c:v>
                </c:pt>
                <c:pt idx="5">
                  <c:v>125.08219153338679</c:v>
                </c:pt>
                <c:pt idx="6">
                  <c:v>68.104816295059393</c:v>
                </c:pt>
                <c:pt idx="7">
                  <c:v>14.96968198317998</c:v>
                </c:pt>
                <c:pt idx="8">
                  <c:v>68.104816295059393</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集計!$AV$48:$AV$56</c:f>
              <c:strCache>
                <c:ptCount val="9"/>
                <c:pt idx="0">
                  <c:v>100-c</c:v>
                </c:pt>
                <c:pt idx="1">
                  <c:v>101-c</c:v>
                </c:pt>
                <c:pt idx="2">
                  <c:v>110-c</c:v>
                </c:pt>
                <c:pt idx="3">
                  <c:v>111-c</c:v>
                </c:pt>
                <c:pt idx="4">
                  <c:v>112-c</c:v>
                </c:pt>
                <c:pt idx="5">
                  <c:v>120-c</c:v>
                </c:pt>
                <c:pt idx="6">
                  <c:v>130-c</c:v>
                </c:pt>
                <c:pt idx="7">
                  <c:v>140-c</c:v>
                </c:pt>
                <c:pt idx="8">
                  <c:v>150-c</c:v>
                </c:pt>
              </c:strCache>
            </c:strRef>
          </c:cat>
          <c:val>
            <c:numRef>
              <c:f>集計!$AY$48:$AY$56</c:f>
              <c:numCache>
                <c:formatCode>#,##0_);[Red]\(#,##0\)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集計!$AV$48:$AV$56</c:f>
              <c:strCache>
                <c:ptCount val="9"/>
                <c:pt idx="0">
                  <c:v>100-c</c:v>
                </c:pt>
                <c:pt idx="1">
                  <c:v>101-c</c:v>
                </c:pt>
                <c:pt idx="2">
                  <c:v>110-c</c:v>
                </c:pt>
                <c:pt idx="3">
                  <c:v>111-c</c:v>
                </c:pt>
                <c:pt idx="4">
                  <c:v>112-c</c:v>
                </c:pt>
                <c:pt idx="5">
                  <c:v>120-c</c:v>
                </c:pt>
                <c:pt idx="6">
                  <c:v>130-c</c:v>
                </c:pt>
                <c:pt idx="7">
                  <c:v>140-c</c:v>
                </c:pt>
                <c:pt idx="8">
                  <c:v>150-c</c:v>
                </c:pt>
              </c:strCache>
            </c:strRef>
          </c:cat>
          <c:val>
            <c:numRef>
              <c:f>集計!$AZ$48:$AZ$56</c:f>
              <c:numCache>
                <c:formatCode>#,##0_);[Red]\(#,##0\)</c:formatCode>
                <c:ptCount val="9"/>
                <c:pt idx="0">
                  <c:v>127.5460224</c:v>
                </c:pt>
                <c:pt idx="1">
                  <c:v>127.5460224</c:v>
                </c:pt>
                <c:pt idx="2">
                  <c:v>69.990326400000001</c:v>
                </c:pt>
                <c:pt idx="3">
                  <c:v>69.990326400000001</c:v>
                </c:pt>
                <c:pt idx="4">
                  <c:v>127.5460224</c:v>
                </c:pt>
                <c:pt idx="5">
                  <c:v>127.5460224</c:v>
                </c:pt>
                <c:pt idx="6">
                  <c:v>69.990326400000001</c:v>
                </c:pt>
                <c:pt idx="7">
                  <c:v>59.935867200000004</c:v>
                </c:pt>
                <c:pt idx="8">
                  <c:v>69.990326400000001</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集計!$AV$48:$AV$56</c:f>
              <c:strCache>
                <c:ptCount val="9"/>
                <c:pt idx="0">
                  <c:v>100-c</c:v>
                </c:pt>
                <c:pt idx="1">
                  <c:v>101-c</c:v>
                </c:pt>
                <c:pt idx="2">
                  <c:v>110-c</c:v>
                </c:pt>
                <c:pt idx="3">
                  <c:v>111-c</c:v>
                </c:pt>
                <c:pt idx="4">
                  <c:v>112-c</c:v>
                </c:pt>
                <c:pt idx="5">
                  <c:v>120-c</c:v>
                </c:pt>
                <c:pt idx="6">
                  <c:v>130-c</c:v>
                </c:pt>
                <c:pt idx="7">
                  <c:v>140-c</c:v>
                </c:pt>
                <c:pt idx="8">
                  <c:v>150-c</c:v>
                </c:pt>
              </c:strCache>
            </c:strRef>
          </c:cat>
          <c:val>
            <c:numRef>
              <c:f>集計!$BA$48:$BA$56</c:f>
              <c:numCache>
                <c:formatCode>#,##0_);[Red]\(#,##0\)</c:formatCode>
                <c:ptCount val="9"/>
                <c:pt idx="0">
                  <c:v>127.63862486467355</c:v>
                </c:pt>
                <c:pt idx="1">
                  <c:v>127.63862486467355</c:v>
                </c:pt>
                <c:pt idx="2">
                  <c:v>69.187858785652125</c:v>
                </c:pt>
                <c:pt idx="3">
                  <c:v>69.187858785652125</c:v>
                </c:pt>
                <c:pt idx="4">
                  <c:v>127.63862486467355</c:v>
                </c:pt>
                <c:pt idx="5">
                  <c:v>127.63862486467355</c:v>
                </c:pt>
                <c:pt idx="6">
                  <c:v>69.187858785652125</c:v>
                </c:pt>
                <c:pt idx="7">
                  <c:v>12.413588941595911</c:v>
                </c:pt>
                <c:pt idx="8">
                  <c:v>69.187858785652125</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24776"/>
        <c:axId val="974222032"/>
      </c:lineChart>
      <c:catAx>
        <c:axId val="974224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2032"/>
        <c:crosses val="autoZero"/>
        <c:auto val="1"/>
        <c:lblAlgn val="ctr"/>
        <c:lblOffset val="100"/>
        <c:noMultiLvlLbl val="0"/>
      </c:catAx>
      <c:valAx>
        <c:axId val="97422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1</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4776"/>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'ENe-ST_小野（冷水）'!$C$8</c:f>
              <c:strCache>
                <c:ptCount val="1"/>
                <c:pt idx="0">
                  <c:v>AHP1</c:v>
                </c:pt>
              </c:strCache>
            </c:strRef>
          </c:tx>
          <c:spPr>
            <a:solidFill>
              <a:schemeClr val="accent1"/>
            </a:solidFill>
            <a:ln>
              <a:noFill/>
            </a:ln>
            <a:effectLst/>
          </c:spPr>
          <c:invertIfNegative val="0"/>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'ENe-ST_小野（冷水）'!$C$9:$C$17</c:f>
              <c:numCache>
                <c:formatCode>#,##0_);[Red]\(#,##0\)</c:formatCode>
                <c:ptCount val="9"/>
                <c:pt idx="0">
                  <c:v>1103.8254985287599</c:v>
                </c:pt>
                <c:pt idx="1">
                  <c:v>1103.8254985287599</c:v>
                </c:pt>
                <c:pt idx="2">
                  <c:v>628.14890132904804</c:v>
                </c:pt>
                <c:pt idx="3">
                  <c:v>623.90680168909205</c:v>
                </c:pt>
                <c:pt idx="4">
                  <c:v>632.12530850813198</c:v>
                </c:pt>
                <c:pt idx="5">
                  <c:v>340.16668073349598</c:v>
                </c:pt>
                <c:pt idx="6">
                  <c:v>628.14890132904804</c:v>
                </c:pt>
                <c:pt idx="7">
                  <c:v>619.24762404982903</c:v>
                </c:pt>
                <c:pt idx="8">
                  <c:v>622.33736654633105</c:v>
                </c:pt>
              </c:numCache>
            </c:numRef>
          </c:val>
          <c:extLst>
            <c:ext xmlns:c16="http://schemas.microsoft.com/office/drawing/2014/chart" uri="{C3380CC4-5D6E-409C-BE32-E72D297353CC}">
              <c16:uniqueId val="{00000000-160D-4DCC-881A-E398E15A5916}"/>
            </c:ext>
          </c:extLst>
        </c:ser>
        <c:ser>
          <c:idx val="1"/>
          <c:order val="1"/>
          <c:tx>
            <c:strRef>
              <c:f>'ENe-ST_小野（冷水）'!$D$8</c:f>
              <c:strCache>
                <c:ptCount val="1"/>
                <c:pt idx="0">
                  <c:v>AHP2</c:v>
                </c:pt>
              </c:strCache>
            </c:strRef>
          </c:tx>
          <c:spPr>
            <a:solidFill>
              <a:schemeClr val="accent2"/>
            </a:solidFill>
            <a:ln>
              <a:noFill/>
            </a:ln>
            <a:effectLst/>
          </c:spPr>
          <c:invertIfNegative val="0"/>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'ENe-ST_小野（冷水）'!$D$9:$D$17</c:f>
              <c:numCache>
                <c:formatCode>#,##0_);[Red]\(#,##0\)</c:formatCode>
                <c:ptCount val="9"/>
                <c:pt idx="0">
                  <c:v>1103.8254985287599</c:v>
                </c:pt>
                <c:pt idx="1">
                  <c:v>1103.8254985287599</c:v>
                </c:pt>
                <c:pt idx="2">
                  <c:v>628.14890132904804</c:v>
                </c:pt>
                <c:pt idx="3">
                  <c:v>623.90680168909205</c:v>
                </c:pt>
                <c:pt idx="4">
                  <c:v>632.12530850813198</c:v>
                </c:pt>
                <c:pt idx="5">
                  <c:v>340.16668073349598</c:v>
                </c:pt>
                <c:pt idx="6">
                  <c:v>628.14890132904804</c:v>
                </c:pt>
                <c:pt idx="7">
                  <c:v>619.24762404982903</c:v>
                </c:pt>
                <c:pt idx="8">
                  <c:v>622.33736654633105</c:v>
                </c:pt>
              </c:numCache>
            </c:numRef>
          </c:val>
          <c:extLst>
            <c:ext xmlns:c16="http://schemas.microsoft.com/office/drawing/2014/chart" uri="{C3380CC4-5D6E-409C-BE32-E72D297353CC}">
              <c16:uniqueId val="{00000001-160D-4DCC-881A-E398E15A5916}"/>
            </c:ext>
          </c:extLst>
        </c:ser>
        <c:ser>
          <c:idx val="2"/>
          <c:order val="2"/>
          <c:tx>
            <c:strRef>
              <c:f>'ENe-ST_小野（冷水）'!$E$8</c:f>
              <c:strCache>
                <c:ptCount val="1"/>
                <c:pt idx="0">
                  <c:v>AR1</c:v>
                </c:pt>
              </c:strCache>
            </c:strRef>
          </c:tx>
          <c:spPr>
            <a:solidFill>
              <a:schemeClr val="accent3"/>
            </a:solidFill>
            <a:ln>
              <a:noFill/>
            </a:ln>
            <a:effectLst/>
          </c:spPr>
          <c:invertIfNegative val="0"/>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'ENe-ST_小野（冷水）'!$E$9:$E$17</c:f>
              <c:numCache>
                <c:formatCode>#,##0_);[Red]\(#,##0\)</c:formatCode>
                <c:ptCount val="9"/>
                <c:pt idx="0">
                  <c:v>1897.2</c:v>
                </c:pt>
                <c:pt idx="1">
                  <c:v>1897.2</c:v>
                </c:pt>
                <c:pt idx="2">
                  <c:v>0</c:v>
                </c:pt>
                <c:pt idx="3">
                  <c:v>0</c:v>
                </c:pt>
                <c:pt idx="4">
                  <c:v>0</c:v>
                </c:pt>
                <c:pt idx="5">
                  <c:v>597.55594384111396</c:v>
                </c:pt>
                <c:pt idx="6">
                  <c:v>0</c:v>
                </c:pt>
                <c:pt idx="7">
                  <c:v>0</c:v>
                </c:pt>
                <c:pt idx="8">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719823624"/>
        <c:axId val="719821272"/>
      </c:barChart>
      <c:catAx>
        <c:axId val="71982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1272"/>
        <c:crosses val="autoZero"/>
        <c:auto val="1"/>
        <c:lblAlgn val="ctr"/>
        <c:lblOffset val="100"/>
        <c:noMultiLvlLbl val="0"/>
      </c:catAx>
      <c:valAx>
        <c:axId val="71982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3624"/>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'ENe-ST_小野（冷水）'!$Q$9:$Q$17</c:f>
              <c:numCache>
                <c:formatCode>#,##0.00_);[Red]\(#,##0.00\)</c:formatCode>
                <c:ptCount val="9"/>
                <c:pt idx="0">
                  <c:v>1.0694199959879294</c:v>
                </c:pt>
                <c:pt idx="1">
                  <c:v>1.3702999631983224</c:v>
                </c:pt>
                <c:pt idx="2">
                  <c:v>1.2544548808118197</c:v>
                </c:pt>
                <c:pt idx="3">
                  <c:v>1.2930699715486804</c:v>
                </c:pt>
                <c:pt idx="4">
                  <c:v>1.2240363608189864</c:v>
                </c:pt>
                <c:pt idx="5">
                  <c:v>1.230115741678971</c:v>
                </c:pt>
                <c:pt idx="6">
                  <c:v>1.3292418462296731</c:v>
                </c:pt>
                <c:pt idx="7">
                  <c:v>1.330337228076854</c:v>
                </c:pt>
                <c:pt idx="8">
                  <c:v>1.3029812154690488</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719815000"/>
        <c:axId val="719820880"/>
      </c:lineChart>
      <c:catAx>
        <c:axId val="719815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0880"/>
        <c:crosses val="autoZero"/>
        <c:auto val="1"/>
        <c:lblAlgn val="ctr"/>
        <c:lblOffset val="100"/>
        <c:noMultiLvlLbl val="0"/>
      </c:catAx>
      <c:valAx>
        <c:axId val="71982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500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'ENe-ST_小野（冷水）'!$M$8</c:f>
              <c:strCache>
                <c:ptCount val="1"/>
                <c:pt idx="0">
                  <c:v>一次側</c:v>
                </c:pt>
              </c:strCache>
            </c:strRef>
          </c:tx>
          <c:spPr>
            <a:solidFill>
              <a:schemeClr val="accent1"/>
            </a:solidFill>
            <a:ln>
              <a:noFill/>
            </a:ln>
            <a:effectLst/>
          </c:spPr>
          <c:invertIfNegative val="0"/>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'ENe-ST_小野（冷水）'!$M$9:$M$17</c:f>
              <c:numCache>
                <c:formatCode>#,##0_);[Red]\(#,##0\)</c:formatCode>
                <c:ptCount val="9"/>
                <c:pt idx="0">
                  <c:v>3232</c:v>
                </c:pt>
                <c:pt idx="1">
                  <c:v>3232</c:v>
                </c:pt>
                <c:pt idx="2">
                  <c:v>1720</c:v>
                </c:pt>
                <c:pt idx="3">
                  <c:v>1720</c:v>
                </c:pt>
                <c:pt idx="4">
                  <c:v>1720</c:v>
                </c:pt>
                <c:pt idx="5">
                  <c:v>3232</c:v>
                </c:pt>
                <c:pt idx="6">
                  <c:v>1720</c:v>
                </c:pt>
                <c:pt idx="7">
                  <c:v>969.6</c:v>
                </c:pt>
                <c:pt idx="8">
                  <c:v>1720</c:v>
                </c:pt>
              </c:numCache>
            </c:numRef>
          </c:val>
          <c:extLst>
            <c:ext xmlns:c16="http://schemas.microsoft.com/office/drawing/2014/chart" uri="{C3380CC4-5D6E-409C-BE32-E72D297353CC}">
              <c16:uniqueId val="{00000000-7777-4251-8000-0B6155E082F6}"/>
            </c:ext>
          </c:extLst>
        </c:ser>
        <c:ser>
          <c:idx val="1"/>
          <c:order val="1"/>
          <c:tx>
            <c:strRef>
              <c:f>'ENe-ST_小野（冷水）'!$N$8</c:f>
              <c:strCache>
                <c:ptCount val="1"/>
                <c:pt idx="0">
                  <c:v>二次側</c:v>
                </c:pt>
              </c:strCache>
            </c:strRef>
          </c:tx>
          <c:spPr>
            <a:solidFill>
              <a:schemeClr val="accent2"/>
            </a:solidFill>
            <a:ln>
              <a:noFill/>
            </a:ln>
            <a:effectLst/>
          </c:spPr>
          <c:invertIfNegative val="0"/>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'ENe-ST_小野（冷水）'!$N$9:$N$17</c:f>
              <c:numCache>
                <c:formatCode>#,##0_);[Red]\(#,##0\)</c:formatCode>
                <c:ptCount val="9"/>
                <c:pt idx="0">
                  <c:v>3232</c:v>
                </c:pt>
                <c:pt idx="1">
                  <c:v>3232</c:v>
                </c:pt>
                <c:pt idx="2">
                  <c:v>969.6</c:v>
                </c:pt>
                <c:pt idx="3">
                  <c:v>484.8</c:v>
                </c:pt>
                <c:pt idx="4">
                  <c:v>1616</c:v>
                </c:pt>
                <c:pt idx="5">
                  <c:v>969.6</c:v>
                </c:pt>
                <c:pt idx="6">
                  <c:v>969.6</c:v>
                </c:pt>
                <c:pt idx="7">
                  <c:v>969.6</c:v>
                </c:pt>
                <c:pt idx="8">
                  <c:v>969.6</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719824408"/>
        <c:axId val="719817744"/>
      </c:barChart>
      <c:lineChart>
        <c:grouping val="standard"/>
        <c:varyColors val="0"/>
        <c:ser>
          <c:idx val="2"/>
          <c:order val="2"/>
          <c:tx>
            <c:strRef>
              <c:f>'ENe-ST_小野（冷水）'!$O$8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'ENe-ST_小野（冷水）'!$O$9:$O$17</c:f>
              <c:numCache>
                <c:formatCode>#,##0_);[Red]\(#,##0\)</c:formatCode>
                <c:ptCount val="9"/>
                <c:pt idx="0">
                  <c:v>0</c:v>
                </c:pt>
                <c:pt idx="1">
                  <c:v>0</c:v>
                </c:pt>
                <c:pt idx="2">
                  <c:v>750.4</c:v>
                </c:pt>
                <c:pt idx="3">
                  <c:v>1235.2</c:v>
                </c:pt>
                <c:pt idx="4">
                  <c:v>104</c:v>
                </c:pt>
                <c:pt idx="5">
                  <c:v>2262.4</c:v>
                </c:pt>
                <c:pt idx="6">
                  <c:v>750.4</c:v>
                </c:pt>
                <c:pt idx="7">
                  <c:v>0</c:v>
                </c:pt>
                <c:pt idx="8">
                  <c:v>750.4</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719824408"/>
        <c:axId val="719817744"/>
      </c:lineChart>
      <c:catAx>
        <c:axId val="719824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7744"/>
        <c:crosses val="autoZero"/>
        <c:auto val="1"/>
        <c:lblAlgn val="ctr"/>
        <c:lblOffset val="100"/>
        <c:noMultiLvlLbl val="0"/>
      </c:catAx>
      <c:valAx>
        <c:axId val="71981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4408"/>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'ENe-ST_小野（冷水）'!$S$9:$S$17</c:f>
              <c:numCache>
                <c:formatCode>#,##0_);[Red]\(#,##0\)</c:formatCode>
                <c:ptCount val="9"/>
                <c:pt idx="0">
                  <c:v>125.08219153338679</c:v>
                </c:pt>
                <c:pt idx="1">
                  <c:v>125.08219153338679</c:v>
                </c:pt>
                <c:pt idx="2">
                  <c:v>68.104816295059393</c:v>
                </c:pt>
                <c:pt idx="3">
                  <c:v>68.104816295059393</c:v>
                </c:pt>
                <c:pt idx="4">
                  <c:v>68.104816295059393</c:v>
                </c:pt>
                <c:pt idx="5">
                  <c:v>125.08219153338679</c:v>
                </c:pt>
                <c:pt idx="6">
                  <c:v>68.104816295059393</c:v>
                </c:pt>
                <c:pt idx="7">
                  <c:v>14.96968198317998</c:v>
                </c:pt>
                <c:pt idx="8">
                  <c:v>68.104816295059393</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16568"/>
        <c:axId val="719818528"/>
      </c:lineChart>
      <c:catAx>
        <c:axId val="719816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8528"/>
        <c:crosses val="autoZero"/>
        <c:auto val="1"/>
        <c:lblAlgn val="ctr"/>
        <c:lblOffset val="100"/>
        <c:noMultiLvlLbl val="0"/>
      </c:catAx>
      <c:valAx>
        <c:axId val="71981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656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'ENe-ST_小野（温水）'!$B$22:$B$25</c:f>
              <c:strCache>
                <c:ptCount val="4"/>
                <c:pt idx="0">
                  <c:v>S-PS100-h</c:v>
                </c:pt>
                <c:pt idx="1">
                  <c:v>S-PS101-h</c:v>
                </c:pt>
                <c:pt idx="2">
                  <c:v>S-PS110-h</c:v>
                </c:pt>
                <c:pt idx="3">
                  <c:v>S-PS130-h</c:v>
                </c:pt>
              </c:strCache>
            </c:strRef>
          </c:cat>
          <c:val>
            <c:numRef>
              <c:f>'ENe-ST_小野（温水）'!$R$22:$R$25</c:f>
              <c:numCache>
                <c:formatCode>#,##0_);[Red]\(#,##0\)</c:formatCode>
                <c:ptCount val="4"/>
                <c:pt idx="0">
                  <c:v>4073.8319245574062</c:v>
                </c:pt>
                <c:pt idx="1">
                  <c:v>3701.5627435802121</c:v>
                </c:pt>
                <c:pt idx="2">
                  <c:v>909.65849881891199</c:v>
                </c:pt>
                <c:pt idx="3">
                  <c:v>858.60794198562803</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13824"/>
        <c:axId val="719818920"/>
      </c:lineChart>
      <c:catAx>
        <c:axId val="7198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8920"/>
        <c:crosses val="autoZero"/>
        <c:auto val="1"/>
        <c:lblAlgn val="ctr"/>
        <c:lblOffset val="100"/>
        <c:noMultiLvlLbl val="0"/>
      </c:catAx>
      <c:valAx>
        <c:axId val="71981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382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'ENe-ST_小野（温水）'!$B$22:$B$25</c:f>
              <c:strCache>
                <c:ptCount val="4"/>
                <c:pt idx="0">
                  <c:v>S-PS100-h</c:v>
                </c:pt>
                <c:pt idx="1">
                  <c:v>S-PS101-h</c:v>
                </c:pt>
                <c:pt idx="2">
                  <c:v>S-PS110-h</c:v>
                </c:pt>
                <c:pt idx="3">
                  <c:v>S-PS130-h</c:v>
                </c:pt>
              </c:strCache>
            </c:strRef>
          </c:cat>
          <c:val>
            <c:numRef>
              <c:f>'ENe-ST_小野（温水）'!$T$22:$T$25</c:f>
              <c:numCache>
                <c:formatCode>#,##0_);[Red]\(#,##0\)</c:formatCode>
                <c:ptCount val="4"/>
                <c:pt idx="0">
                  <c:v>153.78628419304101</c:v>
                </c:pt>
                <c:pt idx="1">
                  <c:v>153.78628419304101</c:v>
                </c:pt>
                <c:pt idx="2">
                  <c:v>56.338112679555302</c:v>
                </c:pt>
                <c:pt idx="3">
                  <c:v>56.338112679555302</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15392"/>
        <c:axId val="719822056"/>
      </c:lineChart>
      <c:catAx>
        <c:axId val="71981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2056"/>
        <c:crosses val="autoZero"/>
        <c:auto val="1"/>
        <c:lblAlgn val="ctr"/>
        <c:lblOffset val="100"/>
        <c:noMultiLvlLbl val="0"/>
      </c:catAx>
      <c:valAx>
        <c:axId val="719822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539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'ENe-ST_小野（温水）'!$B$22:$B$25</c:f>
              <c:strCache>
                <c:ptCount val="4"/>
                <c:pt idx="0">
                  <c:v>S-PS100-h</c:v>
                </c:pt>
                <c:pt idx="1">
                  <c:v>S-PS101-h</c:v>
                </c:pt>
                <c:pt idx="2">
                  <c:v>S-PS110-h</c:v>
                </c:pt>
                <c:pt idx="3">
                  <c:v>S-PS130-h</c:v>
                </c:pt>
              </c:strCache>
            </c:strRef>
          </c:cat>
          <c:val>
            <c:numRef>
              <c:f>'ENe-ST_小野（温水）'!$U$22:$U$25</c:f>
              <c:numCache>
                <c:formatCode>#,##0_);[Red]\(#,##0\)</c:formatCode>
                <c:ptCount val="4"/>
                <c:pt idx="0">
                  <c:v>4352.7004002838339</c:v>
                </c:pt>
                <c:pt idx="1">
                  <c:v>3980.4312193066398</c:v>
                </c:pt>
                <c:pt idx="2">
                  <c:v>1034.1014277935267</c:v>
                </c:pt>
                <c:pt idx="3">
                  <c:v>983.05087096024272</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23232"/>
        <c:axId val="719819312"/>
      </c:lineChart>
      <c:catAx>
        <c:axId val="71982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9312"/>
        <c:crosses val="autoZero"/>
        <c:auto val="1"/>
        <c:lblAlgn val="ctr"/>
        <c:lblOffset val="100"/>
        <c:noMultiLvlLbl val="0"/>
      </c:catAx>
      <c:valAx>
        <c:axId val="71981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323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'ENe-ST_小野（温水）'!$C$8</c:f>
              <c:strCache>
                <c:ptCount val="1"/>
                <c:pt idx="0">
                  <c:v>AHP1</c:v>
                </c:pt>
              </c:strCache>
            </c:strRef>
          </c:tx>
          <c:spPr>
            <a:solidFill>
              <a:schemeClr val="accent1"/>
            </a:solidFill>
            <a:ln>
              <a:noFill/>
            </a:ln>
            <a:effectLst/>
          </c:spPr>
          <c:invertIfNegative val="0"/>
          <c:cat>
            <c:strRef>
              <c:f>'ENe-ST_小野（温水）'!$B$22:$B$25</c:f>
              <c:strCache>
                <c:ptCount val="4"/>
                <c:pt idx="0">
                  <c:v>S-PS100-h</c:v>
                </c:pt>
                <c:pt idx="1">
                  <c:v>S-PS101-h</c:v>
                </c:pt>
                <c:pt idx="2">
                  <c:v>S-PS110-h</c:v>
                </c:pt>
                <c:pt idx="3">
                  <c:v>S-PS130-h</c:v>
                </c:pt>
              </c:strCache>
            </c:strRef>
          </c:cat>
          <c:val>
            <c:numRef>
              <c:f>'ENe-ST_小野（温水）'!$C$22:$C$25</c:f>
              <c:numCache>
                <c:formatCode>#,##0_);[Red]\(#,##0\)</c:formatCode>
                <c:ptCount val="4"/>
                <c:pt idx="0">
                  <c:v>1056.15050147124</c:v>
                </c:pt>
                <c:pt idx="1">
                  <c:v>1056.15050147124</c:v>
                </c:pt>
                <c:pt idx="2">
                  <c:v>589.47477867095199</c:v>
                </c:pt>
                <c:pt idx="3">
                  <c:v>589.47477867095404</c:v>
                </c:pt>
              </c:numCache>
            </c:numRef>
          </c:val>
          <c:extLst>
            <c:ext xmlns:c16="http://schemas.microsoft.com/office/drawing/2014/chart" uri="{C3380CC4-5D6E-409C-BE32-E72D297353CC}">
              <c16:uniqueId val="{00000000-160D-4DCC-881A-E398E15A5916}"/>
            </c:ext>
          </c:extLst>
        </c:ser>
        <c:ser>
          <c:idx val="1"/>
          <c:order val="1"/>
          <c:tx>
            <c:strRef>
              <c:f>'ENe-ST_小野（温水）'!$D$8</c:f>
              <c:strCache>
                <c:ptCount val="1"/>
                <c:pt idx="0">
                  <c:v>AHP2</c:v>
                </c:pt>
              </c:strCache>
            </c:strRef>
          </c:tx>
          <c:spPr>
            <a:solidFill>
              <a:schemeClr val="accent2"/>
            </a:solidFill>
            <a:ln>
              <a:noFill/>
            </a:ln>
            <a:effectLst/>
          </c:spPr>
          <c:invertIfNegative val="0"/>
          <c:cat>
            <c:strRef>
              <c:f>'ENe-ST_小野（温水）'!$B$22:$B$25</c:f>
              <c:strCache>
                <c:ptCount val="4"/>
                <c:pt idx="0">
                  <c:v>S-PS100-h</c:v>
                </c:pt>
                <c:pt idx="1">
                  <c:v>S-PS101-h</c:v>
                </c:pt>
                <c:pt idx="2">
                  <c:v>S-PS110-h</c:v>
                </c:pt>
                <c:pt idx="3">
                  <c:v>S-PS130-h</c:v>
                </c:pt>
              </c:strCache>
            </c:strRef>
          </c:cat>
          <c:val>
            <c:numRef>
              <c:f>'ENe-ST_小野（温水）'!$D$22:$D$25</c:f>
              <c:numCache>
                <c:formatCode>#,##0_);[Red]\(#,##0\)</c:formatCode>
                <c:ptCount val="4"/>
                <c:pt idx="0">
                  <c:v>1056.15050147124</c:v>
                </c:pt>
                <c:pt idx="1">
                  <c:v>1056.15050147124</c:v>
                </c:pt>
                <c:pt idx="2">
                  <c:v>589.47477867095199</c:v>
                </c:pt>
                <c:pt idx="3">
                  <c:v>589.47477867095404</c:v>
                </c:pt>
              </c:numCache>
            </c:numRef>
          </c:val>
          <c:extLst>
            <c:ext xmlns:c16="http://schemas.microsoft.com/office/drawing/2014/chart" uri="{C3380CC4-5D6E-409C-BE32-E72D297353CC}">
              <c16:uniqueId val="{00000001-160D-4DCC-881A-E398E15A5916}"/>
            </c:ext>
          </c:extLst>
        </c:ser>
        <c:ser>
          <c:idx val="2"/>
          <c:order val="2"/>
          <c:tx>
            <c:strRef>
              <c:f>'ENe-ST_小野（温水）'!$E$8</c:f>
              <c:strCache>
                <c:ptCount val="1"/>
                <c:pt idx="0">
                  <c:v>AR1</c:v>
                </c:pt>
              </c:strCache>
            </c:strRef>
          </c:tx>
          <c:spPr>
            <a:solidFill>
              <a:schemeClr val="accent3"/>
            </a:solidFill>
            <a:ln>
              <a:noFill/>
            </a:ln>
            <a:effectLst/>
          </c:spPr>
          <c:invertIfNegative val="0"/>
          <c:cat>
            <c:strRef>
              <c:f>'ENe-ST_小野（温水）'!$B$22:$B$25</c:f>
              <c:strCache>
                <c:ptCount val="4"/>
                <c:pt idx="0">
                  <c:v>S-PS100-h</c:v>
                </c:pt>
                <c:pt idx="1">
                  <c:v>S-PS101-h</c:v>
                </c:pt>
                <c:pt idx="2">
                  <c:v>S-PS110-h</c:v>
                </c:pt>
                <c:pt idx="3">
                  <c:v>S-PS130-h</c:v>
                </c:pt>
              </c:strCache>
            </c:strRef>
          </c:cat>
          <c:val>
            <c:numRef>
              <c:f>'ENe-ST_小野（温水）'!$E$22:$E$25</c:f>
              <c:numCache>
                <c:formatCode>#,##0_);[Red]\(#,##0\)</c:formatCode>
                <c:ptCount val="4"/>
                <c:pt idx="0">
                  <c:v>1857.36449743047</c:v>
                </c:pt>
                <c:pt idx="1">
                  <c:v>1857.36449743047</c:v>
                </c:pt>
                <c:pt idx="2">
                  <c:v>0</c:v>
                </c:pt>
                <c:pt idx="3">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719819704"/>
        <c:axId val="719820488"/>
      </c:barChart>
      <c:catAx>
        <c:axId val="719819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0488"/>
        <c:crosses val="autoZero"/>
        <c:auto val="1"/>
        <c:lblAlgn val="ctr"/>
        <c:lblOffset val="100"/>
        <c:noMultiLvlLbl val="0"/>
      </c:catAx>
      <c:valAx>
        <c:axId val="719820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9704"/>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'ENe-ST_小野（温水）'!$B$22:$B$25</c:f>
              <c:strCache>
                <c:ptCount val="4"/>
                <c:pt idx="0">
                  <c:v>S-PS100-h</c:v>
                </c:pt>
                <c:pt idx="1">
                  <c:v>S-PS101-h</c:v>
                </c:pt>
                <c:pt idx="2">
                  <c:v>S-PS110-h</c:v>
                </c:pt>
                <c:pt idx="3">
                  <c:v>S-PS130-h</c:v>
                </c:pt>
              </c:strCache>
            </c:strRef>
          </c:cat>
          <c:val>
            <c:numRef>
              <c:f>'ENe-ST_小野（温水）'!$Q$22:$Q$25</c:f>
              <c:numCache>
                <c:formatCode>#,##0.00_);[Red]\(#,##0.00\)</c:formatCode>
                <c:ptCount val="4"/>
                <c:pt idx="0">
                  <c:v>0.91200062841772744</c:v>
                </c:pt>
                <c:pt idx="1">
                  <c:v>0.99729533853481211</c:v>
                </c:pt>
                <c:pt idx="2">
                  <c:v>1.1400714916886261</c:v>
                </c:pt>
                <c:pt idx="3">
                  <c:v>1.1992762451757066</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719814608"/>
        <c:axId val="719825192"/>
      </c:lineChart>
      <c:catAx>
        <c:axId val="71981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5192"/>
        <c:crosses val="autoZero"/>
        <c:auto val="1"/>
        <c:lblAlgn val="ctr"/>
        <c:lblOffset val="100"/>
        <c:noMultiLvlLbl val="0"/>
      </c:catAx>
      <c:valAx>
        <c:axId val="719825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460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'ENe-ST_小野（温水）'!$M$8</c:f>
              <c:strCache>
                <c:ptCount val="1"/>
                <c:pt idx="0">
                  <c:v>一次側</c:v>
                </c:pt>
              </c:strCache>
            </c:strRef>
          </c:tx>
          <c:spPr>
            <a:solidFill>
              <a:schemeClr val="accent1"/>
            </a:solidFill>
            <a:ln>
              <a:noFill/>
            </a:ln>
            <a:effectLst/>
          </c:spPr>
          <c:invertIfNegative val="0"/>
          <c:cat>
            <c:strRef>
              <c:f>'ENe-ST_小野（温水）'!$B$22:$B$25</c:f>
              <c:strCache>
                <c:ptCount val="4"/>
                <c:pt idx="0">
                  <c:v>S-PS100-h</c:v>
                </c:pt>
                <c:pt idx="1">
                  <c:v>S-PS101-h</c:v>
                </c:pt>
                <c:pt idx="2">
                  <c:v>S-PS110-h</c:v>
                </c:pt>
                <c:pt idx="3">
                  <c:v>S-PS130-h</c:v>
                </c:pt>
              </c:strCache>
            </c:strRef>
          </c:cat>
          <c:val>
            <c:numRef>
              <c:f>'ENe-ST_小野（温水）'!$M$22:$M$25</c:f>
              <c:numCache>
                <c:formatCode>#,##0_);[Red]\(#,##0\)</c:formatCode>
                <c:ptCount val="4"/>
                <c:pt idx="0">
                  <c:v>3232</c:v>
                </c:pt>
                <c:pt idx="1">
                  <c:v>3232</c:v>
                </c:pt>
                <c:pt idx="2">
                  <c:v>1720</c:v>
                </c:pt>
                <c:pt idx="3">
                  <c:v>1720</c:v>
                </c:pt>
              </c:numCache>
            </c:numRef>
          </c:val>
          <c:extLst>
            <c:ext xmlns:c16="http://schemas.microsoft.com/office/drawing/2014/chart" uri="{C3380CC4-5D6E-409C-BE32-E72D297353CC}">
              <c16:uniqueId val="{00000000-7777-4251-8000-0B6155E082F6}"/>
            </c:ext>
          </c:extLst>
        </c:ser>
        <c:ser>
          <c:idx val="1"/>
          <c:order val="1"/>
          <c:tx>
            <c:strRef>
              <c:f>'ENe-ST_小野（温水）'!$N$8</c:f>
              <c:strCache>
                <c:ptCount val="1"/>
                <c:pt idx="0">
                  <c:v>二次側</c:v>
                </c:pt>
              </c:strCache>
            </c:strRef>
          </c:tx>
          <c:spPr>
            <a:solidFill>
              <a:schemeClr val="accent2"/>
            </a:solidFill>
            <a:ln>
              <a:noFill/>
            </a:ln>
            <a:effectLst/>
          </c:spPr>
          <c:invertIfNegative val="0"/>
          <c:cat>
            <c:strRef>
              <c:f>'ENe-ST_小野（温水）'!$B$22:$B$25</c:f>
              <c:strCache>
                <c:ptCount val="4"/>
                <c:pt idx="0">
                  <c:v>S-PS100-h</c:v>
                </c:pt>
                <c:pt idx="1">
                  <c:v>S-PS101-h</c:v>
                </c:pt>
                <c:pt idx="2">
                  <c:v>S-PS110-h</c:v>
                </c:pt>
                <c:pt idx="3">
                  <c:v>S-PS130-h</c:v>
                </c:pt>
              </c:strCache>
            </c:strRef>
          </c:cat>
          <c:val>
            <c:numRef>
              <c:f>'ENe-ST_小野（温水）'!$N$22:$N$25</c:f>
              <c:numCache>
                <c:formatCode>#,##0_);[Red]\(#,##0\)</c:formatCode>
                <c:ptCount val="4"/>
                <c:pt idx="0">
                  <c:v>3232</c:v>
                </c:pt>
                <c:pt idx="1">
                  <c:v>3232</c:v>
                </c:pt>
                <c:pt idx="2">
                  <c:v>969.6</c:v>
                </c:pt>
                <c:pt idx="3">
                  <c:v>969.6</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719815784"/>
        <c:axId val="719817352"/>
      </c:barChart>
      <c:lineChart>
        <c:grouping val="standard"/>
        <c:varyColors val="0"/>
        <c:ser>
          <c:idx val="2"/>
          <c:order val="2"/>
          <c:tx>
            <c:strRef>
              <c:f>'ENe-ST_小野（温水）'!$O$8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'ENe-ST_小野（温水）'!$B$22:$B$25</c:f>
              <c:strCache>
                <c:ptCount val="4"/>
                <c:pt idx="0">
                  <c:v>S-PS100-h</c:v>
                </c:pt>
                <c:pt idx="1">
                  <c:v>S-PS101-h</c:v>
                </c:pt>
                <c:pt idx="2">
                  <c:v>S-PS110-h</c:v>
                </c:pt>
                <c:pt idx="3">
                  <c:v>S-PS130-h</c:v>
                </c:pt>
              </c:strCache>
            </c:strRef>
          </c:cat>
          <c:val>
            <c:numRef>
              <c:f>'ENe-ST_小野（温水）'!$O$22:$O$25</c:f>
              <c:numCache>
                <c:formatCode>#,##0_);[Red]\(#,##0\)</c:formatCode>
                <c:ptCount val="4"/>
                <c:pt idx="0">
                  <c:v>0</c:v>
                </c:pt>
                <c:pt idx="1">
                  <c:v>0</c:v>
                </c:pt>
                <c:pt idx="2">
                  <c:v>750.4</c:v>
                </c:pt>
                <c:pt idx="3">
                  <c:v>750.4</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719815784"/>
        <c:axId val="719817352"/>
      </c:lineChart>
      <c:catAx>
        <c:axId val="719815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7352"/>
        <c:crosses val="autoZero"/>
        <c:auto val="1"/>
        <c:lblAlgn val="ctr"/>
        <c:lblOffset val="100"/>
        <c:noMultiLvlLbl val="0"/>
      </c:catAx>
      <c:valAx>
        <c:axId val="719817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15784"/>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集計!$AW$2</c:f>
              <c:strCache>
                <c:ptCount val="1"/>
                <c:pt idx="0">
                  <c:v>LCEM</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集計!$AV$60:$AV$63</c:f>
              <c:strCache>
                <c:ptCount val="4"/>
                <c:pt idx="0">
                  <c:v>100-h</c:v>
                </c:pt>
                <c:pt idx="1">
                  <c:v>101-h</c:v>
                </c:pt>
                <c:pt idx="2">
                  <c:v>110-h</c:v>
                </c:pt>
                <c:pt idx="3">
                  <c:v>130-h</c:v>
                </c:pt>
              </c:strCache>
            </c:strRef>
          </c:cat>
          <c:val>
            <c:numRef>
              <c:f>集計!$AW$60:$AW$63</c:f>
              <c:numCache>
                <c:formatCode>#,##0_);[Red]\(#,##0\)</c:formatCode>
                <c:ptCount val="4"/>
                <c:pt idx="0">
                  <c:v>127.34941307476544</c:v>
                </c:pt>
                <c:pt idx="1">
                  <c:v>127.34941307476544</c:v>
                </c:pt>
                <c:pt idx="2">
                  <c:v>70.213480211374957</c:v>
                </c:pt>
                <c:pt idx="3">
                  <c:v>70.213480211374957</c:v>
                </c:pt>
              </c:numCache>
            </c:numRef>
          </c:val>
          <c:smooth val="0"/>
          <c:extLst>
            <c:ext xmlns:c16="http://schemas.microsoft.com/office/drawing/2014/chart" uri="{C3380CC4-5D6E-409C-BE32-E72D297353CC}">
              <c16:uniqueId val="{00000001-2EE6-46F9-AFBC-1FFFD88E3572}"/>
            </c:ext>
          </c:extLst>
        </c:ser>
        <c:ser>
          <c:idx val="2"/>
          <c:order val="1"/>
          <c:tx>
            <c:strRef>
              <c:f>集計!$AX$2</c:f>
              <c:strCache>
                <c:ptCount val="1"/>
                <c:pt idx="0">
                  <c:v>ENe-ST</c:v>
                </c:pt>
              </c:strCache>
            </c:strRef>
          </c:tx>
          <c:spPr>
            <a:ln w="28575" cap="rnd">
              <a:solidFill>
                <a:schemeClr val="accent3"/>
              </a:solidFill>
              <a:round/>
            </a:ln>
            <a:effectLst/>
          </c:spPr>
          <c:marker>
            <c:symbol val="square"/>
            <c:size val="5"/>
            <c:spPr>
              <a:solidFill>
                <a:schemeClr val="accent3"/>
              </a:solidFill>
              <a:ln w="9525">
                <a:solidFill>
                  <a:schemeClr val="accent3"/>
                </a:solidFill>
              </a:ln>
              <a:effectLst/>
            </c:spPr>
          </c:marker>
          <c:cat>
            <c:strRef>
              <c:f>集計!$AV$60:$AV$63</c:f>
              <c:strCache>
                <c:ptCount val="4"/>
                <c:pt idx="0">
                  <c:v>100-h</c:v>
                </c:pt>
                <c:pt idx="1">
                  <c:v>101-h</c:v>
                </c:pt>
                <c:pt idx="2">
                  <c:v>110-h</c:v>
                </c:pt>
                <c:pt idx="3">
                  <c:v>130-h</c:v>
                </c:pt>
              </c:strCache>
            </c:strRef>
          </c:cat>
          <c:val>
            <c:numRef>
              <c:f>集計!$AX$60:$AX$63</c:f>
              <c:numCache>
                <c:formatCode>#,##0_);[Red]\(#,##0\)</c:formatCode>
                <c:ptCount val="4"/>
                <c:pt idx="0">
                  <c:v>125.08219153338679</c:v>
                </c:pt>
                <c:pt idx="1">
                  <c:v>125.08219153338679</c:v>
                </c:pt>
                <c:pt idx="2">
                  <c:v>68.104816295059393</c:v>
                </c:pt>
                <c:pt idx="3">
                  <c:v>68.104816295059393</c:v>
                </c:pt>
              </c:numCache>
            </c:numRef>
          </c:val>
          <c:smooth val="0"/>
          <c:extLst>
            <c:ext xmlns:c16="http://schemas.microsoft.com/office/drawing/2014/chart" uri="{C3380CC4-5D6E-409C-BE32-E72D297353CC}">
              <c16:uniqueId val="{00000002-2EE6-46F9-AFBC-1FFFD88E3572}"/>
            </c:ext>
          </c:extLst>
        </c:ser>
        <c:ser>
          <c:idx val="3"/>
          <c:order val="2"/>
          <c:tx>
            <c:strRef>
              <c:f>集計!$AY$2</c:f>
              <c:strCache>
                <c:ptCount val="1"/>
                <c:pt idx="0">
                  <c:v>EnergyPlus</c:v>
                </c:pt>
              </c:strCache>
            </c:strRef>
          </c:tx>
          <c:spPr>
            <a:ln w="28575" cap="rnd">
              <a:solidFill>
                <a:schemeClr val="accent4"/>
              </a:solidFill>
              <a:round/>
            </a:ln>
            <a:effectLst/>
          </c:spPr>
          <c:marker>
            <c:symbol val="diamond"/>
            <c:size val="5"/>
            <c:spPr>
              <a:solidFill>
                <a:schemeClr val="accent4"/>
              </a:solidFill>
              <a:ln w="9525">
                <a:solidFill>
                  <a:schemeClr val="accent4"/>
                </a:solidFill>
              </a:ln>
              <a:effectLst/>
            </c:spPr>
          </c:marker>
          <c:cat>
            <c:strRef>
              <c:f>集計!$AV$60:$AV$63</c:f>
              <c:strCache>
                <c:ptCount val="4"/>
                <c:pt idx="0">
                  <c:v>100-h</c:v>
                </c:pt>
                <c:pt idx="1">
                  <c:v>101-h</c:v>
                </c:pt>
                <c:pt idx="2">
                  <c:v>110-h</c:v>
                </c:pt>
                <c:pt idx="3">
                  <c:v>130-h</c:v>
                </c:pt>
              </c:strCache>
            </c:strRef>
          </c:cat>
          <c:val>
            <c:numRef>
              <c:f>集計!$AY$60:$AY$63</c:f>
              <c:numCache>
                <c:formatCode>#,##0_);[Red]\(#,##0\)</c:formatCode>
                <c:ptCount val="4"/>
                <c:pt idx="0">
                  <c:v>0</c:v>
                </c:pt>
                <c:pt idx="1">
                  <c:v>0</c:v>
                </c:pt>
                <c:pt idx="2">
                  <c:v>0</c:v>
                </c:pt>
                <c:pt idx="3">
                  <c:v>0</c:v>
                </c:pt>
              </c:numCache>
            </c:numRef>
          </c:val>
          <c:smooth val="0"/>
          <c:extLst>
            <c:ext xmlns:c16="http://schemas.microsoft.com/office/drawing/2014/chart" uri="{C3380CC4-5D6E-409C-BE32-E72D297353CC}">
              <c16:uniqueId val="{00000003-2EE6-46F9-AFBC-1FFFD88E3572}"/>
            </c:ext>
          </c:extLst>
        </c:ser>
        <c:ser>
          <c:idx val="4"/>
          <c:order val="3"/>
          <c:tx>
            <c:strRef>
              <c:f>集計!$AZ$2</c:f>
              <c:strCache>
                <c:ptCount val="1"/>
                <c:pt idx="0">
                  <c:v>BEST</c:v>
                </c:pt>
              </c:strCache>
            </c:strRef>
          </c:tx>
          <c:spPr>
            <a:ln w="28575" cap="rnd">
              <a:solidFill>
                <a:schemeClr val="accent5"/>
              </a:solidFill>
              <a:round/>
            </a:ln>
            <a:effectLst/>
          </c:spPr>
          <c:marker>
            <c:symbol val="triangle"/>
            <c:size val="5"/>
            <c:spPr>
              <a:noFill/>
              <a:ln w="9525">
                <a:solidFill>
                  <a:schemeClr val="accent5"/>
                </a:solidFill>
              </a:ln>
              <a:effectLst/>
            </c:spPr>
          </c:marker>
          <c:cat>
            <c:strRef>
              <c:f>集計!$AV$60:$AV$63</c:f>
              <c:strCache>
                <c:ptCount val="4"/>
                <c:pt idx="0">
                  <c:v>100-h</c:v>
                </c:pt>
                <c:pt idx="1">
                  <c:v>101-h</c:v>
                </c:pt>
                <c:pt idx="2">
                  <c:v>110-h</c:v>
                </c:pt>
                <c:pt idx="3">
                  <c:v>130-h</c:v>
                </c:pt>
              </c:strCache>
            </c:strRef>
          </c:cat>
          <c:val>
            <c:numRef>
              <c:f>集計!$AZ$60:$AZ$63</c:f>
              <c:numCache>
                <c:formatCode>#,##0_);[Red]\(#,##0\)</c:formatCode>
                <c:ptCount val="4"/>
                <c:pt idx="0">
                  <c:v>127.5460224</c:v>
                </c:pt>
                <c:pt idx="1">
                  <c:v>127.5460224</c:v>
                </c:pt>
                <c:pt idx="2">
                  <c:v>69.990326400000001</c:v>
                </c:pt>
                <c:pt idx="3">
                  <c:v>69.990326400000001</c:v>
                </c:pt>
              </c:numCache>
            </c:numRef>
          </c:val>
          <c:smooth val="0"/>
          <c:extLst>
            <c:ext xmlns:c16="http://schemas.microsoft.com/office/drawing/2014/chart" uri="{C3380CC4-5D6E-409C-BE32-E72D297353CC}">
              <c16:uniqueId val="{00000004-2EE6-46F9-AFBC-1FFFD88E3572}"/>
            </c:ext>
          </c:extLst>
        </c:ser>
        <c:ser>
          <c:idx val="6"/>
          <c:order val="4"/>
          <c:tx>
            <c:strRef>
              <c:f>集計!$BA$2</c:f>
              <c:strCache>
                <c:ptCount val="1"/>
                <c:pt idx="0">
                  <c:v>ACSES</c:v>
                </c:pt>
              </c:strCache>
            </c:strRef>
          </c:tx>
          <c:spPr>
            <a:ln w="28575" cap="rnd">
              <a:solidFill>
                <a:schemeClr val="accent1">
                  <a:lumMod val="60000"/>
                </a:schemeClr>
              </a:solidFill>
              <a:round/>
            </a:ln>
            <a:effectLst/>
          </c:spPr>
          <c:marker>
            <c:symbol val="x"/>
            <c:size val="5"/>
            <c:spPr>
              <a:noFill/>
              <a:ln w="9525">
                <a:solidFill>
                  <a:schemeClr val="accent1">
                    <a:lumMod val="60000"/>
                  </a:schemeClr>
                </a:solidFill>
              </a:ln>
              <a:effectLst/>
            </c:spPr>
          </c:marker>
          <c:cat>
            <c:strRef>
              <c:f>集計!$AV$60:$AV$63</c:f>
              <c:strCache>
                <c:ptCount val="4"/>
                <c:pt idx="0">
                  <c:v>100-h</c:v>
                </c:pt>
                <c:pt idx="1">
                  <c:v>101-h</c:v>
                </c:pt>
                <c:pt idx="2">
                  <c:v>110-h</c:v>
                </c:pt>
                <c:pt idx="3">
                  <c:v>130-h</c:v>
                </c:pt>
              </c:strCache>
            </c:strRef>
          </c:cat>
          <c:val>
            <c:numRef>
              <c:f>集計!$BA$60:$BA$63</c:f>
              <c:numCache>
                <c:formatCode>#,##0_);[Red]\(#,##0\)</c:formatCode>
                <c:ptCount val="4"/>
                <c:pt idx="0">
                  <c:v>126.54794020953997</c:v>
                </c:pt>
                <c:pt idx="1">
                  <c:v>126.54794020953997</c:v>
                </c:pt>
                <c:pt idx="2">
                  <c:v>68.912487118907265</c:v>
                </c:pt>
                <c:pt idx="3">
                  <c:v>68.912487118907265</c:v>
                </c:pt>
              </c:numCache>
            </c:numRef>
          </c:val>
          <c:smooth val="0"/>
          <c:extLst>
            <c:ext xmlns:c16="http://schemas.microsoft.com/office/drawing/2014/chart" uri="{C3380CC4-5D6E-409C-BE32-E72D297353CC}">
              <c16:uniqueId val="{00000006-2EE6-46F9-AFBC-1FFFD88E3572}"/>
            </c:ext>
          </c:extLst>
        </c:ser>
        <c:dLbls>
          <c:showLegendKey val="0"/>
          <c:showVal val="0"/>
          <c:showCatName val="0"/>
          <c:showSerName val="0"/>
          <c:showPercent val="0"/>
          <c:showBubbleSize val="0"/>
        </c:dLbls>
        <c:marker val="1"/>
        <c:smooth val="0"/>
        <c:axId val="974222816"/>
        <c:axId val="974223208"/>
      </c:lineChart>
      <c:catAx>
        <c:axId val="97422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3208"/>
        <c:crosses val="autoZero"/>
        <c:auto val="1"/>
        <c:lblAlgn val="ctr"/>
        <c:lblOffset val="100"/>
        <c:noMultiLvlLbl val="0"/>
      </c:catAx>
      <c:valAx>
        <c:axId val="974223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en-US" altLang="ja-JP"/>
                  <a:t>1</a:t>
                </a:r>
                <a:r>
                  <a:rPr lang="ja-JP" altLang="en-US"/>
                  <a:t>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74222816"/>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'ENe-ST_小野（温水）'!$B$22:$B$25</c:f>
              <c:strCache>
                <c:ptCount val="4"/>
                <c:pt idx="0">
                  <c:v>S-PS100-h</c:v>
                </c:pt>
                <c:pt idx="1">
                  <c:v>S-PS101-h</c:v>
                </c:pt>
                <c:pt idx="2">
                  <c:v>S-PS110-h</c:v>
                </c:pt>
                <c:pt idx="3">
                  <c:v>S-PS130-h</c:v>
                </c:pt>
              </c:strCache>
            </c:strRef>
          </c:cat>
          <c:val>
            <c:numRef>
              <c:f>'ENe-ST_小野（温水）'!$S$22:$S$25</c:f>
              <c:numCache>
                <c:formatCode>#,##0_);[Red]\(#,##0\)</c:formatCode>
                <c:ptCount val="4"/>
                <c:pt idx="0">
                  <c:v>125.08219153338679</c:v>
                </c:pt>
                <c:pt idx="1">
                  <c:v>125.08219153338679</c:v>
                </c:pt>
                <c:pt idx="2">
                  <c:v>68.104816295059393</c:v>
                </c:pt>
                <c:pt idx="3">
                  <c:v>68.104816295059393</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719827936"/>
        <c:axId val="719828328"/>
      </c:lineChart>
      <c:catAx>
        <c:axId val="71982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8328"/>
        <c:crosses val="autoZero"/>
        <c:auto val="1"/>
        <c:lblAlgn val="ctr"/>
        <c:lblOffset val="100"/>
        <c:noMultiLvlLbl val="0"/>
      </c:catAx>
      <c:valAx>
        <c:axId val="719828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71982793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'BEST_二宮Scroll（冷水）'!$R$9:$R$17</c:f>
              <c:numCache>
                <c:formatCode>#,##0_);[Red]\(#,##0\)</c:formatCode>
                <c:ptCount val="9"/>
                <c:pt idx="0">
                  <c:v>3499.4301832000001</c:v>
                </c:pt>
                <c:pt idx="1">
                  <c:v>2721.0074728</c:v>
                </c:pt>
                <c:pt idx="2">
                  <c:v>1007.410608</c:v>
                </c:pt>
                <c:pt idx="3">
                  <c:v>1007.410608</c:v>
                </c:pt>
                <c:pt idx="4">
                  <c:v>999.24319920000005</c:v>
                </c:pt>
                <c:pt idx="5">
                  <c:v>999.24425280000014</c:v>
                </c:pt>
                <c:pt idx="6">
                  <c:v>970.62965759999997</c:v>
                </c:pt>
                <c:pt idx="7">
                  <c:v>1007.8432688</c:v>
                </c:pt>
                <c:pt idx="8">
                  <c:v>1007.410608</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27008"/>
        <c:axId val="964126224"/>
      </c:lineChart>
      <c:catAx>
        <c:axId val="9641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6224"/>
        <c:crosses val="autoZero"/>
        <c:auto val="1"/>
        <c:lblAlgn val="ctr"/>
        <c:lblOffset val="100"/>
        <c:noMultiLvlLbl val="0"/>
      </c:catAx>
      <c:valAx>
        <c:axId val="96412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700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'BEST_二宮Scroll（冷水）'!$T$9:$T$17</c:f>
              <c:numCache>
                <c:formatCode>#,##0_);[Red]\(#,##0\)</c:formatCode>
                <c:ptCount val="9"/>
                <c:pt idx="0">
                  <c:v>157.78611360000002</c:v>
                </c:pt>
                <c:pt idx="1">
                  <c:v>157.78611360000002</c:v>
                </c:pt>
                <c:pt idx="2">
                  <c:v>47.908228799999996</c:v>
                </c:pt>
                <c:pt idx="3">
                  <c:v>30.878004799999999</c:v>
                </c:pt>
                <c:pt idx="4">
                  <c:v>83.142121599999996</c:v>
                </c:pt>
                <c:pt idx="5">
                  <c:v>47.908228799999996</c:v>
                </c:pt>
                <c:pt idx="6">
                  <c:v>47.908228799999996</c:v>
                </c:pt>
                <c:pt idx="7">
                  <c:v>47.908228799999996</c:v>
                </c:pt>
                <c:pt idx="8">
                  <c:v>19.741844799999999</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19952"/>
        <c:axId val="964117208"/>
      </c:lineChart>
      <c:catAx>
        <c:axId val="964119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7208"/>
        <c:crosses val="autoZero"/>
        <c:auto val="1"/>
        <c:lblAlgn val="ctr"/>
        <c:lblOffset val="100"/>
        <c:noMultiLvlLbl val="0"/>
      </c:catAx>
      <c:valAx>
        <c:axId val="96411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995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'BEST_二宮Scroll（冷水）'!$U$9:$U$17</c:f>
              <c:numCache>
                <c:formatCode>#,##0_);[Red]\(#,##0\)</c:formatCode>
                <c:ptCount val="9"/>
                <c:pt idx="0">
                  <c:v>3784.7623192000005</c:v>
                </c:pt>
                <c:pt idx="1">
                  <c:v>3006.3396088000004</c:v>
                </c:pt>
                <c:pt idx="2">
                  <c:v>1125.3091632000001</c:v>
                </c:pt>
                <c:pt idx="3">
                  <c:v>1108.2789392000002</c:v>
                </c:pt>
                <c:pt idx="4">
                  <c:v>1209.9313431999999</c:v>
                </c:pt>
                <c:pt idx="5">
                  <c:v>1174.698504</c:v>
                </c:pt>
                <c:pt idx="6">
                  <c:v>1088.5282127999999</c:v>
                </c:pt>
                <c:pt idx="7">
                  <c:v>1115.6873647999998</c:v>
                </c:pt>
                <c:pt idx="8">
                  <c:v>1097.1427792000002</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24656"/>
        <c:axId val="964128184"/>
      </c:lineChart>
      <c:catAx>
        <c:axId val="96412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8184"/>
        <c:crosses val="autoZero"/>
        <c:auto val="1"/>
        <c:lblAlgn val="ctr"/>
        <c:lblOffset val="100"/>
        <c:noMultiLvlLbl val="0"/>
      </c:catAx>
      <c:valAx>
        <c:axId val="964128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システム全体エネルギー消費量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465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'BEST_二宮Scroll（冷水）'!$C$8</c:f>
              <c:strCache>
                <c:ptCount val="1"/>
                <c:pt idx="0">
                  <c:v>AHP1</c:v>
                </c:pt>
              </c:strCache>
            </c:strRef>
          </c:tx>
          <c:spPr>
            <a:solidFill>
              <a:schemeClr val="accent1"/>
            </a:solidFill>
            <a:ln>
              <a:noFill/>
            </a:ln>
            <a:effectLst/>
          </c:spPr>
          <c:invertIfNegative val="0"/>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'BEST_二宮Scroll（冷水）'!$C$9:$C$17</c:f>
              <c:numCache>
                <c:formatCode>#,##0_);[Red]\(#,##0\)</c:formatCode>
                <c:ptCount val="9"/>
                <c:pt idx="0">
                  <c:v>1070.191116</c:v>
                </c:pt>
                <c:pt idx="1">
                  <c:v>1082.1195</c:v>
                </c:pt>
                <c:pt idx="2">
                  <c:v>610.93807199999992</c:v>
                </c:pt>
                <c:pt idx="3">
                  <c:v>610.93807199999992</c:v>
                </c:pt>
                <c:pt idx="4">
                  <c:v>326.11906800000003</c:v>
                </c:pt>
                <c:pt idx="5">
                  <c:v>326.11950000000002</c:v>
                </c:pt>
                <c:pt idx="6">
                  <c:v>610.93807199999992</c:v>
                </c:pt>
                <c:pt idx="7">
                  <c:v>653.26471200000003</c:v>
                </c:pt>
                <c:pt idx="8">
                  <c:v>610.93807199999992</c:v>
                </c:pt>
              </c:numCache>
            </c:numRef>
          </c:val>
          <c:extLst>
            <c:ext xmlns:c16="http://schemas.microsoft.com/office/drawing/2014/chart" uri="{C3380CC4-5D6E-409C-BE32-E72D297353CC}">
              <c16:uniqueId val="{00000000-160D-4DCC-881A-E398E15A5916}"/>
            </c:ext>
          </c:extLst>
        </c:ser>
        <c:ser>
          <c:idx val="1"/>
          <c:order val="1"/>
          <c:tx>
            <c:strRef>
              <c:f>'BEST_二宮Scroll（冷水）'!$D$8</c:f>
              <c:strCache>
                <c:ptCount val="1"/>
                <c:pt idx="0">
                  <c:v>AHP2</c:v>
                </c:pt>
              </c:strCache>
            </c:strRef>
          </c:tx>
          <c:spPr>
            <a:solidFill>
              <a:schemeClr val="accent2"/>
            </a:solidFill>
            <a:ln>
              <a:noFill/>
            </a:ln>
            <a:effectLst/>
          </c:spPr>
          <c:invertIfNegative val="0"/>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'BEST_二宮Scroll（冷水）'!$D$9:$D$17</c:f>
              <c:numCache>
                <c:formatCode>#,##0_);[Red]\(#,##0\)</c:formatCode>
                <c:ptCount val="9"/>
                <c:pt idx="0">
                  <c:v>1070.191116</c:v>
                </c:pt>
                <c:pt idx="1">
                  <c:v>1082.1195</c:v>
                </c:pt>
                <c:pt idx="2">
                  <c:v>610.93807199999992</c:v>
                </c:pt>
                <c:pt idx="3">
                  <c:v>610.93807199999992</c:v>
                </c:pt>
                <c:pt idx="4">
                  <c:v>326.11906800000003</c:v>
                </c:pt>
                <c:pt idx="5">
                  <c:v>326.11950000000002</c:v>
                </c:pt>
                <c:pt idx="6">
                  <c:v>610.93807199999992</c:v>
                </c:pt>
                <c:pt idx="7">
                  <c:v>567.8919360000001</c:v>
                </c:pt>
                <c:pt idx="8">
                  <c:v>610.93807199999992</c:v>
                </c:pt>
              </c:numCache>
            </c:numRef>
          </c:val>
          <c:extLst>
            <c:ext xmlns:c16="http://schemas.microsoft.com/office/drawing/2014/chart" uri="{C3380CC4-5D6E-409C-BE32-E72D297353CC}">
              <c16:uniqueId val="{00000001-160D-4DCC-881A-E398E15A5916}"/>
            </c:ext>
          </c:extLst>
        </c:ser>
        <c:ser>
          <c:idx val="2"/>
          <c:order val="2"/>
          <c:tx>
            <c:strRef>
              <c:f>'BEST_二宮Scroll（冷水）'!$E$8</c:f>
              <c:strCache>
                <c:ptCount val="1"/>
                <c:pt idx="0">
                  <c:v>AR1</c:v>
                </c:pt>
              </c:strCache>
            </c:strRef>
          </c:tx>
          <c:spPr>
            <a:solidFill>
              <a:schemeClr val="accent3"/>
            </a:solidFill>
            <a:ln>
              <a:noFill/>
            </a:ln>
            <a:effectLst/>
          </c:spPr>
          <c:invertIfNegative val="0"/>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'BEST_二宮Scroll（冷水）'!$E$9:$E$17</c:f>
              <c:numCache>
                <c:formatCode>#,##0_);[Red]\(#,##0\)</c:formatCode>
                <c:ptCount val="9"/>
                <c:pt idx="0">
                  <c:v>1897.2</c:v>
                </c:pt>
                <c:pt idx="1">
                  <c:v>1897.2</c:v>
                </c:pt>
                <c:pt idx="2">
                  <c:v>0</c:v>
                </c:pt>
                <c:pt idx="3">
                  <c:v>0</c:v>
                </c:pt>
                <c:pt idx="4">
                  <c:v>572.809932</c:v>
                </c:pt>
                <c:pt idx="5">
                  <c:v>572.810652</c:v>
                </c:pt>
                <c:pt idx="6">
                  <c:v>0</c:v>
                </c:pt>
                <c:pt idx="7">
                  <c:v>0</c:v>
                </c:pt>
                <c:pt idx="8">
                  <c:v>0</c:v>
                </c:pt>
              </c:numCache>
            </c:numRef>
          </c:val>
          <c:extLst>
            <c:ext xmlns:c16="http://schemas.microsoft.com/office/drawing/2014/chart" uri="{C3380CC4-5D6E-409C-BE32-E72D297353CC}">
              <c16:uniqueId val="{00000002-160D-4DCC-881A-E398E15A5916}"/>
            </c:ext>
          </c:extLst>
        </c:ser>
        <c:dLbls>
          <c:showLegendKey val="0"/>
          <c:showVal val="0"/>
          <c:showCatName val="0"/>
          <c:showSerName val="0"/>
          <c:showPercent val="0"/>
          <c:showBubbleSize val="0"/>
        </c:dLbls>
        <c:gapWidth val="150"/>
        <c:overlap val="100"/>
        <c:axId val="964127400"/>
        <c:axId val="964125440"/>
      </c:barChart>
      <c:catAx>
        <c:axId val="964127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5440"/>
        <c:crosses val="autoZero"/>
        <c:auto val="1"/>
        <c:lblAlgn val="ctr"/>
        <c:lblOffset val="100"/>
        <c:noMultiLvlLbl val="0"/>
      </c:catAx>
      <c:valAx>
        <c:axId val="96412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熱源機製造熱量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7400"/>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'BEST_二宮Scroll（冷水）'!$Q$9:$Q$17</c:f>
              <c:numCache>
                <c:formatCode>#,##0.00_);[Red]\(#,##0.00\)</c:formatCode>
                <c:ptCount val="9"/>
                <c:pt idx="0">
                  <c:v>1.0667994160471981</c:v>
                </c:pt>
                <c:pt idx="1">
                  <c:v>1.3509581512719215</c:v>
                </c:pt>
                <c:pt idx="2">
                  <c:v>1.0858137336457794</c:v>
                </c:pt>
                <c:pt idx="3">
                  <c:v>1.102498748990032</c:v>
                </c:pt>
                <c:pt idx="4">
                  <c:v>1.0124938699083701</c:v>
                </c:pt>
                <c:pt idx="5">
                  <c:v>1.0428630391786047</c:v>
                </c:pt>
                <c:pt idx="6">
                  <c:v>1.1225029628373082</c:v>
                </c:pt>
                <c:pt idx="7">
                  <c:v>1.0945330085537959</c:v>
                </c:pt>
                <c:pt idx="8">
                  <c:v>1.1136892728683419</c:v>
                </c:pt>
              </c:numCache>
            </c:numRef>
          </c:val>
          <c:smooth val="0"/>
          <c:extLst>
            <c:ext xmlns:c16="http://schemas.microsoft.com/office/drawing/2014/chart" uri="{C3380CC4-5D6E-409C-BE32-E72D297353CC}">
              <c16:uniqueId val="{00000000-F7BD-4CCB-943F-F19D8922A99A}"/>
            </c:ext>
          </c:extLst>
        </c:ser>
        <c:dLbls>
          <c:dLblPos val="b"/>
          <c:showLegendKey val="0"/>
          <c:showVal val="1"/>
          <c:showCatName val="0"/>
          <c:showSerName val="0"/>
          <c:showPercent val="0"/>
          <c:showBubbleSize val="0"/>
        </c:dLbls>
        <c:marker val="1"/>
        <c:smooth val="0"/>
        <c:axId val="964121520"/>
        <c:axId val="964125048"/>
      </c:lineChart>
      <c:catAx>
        <c:axId val="96412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5048"/>
        <c:crosses val="autoZero"/>
        <c:auto val="1"/>
        <c:lblAlgn val="ctr"/>
        <c:lblOffset val="100"/>
        <c:noMultiLvlLbl val="0"/>
      </c:catAx>
      <c:valAx>
        <c:axId val="964125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システム</a:t>
                </a:r>
                <a:r>
                  <a:rPr lang="en-US" altLang="ja-JP"/>
                  <a:t>COP</a:t>
                </a:r>
                <a:r>
                  <a:rPr lang="ja-JP" altLang="en-US"/>
                  <a:t> </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00_);[Red]\(#,##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152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'BEST_二宮Scroll（冷水）'!$M$8</c:f>
              <c:strCache>
                <c:ptCount val="1"/>
                <c:pt idx="0">
                  <c:v>一次側</c:v>
                </c:pt>
              </c:strCache>
            </c:strRef>
          </c:tx>
          <c:spPr>
            <a:solidFill>
              <a:schemeClr val="accent1"/>
            </a:solidFill>
            <a:ln>
              <a:noFill/>
            </a:ln>
            <a:effectLst/>
          </c:spPr>
          <c:invertIfNegative val="0"/>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'BEST_二宮Scroll（冷水）'!$M$9:$M$17</c:f>
              <c:numCache>
                <c:formatCode>#,##0_);[Red]\(#,##0\)</c:formatCode>
                <c:ptCount val="9"/>
                <c:pt idx="0">
                  <c:v>3231.9996000000001</c:v>
                </c:pt>
                <c:pt idx="1">
                  <c:v>3231.9996000000001</c:v>
                </c:pt>
                <c:pt idx="2">
                  <c:v>1719.9995999999999</c:v>
                </c:pt>
                <c:pt idx="3">
                  <c:v>1719.9995999999999</c:v>
                </c:pt>
                <c:pt idx="4">
                  <c:v>3231.9996000000001</c:v>
                </c:pt>
                <c:pt idx="5">
                  <c:v>3231.9996000000001</c:v>
                </c:pt>
                <c:pt idx="6">
                  <c:v>1719.9995999999999</c:v>
                </c:pt>
                <c:pt idx="7">
                  <c:v>1608.1998000000001</c:v>
                </c:pt>
                <c:pt idx="8">
                  <c:v>1719.9995999999999</c:v>
                </c:pt>
              </c:numCache>
            </c:numRef>
          </c:val>
          <c:extLst>
            <c:ext xmlns:c16="http://schemas.microsoft.com/office/drawing/2014/chart" uri="{C3380CC4-5D6E-409C-BE32-E72D297353CC}">
              <c16:uniqueId val="{00000000-7777-4251-8000-0B6155E082F6}"/>
            </c:ext>
          </c:extLst>
        </c:ser>
        <c:ser>
          <c:idx val="1"/>
          <c:order val="1"/>
          <c:tx>
            <c:strRef>
              <c:f>'BEST_二宮Scroll（冷水）'!$N$8</c:f>
              <c:strCache>
                <c:ptCount val="1"/>
                <c:pt idx="0">
                  <c:v>二次側</c:v>
                </c:pt>
              </c:strCache>
            </c:strRef>
          </c:tx>
          <c:spPr>
            <a:solidFill>
              <a:schemeClr val="accent2"/>
            </a:solidFill>
            <a:ln>
              <a:noFill/>
            </a:ln>
            <a:effectLst/>
          </c:spPr>
          <c:invertIfNegative val="0"/>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'BEST_二宮Scroll（冷水）'!$N$9:$N$17</c:f>
              <c:numCache>
                <c:formatCode>#,##0_);[Red]\(#,##0\)</c:formatCode>
                <c:ptCount val="9"/>
                <c:pt idx="0">
                  <c:v>3231</c:v>
                </c:pt>
                <c:pt idx="1">
                  <c:v>3231</c:v>
                </c:pt>
                <c:pt idx="2">
                  <c:v>969.59999999999991</c:v>
                </c:pt>
                <c:pt idx="3">
                  <c:v>484.79999999999995</c:v>
                </c:pt>
                <c:pt idx="4">
                  <c:v>1615.9979999999998</c:v>
                </c:pt>
                <c:pt idx="5">
                  <c:v>969.59999999999991</c:v>
                </c:pt>
                <c:pt idx="6">
                  <c:v>969.59999999999991</c:v>
                </c:pt>
                <c:pt idx="7">
                  <c:v>969.59999999999991</c:v>
                </c:pt>
                <c:pt idx="8">
                  <c:v>969.59999999999991</c:v>
                </c:pt>
              </c:numCache>
            </c:numRef>
          </c:val>
          <c:extLst>
            <c:ext xmlns:c16="http://schemas.microsoft.com/office/drawing/2014/chart" uri="{C3380CC4-5D6E-409C-BE32-E72D297353CC}">
              <c16:uniqueId val="{00000001-7777-4251-8000-0B6155E082F6}"/>
            </c:ext>
          </c:extLst>
        </c:ser>
        <c:dLbls>
          <c:showLegendKey val="0"/>
          <c:showVal val="0"/>
          <c:showCatName val="0"/>
          <c:showSerName val="0"/>
          <c:showPercent val="0"/>
          <c:showBubbleSize val="0"/>
        </c:dLbls>
        <c:gapWidth val="150"/>
        <c:axId val="964121912"/>
        <c:axId val="964120344"/>
      </c:barChart>
      <c:lineChart>
        <c:grouping val="standard"/>
        <c:varyColors val="0"/>
        <c:ser>
          <c:idx val="2"/>
          <c:order val="2"/>
          <c:tx>
            <c:strRef>
              <c:f>'BEST_二宮Scroll（冷水）'!$O$8</c:f>
              <c:strCache>
                <c:ptCount val="1"/>
                <c:pt idx="0">
                  <c:v>バイパス</c:v>
                </c:pt>
              </c:strCache>
            </c:strRef>
          </c:tx>
          <c:spPr>
            <a:ln w="28575" cap="rnd">
              <a:solidFill>
                <a:schemeClr val="accent3"/>
              </a:solidFill>
              <a:round/>
            </a:ln>
            <a:effectLst/>
          </c:spPr>
          <c:marker>
            <c:symbol val="circle"/>
            <c:size val="5"/>
            <c:spPr>
              <a:solidFill>
                <a:schemeClr val="accent3"/>
              </a:solidFill>
              <a:ln w="9525">
                <a:solidFill>
                  <a:schemeClr val="tx1"/>
                </a:solidFill>
              </a:ln>
              <a:effectLst/>
            </c:spPr>
          </c:marker>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'BEST_二宮Scroll（冷水）'!$O$9:$O$17</c:f>
              <c:numCache>
                <c:formatCode>#,##0_);[Red]\(#,##0\)</c:formatCode>
                <c:ptCount val="9"/>
                <c:pt idx="0">
                  <c:v>0.99960000000010041</c:v>
                </c:pt>
                <c:pt idx="1">
                  <c:v>0.99960000000010041</c:v>
                </c:pt>
                <c:pt idx="2">
                  <c:v>750.39959999999996</c:v>
                </c:pt>
                <c:pt idx="3">
                  <c:v>1235.1995999999999</c:v>
                </c:pt>
                <c:pt idx="4">
                  <c:v>1616.0016000000003</c:v>
                </c:pt>
                <c:pt idx="5">
                  <c:v>2262.3996000000002</c:v>
                </c:pt>
                <c:pt idx="6">
                  <c:v>750.39959999999996</c:v>
                </c:pt>
                <c:pt idx="7">
                  <c:v>638.59980000000019</c:v>
                </c:pt>
                <c:pt idx="8">
                  <c:v>750.39959999999996</c:v>
                </c:pt>
              </c:numCache>
            </c:numRef>
          </c:val>
          <c:smooth val="0"/>
          <c:extLst>
            <c:ext xmlns:c16="http://schemas.microsoft.com/office/drawing/2014/chart" uri="{C3380CC4-5D6E-409C-BE32-E72D297353CC}">
              <c16:uniqueId val="{00000002-7777-4251-8000-0B6155E082F6}"/>
            </c:ext>
          </c:extLst>
        </c:ser>
        <c:dLbls>
          <c:showLegendKey val="0"/>
          <c:showVal val="0"/>
          <c:showCatName val="0"/>
          <c:showSerName val="0"/>
          <c:showPercent val="0"/>
          <c:showBubbleSize val="0"/>
        </c:dLbls>
        <c:marker val="1"/>
        <c:smooth val="0"/>
        <c:axId val="964121912"/>
        <c:axId val="964120344"/>
      </c:lineChart>
      <c:catAx>
        <c:axId val="964121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0344"/>
        <c:crosses val="autoZero"/>
        <c:auto val="1"/>
        <c:lblAlgn val="ctr"/>
        <c:lblOffset val="100"/>
        <c:noMultiLvlLbl val="0"/>
      </c:catAx>
      <c:valAx>
        <c:axId val="964120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冷水流量 </a:t>
                </a:r>
                <a:r>
                  <a:rPr lang="en-US" altLang="ja-JP"/>
                  <a:t>[L/min]</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1912"/>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'BEST_二宮Scroll（冷水）'!$B$9:$B$17</c:f>
              <c:strCache>
                <c:ptCount val="9"/>
                <c:pt idx="0">
                  <c:v>S-PS100-c</c:v>
                </c:pt>
                <c:pt idx="1">
                  <c:v>S-PS101-c</c:v>
                </c:pt>
                <c:pt idx="2">
                  <c:v>S-PS110-c</c:v>
                </c:pt>
                <c:pt idx="3">
                  <c:v>S-PS111-c</c:v>
                </c:pt>
                <c:pt idx="4">
                  <c:v>S-PS112-c</c:v>
                </c:pt>
                <c:pt idx="5">
                  <c:v>S-PS120-c</c:v>
                </c:pt>
                <c:pt idx="6">
                  <c:v>S-PS130-c</c:v>
                </c:pt>
                <c:pt idx="7">
                  <c:v>S-PS140-c</c:v>
                </c:pt>
                <c:pt idx="8">
                  <c:v>S-PS150-c</c:v>
                </c:pt>
              </c:strCache>
            </c:strRef>
          </c:cat>
          <c:val>
            <c:numRef>
              <c:f>'BEST_二宮Scroll（冷水）'!$S$9:$S$17</c:f>
              <c:numCache>
                <c:formatCode>#,##0_);[Red]\(#,##0\)</c:formatCode>
                <c:ptCount val="9"/>
                <c:pt idx="0">
                  <c:v>127.5460224</c:v>
                </c:pt>
                <c:pt idx="1">
                  <c:v>127.5460224</c:v>
                </c:pt>
                <c:pt idx="2">
                  <c:v>69.990326400000001</c:v>
                </c:pt>
                <c:pt idx="3">
                  <c:v>69.990326400000001</c:v>
                </c:pt>
                <c:pt idx="4">
                  <c:v>127.5460224</c:v>
                </c:pt>
                <c:pt idx="5">
                  <c:v>127.5460224</c:v>
                </c:pt>
                <c:pt idx="6">
                  <c:v>69.990326400000001</c:v>
                </c:pt>
                <c:pt idx="7">
                  <c:v>59.935867200000004</c:v>
                </c:pt>
                <c:pt idx="8">
                  <c:v>69.990326400000001</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28576"/>
        <c:axId val="964125832"/>
      </c:lineChart>
      <c:catAx>
        <c:axId val="96412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5832"/>
        <c:crosses val="autoZero"/>
        <c:auto val="1"/>
        <c:lblAlgn val="ctr"/>
        <c:lblOffset val="100"/>
        <c:noMultiLvlLbl val="0"/>
      </c:catAx>
      <c:valAx>
        <c:axId val="964125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一次ポンプエネルギー消費量 </a:t>
                </a:r>
                <a:r>
                  <a:rPr lang="en-US" altLang="ja-JP"/>
                  <a:t>[MJ/h]</a:t>
                </a:r>
                <a:endParaRPr lang="ja-JP" altLang="en-US"/>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857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'BEST_二宮Scroll（温水）'!$B$22:$B$25</c:f>
              <c:strCache>
                <c:ptCount val="4"/>
                <c:pt idx="0">
                  <c:v>S-PS100-h</c:v>
                </c:pt>
                <c:pt idx="1">
                  <c:v>S-PS101-h</c:v>
                </c:pt>
                <c:pt idx="2">
                  <c:v>S-PS110-h</c:v>
                </c:pt>
                <c:pt idx="3">
                  <c:v>S-PS130-h</c:v>
                </c:pt>
              </c:strCache>
            </c:strRef>
          </c:cat>
          <c:val>
            <c:numRef>
              <c:f>'BEST_二宮Scroll（温水）'!$R$22:$R$25</c:f>
              <c:numCache>
                <c:formatCode>#,##0_);[Red]\(#,##0\)</c:formatCode>
                <c:ptCount val="4"/>
                <c:pt idx="0">
                  <c:v>4173.2980471999999</c:v>
                </c:pt>
                <c:pt idx="1">
                  <c:v>3909.4969592000002</c:v>
                </c:pt>
                <c:pt idx="2">
                  <c:v>1029.2605152000001</c:v>
                </c:pt>
                <c:pt idx="3">
                  <c:v>981.28991999999994</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27792"/>
        <c:axId val="964116816"/>
      </c:lineChart>
      <c:catAx>
        <c:axId val="964127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16816"/>
        <c:crosses val="autoZero"/>
        <c:auto val="1"/>
        <c:lblAlgn val="ctr"/>
        <c:lblOffset val="100"/>
        <c:noMultiLvlLbl val="0"/>
      </c:catAx>
      <c:valAx>
        <c:axId val="96411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熱源機エネルギー消費量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779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'BEST_二宮Scroll（温水）'!$B$22:$B$25</c:f>
              <c:strCache>
                <c:ptCount val="4"/>
                <c:pt idx="0">
                  <c:v>S-PS100-h</c:v>
                </c:pt>
                <c:pt idx="1">
                  <c:v>S-PS101-h</c:v>
                </c:pt>
                <c:pt idx="2">
                  <c:v>S-PS110-h</c:v>
                </c:pt>
                <c:pt idx="3">
                  <c:v>S-PS130-h</c:v>
                </c:pt>
              </c:strCache>
            </c:strRef>
          </c:cat>
          <c:val>
            <c:numRef>
              <c:f>'BEST_二宮Scroll（温水）'!$T$22:$T$25</c:f>
              <c:numCache>
                <c:formatCode>#,##0_);[Red]\(#,##0\)</c:formatCode>
                <c:ptCount val="4"/>
                <c:pt idx="0">
                  <c:v>157.78611360000002</c:v>
                </c:pt>
                <c:pt idx="1">
                  <c:v>157.78611360000002</c:v>
                </c:pt>
                <c:pt idx="2">
                  <c:v>47.908228799999996</c:v>
                </c:pt>
                <c:pt idx="3">
                  <c:v>47.908228799999996</c:v>
                </c:pt>
              </c:numCache>
            </c:numRef>
          </c:val>
          <c:smooth val="0"/>
          <c:extLst>
            <c:ext xmlns:c16="http://schemas.microsoft.com/office/drawing/2014/chart" uri="{C3380CC4-5D6E-409C-BE32-E72D297353CC}">
              <c16:uniqueId val="{00000000-B8B5-4532-A8EC-B33067E3118A}"/>
            </c:ext>
          </c:extLst>
        </c:ser>
        <c:dLbls>
          <c:showLegendKey val="0"/>
          <c:showVal val="0"/>
          <c:showCatName val="0"/>
          <c:showSerName val="0"/>
          <c:showPercent val="0"/>
          <c:showBubbleSize val="0"/>
        </c:dLbls>
        <c:marker val="1"/>
        <c:smooth val="0"/>
        <c:axId val="964120736"/>
        <c:axId val="964122304"/>
      </c:lineChart>
      <c:catAx>
        <c:axId val="96412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2304"/>
        <c:crosses val="autoZero"/>
        <c:auto val="1"/>
        <c:lblAlgn val="ctr"/>
        <c:lblOffset val="100"/>
        <c:noMultiLvlLbl val="0"/>
      </c:catAx>
      <c:valAx>
        <c:axId val="96412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r>
                  <a:rPr lang="ja-JP" altLang="en-US"/>
                  <a:t>二次ポンプエネルギー消費量 </a:t>
                </a:r>
                <a:r>
                  <a:rPr lang="en-US" altLang="ja-JP"/>
                  <a:t>[MJ/h]</a:t>
                </a: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title>
        <c:numFmt formatCode="#,##0_);[Red]\(#,##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ja-JP" sz="9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en-US"/>
          </a:p>
        </c:txPr>
        <c:crossAx val="96412073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eiryo UI" panose="020B0604030504040204" pitchFamily="50" charset="-128"/>
          <a:ea typeface="Meiryo UI" panose="020B0604030504040204" pitchFamily="50" charset="-128"/>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93.xml"/><Relationship Id="rId7" Type="http://schemas.openxmlformats.org/officeDocument/2006/relationships/chart" Target="../charts/chart97.xml"/><Relationship Id="rId2" Type="http://schemas.openxmlformats.org/officeDocument/2006/relationships/chart" Target="../charts/chart92.xml"/><Relationship Id="rId1" Type="http://schemas.openxmlformats.org/officeDocument/2006/relationships/chart" Target="../charts/chart91.xml"/><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chart" Target="../charts/chart9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00.xml"/><Relationship Id="rId7" Type="http://schemas.openxmlformats.org/officeDocument/2006/relationships/chart" Target="../charts/chart104.xml"/><Relationship Id="rId2" Type="http://schemas.openxmlformats.org/officeDocument/2006/relationships/chart" Target="../charts/chart99.xml"/><Relationship Id="rId1" Type="http://schemas.openxmlformats.org/officeDocument/2006/relationships/chart" Target="../charts/chart98.xml"/><Relationship Id="rId6" Type="http://schemas.openxmlformats.org/officeDocument/2006/relationships/chart" Target="../charts/chart103.xml"/><Relationship Id="rId5" Type="http://schemas.openxmlformats.org/officeDocument/2006/relationships/chart" Target="../charts/chart102.xml"/><Relationship Id="rId4" Type="http://schemas.openxmlformats.org/officeDocument/2006/relationships/chart" Target="../charts/chart10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chart" Target="../charts/chart48.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8.xml"/><Relationship Id="rId7" Type="http://schemas.openxmlformats.org/officeDocument/2006/relationships/chart" Target="../charts/chart62.xml"/><Relationship Id="rId2" Type="http://schemas.openxmlformats.org/officeDocument/2006/relationships/chart" Target="../charts/chart57.xml"/><Relationship Id="rId1" Type="http://schemas.openxmlformats.org/officeDocument/2006/relationships/chart" Target="../charts/chart56.xml"/><Relationship Id="rId6" Type="http://schemas.openxmlformats.org/officeDocument/2006/relationships/chart" Target="../charts/chart61.xml"/><Relationship Id="rId5" Type="http://schemas.openxmlformats.org/officeDocument/2006/relationships/chart" Target="../charts/chart60.xml"/><Relationship Id="rId4" Type="http://schemas.openxmlformats.org/officeDocument/2006/relationships/chart" Target="../charts/chart5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5.xml"/><Relationship Id="rId7" Type="http://schemas.openxmlformats.org/officeDocument/2006/relationships/chart" Target="../charts/chart69.xml"/><Relationship Id="rId2" Type="http://schemas.openxmlformats.org/officeDocument/2006/relationships/chart" Target="../charts/chart64.xml"/><Relationship Id="rId1" Type="http://schemas.openxmlformats.org/officeDocument/2006/relationships/chart" Target="../charts/chart63.xml"/><Relationship Id="rId6" Type="http://schemas.openxmlformats.org/officeDocument/2006/relationships/chart" Target="../charts/chart68.xml"/><Relationship Id="rId5" Type="http://schemas.openxmlformats.org/officeDocument/2006/relationships/chart" Target="../charts/chart67.xml"/><Relationship Id="rId4" Type="http://schemas.openxmlformats.org/officeDocument/2006/relationships/chart" Target="../charts/chart6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2.xml"/><Relationship Id="rId7" Type="http://schemas.openxmlformats.org/officeDocument/2006/relationships/chart" Target="../charts/chart76.xml"/><Relationship Id="rId2" Type="http://schemas.openxmlformats.org/officeDocument/2006/relationships/chart" Target="../charts/chart71.xml"/><Relationship Id="rId1" Type="http://schemas.openxmlformats.org/officeDocument/2006/relationships/chart" Target="../charts/chart70.xml"/><Relationship Id="rId6" Type="http://schemas.openxmlformats.org/officeDocument/2006/relationships/chart" Target="../charts/chart75.xml"/><Relationship Id="rId5" Type="http://schemas.openxmlformats.org/officeDocument/2006/relationships/chart" Target="../charts/chart74.xml"/><Relationship Id="rId4" Type="http://schemas.openxmlformats.org/officeDocument/2006/relationships/chart" Target="../charts/chart7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9.xml"/><Relationship Id="rId7" Type="http://schemas.openxmlformats.org/officeDocument/2006/relationships/chart" Target="../charts/chart83.xml"/><Relationship Id="rId2" Type="http://schemas.openxmlformats.org/officeDocument/2006/relationships/chart" Target="../charts/chart78.xml"/><Relationship Id="rId1" Type="http://schemas.openxmlformats.org/officeDocument/2006/relationships/chart" Target="../charts/chart77.xml"/><Relationship Id="rId6" Type="http://schemas.openxmlformats.org/officeDocument/2006/relationships/chart" Target="../charts/chart82.xml"/><Relationship Id="rId5" Type="http://schemas.openxmlformats.org/officeDocument/2006/relationships/chart" Target="../charts/chart81.xml"/><Relationship Id="rId4" Type="http://schemas.openxmlformats.org/officeDocument/2006/relationships/chart" Target="../charts/chart8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6.xml"/><Relationship Id="rId7" Type="http://schemas.openxmlformats.org/officeDocument/2006/relationships/chart" Target="../charts/chart90.xml"/><Relationship Id="rId2" Type="http://schemas.openxmlformats.org/officeDocument/2006/relationships/chart" Target="../charts/chart85.xml"/><Relationship Id="rId1" Type="http://schemas.openxmlformats.org/officeDocument/2006/relationships/chart" Target="../charts/chart84.xml"/><Relationship Id="rId6" Type="http://schemas.openxmlformats.org/officeDocument/2006/relationships/chart" Target="../charts/chart89.xml"/><Relationship Id="rId5" Type="http://schemas.openxmlformats.org/officeDocument/2006/relationships/chart" Target="../charts/chart88.xml"/><Relationship Id="rId4" Type="http://schemas.openxmlformats.org/officeDocument/2006/relationships/chart" Target="../charts/chart87.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0</xdr:colOff>
      <xdr:row>21</xdr:row>
      <xdr:rowOff>0</xdr:rowOff>
    </xdr:to>
    <xdr:graphicFrame macro="">
      <xdr:nvGraphicFramePr>
        <xdr:cNvPr id="2" name="グラフ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2</xdr:row>
      <xdr:rowOff>0</xdr:rowOff>
    </xdr:from>
    <xdr:to>
      <xdr:col>34</xdr:col>
      <xdr:colOff>0</xdr:colOff>
      <xdr:row>21</xdr:row>
      <xdr:rowOff>0</xdr:rowOff>
    </xdr:to>
    <xdr:graphicFrame macro="">
      <xdr:nvGraphicFramePr>
        <xdr:cNvPr id="10" name="グラフ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44</xdr:row>
      <xdr:rowOff>0</xdr:rowOff>
    </xdr:from>
    <xdr:to>
      <xdr:col>30</xdr:col>
      <xdr:colOff>0</xdr:colOff>
      <xdr:row>60</xdr:row>
      <xdr:rowOff>1</xdr:rowOff>
    </xdr:to>
    <xdr:graphicFrame macro="">
      <xdr:nvGraphicFramePr>
        <xdr:cNvPr id="11" name="グラフ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23</xdr:row>
      <xdr:rowOff>0</xdr:rowOff>
    </xdr:from>
    <xdr:to>
      <xdr:col>34</xdr:col>
      <xdr:colOff>0</xdr:colOff>
      <xdr:row>42</xdr:row>
      <xdr:rowOff>0</xdr:rowOff>
    </xdr:to>
    <xdr:graphicFrame macro="">
      <xdr:nvGraphicFramePr>
        <xdr:cNvPr id="17" name="グラフ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44</xdr:row>
      <xdr:rowOff>0</xdr:rowOff>
    </xdr:from>
    <xdr:to>
      <xdr:col>40</xdr:col>
      <xdr:colOff>1</xdr:colOff>
      <xdr:row>60</xdr:row>
      <xdr:rowOff>1</xdr:rowOff>
    </xdr:to>
    <xdr:graphicFrame macro="">
      <xdr:nvGraphicFramePr>
        <xdr:cNvPr id="18" name="グラフ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62</xdr:row>
      <xdr:rowOff>0</xdr:rowOff>
    </xdr:from>
    <xdr:to>
      <xdr:col>30</xdr:col>
      <xdr:colOff>0</xdr:colOff>
      <xdr:row>78</xdr:row>
      <xdr:rowOff>1</xdr:rowOff>
    </xdr:to>
    <xdr:graphicFrame macro="">
      <xdr:nvGraphicFramePr>
        <xdr:cNvPr id="7" name="グラフ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62</xdr:row>
      <xdr:rowOff>0</xdr:rowOff>
    </xdr:from>
    <xdr:to>
      <xdr:col>40</xdr:col>
      <xdr:colOff>1</xdr:colOff>
      <xdr:row>78</xdr:row>
      <xdr:rowOff>1</xdr:rowOff>
    </xdr:to>
    <xdr:graphicFrame macro="">
      <xdr:nvGraphicFramePr>
        <xdr:cNvPr id="9" name="グラフ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80</xdr:row>
      <xdr:rowOff>0</xdr:rowOff>
    </xdr:from>
    <xdr:to>
      <xdr:col>30</xdr:col>
      <xdr:colOff>0</xdr:colOff>
      <xdr:row>96</xdr:row>
      <xdr:rowOff>1</xdr:rowOff>
    </xdr:to>
    <xdr:graphicFrame macro="">
      <xdr:nvGraphicFramePr>
        <xdr:cNvPr id="12" name="グラフ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0</xdr:colOff>
      <xdr:row>80</xdr:row>
      <xdr:rowOff>0</xdr:rowOff>
    </xdr:from>
    <xdr:to>
      <xdr:col>40</xdr:col>
      <xdr:colOff>1</xdr:colOff>
      <xdr:row>96</xdr:row>
      <xdr:rowOff>1</xdr:rowOff>
    </xdr:to>
    <xdr:graphicFrame macro="">
      <xdr:nvGraphicFramePr>
        <xdr:cNvPr id="13" name="グラフ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98</xdr:row>
      <xdr:rowOff>0</xdr:rowOff>
    </xdr:from>
    <xdr:to>
      <xdr:col>30</xdr:col>
      <xdr:colOff>0</xdr:colOff>
      <xdr:row>114</xdr:row>
      <xdr:rowOff>2</xdr:rowOff>
    </xdr:to>
    <xdr:graphicFrame macro="">
      <xdr:nvGraphicFramePr>
        <xdr:cNvPr id="14" name="グラフ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0</xdr:colOff>
      <xdr:row>98</xdr:row>
      <xdr:rowOff>0</xdr:rowOff>
    </xdr:from>
    <xdr:to>
      <xdr:col>40</xdr:col>
      <xdr:colOff>1</xdr:colOff>
      <xdr:row>114</xdr:row>
      <xdr:rowOff>2</xdr:rowOff>
    </xdr:to>
    <xdr:graphicFrame macro="">
      <xdr:nvGraphicFramePr>
        <xdr:cNvPr id="15" name="グラフ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0</xdr:colOff>
      <xdr:row>116</xdr:row>
      <xdr:rowOff>0</xdr:rowOff>
    </xdr:from>
    <xdr:to>
      <xdr:col>30</xdr:col>
      <xdr:colOff>0</xdr:colOff>
      <xdr:row>132</xdr:row>
      <xdr:rowOff>1</xdr:rowOff>
    </xdr:to>
    <xdr:graphicFrame macro="">
      <xdr:nvGraphicFramePr>
        <xdr:cNvPr id="16" name="グラフ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31</xdr:col>
      <xdr:colOff>0</xdr:colOff>
      <xdr:row>116</xdr:row>
      <xdr:rowOff>0</xdr:rowOff>
    </xdr:from>
    <xdr:to>
      <xdr:col>40</xdr:col>
      <xdr:colOff>1</xdr:colOff>
      <xdr:row>132</xdr:row>
      <xdr:rowOff>1</xdr:rowOff>
    </xdr:to>
    <xdr:graphicFrame macro="">
      <xdr:nvGraphicFramePr>
        <xdr:cNvPr id="19" name="グラフ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0</xdr:colOff>
      <xdr:row>134</xdr:row>
      <xdr:rowOff>0</xdr:rowOff>
    </xdr:from>
    <xdr:to>
      <xdr:col>30</xdr:col>
      <xdr:colOff>0</xdr:colOff>
      <xdr:row>150</xdr:row>
      <xdr:rowOff>1</xdr:rowOff>
    </xdr:to>
    <xdr:graphicFrame macro="">
      <xdr:nvGraphicFramePr>
        <xdr:cNvPr id="20" name="グラフ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0</xdr:colOff>
      <xdr:row>134</xdr:row>
      <xdr:rowOff>0</xdr:rowOff>
    </xdr:from>
    <xdr:to>
      <xdr:col>40</xdr:col>
      <xdr:colOff>1</xdr:colOff>
      <xdr:row>150</xdr:row>
      <xdr:rowOff>1</xdr:rowOff>
    </xdr:to>
    <xdr:graphicFrame macro="">
      <xdr:nvGraphicFramePr>
        <xdr:cNvPr id="21" name="グラフ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23</xdr:row>
      <xdr:rowOff>0</xdr:rowOff>
    </xdr:from>
    <xdr:to>
      <xdr:col>10</xdr:col>
      <xdr:colOff>0</xdr:colOff>
      <xdr:row>42</xdr:row>
      <xdr:rowOff>0</xdr:rowOff>
    </xdr:to>
    <xdr:graphicFrame macro="">
      <xdr:nvGraphicFramePr>
        <xdr:cNvPr id="22" name="グラフ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44</xdr:row>
      <xdr:rowOff>0</xdr:rowOff>
    </xdr:from>
    <xdr:to>
      <xdr:col>10</xdr:col>
      <xdr:colOff>0</xdr:colOff>
      <xdr:row>63</xdr:row>
      <xdr:rowOff>0</xdr:rowOff>
    </xdr:to>
    <xdr:graphicFrame macro="">
      <xdr:nvGraphicFramePr>
        <xdr:cNvPr id="24" name="グラフ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65</xdr:row>
      <xdr:rowOff>0</xdr:rowOff>
    </xdr:from>
    <xdr:to>
      <xdr:col>10</xdr:col>
      <xdr:colOff>0</xdr:colOff>
      <xdr:row>84</xdr:row>
      <xdr:rowOff>0</xdr:rowOff>
    </xdr:to>
    <xdr:graphicFrame macro="">
      <xdr:nvGraphicFramePr>
        <xdr:cNvPr id="25" name="グラフ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86</xdr:row>
      <xdr:rowOff>0</xdr:rowOff>
    </xdr:from>
    <xdr:to>
      <xdr:col>10</xdr:col>
      <xdr:colOff>0</xdr:colOff>
      <xdr:row>105</xdr:row>
      <xdr:rowOff>0</xdr:rowOff>
    </xdr:to>
    <xdr:graphicFrame macro="">
      <xdr:nvGraphicFramePr>
        <xdr:cNvPr id="26" name="グラフ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128</xdr:row>
      <xdr:rowOff>0</xdr:rowOff>
    </xdr:from>
    <xdr:to>
      <xdr:col>10</xdr:col>
      <xdr:colOff>0</xdr:colOff>
      <xdr:row>147</xdr:row>
      <xdr:rowOff>0</xdr:rowOff>
    </xdr:to>
    <xdr:graphicFrame macro="">
      <xdr:nvGraphicFramePr>
        <xdr:cNvPr id="27" name="グラフ 26">
          <a:extLst>
            <a:ext uri="{FF2B5EF4-FFF2-40B4-BE49-F238E27FC236}">
              <a16:creationId xmlns:a16="http://schemas.microsoft.com/office/drawing/2014/main" id="{00000000-0008-0000-00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149</xdr:row>
      <xdr:rowOff>0</xdr:rowOff>
    </xdr:from>
    <xdr:to>
      <xdr:col>10</xdr:col>
      <xdr:colOff>0</xdr:colOff>
      <xdr:row>168</xdr:row>
      <xdr:rowOff>0</xdr:rowOff>
    </xdr:to>
    <xdr:graphicFrame macro="">
      <xdr:nvGraphicFramePr>
        <xdr:cNvPr id="28" name="グラフ 27">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170</xdr:row>
      <xdr:rowOff>0</xdr:rowOff>
    </xdr:from>
    <xdr:to>
      <xdr:col>10</xdr:col>
      <xdr:colOff>0</xdr:colOff>
      <xdr:row>189</xdr:row>
      <xdr:rowOff>0</xdr:rowOff>
    </xdr:to>
    <xdr:graphicFrame macro="">
      <xdr:nvGraphicFramePr>
        <xdr:cNvPr id="29" name="グラフ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191</xdr:row>
      <xdr:rowOff>0</xdr:rowOff>
    </xdr:from>
    <xdr:to>
      <xdr:col>10</xdr:col>
      <xdr:colOff>0</xdr:colOff>
      <xdr:row>210</xdr:row>
      <xdr:rowOff>0</xdr:rowOff>
    </xdr:to>
    <xdr:graphicFrame macro="">
      <xdr:nvGraphicFramePr>
        <xdr:cNvPr id="30" name="グラフ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212</xdr:row>
      <xdr:rowOff>0</xdr:rowOff>
    </xdr:from>
    <xdr:to>
      <xdr:col>10</xdr:col>
      <xdr:colOff>0</xdr:colOff>
      <xdr:row>230</xdr:row>
      <xdr:rowOff>179293</xdr:rowOff>
    </xdr:to>
    <xdr:graphicFrame macro="">
      <xdr:nvGraphicFramePr>
        <xdr:cNvPr id="31" name="グラフ 30">
          <a:extLst>
            <a:ext uri="{FF2B5EF4-FFF2-40B4-BE49-F238E27FC236}">
              <a16:creationId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233</xdr:row>
      <xdr:rowOff>0</xdr:rowOff>
    </xdr:from>
    <xdr:to>
      <xdr:col>10</xdr:col>
      <xdr:colOff>0</xdr:colOff>
      <xdr:row>252</xdr:row>
      <xdr:rowOff>0</xdr:rowOff>
    </xdr:to>
    <xdr:graphicFrame macro="">
      <xdr:nvGraphicFramePr>
        <xdr:cNvPr id="32" name="グラフ 31">
          <a:extLst>
            <a:ext uri="{FF2B5EF4-FFF2-40B4-BE49-F238E27FC236}">
              <a16:creationId xmlns:a16="http://schemas.microsoft.com/office/drawing/2014/main" id="{00000000-0008-0000-00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254</xdr:row>
      <xdr:rowOff>0</xdr:rowOff>
    </xdr:from>
    <xdr:to>
      <xdr:col>10</xdr:col>
      <xdr:colOff>0</xdr:colOff>
      <xdr:row>272</xdr:row>
      <xdr:rowOff>179293</xdr:rowOff>
    </xdr:to>
    <xdr:graphicFrame macro="">
      <xdr:nvGraphicFramePr>
        <xdr:cNvPr id="34" name="グラフ 33">
          <a:extLst>
            <a:ext uri="{FF2B5EF4-FFF2-40B4-BE49-F238E27FC236}">
              <a16:creationId xmlns:a16="http://schemas.microsoft.com/office/drawing/2014/main" id="{00000000-0008-0000-00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0</xdr:colOff>
      <xdr:row>2</xdr:row>
      <xdr:rowOff>0</xdr:rowOff>
    </xdr:from>
    <xdr:to>
      <xdr:col>19</xdr:col>
      <xdr:colOff>644337</xdr:colOff>
      <xdr:row>21</xdr:row>
      <xdr:rowOff>0</xdr:rowOff>
    </xdr:to>
    <xdr:graphicFrame macro="">
      <xdr:nvGraphicFramePr>
        <xdr:cNvPr id="35" name="グラフ 34">
          <a:extLst>
            <a:ext uri="{FF2B5EF4-FFF2-40B4-BE49-F238E27FC236}">
              <a16:creationId xmlns:a16="http://schemas.microsoft.com/office/drawing/2014/main" id="{00000000-0008-0000-00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0</xdr:colOff>
      <xdr:row>23</xdr:row>
      <xdr:rowOff>0</xdr:rowOff>
    </xdr:from>
    <xdr:to>
      <xdr:col>19</xdr:col>
      <xdr:colOff>644337</xdr:colOff>
      <xdr:row>42</xdr:row>
      <xdr:rowOff>0</xdr:rowOff>
    </xdr:to>
    <xdr:graphicFrame macro="">
      <xdr:nvGraphicFramePr>
        <xdr:cNvPr id="36" name="グラフ 35">
          <a:extLst>
            <a:ext uri="{FF2B5EF4-FFF2-40B4-BE49-F238E27FC236}">
              <a16:creationId xmlns:a16="http://schemas.microsoft.com/office/drawing/2014/main" id="{00000000-0008-0000-00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0</xdr:colOff>
      <xdr:row>44</xdr:row>
      <xdr:rowOff>0</xdr:rowOff>
    </xdr:from>
    <xdr:to>
      <xdr:col>19</xdr:col>
      <xdr:colOff>644337</xdr:colOff>
      <xdr:row>63</xdr:row>
      <xdr:rowOff>0</xdr:rowOff>
    </xdr:to>
    <xdr:graphicFrame macro="">
      <xdr:nvGraphicFramePr>
        <xdr:cNvPr id="37" name="グラフ 36">
          <a:extLst>
            <a:ext uri="{FF2B5EF4-FFF2-40B4-BE49-F238E27FC236}">
              <a16:creationId xmlns:a16="http://schemas.microsoft.com/office/drawing/2014/main" id="{00000000-0008-0000-00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1</xdr:colOff>
      <xdr:row>65</xdr:row>
      <xdr:rowOff>0</xdr:rowOff>
    </xdr:from>
    <xdr:to>
      <xdr:col>20</xdr:col>
      <xdr:colOff>0</xdr:colOff>
      <xdr:row>84</xdr:row>
      <xdr:rowOff>0</xdr:rowOff>
    </xdr:to>
    <xdr:graphicFrame macro="">
      <xdr:nvGraphicFramePr>
        <xdr:cNvPr id="38" name="グラフ 37">
          <a:extLst>
            <a:ext uri="{FF2B5EF4-FFF2-40B4-BE49-F238E27FC236}">
              <a16:creationId xmlns:a16="http://schemas.microsoft.com/office/drawing/2014/main" id="{00000000-0008-0000-00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11</xdr:col>
      <xdr:colOff>0</xdr:colOff>
      <xdr:row>170</xdr:row>
      <xdr:rowOff>0</xdr:rowOff>
    </xdr:from>
    <xdr:to>
      <xdr:col>19</xdr:col>
      <xdr:colOff>644337</xdr:colOff>
      <xdr:row>189</xdr:row>
      <xdr:rowOff>0</xdr:rowOff>
    </xdr:to>
    <xdr:graphicFrame macro="">
      <xdr:nvGraphicFramePr>
        <xdr:cNvPr id="39" name="グラフ 38">
          <a:extLst>
            <a:ext uri="{FF2B5EF4-FFF2-40B4-BE49-F238E27FC236}">
              <a16:creationId xmlns:a16="http://schemas.microsoft.com/office/drawing/2014/main" id="{00000000-0008-0000-00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107</xdr:row>
      <xdr:rowOff>0</xdr:rowOff>
    </xdr:from>
    <xdr:to>
      <xdr:col>10</xdr:col>
      <xdr:colOff>0</xdr:colOff>
      <xdr:row>126</xdr:row>
      <xdr:rowOff>0</xdr:rowOff>
    </xdr:to>
    <xdr:graphicFrame macro="">
      <xdr:nvGraphicFramePr>
        <xdr:cNvPr id="40" name="グラフ 39">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0</xdr:colOff>
      <xdr:row>151</xdr:row>
      <xdr:rowOff>0</xdr:rowOff>
    </xdr:from>
    <xdr:to>
      <xdr:col>30</xdr:col>
      <xdr:colOff>0</xdr:colOff>
      <xdr:row>167</xdr:row>
      <xdr:rowOff>2</xdr:rowOff>
    </xdr:to>
    <xdr:graphicFrame macro="">
      <xdr:nvGraphicFramePr>
        <xdr:cNvPr id="41" name="グラフ 13">
          <a:extLst>
            <a:ext uri="{FF2B5EF4-FFF2-40B4-BE49-F238E27FC236}">
              <a16:creationId xmlns:a16="http://schemas.microsoft.com/office/drawing/2014/main" id="{A5031FE8-41ED-E74F-BECF-3635063A8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31</xdr:col>
      <xdr:colOff>0</xdr:colOff>
      <xdr:row>151</xdr:row>
      <xdr:rowOff>0</xdr:rowOff>
    </xdr:from>
    <xdr:to>
      <xdr:col>40</xdr:col>
      <xdr:colOff>1</xdr:colOff>
      <xdr:row>167</xdr:row>
      <xdr:rowOff>2</xdr:rowOff>
    </xdr:to>
    <xdr:graphicFrame macro="">
      <xdr:nvGraphicFramePr>
        <xdr:cNvPr id="42" name="グラフ 13">
          <a:extLst>
            <a:ext uri="{FF2B5EF4-FFF2-40B4-BE49-F238E27FC236}">
              <a16:creationId xmlns:a16="http://schemas.microsoft.com/office/drawing/2014/main" id="{B7190929-5928-0B44-8411-7F388DB00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41</xdr:row>
      <xdr:rowOff>0</xdr:rowOff>
    </xdr:from>
    <xdr:to>
      <xdr:col>8</xdr:col>
      <xdr:colOff>0</xdr:colOff>
      <xdr:row>57</xdr:row>
      <xdr:rowOff>1</xdr:rowOff>
    </xdr:to>
    <xdr:graphicFrame macro="">
      <xdr:nvGraphicFramePr>
        <xdr:cNvPr id="2" name="グラフ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41</xdr:row>
      <xdr:rowOff>0</xdr:rowOff>
    </xdr:from>
    <xdr:to>
      <xdr:col>24</xdr:col>
      <xdr:colOff>0</xdr:colOff>
      <xdr:row>57</xdr:row>
      <xdr:rowOff>1</xdr:rowOff>
    </xdr:to>
    <xdr:graphicFrame macro="">
      <xdr:nvGraphicFramePr>
        <xdr:cNvPr id="3" name="グラフ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41</xdr:row>
      <xdr:rowOff>2381</xdr:rowOff>
    </xdr:from>
    <xdr:to>
      <xdr:col>16</xdr:col>
      <xdr:colOff>0</xdr:colOff>
      <xdr:row>57</xdr:row>
      <xdr:rowOff>0</xdr:rowOff>
    </xdr:to>
    <xdr:graphicFrame macro="">
      <xdr:nvGraphicFramePr>
        <xdr:cNvPr id="4" name="グラフ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24</xdr:row>
      <xdr:rowOff>0</xdr:rowOff>
    </xdr:from>
    <xdr:to>
      <xdr:col>8</xdr:col>
      <xdr:colOff>0</xdr:colOff>
      <xdr:row>40</xdr:row>
      <xdr:rowOff>1</xdr:rowOff>
    </xdr:to>
    <xdr:graphicFrame macro="">
      <xdr:nvGraphicFramePr>
        <xdr:cNvPr id="5" name="グラフ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24</xdr:row>
      <xdr:rowOff>0</xdr:rowOff>
    </xdr:from>
    <xdr:to>
      <xdr:col>16</xdr:col>
      <xdr:colOff>0</xdr:colOff>
      <xdr:row>40</xdr:row>
      <xdr:rowOff>1</xdr:rowOff>
    </xdr:to>
    <xdr:graphicFrame macro="">
      <xdr:nvGraphicFramePr>
        <xdr:cNvPr id="6" name="グラフ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24</xdr:row>
      <xdr:rowOff>0</xdr:rowOff>
    </xdr:from>
    <xdr:to>
      <xdr:col>24</xdr:col>
      <xdr:colOff>0</xdr:colOff>
      <xdr:row>40</xdr:row>
      <xdr:rowOff>1</xdr:rowOff>
    </xdr:to>
    <xdr:graphicFrame macro="">
      <xdr:nvGraphicFramePr>
        <xdr:cNvPr id="7" name="グラフ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58</xdr:row>
      <xdr:rowOff>0</xdr:rowOff>
    </xdr:from>
    <xdr:to>
      <xdr:col>8</xdr:col>
      <xdr:colOff>0</xdr:colOff>
      <xdr:row>74</xdr:row>
      <xdr:rowOff>1</xdr:rowOff>
    </xdr:to>
    <xdr:graphicFrame macro="">
      <xdr:nvGraphicFramePr>
        <xdr:cNvPr id="8" name="グラフ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293689</xdr:colOff>
      <xdr:row>12</xdr:row>
      <xdr:rowOff>111123</xdr:rowOff>
    </xdr:from>
    <xdr:to>
      <xdr:col>28</xdr:col>
      <xdr:colOff>611189</xdr:colOff>
      <xdr:row>25</xdr:row>
      <xdr:rowOff>134936</xdr:rowOff>
    </xdr:to>
    <xdr:sp macro="" textlink="">
      <xdr:nvSpPr>
        <xdr:cNvPr id="9" name="吹き出し: 四角形 8">
          <a:extLst>
            <a:ext uri="{FF2B5EF4-FFF2-40B4-BE49-F238E27FC236}">
              <a16:creationId xmlns:a16="http://schemas.microsoft.com/office/drawing/2014/main" id="{00000000-0008-0000-0900-000009000000}"/>
            </a:ext>
          </a:extLst>
        </xdr:cNvPr>
        <xdr:cNvSpPr/>
      </xdr:nvSpPr>
      <xdr:spPr>
        <a:xfrm>
          <a:off x="13716002" y="2436811"/>
          <a:ext cx="4706937" cy="1071563"/>
        </a:xfrm>
        <a:prstGeom prst="wedgeRectCallout">
          <a:avLst>
            <a:gd name="adj1" fmla="val -54220"/>
            <a:gd name="adj2" fmla="val -184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1100"/>
            <a:t>SHs140-c</a:t>
          </a:r>
          <a:r>
            <a:rPr kumimoji="1" lang="ja-JP" altLang="en-US" sz="1100"/>
            <a:t>　熱源変流量のテストケースでは、</a:t>
          </a:r>
          <a:r>
            <a:rPr kumimoji="1" lang="en-US" altLang="ja-JP" sz="1100"/>
            <a:t>BEST</a:t>
          </a:r>
          <a:r>
            <a:rPr kumimoji="1" lang="ja-JP" altLang="en-US" sz="1100"/>
            <a:t>の</a:t>
          </a:r>
          <a:r>
            <a:rPr kumimoji="1" lang="en-US" altLang="ja-JP" sz="1100"/>
            <a:t>HP</a:t>
          </a:r>
          <a:r>
            <a:rPr kumimoji="1" lang="ja-JP" altLang="en-US" sz="1100"/>
            <a:t>チラー</a:t>
          </a:r>
          <a:r>
            <a:rPr kumimoji="1" lang="en-US" altLang="ja-JP" sz="1100"/>
            <a:t>Scroll</a:t>
          </a:r>
          <a:r>
            <a:rPr kumimoji="1" lang="ja-JP" altLang="en-US" sz="1100"/>
            <a:t>の特性で冷温水の運転可能な下限流量が定格流量の</a:t>
          </a:r>
          <a:r>
            <a:rPr kumimoji="1" lang="en-US" altLang="ja-JP" sz="1100"/>
            <a:t>87</a:t>
          </a:r>
          <a:r>
            <a:rPr kumimoji="1" lang="ja-JP" altLang="en-US" sz="1100"/>
            <a:t>％であるため、テスト条件の下限流量を</a:t>
          </a:r>
          <a:r>
            <a:rPr kumimoji="1" lang="en-US" altLang="ja-JP" sz="1100"/>
            <a:t>50%</a:t>
          </a:r>
          <a:r>
            <a:rPr kumimoji="1" lang="ja-JP" altLang="en-US" sz="1100"/>
            <a:t>として計算すると計算エラーとなる。ここでは、下限流量を</a:t>
          </a:r>
          <a:r>
            <a:rPr kumimoji="1" lang="en-US" altLang="ja-JP" sz="1100"/>
            <a:t>BEST</a:t>
          </a:r>
          <a:r>
            <a:rPr kumimoji="1" lang="ja-JP" altLang="en-US" sz="1100"/>
            <a:t>の</a:t>
          </a:r>
          <a:r>
            <a:rPr kumimoji="1" lang="en-US" altLang="ja-JP" sz="1100">
              <a:solidFill>
                <a:schemeClr val="dk1"/>
              </a:solidFill>
              <a:effectLst/>
              <a:latin typeface="+mn-lt"/>
              <a:ea typeface="+mn-ea"/>
              <a:cs typeface="+mn-cs"/>
            </a:rPr>
            <a:t>HP</a:t>
          </a:r>
          <a:r>
            <a:rPr kumimoji="1" lang="ja-JP" altLang="ja-JP" sz="1100">
              <a:solidFill>
                <a:schemeClr val="dk1"/>
              </a:solidFill>
              <a:effectLst/>
              <a:latin typeface="+mn-lt"/>
              <a:ea typeface="+mn-ea"/>
              <a:cs typeface="+mn-cs"/>
            </a:rPr>
            <a:t>チラー</a:t>
          </a:r>
          <a:r>
            <a:rPr kumimoji="1" lang="en-US" altLang="ja-JP" sz="1100">
              <a:solidFill>
                <a:schemeClr val="dk1"/>
              </a:solidFill>
              <a:effectLst/>
              <a:latin typeface="+mn-lt"/>
              <a:ea typeface="+mn-ea"/>
              <a:cs typeface="+mn-cs"/>
            </a:rPr>
            <a:t>Scroll</a:t>
          </a:r>
          <a:r>
            <a:rPr kumimoji="1" lang="ja-JP" altLang="ja-JP" sz="1100">
              <a:solidFill>
                <a:schemeClr val="dk1"/>
              </a:solidFill>
              <a:effectLst/>
              <a:latin typeface="+mn-lt"/>
              <a:ea typeface="+mn-ea"/>
              <a:cs typeface="+mn-cs"/>
            </a:rPr>
            <a:t>の</a:t>
          </a:r>
          <a:r>
            <a:rPr kumimoji="1" lang="ja-JP" altLang="en-US" sz="1100"/>
            <a:t>機器特性の下限</a:t>
          </a:r>
          <a:r>
            <a:rPr kumimoji="1" lang="en-US" altLang="ja-JP" sz="1100"/>
            <a:t>87</a:t>
          </a:r>
          <a:r>
            <a:rPr kumimoji="1" lang="ja-JP" altLang="en-US" sz="1100"/>
            <a:t>％として計算しているため、他のプログラムの計算結果と傾向が異なるものがある。（</a:t>
          </a:r>
          <a:r>
            <a:rPr kumimoji="1" lang="en-US" altLang="ja-JP" sz="1100"/>
            <a:t>2021.12.10</a:t>
          </a:r>
          <a:r>
            <a:rPr kumimoji="1" lang="ja-JP" altLang="en-US" sz="1100"/>
            <a:t>　二宮）</a:t>
          </a:r>
        </a:p>
      </xdr:txBody>
    </xdr:sp>
    <xdr:clientData/>
  </xdr:twoCellAnchor>
  <xdr:twoCellAnchor>
    <xdr:from>
      <xdr:col>21</xdr:col>
      <xdr:colOff>285749</xdr:colOff>
      <xdr:row>0</xdr:row>
      <xdr:rowOff>47625</xdr:rowOff>
    </xdr:from>
    <xdr:to>
      <xdr:col>28</xdr:col>
      <xdr:colOff>603249</xdr:colOff>
      <xdr:row>11</xdr:row>
      <xdr:rowOff>103187</xdr:rowOff>
    </xdr:to>
    <xdr:sp macro="" textlink="">
      <xdr:nvSpPr>
        <xdr:cNvPr id="11" name="吹き出し: 四角形 10">
          <a:extLst>
            <a:ext uri="{FF2B5EF4-FFF2-40B4-BE49-F238E27FC236}">
              <a16:creationId xmlns:a16="http://schemas.microsoft.com/office/drawing/2014/main" id="{00000000-0008-0000-0900-00000B000000}"/>
            </a:ext>
          </a:extLst>
        </xdr:cNvPr>
        <xdr:cNvSpPr/>
      </xdr:nvSpPr>
      <xdr:spPr>
        <a:xfrm>
          <a:off x="13708062" y="47625"/>
          <a:ext cx="4706937" cy="2206625"/>
        </a:xfrm>
        <a:prstGeom prst="wedgeRectCallout">
          <a:avLst>
            <a:gd name="adj1" fmla="val -54558"/>
            <a:gd name="adj2" fmla="val 5747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1100">
              <a:solidFill>
                <a:srgbClr val="FF0000"/>
              </a:solidFill>
            </a:rPr>
            <a:t>SHs112-c</a:t>
          </a:r>
          <a:r>
            <a:rPr kumimoji="1" lang="ja-JP" altLang="en-US" sz="1100">
              <a:solidFill>
                <a:srgbClr val="FF0000"/>
              </a:solidFill>
            </a:rPr>
            <a:t>　冷水流量が</a:t>
          </a:r>
          <a:r>
            <a:rPr kumimoji="1" lang="en-US" altLang="ja-JP" sz="1100">
              <a:solidFill>
                <a:srgbClr val="FF0000"/>
              </a:solidFill>
            </a:rPr>
            <a:t>50</a:t>
          </a:r>
          <a:r>
            <a:rPr kumimoji="1" lang="ja-JP" altLang="en-US" sz="1100">
              <a:solidFill>
                <a:srgbClr val="FF0000"/>
              </a:solidFill>
            </a:rPr>
            <a:t>％、温度差が</a:t>
          </a:r>
          <a:r>
            <a:rPr kumimoji="1" lang="en-US" altLang="ja-JP" sz="1100">
              <a:solidFill>
                <a:srgbClr val="FF0000"/>
              </a:solidFill>
            </a:rPr>
            <a:t>3K</a:t>
          </a:r>
          <a:r>
            <a:rPr kumimoji="1" lang="ja-JP" altLang="en-US" sz="1100">
              <a:solidFill>
                <a:srgbClr val="FF0000"/>
              </a:solidFill>
            </a:rPr>
            <a:t>であるので負荷は</a:t>
          </a:r>
          <a:r>
            <a:rPr kumimoji="1" lang="en-US" altLang="ja-JP" sz="1100">
              <a:solidFill>
                <a:srgbClr val="FF0000"/>
              </a:solidFill>
            </a:rPr>
            <a:t>338.1kW</a:t>
          </a:r>
          <a:r>
            <a:rPr kumimoji="1" lang="ja-JP" altLang="en-US" sz="1100">
              <a:solidFill>
                <a:srgbClr val="FF0000"/>
              </a:solidFill>
            </a:rPr>
            <a:t>となる。定格の温度差</a:t>
          </a:r>
          <a:r>
            <a:rPr kumimoji="1" lang="en-US" altLang="ja-JP" sz="1100">
              <a:solidFill>
                <a:srgbClr val="FF0000"/>
              </a:solidFill>
            </a:rPr>
            <a:t>5K</a:t>
          </a:r>
          <a:r>
            <a:rPr kumimoji="1" lang="ja-JP" altLang="en-US" sz="1100">
              <a:solidFill>
                <a:srgbClr val="FF0000"/>
              </a:solidFill>
            </a:rPr>
            <a:t>に対して</a:t>
          </a:r>
          <a:r>
            <a:rPr kumimoji="1" lang="en-US" altLang="ja-JP" sz="1100">
              <a:solidFill>
                <a:srgbClr val="FF0000"/>
              </a:solidFill>
            </a:rPr>
            <a:t>3K</a:t>
          </a:r>
          <a:r>
            <a:rPr kumimoji="1" lang="ja-JP" altLang="en-US" sz="1100">
              <a:solidFill>
                <a:srgbClr val="FF0000"/>
              </a:solidFill>
            </a:rPr>
            <a:t>のため熱源の最大能力は</a:t>
          </a:r>
          <a:r>
            <a:rPr kumimoji="1" lang="en-US" altLang="ja-JP" sz="1100">
              <a:solidFill>
                <a:srgbClr val="FF0000"/>
              </a:solidFill>
            </a:rPr>
            <a:t>60</a:t>
          </a:r>
          <a:r>
            <a:rPr kumimoji="1" lang="ja-JP" altLang="en-US" sz="1100">
              <a:solidFill>
                <a:srgbClr val="FF0000"/>
              </a:solidFill>
            </a:rPr>
            <a:t>％となり各熱源の最大能力は</a:t>
          </a:r>
          <a:r>
            <a:rPr kumimoji="1" lang="en-US" altLang="ja-JP" sz="1100">
              <a:solidFill>
                <a:srgbClr val="FF0000"/>
              </a:solidFill>
            </a:rPr>
            <a:t>HP1=180kW</a:t>
          </a:r>
          <a:r>
            <a:rPr kumimoji="1" lang="ja-JP" altLang="en-US" sz="1100">
              <a:solidFill>
                <a:srgbClr val="FF0000"/>
              </a:solidFill>
            </a:rPr>
            <a:t>（</a:t>
          </a:r>
          <a:r>
            <a:rPr kumimoji="1" lang="en-US" altLang="ja-JP" sz="1100">
              <a:solidFill>
                <a:srgbClr val="FF0000"/>
              </a:solidFill>
            </a:rPr>
            <a:t>300kW</a:t>
          </a:r>
          <a:r>
            <a:rPr kumimoji="1" lang="ja-JP" altLang="en-US" sz="1100">
              <a:solidFill>
                <a:srgbClr val="FF0000"/>
              </a:solidFill>
            </a:rPr>
            <a:t>）、</a:t>
          </a:r>
          <a:r>
            <a:rPr kumimoji="1" lang="en-US" altLang="ja-JP" sz="1100">
              <a:solidFill>
                <a:srgbClr val="FF0000"/>
              </a:solidFill>
            </a:rPr>
            <a:t>HP2</a:t>
          </a:r>
          <a:r>
            <a:rPr kumimoji="1" lang="ja-JP" altLang="en-US" sz="1100">
              <a:solidFill>
                <a:srgbClr val="FF0000"/>
              </a:solidFill>
            </a:rPr>
            <a:t>＝</a:t>
          </a:r>
          <a:r>
            <a:rPr kumimoji="1" lang="en-US" altLang="ja-JP" sz="1100">
              <a:solidFill>
                <a:srgbClr val="FF0000"/>
              </a:solidFill>
              <a:effectLst/>
              <a:latin typeface="+mn-lt"/>
              <a:ea typeface="+mn-ea"/>
              <a:cs typeface="+mn-cs"/>
            </a:rPr>
            <a:t>180kW</a:t>
          </a:r>
          <a:r>
            <a:rPr kumimoji="1" lang="ja-JP" altLang="ja-JP"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300kW</a:t>
          </a:r>
          <a:r>
            <a:rPr kumimoji="1" lang="ja-JP" altLang="ja-JP" sz="1100">
              <a:solidFill>
                <a:srgbClr val="FF0000"/>
              </a:solidFill>
              <a:effectLst/>
              <a:latin typeface="+mn-lt"/>
              <a:ea typeface="+mn-ea"/>
              <a:cs typeface="+mn-cs"/>
            </a:rPr>
            <a:t>）、</a:t>
          </a:r>
          <a:r>
            <a:rPr kumimoji="1" lang="ja-JP" altLang="en-US" sz="1100">
              <a:solidFill>
                <a:srgbClr val="FF0000"/>
              </a:solidFill>
              <a:effectLst/>
              <a:latin typeface="+mn-lt"/>
              <a:ea typeface="+mn-ea"/>
              <a:cs typeface="+mn-cs"/>
            </a:rPr>
            <a:t>吸収式＝</a:t>
          </a:r>
          <a:r>
            <a:rPr kumimoji="1" lang="en-US" altLang="ja-JP" sz="1100">
              <a:solidFill>
                <a:srgbClr val="FF0000"/>
              </a:solidFill>
              <a:effectLst/>
              <a:latin typeface="+mn-lt"/>
              <a:ea typeface="+mn-ea"/>
              <a:cs typeface="+mn-cs"/>
            </a:rPr>
            <a:t>316.2kW(527kW)</a:t>
          </a:r>
          <a:r>
            <a:rPr kumimoji="1" lang="ja-JP" altLang="en-US" sz="1100">
              <a:solidFill>
                <a:srgbClr val="FF0000"/>
              </a:solidFill>
              <a:effectLst/>
              <a:latin typeface="+mn-lt"/>
              <a:ea typeface="+mn-ea"/>
              <a:cs typeface="+mn-cs"/>
            </a:rPr>
            <a:t>となる。増減段の閾値</a:t>
          </a:r>
          <a:r>
            <a:rPr kumimoji="1" lang="en-US" altLang="ja-JP" sz="1100">
              <a:solidFill>
                <a:srgbClr val="FF0000"/>
              </a:solidFill>
              <a:effectLst/>
              <a:latin typeface="+mn-lt"/>
              <a:ea typeface="+mn-ea"/>
              <a:cs typeface="+mn-cs"/>
            </a:rPr>
            <a:t>=90</a:t>
          </a:r>
          <a:r>
            <a:rPr kumimoji="1" lang="ja-JP" altLang="en-US" sz="1100">
              <a:solidFill>
                <a:srgbClr val="FF0000"/>
              </a:solidFill>
              <a:effectLst/>
              <a:latin typeface="+mn-lt"/>
              <a:ea typeface="+mn-ea"/>
              <a:cs typeface="+mn-cs"/>
            </a:rPr>
            <a:t>％から吸収式の増段は</a:t>
          </a:r>
          <a:r>
            <a:rPr kumimoji="1" lang="en-US" altLang="ja-JP" sz="1100">
              <a:solidFill>
                <a:srgbClr val="FF0000"/>
              </a:solidFill>
              <a:effectLst/>
              <a:latin typeface="+mn-lt"/>
              <a:ea typeface="+mn-ea"/>
              <a:cs typeface="+mn-cs"/>
            </a:rPr>
            <a:t>180kW</a:t>
          </a:r>
          <a:r>
            <a:rPr kumimoji="1" lang="ja-JP" altLang="en-US"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180kW×0.9</a:t>
          </a:r>
          <a:r>
            <a:rPr kumimoji="1" lang="ja-JP" altLang="en-US"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342kW</a:t>
          </a:r>
          <a:r>
            <a:rPr kumimoji="1" lang="ja-JP" altLang="en-US" sz="1100">
              <a:solidFill>
                <a:srgbClr val="FF0000"/>
              </a:solidFill>
              <a:effectLst/>
              <a:latin typeface="+mn-lt"/>
              <a:ea typeface="+mn-ea"/>
              <a:cs typeface="+mn-cs"/>
            </a:rPr>
            <a:t>、減段は（</a:t>
          </a:r>
          <a:r>
            <a:rPr kumimoji="1" lang="en-US" altLang="ja-JP" sz="1100">
              <a:solidFill>
                <a:srgbClr val="FF0000"/>
              </a:solidFill>
              <a:effectLst/>
              <a:latin typeface="+mn-lt"/>
              <a:ea typeface="+mn-ea"/>
              <a:cs typeface="+mn-cs"/>
            </a:rPr>
            <a:t>180kW</a:t>
          </a:r>
          <a:r>
            <a:rPr kumimoji="1" lang="ja-JP" altLang="en-US"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180kW</a:t>
          </a:r>
          <a:r>
            <a:rPr kumimoji="1" lang="ja-JP" altLang="en-US"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×0.9</a:t>
          </a:r>
          <a:r>
            <a:rPr kumimoji="1" lang="ja-JP" altLang="en-US"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324kW</a:t>
          </a:r>
          <a:r>
            <a:rPr kumimoji="1" lang="ja-JP" altLang="en-US" sz="1100">
              <a:solidFill>
                <a:srgbClr val="FF0000"/>
              </a:solidFill>
              <a:effectLst/>
              <a:latin typeface="+mn-lt"/>
              <a:ea typeface="+mn-ea"/>
              <a:cs typeface="+mn-cs"/>
            </a:rPr>
            <a:t>となる。計算はヘッダ配管内の初期水温を</a:t>
          </a:r>
          <a:r>
            <a:rPr kumimoji="1" lang="en-US" altLang="ja-JP" sz="1100">
              <a:solidFill>
                <a:srgbClr val="FF0000"/>
              </a:solidFill>
              <a:effectLst/>
              <a:latin typeface="+mn-lt"/>
              <a:ea typeface="+mn-ea"/>
              <a:cs typeface="+mn-cs"/>
            </a:rPr>
            <a:t>15℃</a:t>
          </a:r>
          <a:r>
            <a:rPr kumimoji="1" lang="ja-JP" altLang="en-US" sz="1100">
              <a:solidFill>
                <a:srgbClr val="FF0000"/>
              </a:solidFill>
              <a:effectLst/>
              <a:latin typeface="+mn-lt"/>
              <a:ea typeface="+mn-ea"/>
              <a:cs typeface="+mn-cs"/>
            </a:rPr>
            <a:t>として計算しているため、計算開始時には</a:t>
          </a:r>
          <a:r>
            <a:rPr kumimoji="1" lang="en-US" altLang="ja-JP" sz="1100">
              <a:solidFill>
                <a:srgbClr val="FF0000"/>
              </a:solidFill>
              <a:effectLst/>
              <a:latin typeface="+mn-lt"/>
              <a:ea typeface="+mn-ea"/>
              <a:cs typeface="+mn-cs"/>
            </a:rPr>
            <a:t>3</a:t>
          </a:r>
          <a:r>
            <a:rPr kumimoji="1" lang="ja-JP" altLang="en-US" sz="1100">
              <a:solidFill>
                <a:srgbClr val="FF0000"/>
              </a:solidFill>
              <a:effectLst/>
              <a:latin typeface="+mn-lt"/>
              <a:ea typeface="+mn-ea"/>
              <a:cs typeface="+mn-cs"/>
            </a:rPr>
            <a:t>台運転となり、負荷が条件の</a:t>
          </a:r>
          <a:r>
            <a:rPr kumimoji="1" lang="en-US" altLang="ja-JP" sz="1100">
              <a:solidFill>
                <a:srgbClr val="FF0000"/>
              </a:solidFill>
              <a:effectLst/>
              <a:latin typeface="+mn-lt"/>
              <a:ea typeface="+mn-ea"/>
              <a:cs typeface="+mn-cs"/>
            </a:rPr>
            <a:t>338.1kW</a:t>
          </a:r>
          <a:r>
            <a:rPr kumimoji="1" lang="ja-JP" altLang="en-US" sz="1100">
              <a:solidFill>
                <a:srgbClr val="FF0000"/>
              </a:solidFill>
              <a:effectLst/>
              <a:latin typeface="+mn-lt"/>
              <a:ea typeface="+mn-ea"/>
              <a:cs typeface="+mn-cs"/>
            </a:rPr>
            <a:t>となっても減段閾値の</a:t>
          </a:r>
          <a:r>
            <a:rPr kumimoji="1" lang="en-US" altLang="ja-JP" sz="1100">
              <a:solidFill>
                <a:srgbClr val="FF0000"/>
              </a:solidFill>
              <a:effectLst/>
              <a:latin typeface="+mn-lt"/>
              <a:ea typeface="+mn-ea"/>
              <a:cs typeface="+mn-cs"/>
            </a:rPr>
            <a:t>324kW</a:t>
          </a:r>
          <a:r>
            <a:rPr kumimoji="1" lang="ja-JP" altLang="en-US" sz="1100">
              <a:solidFill>
                <a:srgbClr val="FF0000"/>
              </a:solidFill>
              <a:effectLst/>
              <a:latin typeface="+mn-lt"/>
              <a:ea typeface="+mn-ea"/>
              <a:cs typeface="+mn-cs"/>
            </a:rPr>
            <a:t>を超えているため</a:t>
          </a:r>
          <a:r>
            <a:rPr kumimoji="1" lang="en-US" altLang="ja-JP" sz="1100">
              <a:solidFill>
                <a:srgbClr val="FF0000"/>
              </a:solidFill>
              <a:effectLst/>
              <a:latin typeface="+mn-lt"/>
              <a:ea typeface="+mn-ea"/>
              <a:cs typeface="+mn-cs"/>
            </a:rPr>
            <a:t>3</a:t>
          </a:r>
          <a:r>
            <a:rPr kumimoji="1" lang="ja-JP" altLang="en-US" sz="1100">
              <a:solidFill>
                <a:srgbClr val="FF0000"/>
              </a:solidFill>
              <a:effectLst/>
              <a:latin typeface="+mn-lt"/>
              <a:ea typeface="+mn-ea"/>
              <a:cs typeface="+mn-cs"/>
            </a:rPr>
            <a:t>台運転を保っている。</a:t>
          </a:r>
          <a:r>
            <a:rPr kumimoji="1" lang="ja-JP" altLang="en-US" sz="1100">
              <a:solidFill>
                <a:srgbClr val="FF0000"/>
              </a:solidFill>
            </a:rPr>
            <a:t>他のプログラムの計算結果と傾向が異なるのは初期水温等の違いによる増減段の動作のためと思われる。なお、初期水温を</a:t>
          </a:r>
          <a:r>
            <a:rPr kumimoji="1" lang="en-US" altLang="ja-JP" sz="1100">
              <a:solidFill>
                <a:srgbClr val="FF0000"/>
              </a:solidFill>
            </a:rPr>
            <a:t>7℃</a:t>
          </a:r>
          <a:r>
            <a:rPr kumimoji="1" lang="ja-JP" altLang="en-US" sz="1100">
              <a:solidFill>
                <a:srgbClr val="FF0000"/>
              </a:solidFill>
            </a:rPr>
            <a:t>として冷水負荷がないところから計算を開始すると</a:t>
          </a:r>
          <a:r>
            <a:rPr kumimoji="1" lang="en-US" altLang="ja-JP" sz="1100">
              <a:solidFill>
                <a:srgbClr val="FF0000"/>
              </a:solidFill>
            </a:rPr>
            <a:t>HP</a:t>
          </a:r>
          <a:r>
            <a:rPr kumimoji="1" lang="ja-JP" altLang="en-US" sz="1100">
              <a:solidFill>
                <a:srgbClr val="FF0000"/>
              </a:solidFill>
            </a:rPr>
            <a:t>チラー</a:t>
          </a:r>
          <a:r>
            <a:rPr kumimoji="1" lang="en-US" altLang="ja-JP" sz="1100">
              <a:solidFill>
                <a:srgbClr val="FF0000"/>
              </a:solidFill>
            </a:rPr>
            <a:t>2</a:t>
          </a:r>
          <a:r>
            <a:rPr kumimoji="1" lang="ja-JP" altLang="en-US" sz="1100">
              <a:solidFill>
                <a:srgbClr val="FF0000"/>
              </a:solidFill>
            </a:rPr>
            <a:t>台運転となった。（</a:t>
          </a:r>
          <a:r>
            <a:rPr kumimoji="1" lang="en-US" altLang="ja-JP" sz="1100">
              <a:solidFill>
                <a:srgbClr val="FF0000"/>
              </a:solidFill>
            </a:rPr>
            <a:t>2022.1.7</a:t>
          </a:r>
          <a:r>
            <a:rPr kumimoji="1" lang="ja-JP" altLang="en-US" sz="1100">
              <a:solidFill>
                <a:srgbClr val="FF0000"/>
              </a:solidFill>
            </a:rPr>
            <a:t>　二宮）</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41</xdr:row>
      <xdr:rowOff>0</xdr:rowOff>
    </xdr:from>
    <xdr:to>
      <xdr:col>8</xdr:col>
      <xdr:colOff>0</xdr:colOff>
      <xdr:row>57</xdr:row>
      <xdr:rowOff>1</xdr:rowOff>
    </xdr:to>
    <xdr:graphicFrame macro="">
      <xdr:nvGraphicFramePr>
        <xdr:cNvPr id="2" name="グラフ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41</xdr:row>
      <xdr:rowOff>0</xdr:rowOff>
    </xdr:from>
    <xdr:to>
      <xdr:col>24</xdr:col>
      <xdr:colOff>0</xdr:colOff>
      <xdr:row>57</xdr:row>
      <xdr:rowOff>1</xdr:rowOff>
    </xdr:to>
    <xdr:graphicFrame macro="">
      <xdr:nvGraphicFramePr>
        <xdr:cNvPr id="3" name="グラフ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41</xdr:row>
      <xdr:rowOff>2381</xdr:rowOff>
    </xdr:from>
    <xdr:to>
      <xdr:col>16</xdr:col>
      <xdr:colOff>0</xdr:colOff>
      <xdr:row>57</xdr:row>
      <xdr:rowOff>0</xdr:rowOff>
    </xdr:to>
    <xdr:graphicFrame macro="">
      <xdr:nvGraphicFramePr>
        <xdr:cNvPr id="4" name="グラフ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24</xdr:row>
      <xdr:rowOff>0</xdr:rowOff>
    </xdr:from>
    <xdr:to>
      <xdr:col>8</xdr:col>
      <xdr:colOff>0</xdr:colOff>
      <xdr:row>40</xdr:row>
      <xdr:rowOff>1</xdr:rowOff>
    </xdr:to>
    <xdr:graphicFrame macro="">
      <xdr:nvGraphicFramePr>
        <xdr:cNvPr id="5" name="グラフ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24</xdr:row>
      <xdr:rowOff>0</xdr:rowOff>
    </xdr:from>
    <xdr:to>
      <xdr:col>16</xdr:col>
      <xdr:colOff>0</xdr:colOff>
      <xdr:row>40</xdr:row>
      <xdr:rowOff>1</xdr:rowOff>
    </xdr:to>
    <xdr:graphicFrame macro="">
      <xdr:nvGraphicFramePr>
        <xdr:cNvPr id="6" name="グラフ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24</xdr:row>
      <xdr:rowOff>0</xdr:rowOff>
    </xdr:from>
    <xdr:to>
      <xdr:col>24</xdr:col>
      <xdr:colOff>0</xdr:colOff>
      <xdr:row>40</xdr:row>
      <xdr:rowOff>1</xdr:rowOff>
    </xdr:to>
    <xdr:graphicFrame macro="">
      <xdr:nvGraphicFramePr>
        <xdr:cNvPr id="7" name="グラフ 6">
          <a:extLst>
            <a:ext uri="{FF2B5EF4-FFF2-40B4-BE49-F238E27FC236}">
              <a16:creationId xmlns:a16="http://schemas.microsoft.com/office/drawing/2014/main" id="{00000000-0008-0000-0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58</xdr:row>
      <xdr:rowOff>0</xdr:rowOff>
    </xdr:from>
    <xdr:to>
      <xdr:col>8</xdr:col>
      <xdr:colOff>0</xdr:colOff>
      <xdr:row>74</xdr:row>
      <xdr:rowOff>1</xdr:rowOff>
    </xdr:to>
    <xdr:graphicFrame macro="">
      <xdr:nvGraphicFramePr>
        <xdr:cNvPr id="8" name="グラフ 7">
          <a:extLst>
            <a:ext uri="{FF2B5EF4-FFF2-40B4-BE49-F238E27FC236}">
              <a16:creationId xmlns:a16="http://schemas.microsoft.com/office/drawing/2014/main" id="{00000000-0008-0000-0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500062</xdr:colOff>
      <xdr:row>18</xdr:row>
      <xdr:rowOff>23812</xdr:rowOff>
    </xdr:from>
    <xdr:to>
      <xdr:col>29</xdr:col>
      <xdr:colOff>190499</xdr:colOff>
      <xdr:row>23</xdr:row>
      <xdr:rowOff>23812</xdr:rowOff>
    </xdr:to>
    <xdr:sp macro="" textlink="">
      <xdr:nvSpPr>
        <xdr:cNvPr id="9" name="吹き出し: 四角形 8">
          <a:extLst>
            <a:ext uri="{FF2B5EF4-FFF2-40B4-BE49-F238E27FC236}">
              <a16:creationId xmlns:a16="http://schemas.microsoft.com/office/drawing/2014/main" id="{00000000-0008-0000-0A00-000009000000}"/>
            </a:ext>
          </a:extLst>
        </xdr:cNvPr>
        <xdr:cNvSpPr/>
      </xdr:nvSpPr>
      <xdr:spPr>
        <a:xfrm>
          <a:off x="14020800" y="1109662"/>
          <a:ext cx="4833937" cy="1085850"/>
        </a:xfrm>
        <a:prstGeom prst="wedgeRectCallout">
          <a:avLst>
            <a:gd name="adj1" fmla="val -59279"/>
            <a:gd name="adj2" fmla="val 39379"/>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1100"/>
            <a:t>SHs130-h</a:t>
          </a:r>
          <a:r>
            <a:rPr kumimoji="1" lang="ja-JP" altLang="en-US" sz="1100"/>
            <a:t>　</a:t>
          </a:r>
          <a:r>
            <a:rPr kumimoji="1" lang="en-US" altLang="ja-JP" sz="1100"/>
            <a:t>BEST</a:t>
          </a:r>
          <a:r>
            <a:rPr kumimoji="1" lang="ja-JP" altLang="en-US" sz="1100"/>
            <a:t>の吸収式冷温水機の温水出口温度の下限値は</a:t>
          </a:r>
          <a:r>
            <a:rPr kumimoji="1" lang="en-US" altLang="ja-JP" sz="1100"/>
            <a:t>45</a:t>
          </a:r>
          <a:r>
            <a:rPr kumimoji="1" lang="ja-JP" altLang="en-US" sz="1100"/>
            <a:t>℃であるため、この出口温度が</a:t>
          </a:r>
          <a:r>
            <a:rPr kumimoji="1" lang="en-US" altLang="ja-JP" sz="1100"/>
            <a:t>43℃</a:t>
          </a:r>
          <a:r>
            <a:rPr kumimoji="1" lang="ja-JP" altLang="en-US" sz="1100"/>
            <a:t>のケースは吸収式冷温水発生機の運転がないものとして</a:t>
          </a:r>
          <a:r>
            <a:rPr kumimoji="1" lang="en-US" altLang="ja-JP" sz="1100"/>
            <a:t>HP</a:t>
          </a:r>
          <a:r>
            <a:rPr kumimoji="1" lang="ja-JP" altLang="en-US" sz="1100"/>
            <a:t>チラー</a:t>
          </a:r>
          <a:r>
            <a:rPr kumimoji="1" lang="en-US" altLang="ja-JP" sz="1100"/>
            <a:t>2</a:t>
          </a:r>
          <a:r>
            <a:rPr kumimoji="1" lang="ja-JP" altLang="en-US" sz="1100"/>
            <a:t>台の台数制御として計算した。</a:t>
          </a:r>
          <a:r>
            <a:rPr kumimoji="1" lang="en-US" altLang="ja-JP" sz="1100"/>
            <a:t>(2021.12.10</a:t>
          </a:r>
          <a:r>
            <a:rPr kumimoji="1" lang="ja-JP" altLang="en-US" sz="1100"/>
            <a:t>　二宮）</a:t>
          </a:r>
        </a:p>
      </xdr:txBody>
    </xdr:sp>
    <xdr:clientData/>
  </xdr:twoCellAnchor>
  <xdr:twoCellAnchor>
    <xdr:from>
      <xdr:col>21</xdr:col>
      <xdr:colOff>500062</xdr:colOff>
      <xdr:row>0</xdr:row>
      <xdr:rowOff>95250</xdr:rowOff>
    </xdr:from>
    <xdr:to>
      <xdr:col>29</xdr:col>
      <xdr:colOff>190499</xdr:colOff>
      <xdr:row>4</xdr:row>
      <xdr:rowOff>1</xdr:rowOff>
    </xdr:to>
    <xdr:sp macro="" textlink="">
      <xdr:nvSpPr>
        <xdr:cNvPr id="11" name="吹き出し: 四角形 10">
          <a:extLst>
            <a:ext uri="{FF2B5EF4-FFF2-40B4-BE49-F238E27FC236}">
              <a16:creationId xmlns:a16="http://schemas.microsoft.com/office/drawing/2014/main" id="{00000000-0008-0000-0A00-00000B000000}"/>
            </a:ext>
          </a:extLst>
        </xdr:cNvPr>
        <xdr:cNvSpPr/>
      </xdr:nvSpPr>
      <xdr:spPr>
        <a:xfrm>
          <a:off x="13922375" y="95250"/>
          <a:ext cx="4706937" cy="666751"/>
        </a:xfrm>
        <a:prstGeom prst="wedgeRectCallout">
          <a:avLst>
            <a:gd name="adj1" fmla="val -55738"/>
            <a:gd name="adj2" fmla="val 12983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温度差</a:t>
          </a:r>
          <a:r>
            <a:rPr kumimoji="1" lang="en-US" altLang="ja-JP" sz="1100"/>
            <a:t>5K</a:t>
          </a:r>
          <a:r>
            <a:rPr kumimoji="1" lang="ja-JP" altLang="en-US" sz="1100"/>
            <a:t>は</a:t>
          </a:r>
          <a:r>
            <a:rPr kumimoji="1" lang="en-US" altLang="ja-JP" sz="1100"/>
            <a:t>4.2K</a:t>
          </a:r>
          <a:r>
            <a:rPr kumimoji="1" lang="ja-JP" altLang="en-US" sz="1100"/>
            <a:t>として計算した。</a:t>
          </a:r>
          <a:r>
            <a:rPr kumimoji="1" lang="en-US" altLang="ja-JP" sz="1100"/>
            <a:t>(2021.12.10</a:t>
          </a:r>
          <a:r>
            <a:rPr kumimoji="1" lang="ja-JP" altLang="en-US" sz="1100"/>
            <a:t>　二宮）</a:t>
          </a:r>
          <a:endParaRPr kumimoji="1" lang="en-US" altLang="ja-JP" sz="1100"/>
        </a:p>
        <a:p>
          <a:pPr algn="l"/>
          <a:r>
            <a:rPr kumimoji="1" lang="ja-JP" altLang="en-US" sz="1100">
              <a:solidFill>
                <a:srgbClr val="FF0000"/>
              </a:solidFill>
            </a:rPr>
            <a:t>吸収式の温水の定格条件が変更となり温度差が</a:t>
          </a:r>
          <a:r>
            <a:rPr kumimoji="1" lang="en-US" altLang="ja-JP" sz="1100">
              <a:solidFill>
                <a:srgbClr val="FF0000"/>
              </a:solidFill>
            </a:rPr>
            <a:t>5K</a:t>
          </a:r>
          <a:r>
            <a:rPr kumimoji="1" lang="ja-JP" altLang="en-US" sz="1100">
              <a:solidFill>
                <a:srgbClr val="FF0000"/>
              </a:solidFill>
            </a:rPr>
            <a:t>となったため再計算した。（</a:t>
          </a:r>
          <a:r>
            <a:rPr kumimoji="1" lang="en-US" altLang="ja-JP" sz="1100">
              <a:solidFill>
                <a:srgbClr val="FF0000"/>
              </a:solidFill>
            </a:rPr>
            <a:t>2022.1.7</a:t>
          </a:r>
          <a:r>
            <a:rPr kumimoji="1" lang="ja-JP" altLang="en-US" sz="1100">
              <a:solidFill>
                <a:srgbClr val="FF0000"/>
              </a:solidFill>
            </a:rPr>
            <a:t>　二宮）</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0</xdr:rowOff>
    </xdr:from>
    <xdr:to>
      <xdr:col>8</xdr:col>
      <xdr:colOff>0</xdr:colOff>
      <xdr:row>57</xdr:row>
      <xdr:rowOff>1</xdr:rowOff>
    </xdr:to>
    <xdr:graphicFrame macro="">
      <xdr:nvGraphicFramePr>
        <xdr:cNvPr id="2" name="グラフ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41</xdr:row>
      <xdr:rowOff>0</xdr:rowOff>
    </xdr:from>
    <xdr:to>
      <xdr:col>24</xdr:col>
      <xdr:colOff>0</xdr:colOff>
      <xdr:row>57</xdr:row>
      <xdr:rowOff>1</xdr:rowOff>
    </xdr:to>
    <xdr:graphicFrame macro="">
      <xdr:nvGraphicFramePr>
        <xdr:cNvPr id="3" name="グラフ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41</xdr:row>
      <xdr:rowOff>2381</xdr:rowOff>
    </xdr:from>
    <xdr:to>
      <xdr:col>16</xdr:col>
      <xdr:colOff>0</xdr:colOff>
      <xdr:row>57</xdr:row>
      <xdr:rowOff>0</xdr:rowOff>
    </xdr:to>
    <xdr:graphicFrame macro="">
      <xdr:nvGraphicFramePr>
        <xdr:cNvPr id="4" name="グラフ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24</xdr:row>
      <xdr:rowOff>0</xdr:rowOff>
    </xdr:from>
    <xdr:to>
      <xdr:col>8</xdr:col>
      <xdr:colOff>0</xdr:colOff>
      <xdr:row>40</xdr:row>
      <xdr:rowOff>1</xdr:rowOff>
    </xdr:to>
    <xdr:graphicFrame macro="">
      <xdr:nvGraphicFramePr>
        <xdr:cNvPr id="5" name="グラフ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24</xdr:row>
      <xdr:rowOff>0</xdr:rowOff>
    </xdr:from>
    <xdr:to>
      <xdr:col>16</xdr:col>
      <xdr:colOff>0</xdr:colOff>
      <xdr:row>40</xdr:row>
      <xdr:rowOff>1</xdr:rowOff>
    </xdr:to>
    <xdr:graphicFrame macro="">
      <xdr:nvGraphicFramePr>
        <xdr:cNvPr id="6" name="グラフ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24</xdr:row>
      <xdr:rowOff>0</xdr:rowOff>
    </xdr:from>
    <xdr:to>
      <xdr:col>24</xdr:col>
      <xdr:colOff>0</xdr:colOff>
      <xdr:row>40</xdr:row>
      <xdr:rowOff>1</xdr:rowOff>
    </xdr:to>
    <xdr:graphicFrame macro="">
      <xdr:nvGraphicFramePr>
        <xdr:cNvPr id="7" name="グラフ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58</xdr:row>
      <xdr:rowOff>0</xdr:rowOff>
    </xdr:from>
    <xdr:to>
      <xdr:col>8</xdr:col>
      <xdr:colOff>0</xdr:colOff>
      <xdr:row>74</xdr:row>
      <xdr:rowOff>1</xdr:rowOff>
    </xdr:to>
    <xdr:graphicFrame macro="">
      <xdr:nvGraphicFramePr>
        <xdr:cNvPr id="8" name="グラフ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650875</xdr:colOff>
      <xdr:row>46</xdr:row>
      <xdr:rowOff>15875</xdr:rowOff>
    </xdr:from>
    <xdr:to>
      <xdr:col>7</xdr:col>
      <xdr:colOff>650875</xdr:colOff>
      <xdr:row>62</xdr:row>
      <xdr:rowOff>15876</xdr:rowOff>
    </xdr:to>
    <xdr:graphicFrame macro="">
      <xdr:nvGraphicFramePr>
        <xdr:cNvPr id="2" name="グラフ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650875</xdr:colOff>
      <xdr:row>46</xdr:row>
      <xdr:rowOff>15875</xdr:rowOff>
    </xdr:from>
    <xdr:to>
      <xdr:col>23</xdr:col>
      <xdr:colOff>650875</xdr:colOff>
      <xdr:row>62</xdr:row>
      <xdr:rowOff>15876</xdr:rowOff>
    </xdr:to>
    <xdr:graphicFrame macro="">
      <xdr:nvGraphicFramePr>
        <xdr:cNvPr id="3" name="グラフ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650875</xdr:colOff>
      <xdr:row>46</xdr:row>
      <xdr:rowOff>18256</xdr:rowOff>
    </xdr:from>
    <xdr:to>
      <xdr:col>15</xdr:col>
      <xdr:colOff>650875</xdr:colOff>
      <xdr:row>62</xdr:row>
      <xdr:rowOff>15875</xdr:rowOff>
    </xdr:to>
    <xdr:graphicFrame macro="">
      <xdr:nvGraphicFramePr>
        <xdr:cNvPr id="4" name="グラフ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650875</xdr:colOff>
      <xdr:row>29</xdr:row>
      <xdr:rowOff>15875</xdr:rowOff>
    </xdr:from>
    <xdr:to>
      <xdr:col>7</xdr:col>
      <xdr:colOff>650875</xdr:colOff>
      <xdr:row>45</xdr:row>
      <xdr:rowOff>15876</xdr:rowOff>
    </xdr:to>
    <xdr:graphicFrame macro="">
      <xdr:nvGraphicFramePr>
        <xdr:cNvPr id="5" name="グラフ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650875</xdr:colOff>
      <xdr:row>29</xdr:row>
      <xdr:rowOff>15875</xdr:rowOff>
    </xdr:from>
    <xdr:to>
      <xdr:col>15</xdr:col>
      <xdr:colOff>650875</xdr:colOff>
      <xdr:row>45</xdr:row>
      <xdr:rowOff>15876</xdr:rowOff>
    </xdr:to>
    <xdr:graphicFrame macro="">
      <xdr:nvGraphicFramePr>
        <xdr:cNvPr id="6" name="グラフ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650875</xdr:colOff>
      <xdr:row>29</xdr:row>
      <xdr:rowOff>15875</xdr:rowOff>
    </xdr:from>
    <xdr:to>
      <xdr:col>23</xdr:col>
      <xdr:colOff>650875</xdr:colOff>
      <xdr:row>45</xdr:row>
      <xdr:rowOff>15876</xdr:rowOff>
    </xdr:to>
    <xdr:graphicFrame macro="">
      <xdr:nvGraphicFramePr>
        <xdr:cNvPr id="7" name="グラフ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650875</xdr:colOff>
      <xdr:row>63</xdr:row>
      <xdr:rowOff>15875</xdr:rowOff>
    </xdr:from>
    <xdr:to>
      <xdr:col>7</xdr:col>
      <xdr:colOff>650875</xdr:colOff>
      <xdr:row>79</xdr:row>
      <xdr:rowOff>15876</xdr:rowOff>
    </xdr:to>
    <xdr:graphicFrame macro="">
      <xdr:nvGraphicFramePr>
        <xdr:cNvPr id="8" name="グラフ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43</xdr:row>
      <xdr:rowOff>0</xdr:rowOff>
    </xdr:from>
    <xdr:to>
      <xdr:col>8</xdr:col>
      <xdr:colOff>0</xdr:colOff>
      <xdr:row>59</xdr:row>
      <xdr:rowOff>1</xdr:rowOff>
    </xdr:to>
    <xdr:graphicFrame macro="">
      <xdr:nvGraphicFramePr>
        <xdr:cNvPr id="2" name="グラフ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43</xdr:row>
      <xdr:rowOff>0</xdr:rowOff>
    </xdr:from>
    <xdr:to>
      <xdr:col>24</xdr:col>
      <xdr:colOff>0</xdr:colOff>
      <xdr:row>59</xdr:row>
      <xdr:rowOff>1</xdr:rowOff>
    </xdr:to>
    <xdr:graphicFrame macro="">
      <xdr:nvGraphicFramePr>
        <xdr:cNvPr id="3" name="グラフ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43</xdr:row>
      <xdr:rowOff>2381</xdr:rowOff>
    </xdr:from>
    <xdr:to>
      <xdr:col>16</xdr:col>
      <xdr:colOff>0</xdr:colOff>
      <xdr:row>59</xdr:row>
      <xdr:rowOff>0</xdr:rowOff>
    </xdr:to>
    <xdr:graphicFrame macro="">
      <xdr:nvGraphicFramePr>
        <xdr:cNvPr id="4" name="グラフ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26</xdr:row>
      <xdr:rowOff>0</xdr:rowOff>
    </xdr:from>
    <xdr:to>
      <xdr:col>8</xdr:col>
      <xdr:colOff>0</xdr:colOff>
      <xdr:row>42</xdr:row>
      <xdr:rowOff>1</xdr:rowOff>
    </xdr:to>
    <xdr:graphicFrame macro="">
      <xdr:nvGraphicFramePr>
        <xdr:cNvPr id="5" name="グラフ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26</xdr:row>
      <xdr:rowOff>0</xdr:rowOff>
    </xdr:from>
    <xdr:to>
      <xdr:col>16</xdr:col>
      <xdr:colOff>0</xdr:colOff>
      <xdr:row>42</xdr:row>
      <xdr:rowOff>1</xdr:rowOff>
    </xdr:to>
    <xdr:graphicFrame macro="">
      <xdr:nvGraphicFramePr>
        <xdr:cNvPr id="6" name="グラフ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26</xdr:row>
      <xdr:rowOff>0</xdr:rowOff>
    </xdr:from>
    <xdr:to>
      <xdr:col>24</xdr:col>
      <xdr:colOff>0</xdr:colOff>
      <xdr:row>42</xdr:row>
      <xdr:rowOff>1</xdr:rowOff>
    </xdr:to>
    <xdr:graphicFrame macro="">
      <xdr:nvGraphicFramePr>
        <xdr:cNvPr id="7" name="グラフ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60</xdr:row>
      <xdr:rowOff>0</xdr:rowOff>
    </xdr:from>
    <xdr:to>
      <xdr:col>8</xdr:col>
      <xdr:colOff>0</xdr:colOff>
      <xdr:row>76</xdr:row>
      <xdr:rowOff>1</xdr:rowOff>
    </xdr:to>
    <xdr:graphicFrame macro="">
      <xdr:nvGraphicFramePr>
        <xdr:cNvPr id="8" name="グラフ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43</xdr:row>
      <xdr:rowOff>0</xdr:rowOff>
    </xdr:from>
    <xdr:to>
      <xdr:col>8</xdr:col>
      <xdr:colOff>0</xdr:colOff>
      <xdr:row>59</xdr:row>
      <xdr:rowOff>1</xdr:rowOff>
    </xdr:to>
    <xdr:graphicFrame macro="">
      <xdr:nvGraphicFramePr>
        <xdr:cNvPr id="2" name="グラフ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43</xdr:row>
      <xdr:rowOff>0</xdr:rowOff>
    </xdr:from>
    <xdr:to>
      <xdr:col>24</xdr:col>
      <xdr:colOff>0</xdr:colOff>
      <xdr:row>59</xdr:row>
      <xdr:rowOff>1</xdr:rowOff>
    </xdr:to>
    <xdr:graphicFrame macro="">
      <xdr:nvGraphicFramePr>
        <xdr:cNvPr id="3" name="グラフ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43</xdr:row>
      <xdr:rowOff>2381</xdr:rowOff>
    </xdr:from>
    <xdr:to>
      <xdr:col>16</xdr:col>
      <xdr:colOff>0</xdr:colOff>
      <xdr:row>59</xdr:row>
      <xdr:rowOff>0</xdr:rowOff>
    </xdr:to>
    <xdr:graphicFrame macro="">
      <xdr:nvGraphicFramePr>
        <xdr:cNvPr id="4" name="グラフ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26</xdr:row>
      <xdr:rowOff>0</xdr:rowOff>
    </xdr:from>
    <xdr:to>
      <xdr:col>8</xdr:col>
      <xdr:colOff>0</xdr:colOff>
      <xdr:row>42</xdr:row>
      <xdr:rowOff>1</xdr:rowOff>
    </xdr:to>
    <xdr:graphicFrame macro="">
      <xdr:nvGraphicFramePr>
        <xdr:cNvPr id="5" name="グラフ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26</xdr:row>
      <xdr:rowOff>0</xdr:rowOff>
    </xdr:from>
    <xdr:to>
      <xdr:col>16</xdr:col>
      <xdr:colOff>0</xdr:colOff>
      <xdr:row>42</xdr:row>
      <xdr:rowOff>1</xdr:rowOff>
    </xdr:to>
    <xdr:graphicFrame macro="">
      <xdr:nvGraphicFramePr>
        <xdr:cNvPr id="6" name="グラフ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26</xdr:row>
      <xdr:rowOff>0</xdr:rowOff>
    </xdr:from>
    <xdr:to>
      <xdr:col>24</xdr:col>
      <xdr:colOff>0</xdr:colOff>
      <xdr:row>42</xdr:row>
      <xdr:rowOff>1</xdr:rowOff>
    </xdr:to>
    <xdr:graphicFrame macro="">
      <xdr:nvGraphicFramePr>
        <xdr:cNvPr id="7" name="グラフ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60</xdr:row>
      <xdr:rowOff>0</xdr:rowOff>
    </xdr:from>
    <xdr:to>
      <xdr:col>8</xdr:col>
      <xdr:colOff>0</xdr:colOff>
      <xdr:row>76</xdr:row>
      <xdr:rowOff>1</xdr:rowOff>
    </xdr:to>
    <xdr:graphicFrame macro="">
      <xdr:nvGraphicFramePr>
        <xdr:cNvPr id="8" name="グラフ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43</xdr:row>
      <xdr:rowOff>0</xdr:rowOff>
    </xdr:from>
    <xdr:to>
      <xdr:col>8</xdr:col>
      <xdr:colOff>0</xdr:colOff>
      <xdr:row>59</xdr:row>
      <xdr:rowOff>1</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43</xdr:row>
      <xdr:rowOff>0</xdr:rowOff>
    </xdr:from>
    <xdr:to>
      <xdr:col>24</xdr:col>
      <xdr:colOff>0</xdr:colOff>
      <xdr:row>59</xdr:row>
      <xdr:rowOff>1</xdr:rowOff>
    </xdr:to>
    <xdr:graphicFrame macro="">
      <xdr:nvGraphicFramePr>
        <xdr:cNvPr id="3" name="グラフ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43</xdr:row>
      <xdr:rowOff>2381</xdr:rowOff>
    </xdr:from>
    <xdr:to>
      <xdr:col>16</xdr:col>
      <xdr:colOff>0</xdr:colOff>
      <xdr:row>59</xdr:row>
      <xdr:rowOff>0</xdr:rowOff>
    </xdr:to>
    <xdr:graphicFrame macro="">
      <xdr:nvGraphicFramePr>
        <xdr:cNvPr id="4" name="グラフ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26</xdr:row>
      <xdr:rowOff>0</xdr:rowOff>
    </xdr:from>
    <xdr:to>
      <xdr:col>8</xdr:col>
      <xdr:colOff>0</xdr:colOff>
      <xdr:row>42</xdr:row>
      <xdr:rowOff>1</xdr:rowOff>
    </xdr:to>
    <xdr:graphicFrame macro="">
      <xdr:nvGraphicFramePr>
        <xdr:cNvPr id="5" name="グラフ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26</xdr:row>
      <xdr:rowOff>0</xdr:rowOff>
    </xdr:from>
    <xdr:to>
      <xdr:col>16</xdr:col>
      <xdr:colOff>0</xdr:colOff>
      <xdr:row>42</xdr:row>
      <xdr:rowOff>1</xdr:rowOff>
    </xdr:to>
    <xdr:graphicFrame macro="">
      <xdr:nvGraphicFramePr>
        <xdr:cNvPr id="6" name="グラフ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26</xdr:row>
      <xdr:rowOff>0</xdr:rowOff>
    </xdr:from>
    <xdr:to>
      <xdr:col>24</xdr:col>
      <xdr:colOff>0</xdr:colOff>
      <xdr:row>42</xdr:row>
      <xdr:rowOff>1</xdr:rowOff>
    </xdr:to>
    <xdr:graphicFrame macro="">
      <xdr:nvGraphicFramePr>
        <xdr:cNvPr id="7" name="グラフ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60</xdr:row>
      <xdr:rowOff>0</xdr:rowOff>
    </xdr:from>
    <xdr:to>
      <xdr:col>8</xdr:col>
      <xdr:colOff>0</xdr:colOff>
      <xdr:row>76</xdr:row>
      <xdr:rowOff>1</xdr:rowOff>
    </xdr:to>
    <xdr:graphicFrame macro="">
      <xdr:nvGraphicFramePr>
        <xdr:cNvPr id="8" name="グラフ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43</xdr:row>
      <xdr:rowOff>0</xdr:rowOff>
    </xdr:from>
    <xdr:to>
      <xdr:col>8</xdr:col>
      <xdr:colOff>0</xdr:colOff>
      <xdr:row>59</xdr:row>
      <xdr:rowOff>1</xdr:rowOff>
    </xdr:to>
    <xdr:graphicFrame macro="">
      <xdr:nvGraphicFramePr>
        <xdr:cNvPr id="2" name="グラフ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43</xdr:row>
      <xdr:rowOff>0</xdr:rowOff>
    </xdr:from>
    <xdr:to>
      <xdr:col>24</xdr:col>
      <xdr:colOff>0</xdr:colOff>
      <xdr:row>59</xdr:row>
      <xdr:rowOff>1</xdr:rowOff>
    </xdr:to>
    <xdr:graphicFrame macro="">
      <xdr:nvGraphicFramePr>
        <xdr:cNvPr id="3" name="グラフ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43</xdr:row>
      <xdr:rowOff>2381</xdr:rowOff>
    </xdr:from>
    <xdr:to>
      <xdr:col>16</xdr:col>
      <xdr:colOff>0</xdr:colOff>
      <xdr:row>59</xdr:row>
      <xdr:rowOff>0</xdr:rowOff>
    </xdr:to>
    <xdr:graphicFrame macro="">
      <xdr:nvGraphicFramePr>
        <xdr:cNvPr id="4" name="グラフ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26</xdr:row>
      <xdr:rowOff>0</xdr:rowOff>
    </xdr:from>
    <xdr:to>
      <xdr:col>8</xdr:col>
      <xdr:colOff>0</xdr:colOff>
      <xdr:row>42</xdr:row>
      <xdr:rowOff>1</xdr:rowOff>
    </xdr:to>
    <xdr:graphicFrame macro="">
      <xdr:nvGraphicFramePr>
        <xdr:cNvPr id="5" name="グラフ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26</xdr:row>
      <xdr:rowOff>0</xdr:rowOff>
    </xdr:from>
    <xdr:to>
      <xdr:col>16</xdr:col>
      <xdr:colOff>0</xdr:colOff>
      <xdr:row>42</xdr:row>
      <xdr:rowOff>1</xdr:rowOff>
    </xdr:to>
    <xdr:graphicFrame macro="">
      <xdr:nvGraphicFramePr>
        <xdr:cNvPr id="6" name="グラフ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26</xdr:row>
      <xdr:rowOff>0</xdr:rowOff>
    </xdr:from>
    <xdr:to>
      <xdr:col>24</xdr:col>
      <xdr:colOff>0</xdr:colOff>
      <xdr:row>42</xdr:row>
      <xdr:rowOff>1</xdr:rowOff>
    </xdr:to>
    <xdr:graphicFrame macro="">
      <xdr:nvGraphicFramePr>
        <xdr:cNvPr id="7" name="グラフ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60</xdr:row>
      <xdr:rowOff>0</xdr:rowOff>
    </xdr:from>
    <xdr:to>
      <xdr:col>8</xdr:col>
      <xdr:colOff>0</xdr:colOff>
      <xdr:row>76</xdr:row>
      <xdr:rowOff>1</xdr:rowOff>
    </xdr:to>
    <xdr:graphicFrame macro="">
      <xdr:nvGraphicFramePr>
        <xdr:cNvPr id="8" name="グラフ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43</xdr:row>
      <xdr:rowOff>0</xdr:rowOff>
    </xdr:from>
    <xdr:to>
      <xdr:col>8</xdr:col>
      <xdr:colOff>0</xdr:colOff>
      <xdr:row>59</xdr:row>
      <xdr:rowOff>1</xdr:rowOff>
    </xdr:to>
    <xdr:graphicFrame macro="">
      <xdr:nvGraphicFramePr>
        <xdr:cNvPr id="2" name="グラフ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43</xdr:row>
      <xdr:rowOff>0</xdr:rowOff>
    </xdr:from>
    <xdr:to>
      <xdr:col>24</xdr:col>
      <xdr:colOff>0</xdr:colOff>
      <xdr:row>59</xdr:row>
      <xdr:rowOff>1</xdr:rowOff>
    </xdr:to>
    <xdr:graphicFrame macro="">
      <xdr:nvGraphicFramePr>
        <xdr:cNvPr id="3" name="グラフ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43</xdr:row>
      <xdr:rowOff>2381</xdr:rowOff>
    </xdr:from>
    <xdr:to>
      <xdr:col>16</xdr:col>
      <xdr:colOff>0</xdr:colOff>
      <xdr:row>59</xdr:row>
      <xdr:rowOff>0</xdr:rowOff>
    </xdr:to>
    <xdr:graphicFrame macro="">
      <xdr:nvGraphicFramePr>
        <xdr:cNvPr id="4" name="グラフ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26</xdr:row>
      <xdr:rowOff>0</xdr:rowOff>
    </xdr:from>
    <xdr:to>
      <xdr:col>8</xdr:col>
      <xdr:colOff>0</xdr:colOff>
      <xdr:row>42</xdr:row>
      <xdr:rowOff>1</xdr:rowOff>
    </xdr:to>
    <xdr:graphicFrame macro="">
      <xdr:nvGraphicFramePr>
        <xdr:cNvPr id="5" name="グラフ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26</xdr:row>
      <xdr:rowOff>0</xdr:rowOff>
    </xdr:from>
    <xdr:to>
      <xdr:col>16</xdr:col>
      <xdr:colOff>0</xdr:colOff>
      <xdr:row>42</xdr:row>
      <xdr:rowOff>1</xdr:rowOff>
    </xdr:to>
    <xdr:graphicFrame macro="">
      <xdr:nvGraphicFramePr>
        <xdr:cNvPr id="6" name="グラフ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26</xdr:row>
      <xdr:rowOff>0</xdr:rowOff>
    </xdr:from>
    <xdr:to>
      <xdr:col>24</xdr:col>
      <xdr:colOff>0</xdr:colOff>
      <xdr:row>42</xdr:row>
      <xdr:rowOff>1</xdr:rowOff>
    </xdr:to>
    <xdr:graphicFrame macro="">
      <xdr:nvGraphicFramePr>
        <xdr:cNvPr id="7" name="グラフ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60</xdr:row>
      <xdr:rowOff>0</xdr:rowOff>
    </xdr:from>
    <xdr:to>
      <xdr:col>8</xdr:col>
      <xdr:colOff>0</xdr:colOff>
      <xdr:row>76</xdr:row>
      <xdr:rowOff>1</xdr:rowOff>
    </xdr:to>
    <xdr:graphicFrame macro="">
      <xdr:nvGraphicFramePr>
        <xdr:cNvPr id="8" name="グラフ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43</xdr:row>
      <xdr:rowOff>0</xdr:rowOff>
    </xdr:from>
    <xdr:to>
      <xdr:col>8</xdr:col>
      <xdr:colOff>0</xdr:colOff>
      <xdr:row>59</xdr:row>
      <xdr:rowOff>1</xdr:rowOff>
    </xdr:to>
    <xdr:graphicFrame macro="">
      <xdr:nvGraphicFramePr>
        <xdr:cNvPr id="2" name="グラフ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43</xdr:row>
      <xdr:rowOff>0</xdr:rowOff>
    </xdr:from>
    <xdr:to>
      <xdr:col>24</xdr:col>
      <xdr:colOff>0</xdr:colOff>
      <xdr:row>59</xdr:row>
      <xdr:rowOff>1</xdr:rowOff>
    </xdr:to>
    <xdr:graphicFrame macro="">
      <xdr:nvGraphicFramePr>
        <xdr:cNvPr id="3" name="グラフ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43</xdr:row>
      <xdr:rowOff>2381</xdr:rowOff>
    </xdr:from>
    <xdr:to>
      <xdr:col>16</xdr:col>
      <xdr:colOff>0</xdr:colOff>
      <xdr:row>59</xdr:row>
      <xdr:rowOff>0</xdr:rowOff>
    </xdr:to>
    <xdr:graphicFrame macro="">
      <xdr:nvGraphicFramePr>
        <xdr:cNvPr id="4" name="グラフ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26</xdr:row>
      <xdr:rowOff>0</xdr:rowOff>
    </xdr:from>
    <xdr:to>
      <xdr:col>8</xdr:col>
      <xdr:colOff>0</xdr:colOff>
      <xdr:row>42</xdr:row>
      <xdr:rowOff>1</xdr:rowOff>
    </xdr:to>
    <xdr:graphicFrame macro="">
      <xdr:nvGraphicFramePr>
        <xdr:cNvPr id="5" name="グラフ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26</xdr:row>
      <xdr:rowOff>0</xdr:rowOff>
    </xdr:from>
    <xdr:to>
      <xdr:col>16</xdr:col>
      <xdr:colOff>0</xdr:colOff>
      <xdr:row>42</xdr:row>
      <xdr:rowOff>1</xdr:rowOff>
    </xdr:to>
    <xdr:graphicFrame macro="">
      <xdr:nvGraphicFramePr>
        <xdr:cNvPr id="6" name="グラフ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26</xdr:row>
      <xdr:rowOff>0</xdr:rowOff>
    </xdr:from>
    <xdr:to>
      <xdr:col>24</xdr:col>
      <xdr:colOff>0</xdr:colOff>
      <xdr:row>42</xdr:row>
      <xdr:rowOff>1</xdr:rowOff>
    </xdr:to>
    <xdr:graphicFrame macro="">
      <xdr:nvGraphicFramePr>
        <xdr:cNvPr id="7" name="グラフ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60</xdr:row>
      <xdr:rowOff>0</xdr:rowOff>
    </xdr:from>
    <xdr:to>
      <xdr:col>8</xdr:col>
      <xdr:colOff>0</xdr:colOff>
      <xdr:row>76</xdr:row>
      <xdr:rowOff>1</xdr:rowOff>
    </xdr:to>
    <xdr:graphicFrame macro="">
      <xdr:nvGraphicFramePr>
        <xdr:cNvPr id="8" name="グラフ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テーマ">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P2:BT253"/>
  <sheetViews>
    <sheetView tabSelected="1" topLeftCell="V112" zoomScale="85" zoomScaleNormal="85" workbookViewId="0">
      <selection activeCell="AK31" sqref="AK31"/>
    </sheetView>
  </sheetViews>
  <sheetFormatPr baseColWidth="10" defaultColWidth="9" defaultRowHeight="14.25" customHeight="1" x14ac:dyDescent="0.2"/>
  <cols>
    <col min="1" max="42" width="9" style="1"/>
    <col min="43" max="43" width="15" style="1" customWidth="1"/>
    <col min="44" max="47" width="9" style="1"/>
    <col min="48" max="48" width="15" style="1" customWidth="1"/>
    <col min="49" max="55" width="9" style="1"/>
    <col min="56" max="56" width="13.6640625" style="1" bestFit="1" customWidth="1"/>
    <col min="57" max="16384" width="9" style="1"/>
  </cols>
  <sheetData>
    <row r="2" spans="42:72" s="14" customFormat="1" ht="32" x14ac:dyDescent="0.2">
      <c r="AW2" s="14" t="str">
        <f>$AQ$6</f>
        <v>LCEM</v>
      </c>
      <c r="AX2" s="14" t="str">
        <f>$AQ$7</f>
        <v>ENe-ST</v>
      </c>
      <c r="AY2" s="14" t="str">
        <f>$AQ$8</f>
        <v>EnergyPlus</v>
      </c>
      <c r="AZ2" s="14" t="str">
        <f>$AQ$9</f>
        <v>BEST</v>
      </c>
      <c r="BA2" s="14" t="str">
        <f>$AQ$10</f>
        <v>ACSES</v>
      </c>
    </row>
    <row r="3" spans="42:72" ht="14.25" customHeight="1" x14ac:dyDescent="0.2">
      <c r="AR3"/>
      <c r="AS3"/>
      <c r="AT3"/>
    </row>
    <row r="4" spans="42:72" ht="14.25" customHeight="1" x14ac:dyDescent="0.2">
      <c r="AP4" s="1" t="s">
        <v>0</v>
      </c>
      <c r="AR4"/>
      <c r="AS4"/>
      <c r="AT4"/>
      <c r="AV4" s="10" t="s">
        <v>1</v>
      </c>
      <c r="AW4" s="17"/>
      <c r="AX4" s="17"/>
      <c r="AY4" s="17"/>
      <c r="AZ4" s="17"/>
      <c r="BA4" s="17"/>
      <c r="BD4" s="1" t="s">
        <v>2</v>
      </c>
      <c r="BM4" s="1" t="s">
        <v>3</v>
      </c>
    </row>
    <row r="5" spans="42:72" ht="14.25" customHeight="1" x14ac:dyDescent="0.2">
      <c r="AR5" s="17" t="s">
        <v>4</v>
      </c>
      <c r="AS5" s="17" t="s">
        <v>5</v>
      </c>
      <c r="AT5" s="17" t="s">
        <v>6</v>
      </c>
      <c r="AV5" s="10"/>
      <c r="AW5" s="14" t="str">
        <f>$AQ$6</f>
        <v>LCEM</v>
      </c>
      <c r="AX5" s="14" t="str">
        <f>$AQ$7</f>
        <v>ENe-ST</v>
      </c>
      <c r="AY5" s="14" t="str">
        <f>$AQ$8</f>
        <v>EnergyPlus</v>
      </c>
      <c r="AZ5" s="14" t="str">
        <f>$AQ$9</f>
        <v>BEST</v>
      </c>
      <c r="BA5" s="14" t="str">
        <f>$AQ$10</f>
        <v>ACSES</v>
      </c>
      <c r="BE5" s="1" t="s">
        <v>7</v>
      </c>
      <c r="BF5" s="1" t="s">
        <v>8</v>
      </c>
      <c r="BG5" s="1" t="s">
        <v>9</v>
      </c>
      <c r="BH5" s="1" t="s">
        <v>10</v>
      </c>
      <c r="BI5" s="1" t="s">
        <v>11</v>
      </c>
      <c r="BJ5" s="1" t="s">
        <v>12</v>
      </c>
      <c r="BK5" s="1" t="s">
        <v>13</v>
      </c>
      <c r="BN5" s="1" t="s">
        <v>7</v>
      </c>
      <c r="BO5" s="1" t="s">
        <v>8</v>
      </c>
      <c r="BP5" s="1" t="s">
        <v>9</v>
      </c>
      <c r="BQ5" s="1" t="s">
        <v>10</v>
      </c>
      <c r="BR5" s="1" t="s">
        <v>11</v>
      </c>
      <c r="BS5" s="1" t="s">
        <v>12</v>
      </c>
      <c r="BT5" s="1" t="s">
        <v>13</v>
      </c>
    </row>
    <row r="6" spans="42:72" ht="14.25" customHeight="1" x14ac:dyDescent="0.2">
      <c r="AP6" s="1" t="s">
        <v>14</v>
      </c>
      <c r="AQ6" s="15" t="s">
        <v>15</v>
      </c>
      <c r="AR6" s="16">
        <f>'LCEM_矢島（冷水）'!C9/3.6</f>
        <v>304.89876757411787</v>
      </c>
      <c r="AS6" s="16">
        <f>'LCEM_矢島（冷水）'!D9/3.6</f>
        <v>304.89876757411787</v>
      </c>
      <c r="AT6" s="16">
        <f>'LCEM_矢島（冷水）'!E9/3.6</f>
        <v>535.06266195374292</v>
      </c>
      <c r="AU6" s="19"/>
      <c r="AV6" s="10" t="s">
        <v>16</v>
      </c>
      <c r="AW6" s="20">
        <f>'LCEM_矢島（冷水）'!Q9</f>
        <v>1.0701617899583034</v>
      </c>
      <c r="AX6" s="20">
        <f>'ENe-ST_小野（冷水）'!Q9</f>
        <v>1.0694199959879294</v>
      </c>
      <c r="AY6" s="20">
        <f>'EnergyPlus_小野（冷水）'!Q9</f>
        <v>1.0959443706041145</v>
      </c>
      <c r="AZ6" s="20">
        <f>'BEST_二宮Scroll（冷水）'!Q9</f>
        <v>1.0667994160471981</v>
      </c>
      <c r="BA6" s="10">
        <f>'ACSES_吉田先生（冷水）'!Q9</f>
        <v>1.0700173009546285</v>
      </c>
      <c r="BD6" s="14" t="str">
        <f>$AQ$6</f>
        <v>LCEM</v>
      </c>
      <c r="BE6" s="16">
        <f>'LCEM_矢島（冷水）'!F9</f>
        <v>1026.1419647037083</v>
      </c>
      <c r="BF6" s="16">
        <f>'LCEM_矢島（冷水）'!G9</f>
        <v>1026.1419647037083</v>
      </c>
      <c r="BG6" s="16">
        <f>'LCEM_矢島（冷水）'!H9</f>
        <v>1519.4309652204909</v>
      </c>
      <c r="BH6" s="16">
        <f>'LCEM_矢島（冷水）'!I9</f>
        <v>35.106740105687479</v>
      </c>
      <c r="BI6" s="16">
        <f>'LCEM_矢島（冷水）'!J9</f>
        <v>35.106740105687479</v>
      </c>
      <c r="BJ6" s="16">
        <f>'LCEM_矢島（冷水）'!K9</f>
        <v>57.135932863390472</v>
      </c>
      <c r="BK6" s="16">
        <f>'LCEM_矢島（冷水）'!L9</f>
        <v>152.21944045629397</v>
      </c>
      <c r="BM6" s="14" t="str">
        <f>$AQ$6</f>
        <v>LCEM</v>
      </c>
      <c r="BN6" s="16">
        <f>'LCEM_矢島（温水）'!F22</f>
        <v>938.17239497208982</v>
      </c>
      <c r="BO6" s="16">
        <f>'LCEM_矢島（温水）'!G22</f>
        <v>938.17239497208982</v>
      </c>
      <c r="BP6" s="16">
        <f>'LCEM_矢島（温水）'!H22</f>
        <v>2183.9325920682045</v>
      </c>
      <c r="BQ6" s="16">
        <f>'LCEM_矢島（温水）'!I22</f>
        <v>35.106740105687479</v>
      </c>
      <c r="BR6" s="16">
        <f>'LCEM_矢島（温水）'!J22</f>
        <v>35.106740105687479</v>
      </c>
      <c r="BS6" s="16">
        <f>'LCEM_矢島（温水）'!K22</f>
        <v>57.135932863390472</v>
      </c>
      <c r="BT6" s="16">
        <f>'LCEM_矢島（温水）'!L22</f>
        <v>152.21944045629397</v>
      </c>
    </row>
    <row r="7" spans="42:72" ht="14.25" customHeight="1" x14ac:dyDescent="0.2">
      <c r="AQ7" s="15" t="s">
        <v>17</v>
      </c>
      <c r="AR7" s="16">
        <f>'ENe-ST_小野（冷水）'!C9/3.6</f>
        <v>306.61819403576663</v>
      </c>
      <c r="AS7" s="16">
        <f>'ENe-ST_小野（冷水）'!D9/3.6</f>
        <v>306.61819403576663</v>
      </c>
      <c r="AT7" s="16">
        <f>'ENe-ST_小野（冷水）'!E9/3.6</f>
        <v>527</v>
      </c>
      <c r="AU7" s="19"/>
      <c r="AV7" s="10" t="s">
        <v>18</v>
      </c>
      <c r="AW7" s="20">
        <f>'LCEM_矢島（冷水）'!Q10</f>
        <v>1.4738206634671041</v>
      </c>
      <c r="AX7" s="20">
        <f>'ENe-ST_小野（冷水）'!Q10</f>
        <v>1.3702999631983224</v>
      </c>
      <c r="AY7" s="20">
        <f>'EnergyPlus_小野（冷水）'!Q10</f>
        <v>1.3104768449959157</v>
      </c>
      <c r="AZ7" s="20">
        <f>'BEST_二宮Scroll（冷水）'!Q10</f>
        <v>1.3509581512719215</v>
      </c>
      <c r="BA7" s="10">
        <f>'ACSES_吉田先生（冷水）'!Q10</f>
        <v>1.4397689516222669</v>
      </c>
      <c r="BD7" s="14" t="str">
        <f>$AQ$7</f>
        <v>ENe-ST</v>
      </c>
      <c r="BE7" s="16">
        <f>'ENe-ST_小野（冷水）'!F9</f>
        <v>1024.3774726633301</v>
      </c>
      <c r="BF7" s="16">
        <f>'ENe-ST_小野（冷水）'!G9</f>
        <v>1024.3774726633301</v>
      </c>
      <c r="BG7" s="16">
        <f>'ENe-ST_小野（冷水）'!H9</f>
        <v>1510.7665589897499</v>
      </c>
      <c r="BH7" s="16">
        <f>'ENe-ST_小野（冷水）'!I9</f>
        <v>34.052408147529697</v>
      </c>
      <c r="BI7" s="16">
        <f>'ENe-ST_小野（冷水）'!J9</f>
        <v>34.052408147529697</v>
      </c>
      <c r="BJ7" s="16">
        <f>'ENe-ST_小野（冷水）'!K9</f>
        <v>56.977375238327397</v>
      </c>
      <c r="BK7" s="16">
        <f>'ENe-ST_小野（冷水）'!L9</f>
        <v>153.78628419304101</v>
      </c>
      <c r="BM7" s="14" t="str">
        <f>$AQ$7</f>
        <v>ENe-ST</v>
      </c>
      <c r="BN7" s="16">
        <f>'ENe-ST_小野（温水）'!F22</f>
        <v>950.23829291550305</v>
      </c>
      <c r="BO7" s="16">
        <f>'ENe-ST_小野（温水）'!G22</f>
        <v>950.23829291550305</v>
      </c>
      <c r="BP7" s="16">
        <f>'ENe-ST_小野（温水）'!H22</f>
        <v>2173.3553387264001</v>
      </c>
      <c r="BQ7" s="16">
        <f>'ENe-ST_小野（温水）'!I22</f>
        <v>34.052408147529697</v>
      </c>
      <c r="BR7" s="16">
        <f>'ENe-ST_小野（温水）'!J22</f>
        <v>34.052408147529697</v>
      </c>
      <c r="BS7" s="16">
        <f>'ENe-ST_小野（温水）'!K22</f>
        <v>56.977375238327397</v>
      </c>
      <c r="BT7" s="16">
        <f>'ENe-ST_小野（温水）'!L22</f>
        <v>153.78628419304101</v>
      </c>
    </row>
    <row r="8" spans="42:72" ht="14.25" customHeight="1" x14ac:dyDescent="0.2">
      <c r="AQ8" s="15" t="s">
        <v>118</v>
      </c>
      <c r="AR8" s="16">
        <f>'EnergyPlus_小野（冷水）'!C9/3.6</f>
        <v>306.07883810908396</v>
      </c>
      <c r="AS8" s="16">
        <f>'EnergyPlus_小野（冷水）'!D9/3.6</f>
        <v>306.07883810908396</v>
      </c>
      <c r="AT8" s="16">
        <f>'EnergyPlus_小野（冷水）'!E9/3.6</f>
        <v>537.89515087165296</v>
      </c>
      <c r="AU8" s="19"/>
      <c r="AV8" s="10" t="s">
        <v>19</v>
      </c>
      <c r="AW8" s="20">
        <f>'LCEM_矢島（冷水）'!Q11</f>
        <v>1.2462911128758223</v>
      </c>
      <c r="AX8" s="20">
        <f>'ENe-ST_小野（冷水）'!Q11</f>
        <v>1.2544548808118197</v>
      </c>
      <c r="AY8" s="20">
        <f>'EnergyPlus_小野（冷水）'!Q11</f>
        <v>1.2642305640383977</v>
      </c>
      <c r="AZ8" s="20">
        <f>'BEST_二宮Scroll（冷水）'!Q11</f>
        <v>1.0858137336457794</v>
      </c>
      <c r="BA8" s="10">
        <f>'ACSES_吉田先生（冷水）'!Q11</f>
        <v>1.2438764676902412</v>
      </c>
      <c r="BD8" s="14" t="str">
        <f>$AQ$8</f>
        <v>EnergyPlus</v>
      </c>
      <c r="BE8" s="16">
        <f>'EnergyPlus_小野（冷水）'!F9</f>
        <v>997.52837566058429</v>
      </c>
      <c r="BF8" s="16">
        <f>'EnergyPlus_小野（冷水）'!G9</f>
        <v>997.52837566058429</v>
      </c>
      <c r="BG8" s="16">
        <f>'EnergyPlus_小野（冷水）'!H9</f>
        <v>1507.9465367626417</v>
      </c>
      <c r="BH8" s="16">
        <f>'EnergyPlus_小野（冷水）'!I9</f>
        <v>0</v>
      </c>
      <c r="BI8" s="16">
        <f>'EnergyPlus_小野（冷水）'!J9</f>
        <v>0</v>
      </c>
      <c r="BJ8" s="16">
        <f>'EnergyPlus_小野（冷水）'!K9</f>
        <v>0</v>
      </c>
      <c r="BK8" s="16">
        <f>'EnergyPlus_小野（冷水）'!L9</f>
        <v>274.73424</v>
      </c>
      <c r="BM8" s="14" t="str">
        <f>$AQ$8</f>
        <v>EnergyPlus</v>
      </c>
      <c r="BN8" s="16">
        <f>'EnergyPlus_小野（温水）'!F22</f>
        <v>955.39248520562569</v>
      </c>
      <c r="BO8" s="16">
        <f>'EnergyPlus_小野（温水）'!G22</f>
        <v>955.39248520562569</v>
      </c>
      <c r="BP8" s="16">
        <f>'EnergyPlus_小野（温水）'!H22</f>
        <v>2129.8910341167038</v>
      </c>
      <c r="BQ8" s="16">
        <f>'EnergyPlus_小野（温水）'!I22</f>
        <v>0</v>
      </c>
      <c r="BR8" s="16">
        <f>'EnergyPlus_小野（温水）'!J22</f>
        <v>0</v>
      </c>
      <c r="BS8" s="16">
        <f>'EnergyPlus_小野（温水）'!K22</f>
        <v>0</v>
      </c>
      <c r="BT8" s="16">
        <f>'EnergyPlus_小野（温水）'!L22</f>
        <v>274.73424</v>
      </c>
    </row>
    <row r="9" spans="42:72" ht="14.25" customHeight="1" x14ac:dyDescent="0.2">
      <c r="AQ9" s="15" t="s">
        <v>20</v>
      </c>
      <c r="AR9" s="16">
        <f>'BEST_二宮Scroll（冷水）'!C9/3.6</f>
        <v>297.27530999999999</v>
      </c>
      <c r="AS9" s="16">
        <f>'BEST_二宮Scroll（冷水）'!D9/3.6</f>
        <v>297.27530999999999</v>
      </c>
      <c r="AT9" s="16">
        <f>'BEST_二宮Scroll（冷水）'!E9/3.6</f>
        <v>527</v>
      </c>
      <c r="AU9" s="19"/>
      <c r="AV9" s="10" t="s">
        <v>21</v>
      </c>
      <c r="AW9" s="20">
        <f>'LCEM_矢島（冷水）'!Q12</f>
        <v>1.2761557029300525</v>
      </c>
      <c r="AX9" s="20">
        <f>'ENe-ST_小野（冷水）'!Q12</f>
        <v>1.2930699715486804</v>
      </c>
      <c r="AY9" s="20">
        <f>'EnergyPlus_小野（冷水）'!Q12</f>
        <v>1.3164682643991041</v>
      </c>
      <c r="AZ9" s="20">
        <f>'BEST_二宮Scroll（冷水）'!Q12</f>
        <v>1.102498748990032</v>
      </c>
      <c r="BA9" s="10">
        <f>'ACSES_吉田先生（冷水）'!Q12</f>
        <v>1.2780589574801458</v>
      </c>
      <c r="BD9" s="14" t="str">
        <f>$AQ$9</f>
        <v>BEST</v>
      </c>
      <c r="BE9" s="16">
        <f>'BEST_二宮Scroll（冷水）'!F9</f>
        <v>996.97482560000003</v>
      </c>
      <c r="BF9" s="16">
        <f>'BEST_二宮Scroll（冷水）'!G9</f>
        <v>996.97482560000003</v>
      </c>
      <c r="BG9" s="16">
        <f>'BEST_二宮Scroll（冷水）'!H9</f>
        <v>1505.4805320000003</v>
      </c>
      <c r="BH9" s="16">
        <f>'BEST_二宮Scroll（冷水）'!I9</f>
        <v>34.9951632</v>
      </c>
      <c r="BI9" s="16">
        <f>'BEST_二宮Scroll（冷水）'!J9</f>
        <v>34.9951632</v>
      </c>
      <c r="BJ9" s="16">
        <f>'BEST_二宮Scroll（冷水）'!K9</f>
        <v>57.555696000000005</v>
      </c>
      <c r="BK9" s="16">
        <f>'BEST_二宮Scroll（冷水）'!L9</f>
        <v>157.78611360000002</v>
      </c>
      <c r="BM9" s="14" t="str">
        <f>$AQ$9</f>
        <v>BEST</v>
      </c>
      <c r="BN9" s="16">
        <f>'BEST_二宮Scroll（温水）'!F22</f>
        <v>977.60532479999995</v>
      </c>
      <c r="BO9" s="16">
        <f>'BEST_二宮Scroll（温水）'!G22</f>
        <v>977.60532479999995</v>
      </c>
      <c r="BP9" s="16">
        <f>'BEST_二宮Scroll（温水）'!H22</f>
        <v>2218.0873976000003</v>
      </c>
      <c r="BQ9" s="16">
        <f>'BEST_二宮Scroll（温水）'!I22</f>
        <v>34.9951632</v>
      </c>
      <c r="BR9" s="16">
        <f>'BEST_二宮Scroll（温水）'!J22</f>
        <v>34.9951632</v>
      </c>
      <c r="BS9" s="16">
        <f>'BEST_二宮Scroll（温水）'!K22</f>
        <v>57.555696000000005</v>
      </c>
      <c r="BT9" s="16">
        <f>'BEST_二宮Scroll（温水）'!L22</f>
        <v>157.78611360000002</v>
      </c>
    </row>
    <row r="10" spans="42:72" ht="14.25" customHeight="1" x14ac:dyDescent="0.2">
      <c r="AQ10" s="15" t="s">
        <v>22</v>
      </c>
      <c r="AR10" s="16">
        <f>'ACSES_吉田先生（冷水）'!C9/3.6</f>
        <v>299.69999999999993</v>
      </c>
      <c r="AS10" s="16">
        <f>'ACSES_吉田先生（冷水）'!D9/3.6</f>
        <v>299.69999999999993</v>
      </c>
      <c r="AT10" s="16">
        <f>'ACSES_吉田先生（冷水）'!E9/3.6</f>
        <v>527.56200000000001</v>
      </c>
      <c r="AV10" s="10" t="s">
        <v>23</v>
      </c>
      <c r="AW10" s="20">
        <f>'LCEM_矢島（冷水）'!Q13</f>
        <v>1.2091216853895206</v>
      </c>
      <c r="AX10" s="20">
        <f>'ENe-ST_小野（冷水）'!Q13</f>
        <v>1.2240363608189864</v>
      </c>
      <c r="AY10" s="20">
        <f>'EnergyPlus_小野（冷水）'!Q13</f>
        <v>1.2022721788509352</v>
      </c>
      <c r="AZ10" s="20">
        <f>'BEST_二宮Scroll（冷水）'!Q13</f>
        <v>1.0124938699083701</v>
      </c>
      <c r="BA10" s="10">
        <f>'ACSES_吉田先生（冷水）'!Q13</f>
        <v>1.1057535956428175</v>
      </c>
      <c r="BD10" s="14" t="str">
        <f>$AQ$10</f>
        <v>ACSES</v>
      </c>
      <c r="BE10" s="16">
        <f>'ACSES_吉田先生（冷水）'!F9</f>
        <v>1007.5931431511666</v>
      </c>
      <c r="BF10" s="16">
        <f>'ACSES_吉田先生（冷水）'!G9</f>
        <v>1007.5931431511666</v>
      </c>
      <c r="BG10" s="16">
        <f>'ACSES_吉田先生（冷水）'!H9</f>
        <v>1502.367092416848</v>
      </c>
      <c r="BH10" s="16">
        <f>'ACSES_吉田先生（冷水）'!I9</f>
        <v>34.593929392826062</v>
      </c>
      <c r="BI10" s="16">
        <f>'ACSES_吉田先生（冷水）'!J9</f>
        <v>34.593929392826062</v>
      </c>
      <c r="BJ10" s="16">
        <f>'ACSES_吉田先生（冷水）'!K9</f>
        <v>58.450766079021413</v>
      </c>
      <c r="BK10" s="16">
        <f>'ACSES_吉田先生（冷水）'!L9</f>
        <v>146.39454027898125</v>
      </c>
      <c r="BM10" s="14" t="str">
        <f>$AQ$10</f>
        <v>ACSES</v>
      </c>
      <c r="BN10" s="16">
        <f>'ACSES_吉田先生（温水）'!F22</f>
        <v>976.85773867046555</v>
      </c>
      <c r="BO10" s="16">
        <f>'ACSES_吉田先生（温水）'!G22</f>
        <v>976.85773867046555</v>
      </c>
      <c r="BP10" s="16">
        <f>'ACSES_吉田先生（温水）'!H22</f>
        <v>2217.5584711650858</v>
      </c>
      <c r="BQ10" s="16">
        <f>'ACSES_吉田先生（温水）'!I22</f>
        <v>34.456243559453632</v>
      </c>
      <c r="BR10" s="16">
        <f>'ACSES_吉田先生（温水）'!J22</f>
        <v>34.456243559453632</v>
      </c>
      <c r="BS10" s="16">
        <f>'ACSES_吉田先生（温水）'!K22</f>
        <v>57.635453090632708</v>
      </c>
      <c r="BT10" s="16">
        <f>'ACSES_吉田先生（温水）'!L22</f>
        <v>146.39454027898125</v>
      </c>
    </row>
    <row r="11" spans="42:72" ht="14.25" customHeight="1" x14ac:dyDescent="0.2">
      <c r="AP11" s="1" t="s">
        <v>24</v>
      </c>
      <c r="AQ11" s="14"/>
      <c r="AR11" s="16"/>
      <c r="AS11" s="16"/>
      <c r="AT11" s="16"/>
      <c r="AV11" s="10" t="s">
        <v>25</v>
      </c>
      <c r="AW11" s="20">
        <f>'LCEM_矢島（冷水）'!Q14</f>
        <v>1.1452162599480369</v>
      </c>
      <c r="AX11" s="20">
        <f>'ENe-ST_小野（冷水）'!Q14</f>
        <v>1.230115741678971</v>
      </c>
      <c r="AY11" s="20">
        <f>'EnergyPlus_小野（冷水）'!Q14</f>
        <v>1.3155078348205436</v>
      </c>
      <c r="AZ11" s="20">
        <f>'BEST_二宮Scroll（冷水）'!Q14</f>
        <v>1.0428630391786047</v>
      </c>
      <c r="BA11" s="10">
        <f>'ACSES_吉田先生（冷水）'!Q14</f>
        <v>1.1297730558397603</v>
      </c>
      <c r="BE11" s="16"/>
      <c r="BF11" s="16"/>
      <c r="BG11" s="16"/>
      <c r="BH11" s="16"/>
      <c r="BI11" s="16"/>
      <c r="BJ11" s="16"/>
      <c r="BK11" s="16"/>
    </row>
    <row r="12" spans="42:72" ht="14.25" customHeight="1" x14ac:dyDescent="0.2">
      <c r="AP12" s="1" t="s">
        <v>26</v>
      </c>
      <c r="AQ12" s="14" t="str">
        <f>$AQ$6</f>
        <v>LCEM</v>
      </c>
      <c r="AR12" s="16">
        <f>'LCEM_矢島（冷水）'!C10/3.6</f>
        <v>304.89883305152421</v>
      </c>
      <c r="AS12" s="16">
        <f>'LCEM_矢島（冷水）'!D10/3.6</f>
        <v>304.89883305152421</v>
      </c>
      <c r="AT12" s="16">
        <f>'LCEM_矢島（冷水）'!E10/3.6</f>
        <v>535.06277690587751</v>
      </c>
      <c r="AU12" s="19"/>
      <c r="AV12" s="1" t="s">
        <v>27</v>
      </c>
      <c r="AW12" s="20">
        <f>'LCEM_矢島（冷水）'!Q15</f>
        <v>1.2584681366339616</v>
      </c>
      <c r="AX12" s="20">
        <f>'ENe-ST_小野（冷水）'!Q15</f>
        <v>1.3292418462296731</v>
      </c>
      <c r="AY12" s="20">
        <f>'EnergyPlus_小野（冷水）'!Q15</f>
        <v>1.3781677407249471</v>
      </c>
      <c r="AZ12" s="20">
        <f>'BEST_二宮Scroll（冷水）'!Q15</f>
        <v>1.1225029628373082</v>
      </c>
      <c r="BA12" s="10">
        <f>'ACSES_吉田先生（冷水）'!Q15</f>
        <v>1.4149601380374524</v>
      </c>
      <c r="BE12" s="16"/>
      <c r="BF12" s="16"/>
      <c r="BG12" s="16"/>
      <c r="BH12" s="16"/>
      <c r="BI12" s="16"/>
      <c r="BJ12" s="16"/>
      <c r="BK12" s="16"/>
    </row>
    <row r="13" spans="42:72" ht="14.25" customHeight="1" x14ac:dyDescent="0.2">
      <c r="AQ13" s="14" t="str">
        <f>$AQ$7</f>
        <v>ENe-ST</v>
      </c>
      <c r="AR13" s="16">
        <f>'ENe-ST_小野（冷水）'!C10/3.6</f>
        <v>306.61819403576663</v>
      </c>
      <c r="AS13" s="16">
        <f>'ENe-ST_小野（冷水）'!D10/3.6</f>
        <v>306.61819403576663</v>
      </c>
      <c r="AT13" s="16">
        <f>'ENe-ST_小野（冷水）'!E10/3.6</f>
        <v>527</v>
      </c>
      <c r="AU13" s="19"/>
      <c r="AV13" s="1" t="s">
        <v>28</v>
      </c>
      <c r="AW13" s="20">
        <f>'LCEM_矢島（冷水）'!Q16</f>
        <v>1.3233775019225769</v>
      </c>
      <c r="AX13" s="20">
        <f>'ENe-ST_小野（冷水）'!Q16</f>
        <v>1.330337228076854</v>
      </c>
      <c r="AY13" s="20">
        <f>'EnergyPlus_小野（冷水）'!Q16</f>
        <v>1.3092250964953058</v>
      </c>
      <c r="AZ13" s="20">
        <f>'BEST_二宮Scroll（冷水）'!Q16</f>
        <v>1.0945330085537959</v>
      </c>
      <c r="BA13" s="10">
        <f>'ACSES_吉田先生（冷水）'!Q16</f>
        <v>1.3292510809655937</v>
      </c>
    </row>
    <row r="14" spans="42:72" ht="14.25" customHeight="1" x14ac:dyDescent="0.2">
      <c r="AQ14" s="14" t="str">
        <f>$AQ$8</f>
        <v>EnergyPlus</v>
      </c>
      <c r="AR14" s="16">
        <f>'EnergyPlus_小野（冷水）'!C10/3.6</f>
        <v>306.07883810908396</v>
      </c>
      <c r="AS14" s="16">
        <f>'EnergyPlus_小野（冷水）'!D10/3.6</f>
        <v>306.07883810908396</v>
      </c>
      <c r="AT14" s="16">
        <f>'EnergyPlus_小野（冷水）'!E10/3.6</f>
        <v>537.89515087165296</v>
      </c>
      <c r="AU14" s="19"/>
      <c r="AV14" s="1" t="s">
        <v>29</v>
      </c>
      <c r="AW14" s="20">
        <f>'LCEM_矢島（冷水）'!Q17</f>
        <v>1.2921726337158941</v>
      </c>
      <c r="AX14" s="20">
        <f>'ENe-ST_小野（冷水）'!Q17</f>
        <v>1.3029812154690488</v>
      </c>
      <c r="AY14" s="20">
        <f>'EnergyPlus_小野（冷水）'!Q17</f>
        <v>1.3007670729186951</v>
      </c>
      <c r="AZ14" s="20">
        <f>'BEST_二宮Scroll（冷水）'!Q17</f>
        <v>1.1136892728683419</v>
      </c>
      <c r="BA14" s="10">
        <f>'ACSES_吉田先生（冷水）'!Q17</f>
        <v>1.2918024254501768</v>
      </c>
      <c r="BD14" s="1" t="s">
        <v>30</v>
      </c>
      <c r="BM14" s="1" t="s">
        <v>31</v>
      </c>
    </row>
    <row r="15" spans="42:72" ht="14.25" customHeight="1" x14ac:dyDescent="0.2">
      <c r="AQ15" s="14" t="str">
        <f>$AQ$9</f>
        <v>BEST</v>
      </c>
      <c r="AR15" s="16">
        <f>'BEST_二宮Scroll（冷水）'!C10/3.6</f>
        <v>300.58875</v>
      </c>
      <c r="AS15" s="16">
        <f>'BEST_二宮Scroll（冷水）'!D10/3.6</f>
        <v>300.58875</v>
      </c>
      <c r="AT15" s="16">
        <f>'BEST_二宮Scroll（冷水）'!E10/3.6</f>
        <v>527</v>
      </c>
      <c r="AU15" s="19"/>
      <c r="AV15"/>
      <c r="AW15"/>
      <c r="AX15"/>
      <c r="AY15"/>
      <c r="AZ15"/>
      <c r="BA15"/>
      <c r="BB15"/>
      <c r="BC15"/>
      <c r="BF15" s="1" t="s">
        <v>7</v>
      </c>
      <c r="BG15" s="1" t="s">
        <v>8</v>
      </c>
      <c r="BH15" s="1" t="s">
        <v>9</v>
      </c>
      <c r="BI15"/>
      <c r="BJ15"/>
      <c r="BK15"/>
      <c r="BL15"/>
      <c r="BO15" s="1" t="s">
        <v>7</v>
      </c>
      <c r="BP15" s="1" t="s">
        <v>8</v>
      </c>
      <c r="BQ15" s="1" t="s">
        <v>9</v>
      </c>
    </row>
    <row r="16" spans="42:72" ht="14.25" customHeight="1" x14ac:dyDescent="0.2">
      <c r="AQ16" s="14" t="str">
        <f>$AQ$10</f>
        <v>ACSES</v>
      </c>
      <c r="AR16" s="16">
        <f>'ACSES_吉田先生（冷水）'!C10/3.6</f>
        <v>300.0683333333335</v>
      </c>
      <c r="AS16" s="16">
        <f>'ACSES_吉田先生（冷水）'!D10/3.6</f>
        <v>300.0683333333335</v>
      </c>
      <c r="AT16" s="16">
        <f>'ACSES_吉田先生（冷水）'!E10/3.6</f>
        <v>527.56200000000001</v>
      </c>
      <c r="AV16" s="10" t="s">
        <v>32</v>
      </c>
      <c r="AW16" s="17"/>
      <c r="AX16" s="17"/>
      <c r="AY16" s="17"/>
      <c r="AZ16" s="17"/>
      <c r="BA16" s="17"/>
      <c r="BB16"/>
      <c r="BC16"/>
      <c r="BD16" s="14" t="str">
        <f>$AQ$6</f>
        <v>LCEM</v>
      </c>
      <c r="BE16" s="10" t="s">
        <v>16</v>
      </c>
      <c r="BF16" s="16">
        <f>'LCEM_矢島（冷水）'!F9</f>
        <v>1026.1419647037083</v>
      </c>
      <c r="BG16" s="16">
        <f>'LCEM_矢島（冷水）'!G9</f>
        <v>1026.1419647037083</v>
      </c>
      <c r="BH16" s="16">
        <f>'LCEM_矢島（冷水）'!H9</f>
        <v>1519.4309652204909</v>
      </c>
      <c r="BI16"/>
      <c r="BJ16"/>
      <c r="BK16"/>
      <c r="BL16"/>
      <c r="BM16" s="14" t="str">
        <f>$AQ$6</f>
        <v>LCEM</v>
      </c>
      <c r="BN16" s="10" t="s">
        <v>33</v>
      </c>
      <c r="BO16" s="16">
        <f>'LCEM_矢島（温水）'!F22</f>
        <v>938.17239497208982</v>
      </c>
      <c r="BP16" s="16">
        <f>'LCEM_矢島（温水）'!G22</f>
        <v>938.17239497208982</v>
      </c>
      <c r="BQ16" s="16">
        <f>'LCEM_矢島（温水）'!H22</f>
        <v>2183.9325920682045</v>
      </c>
    </row>
    <row r="17" spans="42:69" ht="14.25" customHeight="1" x14ac:dyDescent="0.2">
      <c r="AP17" s="1" t="s">
        <v>24</v>
      </c>
      <c r="AQ17" s="14"/>
      <c r="AR17" s="16"/>
      <c r="AS17" s="16"/>
      <c r="AT17" s="16"/>
      <c r="AV17" s="10"/>
      <c r="AW17" s="14" t="str">
        <f>$AQ$6</f>
        <v>LCEM</v>
      </c>
      <c r="AX17" s="14" t="str">
        <f>$AQ$7</f>
        <v>ENe-ST</v>
      </c>
      <c r="AY17" s="14" t="str">
        <f>$AQ$8</f>
        <v>EnergyPlus</v>
      </c>
      <c r="AZ17" s="14" t="str">
        <f>$AQ$9</f>
        <v>BEST</v>
      </c>
      <c r="BA17" s="14" t="str">
        <f>$AQ$10</f>
        <v>ACSES</v>
      </c>
      <c r="BB17"/>
      <c r="BC17"/>
      <c r="BD17" s="14"/>
      <c r="BE17" s="10" t="s">
        <v>18</v>
      </c>
      <c r="BF17" s="16">
        <f>'LCEM_矢島（冷水）'!F10</f>
        <v>571.1399645807918</v>
      </c>
      <c r="BG17" s="16">
        <f>'LCEM_矢島（冷水）'!G10</f>
        <v>571.1399645807918</v>
      </c>
      <c r="BH17" s="16">
        <f>'LCEM_矢島（冷水）'!H10</f>
        <v>1374.6227942063235</v>
      </c>
      <c r="BI17"/>
      <c r="BJ17"/>
      <c r="BK17"/>
      <c r="BL17"/>
      <c r="BM17" s="14"/>
      <c r="BN17" s="10" t="s">
        <v>34</v>
      </c>
      <c r="BO17" s="16">
        <f>'LCEM_矢島（温水）'!F23</f>
        <v>902.81236007262908</v>
      </c>
      <c r="BP17" s="16">
        <f>'LCEM_矢島（温水）'!G23</f>
        <v>902.81236007262908</v>
      </c>
      <c r="BQ17" s="16">
        <f>'LCEM_矢島（温水）'!H23</f>
        <v>2183.9323006440709</v>
      </c>
    </row>
    <row r="18" spans="42:69" ht="14.25" customHeight="1" x14ac:dyDescent="0.2">
      <c r="AP18" s="1" t="s">
        <v>35</v>
      </c>
      <c r="AQ18" s="14" t="str">
        <f>$AQ$6</f>
        <v>LCEM</v>
      </c>
      <c r="AR18" s="16">
        <f>'LCEM_矢島（冷水）'!C11/3.6</f>
        <v>172.20431714100008</v>
      </c>
      <c r="AS18" s="16">
        <f>'LCEM_矢島（冷水）'!D11/3.6</f>
        <v>172.20431714100008</v>
      </c>
      <c r="AT18" s="16">
        <f>'LCEM_矢島（冷水）'!E11/3.6</f>
        <v>0</v>
      </c>
      <c r="AU18" s="19"/>
      <c r="AV18" s="10" t="s">
        <v>33</v>
      </c>
      <c r="AW18" s="20">
        <f>'LCEM_矢島（温水）'!Q22</f>
        <v>0.91952571479331369</v>
      </c>
      <c r="AX18" s="20">
        <f>'ENe-ST_小野（温水）'!Q22</f>
        <v>0.91200062841772744</v>
      </c>
      <c r="AY18" s="20">
        <f>'EnergyPlus_小野（温水）'!Q22</f>
        <v>0.91942564206089183</v>
      </c>
      <c r="AZ18" s="20">
        <f>'BEST_二宮Scroll（温水）'!Q22</f>
        <v>0.90865370338750706</v>
      </c>
      <c r="BA18" s="10">
        <f>'ACSES_吉田先生（温水）'!Q22</f>
        <v>0.91245349203603865</v>
      </c>
      <c r="BB18"/>
      <c r="BC18"/>
      <c r="BD18" s="14" t="s">
        <v>24</v>
      </c>
      <c r="BI18"/>
      <c r="BJ18"/>
      <c r="BK18"/>
      <c r="BL18"/>
      <c r="BM18" s="14" t="s">
        <v>24</v>
      </c>
    </row>
    <row r="19" spans="42:69" ht="14.25" customHeight="1" x14ac:dyDescent="0.2">
      <c r="AQ19" s="14" t="str">
        <f>$AQ$7</f>
        <v>ENe-ST</v>
      </c>
      <c r="AR19" s="16">
        <f>'ENe-ST_小野（冷水）'!C11/3.6</f>
        <v>174.48580592473556</v>
      </c>
      <c r="AS19" s="16">
        <f>'ENe-ST_小野（冷水）'!D11/3.6</f>
        <v>174.48580592473556</v>
      </c>
      <c r="AT19" s="16">
        <f>'ENe-ST_小野（冷水）'!E11/3.6</f>
        <v>0</v>
      </c>
      <c r="AU19" s="19"/>
      <c r="AV19" s="10" t="s">
        <v>34</v>
      </c>
      <c r="AW19" s="20">
        <f>'LCEM_矢島（温水）'!Q23</f>
        <v>0.93475802478357295</v>
      </c>
      <c r="AX19" s="20">
        <f>'ENe-ST_小野（温水）'!Q23</f>
        <v>0.99729533853481211</v>
      </c>
      <c r="AY19" s="20">
        <f>'EnergyPlus_小野（温水）'!Q23</f>
        <v>0.98898657620238128</v>
      </c>
      <c r="AZ19" s="20">
        <f>'BEST_二宮Scroll（温水）'!Q23</f>
        <v>0.96579639743507584</v>
      </c>
      <c r="BA19" s="10">
        <f>'ACSES_吉田先生（温水）'!Q23</f>
        <v>0.99161263783338927</v>
      </c>
      <c r="BB19"/>
      <c r="BC19"/>
      <c r="BD19" s="14" t="str">
        <f>$AQ$7</f>
        <v>ENe-ST</v>
      </c>
      <c r="BE19" s="10" t="s">
        <v>16</v>
      </c>
      <c r="BF19" s="16">
        <f>'ENe-ST_小野（冷水）'!F9</f>
        <v>1024.3774726633301</v>
      </c>
      <c r="BG19" s="16">
        <f>'ENe-ST_小野（冷水）'!G9</f>
        <v>1024.3774726633301</v>
      </c>
      <c r="BH19" s="16">
        <f>'ENe-ST_小野（冷水）'!H9</f>
        <v>1510.7665589897499</v>
      </c>
      <c r="BI19"/>
      <c r="BJ19"/>
      <c r="BK19"/>
      <c r="BL19"/>
      <c r="BM19" s="14" t="str">
        <f>$AQ$7</f>
        <v>ENe-ST</v>
      </c>
      <c r="BN19" s="10" t="s">
        <v>33</v>
      </c>
      <c r="BO19" s="16">
        <f>'ENe-ST_小野（温水）'!F22</f>
        <v>950.23829291550305</v>
      </c>
      <c r="BP19" s="16">
        <f>'ENe-ST_小野（温水）'!G22</f>
        <v>950.23829291550305</v>
      </c>
      <c r="BQ19" s="16">
        <f>'ENe-ST_小野（温水）'!H22</f>
        <v>2173.3553387264001</v>
      </c>
    </row>
    <row r="20" spans="42:69" ht="14.25" customHeight="1" x14ac:dyDescent="0.2">
      <c r="AQ20" s="14" t="str">
        <f>$AQ$8</f>
        <v>EnergyPlus</v>
      </c>
      <c r="AR20" s="16">
        <f>'EnergyPlus_小野（冷水）'!C11/3.6</f>
        <v>173.59741870039397</v>
      </c>
      <c r="AS20" s="16">
        <f>'EnergyPlus_小野（冷水）'!D11/3.6</f>
        <v>173.59741870039397</v>
      </c>
      <c r="AT20" s="16">
        <f>'EnergyPlus_小野（冷水）'!E11/3.6</f>
        <v>0</v>
      </c>
      <c r="AU20" s="19"/>
      <c r="AV20" s="10" t="s">
        <v>36</v>
      </c>
      <c r="AW20" s="20">
        <f>'LCEM_矢島（温水）'!Q24</f>
        <v>1.1363921424407797</v>
      </c>
      <c r="AX20" s="20">
        <f>'ENe-ST_小野（温水）'!Q24</f>
        <v>1.1400714916886261</v>
      </c>
      <c r="AY20" s="20">
        <f>'EnergyPlus_小野（温水）'!Q24</f>
        <v>1.0572933174656316</v>
      </c>
      <c r="AZ20" s="20">
        <f>'BEST_二宮Scroll（温水）'!Q24</f>
        <v>1.0577419011095848</v>
      </c>
      <c r="BA20" s="10">
        <f>'ACSES_吉田先生（温水）'!Q24</f>
        <v>1.1425630983937147</v>
      </c>
      <c r="BB20"/>
      <c r="BC20"/>
      <c r="BD20" s="14"/>
      <c r="BE20" s="10" t="s">
        <v>18</v>
      </c>
      <c r="BF20" s="16">
        <f>'ENe-ST_小野（冷水）'!F10</f>
        <v>677.25239748645299</v>
      </c>
      <c r="BG20" s="16">
        <f>'ENe-ST_小野（冷水）'!G10</f>
        <v>677.25239748645299</v>
      </c>
      <c r="BH20" s="16">
        <f>'ENe-ST_小野（冷水）'!H10</f>
        <v>1362.2124457861801</v>
      </c>
      <c r="BI20"/>
      <c r="BJ20"/>
      <c r="BK20"/>
      <c r="BL20"/>
      <c r="BM20" s="14"/>
      <c r="BN20" s="10" t="s">
        <v>34</v>
      </c>
      <c r="BO20" s="16">
        <f>'ENe-ST_小野（温水）'!F23</f>
        <v>764.10370242690601</v>
      </c>
      <c r="BP20" s="16">
        <f>'ENe-ST_小野（温水）'!G23</f>
        <v>764.10370242690601</v>
      </c>
      <c r="BQ20" s="16">
        <f>'ENe-ST_小野（温水）'!H23</f>
        <v>2173.3553387264001</v>
      </c>
    </row>
    <row r="21" spans="42:69" ht="14.25" customHeight="1" x14ac:dyDescent="0.2">
      <c r="AQ21" s="14" t="str">
        <f>$AQ$9</f>
        <v>BEST</v>
      </c>
      <c r="AR21" s="16">
        <f>'BEST_二宮Scroll（冷水）'!C11/3.6</f>
        <v>169.70501999999996</v>
      </c>
      <c r="AS21" s="16">
        <f>'BEST_二宮Scroll（冷水）'!D11/3.6</f>
        <v>169.70501999999996</v>
      </c>
      <c r="AT21" s="16">
        <f>'BEST_二宮Scroll（冷水）'!E11/3.6</f>
        <v>0</v>
      </c>
      <c r="AU21" s="19"/>
      <c r="AV21" s="10" t="s">
        <v>37</v>
      </c>
      <c r="AW21" s="20">
        <f>'LCEM_矢島（温水）'!Q25</f>
        <v>1.1386442390897986</v>
      </c>
      <c r="AX21" s="20">
        <f>'ENe-ST_小野（温水）'!Q25</f>
        <v>1.1992762451757066</v>
      </c>
      <c r="AY21" s="20">
        <f>'EnergyPlus_小野（温水）'!Q25</f>
        <v>1.1128754210079892</v>
      </c>
      <c r="AZ21" s="20">
        <f>'BEST_二宮Scroll（温水）'!Q25</f>
        <v>1.1039036920208061</v>
      </c>
      <c r="BA21" s="10">
        <f>'ACSES_吉田先生（温水）'!Q25</f>
        <v>1.2028639440295004</v>
      </c>
      <c r="BB21"/>
      <c r="BC21"/>
      <c r="BD21" s="14" t="s">
        <v>24</v>
      </c>
      <c r="BI21"/>
      <c r="BJ21"/>
      <c r="BK21"/>
      <c r="BL21"/>
      <c r="BM21" s="14" t="s">
        <v>24</v>
      </c>
    </row>
    <row r="22" spans="42:69" ht="14.25" customHeight="1" x14ac:dyDescent="0.2">
      <c r="AQ22" s="14" t="str">
        <f>$AQ$10</f>
        <v>ACSES</v>
      </c>
      <c r="AR22" s="16">
        <f>'ACSES_吉田先生（冷水）'!C11/3.6</f>
        <v>169.5583057071573</v>
      </c>
      <c r="AS22" s="16">
        <f>'ACSES_吉田先生（冷水）'!D11/3.6</f>
        <v>169.5583057071573</v>
      </c>
      <c r="AT22" s="16">
        <f>'ACSES_吉田先生（冷水）'!E11/3.6</f>
        <v>0</v>
      </c>
      <c r="AV22" s="10"/>
      <c r="AW22" s="10"/>
      <c r="AX22" s="10"/>
      <c r="AY22" s="10"/>
      <c r="AZ22" s="10"/>
      <c r="BA22" s="10"/>
      <c r="BB22"/>
      <c r="BC22"/>
      <c r="BD22" s="14" t="str">
        <f>$AQ$8</f>
        <v>EnergyPlus</v>
      </c>
      <c r="BE22" s="10" t="s">
        <v>16</v>
      </c>
      <c r="BF22" s="16">
        <f>'EnergyPlus_小野（冷水）'!F9</f>
        <v>997.52837566058429</v>
      </c>
      <c r="BG22" s="16">
        <f>'EnergyPlus_小野（冷水）'!G9</f>
        <v>997.52837566058429</v>
      </c>
      <c r="BH22" s="16">
        <f>'EnergyPlus_小野（冷水）'!H9</f>
        <v>1507.9465367626417</v>
      </c>
      <c r="BI22"/>
      <c r="BJ22"/>
      <c r="BK22"/>
      <c r="BL22"/>
      <c r="BM22" s="14" t="str">
        <f>$AQ$8</f>
        <v>EnergyPlus</v>
      </c>
      <c r="BN22" s="10" t="s">
        <v>33</v>
      </c>
      <c r="BO22" s="16">
        <f>'EnergyPlus_小野（温水）'!F22</f>
        <v>955.39248520562569</v>
      </c>
      <c r="BP22" s="16">
        <f>'EnergyPlus_小野（温水）'!G22</f>
        <v>955.39248520562569</v>
      </c>
      <c r="BQ22" s="16">
        <f>'EnergyPlus_小野（温水）'!H22</f>
        <v>2129.8910341167038</v>
      </c>
    </row>
    <row r="23" spans="42:69" ht="14.25" customHeight="1" x14ac:dyDescent="0.2">
      <c r="AP23" s="1" t="s">
        <v>24</v>
      </c>
      <c r="AQ23" s="14"/>
      <c r="AR23" s="16"/>
      <c r="AS23" s="16"/>
      <c r="AT23" s="16"/>
      <c r="AV23" s="10"/>
      <c r="AW23" s="10"/>
      <c r="AX23" s="10"/>
      <c r="AY23" s="10"/>
      <c r="AZ23" s="10"/>
      <c r="BA23" s="10"/>
      <c r="BB23"/>
      <c r="BC23"/>
      <c r="BD23" s="14"/>
      <c r="BE23" s="10" t="s">
        <v>18</v>
      </c>
      <c r="BF23" s="16">
        <f>'EnergyPlus_小野（冷水）'!F10</f>
        <v>688.30987149651003</v>
      </c>
      <c r="BG23" s="16">
        <f>'EnergyPlus_小野（冷水）'!G10</f>
        <v>688.30987149651003</v>
      </c>
      <c r="BH23" s="16">
        <f>'EnergyPlus_小野（冷水）'!H10</f>
        <v>1507.9465367626417</v>
      </c>
      <c r="BI23"/>
      <c r="BJ23"/>
      <c r="BK23"/>
      <c r="BL23"/>
      <c r="BM23" s="14"/>
      <c r="BN23" s="10" t="s">
        <v>34</v>
      </c>
      <c r="BO23" s="16">
        <f>'EnergyPlus_小野（温水）'!F23</f>
        <v>803.62906645135035</v>
      </c>
      <c r="BP23" s="16">
        <f>'EnergyPlus_小野（温水）'!G23</f>
        <v>803.62906645135035</v>
      </c>
      <c r="BQ23" s="16">
        <f>'EnergyPlus_小野（温水）'!H23</f>
        <v>2129.8910341167038</v>
      </c>
    </row>
    <row r="24" spans="42:69" ht="14.25" customHeight="1" x14ac:dyDescent="0.2">
      <c r="AP24" s="1" t="s">
        <v>38</v>
      </c>
      <c r="AQ24" s="14" t="str">
        <f>$AQ$6</f>
        <v>LCEM</v>
      </c>
      <c r="AR24" s="16">
        <f>'LCEM_矢島（冷水）'!C12/3.6</f>
        <v>171.03457143120963</v>
      </c>
      <c r="AS24" s="16">
        <f>'LCEM_矢島（冷水）'!D12/3.6</f>
        <v>171.03457143120963</v>
      </c>
      <c r="AT24" s="16">
        <f>'LCEM_矢島（冷水）'!E12/3.6</f>
        <v>0</v>
      </c>
      <c r="AU24" s="19"/>
      <c r="AW24" s="10"/>
      <c r="AX24" s="10"/>
      <c r="AY24" s="10"/>
      <c r="AZ24" s="10"/>
      <c r="BB24"/>
      <c r="BC24"/>
      <c r="BD24" s="14" t="s">
        <v>24</v>
      </c>
      <c r="BI24"/>
      <c r="BJ24"/>
      <c r="BK24"/>
      <c r="BL24"/>
      <c r="BM24" s="14" t="s">
        <v>24</v>
      </c>
    </row>
    <row r="25" spans="42:69" ht="14.25" customHeight="1" x14ac:dyDescent="0.2">
      <c r="AQ25" s="14" t="str">
        <f>$AQ$7</f>
        <v>ENe-ST</v>
      </c>
      <c r="AR25" s="16">
        <f>'ENe-ST_小野（冷水）'!C12/3.6</f>
        <v>173.30744491363669</v>
      </c>
      <c r="AS25" s="16">
        <f>'ENe-ST_小野（冷水）'!D12/3.6</f>
        <v>173.30744491363669</v>
      </c>
      <c r="AT25" s="16">
        <f>'ENe-ST_小野（冷水）'!E12/3.6</f>
        <v>0</v>
      </c>
      <c r="AU25" s="19"/>
      <c r="AV25" s="10" t="s">
        <v>30</v>
      </c>
      <c r="AW25" s="10"/>
      <c r="AX25" s="10"/>
      <c r="AY25" s="10"/>
      <c r="AZ25" s="10"/>
      <c r="BB25"/>
      <c r="BC25"/>
      <c r="BD25" s="14" t="str">
        <f>$AQ$9</f>
        <v>BEST</v>
      </c>
      <c r="BE25" s="10" t="s">
        <v>16</v>
      </c>
      <c r="BF25" s="16">
        <f>'BEST_二宮Scroll（冷水）'!F9</f>
        <v>996.97482560000003</v>
      </c>
      <c r="BG25" s="16">
        <f>'BEST_二宮Scroll（冷水）'!G9</f>
        <v>996.97482560000003</v>
      </c>
      <c r="BH25" s="16">
        <f>'BEST_二宮Scroll（冷水）'!H9</f>
        <v>1505.4805320000003</v>
      </c>
      <c r="BI25"/>
      <c r="BJ25"/>
      <c r="BK25"/>
      <c r="BL25"/>
      <c r="BM25" s="14" t="str">
        <f>$AQ$9</f>
        <v>BEST</v>
      </c>
      <c r="BN25" s="10" t="s">
        <v>33</v>
      </c>
      <c r="BO25" s="16">
        <f>'BEST_二宮Scroll（温水）'!F22</f>
        <v>977.60532479999995</v>
      </c>
      <c r="BP25" s="16">
        <f>'BEST_二宮Scroll（温水）'!G22</f>
        <v>977.60532479999995</v>
      </c>
      <c r="BQ25" s="16">
        <f>'BEST_二宮Scroll（温水）'!H22</f>
        <v>2218.0873976000003</v>
      </c>
    </row>
    <row r="26" spans="42:69" ht="14.25" customHeight="1" x14ac:dyDescent="0.2">
      <c r="AQ26" s="14" t="str">
        <f>$AQ$8</f>
        <v>EnergyPlus</v>
      </c>
      <c r="AR26" s="16">
        <f>'EnergyPlus_小野（冷水）'!C12/3.6</f>
        <v>171.759685947874</v>
      </c>
      <c r="AS26" s="16">
        <f>'EnergyPlus_小野（冷水）'!D12/3.6</f>
        <v>171.759685947874</v>
      </c>
      <c r="AT26" s="16">
        <f>'EnergyPlus_小野（冷水）'!E12/3.6</f>
        <v>0</v>
      </c>
      <c r="AU26" s="19"/>
      <c r="AV26" s="10"/>
      <c r="AW26" s="14" t="str">
        <f>$AQ$6</f>
        <v>LCEM</v>
      </c>
      <c r="AX26" s="14" t="str">
        <f>$AQ$7</f>
        <v>ENe-ST</v>
      </c>
      <c r="AY26" s="14" t="str">
        <f>$AQ$8</f>
        <v>EnergyPlus</v>
      </c>
      <c r="AZ26" s="14" t="str">
        <f>$AQ$9</f>
        <v>BEST</v>
      </c>
      <c r="BA26" s="14" t="str">
        <f>$AQ$10</f>
        <v>ACSES</v>
      </c>
      <c r="BB26"/>
      <c r="BC26"/>
      <c r="BD26" s="14"/>
      <c r="BE26" s="10" t="s">
        <v>18</v>
      </c>
      <c r="BF26" s="16">
        <f>'BEST_二宮Scroll（冷水）'!F10</f>
        <v>665.16683839999996</v>
      </c>
      <c r="BG26" s="16">
        <f>'BEST_二宮Scroll（冷水）'!G10</f>
        <v>665.16683839999996</v>
      </c>
      <c r="BH26" s="16">
        <f>'BEST_二宮Scroll（冷水）'!H10</f>
        <v>1390.6737960000003</v>
      </c>
      <c r="BI26"/>
      <c r="BJ26"/>
      <c r="BK26"/>
      <c r="BL26"/>
      <c r="BM26" s="14"/>
      <c r="BN26" s="10" t="s">
        <v>34</v>
      </c>
      <c r="BO26" s="16">
        <f>'BEST_二宮Scroll（温水）'!F23</f>
        <v>845.70478079999998</v>
      </c>
      <c r="BP26" s="16">
        <f>'BEST_二宮Scroll（温水）'!G23</f>
        <v>845.70478079999998</v>
      </c>
      <c r="BQ26" s="16">
        <f>'BEST_二宮Scroll（温水）'!H23</f>
        <v>2218.0873976000003</v>
      </c>
    </row>
    <row r="27" spans="42:69" ht="14.25" customHeight="1" x14ac:dyDescent="0.2">
      <c r="AQ27" s="14" t="str">
        <f>$AQ$9</f>
        <v>BEST</v>
      </c>
      <c r="AR27" s="16">
        <f>'BEST_二宮Scroll（冷水）'!C12/3.6</f>
        <v>169.70501999999996</v>
      </c>
      <c r="AS27" s="16">
        <f>'BEST_二宮Scroll（冷水）'!D12/3.6</f>
        <v>169.70501999999996</v>
      </c>
      <c r="AT27" s="16">
        <f>'BEST_二宮Scroll（冷水）'!E12/3.6</f>
        <v>0</v>
      </c>
      <c r="AU27" s="19"/>
      <c r="AV27" s="10" t="s">
        <v>16</v>
      </c>
      <c r="AW27" s="21">
        <f>'LCEM_矢島（冷水）'!R9</f>
        <v>3571.7148946279076</v>
      </c>
      <c r="AX27" s="21">
        <f>'ENe-ST_小野（冷水）'!R9</f>
        <v>3559.5215043164098</v>
      </c>
      <c r="AY27" s="21">
        <f>'EnergyPlus_小野（冷水）'!R9</f>
        <v>3503.0032880838103</v>
      </c>
      <c r="AZ27" s="21">
        <f>'BEST_二宮Scroll（冷水）'!R9</f>
        <v>3499.4301832000001</v>
      </c>
      <c r="BA27" s="21">
        <f>'ACSES_吉田先生（冷水）'!R9</f>
        <v>3517.5533787191812</v>
      </c>
      <c r="BB27"/>
      <c r="BC27"/>
      <c r="BD27" s="14" t="s">
        <v>24</v>
      </c>
      <c r="BI27"/>
      <c r="BJ27"/>
      <c r="BK27"/>
      <c r="BL27"/>
      <c r="BM27" s="14" t="s">
        <v>24</v>
      </c>
    </row>
    <row r="28" spans="42:69" ht="14.25" customHeight="1" x14ac:dyDescent="0.2">
      <c r="AQ28" s="14" t="str">
        <f>$AQ$10</f>
        <v>ACSES</v>
      </c>
      <c r="AR28" s="16">
        <f>'ACSES_吉田先生（冷水）'!C12/3.6</f>
        <v>169.81899276316742</v>
      </c>
      <c r="AS28" s="16">
        <f>'ACSES_吉田先生（冷水）'!D12/3.6</f>
        <v>169.81899276316742</v>
      </c>
      <c r="AT28" s="16">
        <f>'ACSES_吉田先生（冷水）'!E12/3.6</f>
        <v>0</v>
      </c>
      <c r="AV28" s="10" t="s">
        <v>18</v>
      </c>
      <c r="AW28" s="21">
        <f>'LCEM_矢島（冷水）'!R10</f>
        <v>2516.9027233679071</v>
      </c>
      <c r="AX28" s="21">
        <f>'ENe-ST_小野（冷水）'!R10</f>
        <v>2716.7172407590861</v>
      </c>
      <c r="AY28" s="21">
        <f>'EnergyPlus_小野（冷水）'!R10</f>
        <v>2884.5662797556615</v>
      </c>
      <c r="AZ28" s="21">
        <f>'BEST_二宮Scroll（冷水）'!R10</f>
        <v>2721.0074728</v>
      </c>
      <c r="BA28" s="21">
        <f>'ACSES_吉田先生（冷水）'!R10</f>
        <v>2545.6659229813513</v>
      </c>
      <c r="BB28"/>
      <c r="BC28"/>
      <c r="BD28" s="14" t="str">
        <f>$AQ$10</f>
        <v>ACSES</v>
      </c>
      <c r="BE28" s="10" t="s">
        <v>16</v>
      </c>
      <c r="BF28" s="16">
        <f>'ACSES_吉田先生（冷水）'!F9</f>
        <v>1007.5931431511666</v>
      </c>
      <c r="BG28" s="16">
        <f>'ACSES_吉田先生（冷水）'!G9</f>
        <v>1007.5931431511666</v>
      </c>
      <c r="BH28" s="16">
        <f>'ACSES_吉田先生（冷水）'!H9</f>
        <v>1502.367092416848</v>
      </c>
      <c r="BI28"/>
      <c r="BJ28"/>
      <c r="BK28"/>
      <c r="BL28"/>
      <c r="BM28" s="14" t="str">
        <f>$AQ$10</f>
        <v>ACSES</v>
      </c>
      <c r="BN28" s="10" t="s">
        <v>33</v>
      </c>
      <c r="BO28" s="16">
        <f>'ACSES_吉田先生（温水）'!F22</f>
        <v>976.85773867046555</v>
      </c>
      <c r="BP28" s="16">
        <f>'ACSES_吉田先生（温水）'!G22</f>
        <v>976.85773867046555</v>
      </c>
      <c r="BQ28" s="16">
        <f>'ACSES_吉田先生（温水）'!H22</f>
        <v>2217.5584711650858</v>
      </c>
    </row>
    <row r="29" spans="42:69" ht="14.25" customHeight="1" x14ac:dyDescent="0.2">
      <c r="AP29" s="1" t="s">
        <v>24</v>
      </c>
      <c r="AQ29" s="14"/>
      <c r="AR29" s="16"/>
      <c r="AS29" s="16"/>
      <c r="AT29" s="16"/>
      <c r="AV29" s="10" t="s">
        <v>19</v>
      </c>
      <c r="AW29" s="21">
        <f>'LCEM_矢島（冷水）'!R11</f>
        <v>878.96937958711658</v>
      </c>
      <c r="AX29" s="21">
        <f>'ENe-ST_小野（冷水）'!R11</f>
        <v>877.02617276389003</v>
      </c>
      <c r="AY29" s="21">
        <f>'EnergyPlus_小野（冷水）'!R11</f>
        <v>882.12869456481371</v>
      </c>
      <c r="AZ29" s="21">
        <f>'BEST_二宮Scroll（冷水）'!R11</f>
        <v>1007.410608</v>
      </c>
      <c r="BA29" s="21">
        <f>'ACSES_吉田先生（冷水）'!R11</f>
        <v>859.58503345589975</v>
      </c>
      <c r="BB29"/>
      <c r="BC29"/>
      <c r="BD29" s="14"/>
      <c r="BE29" s="10" t="s">
        <v>18</v>
      </c>
      <c r="BF29" s="16">
        <f>'ACSES_吉田先生（冷水）'!F10</f>
        <v>593.60408149582042</v>
      </c>
      <c r="BG29" s="16">
        <f>'ACSES_吉田先生（冷水）'!G10</f>
        <v>593.60408149582042</v>
      </c>
      <c r="BH29" s="16">
        <f>'ACSES_吉田先生（冷水）'!H10</f>
        <v>1358.4577599897104</v>
      </c>
      <c r="BI29"/>
      <c r="BJ29"/>
      <c r="BK29"/>
      <c r="BL29"/>
      <c r="BM29" s="14"/>
      <c r="BN29" s="10" t="s">
        <v>34</v>
      </c>
      <c r="BO29" s="16">
        <f>'ACSES_吉田先生（温水）'!F23</f>
        <v>799.46973309481018</v>
      </c>
      <c r="BP29" s="16">
        <f>'ACSES_吉田先生（温水）'!G23</f>
        <v>799.46973309481018</v>
      </c>
      <c r="BQ29" s="16">
        <f>'ACSES_吉田先生（温水）'!H23</f>
        <v>2217.5584711650858</v>
      </c>
    </row>
    <row r="30" spans="42:69" ht="14.25" customHeight="1" x14ac:dyDescent="0.2">
      <c r="AP30" s="1" t="s">
        <v>39</v>
      </c>
      <c r="AQ30" s="14" t="str">
        <f>$AQ$6</f>
        <v>LCEM</v>
      </c>
      <c r="AR30" s="16">
        <f>'LCEM_矢島（冷水）'!C13/3.6</f>
        <v>173.76436767789463</v>
      </c>
      <c r="AS30" s="16">
        <f>'LCEM_矢島（冷水）'!D13/3.6</f>
        <v>173.76436767789463</v>
      </c>
      <c r="AT30" s="16">
        <f>'LCEM_矢島（冷水）'!E13/3.6</f>
        <v>0</v>
      </c>
      <c r="AU30" s="19"/>
      <c r="AV30" s="10" t="s">
        <v>21</v>
      </c>
      <c r="AW30" s="21">
        <f>'LCEM_矢島（冷水）'!R12</f>
        <v>871.92121031967633</v>
      </c>
      <c r="AX30" s="21">
        <f>'ENe-ST_小野（冷水）'!R12</f>
        <v>868.72696323153605</v>
      </c>
      <c r="AY30" s="21">
        <f>'EnergyPlus_小野（冷水）'!R12</f>
        <v>868.88963178558527</v>
      </c>
      <c r="AZ30" s="21">
        <f>'BEST_二宮Scroll（冷水）'!R12</f>
        <v>1007.410608</v>
      </c>
      <c r="BA30" s="21">
        <f>'ACSES_吉田先生（冷水）'!R12</f>
        <v>861.14924215650103</v>
      </c>
      <c r="BB30"/>
      <c r="BC30"/>
      <c r="BD30"/>
      <c r="BE30"/>
      <c r="BF30"/>
      <c r="BG30"/>
      <c r="BH30"/>
      <c r="BI30"/>
      <c r="BJ30"/>
      <c r="BK30"/>
      <c r="BL30"/>
      <c r="BM30"/>
    </row>
    <row r="31" spans="42:69" ht="14.25" customHeight="1" x14ac:dyDescent="0.2">
      <c r="AQ31" s="14" t="str">
        <f>$AQ$7</f>
        <v>ENe-ST</v>
      </c>
      <c r="AR31" s="16">
        <f>'ENe-ST_小野（冷水）'!C13/3.6</f>
        <v>175.59036347448111</v>
      </c>
      <c r="AS31" s="16">
        <f>'ENe-ST_小野（冷水）'!D13/3.6</f>
        <v>175.59036347448111</v>
      </c>
      <c r="AT31" s="16">
        <f>'ENe-ST_小野（冷水）'!E13/3.6</f>
        <v>0</v>
      </c>
      <c r="AU31" s="19"/>
      <c r="AV31" s="10" t="s">
        <v>23</v>
      </c>
      <c r="AW31" s="21">
        <f>'LCEM_矢島（冷水）'!R13</f>
        <v>888.39767372774293</v>
      </c>
      <c r="AX31" s="21">
        <f>'ENe-ST_小野（冷水）'!R13</f>
        <v>884.84010091061202</v>
      </c>
      <c r="AY31" s="21">
        <f>'EnergyPlus_小野（冷水）'!R13</f>
        <v>898.62187974819949</v>
      </c>
      <c r="AZ31" s="21">
        <f>'BEST_二宮Scroll（冷水）'!R13</f>
        <v>999.24319920000005</v>
      </c>
      <c r="BA31" s="21">
        <f>'ACSES_吉田先生（冷水）'!R13</f>
        <v>900.89701172811795</v>
      </c>
      <c r="BB31"/>
      <c r="BC31"/>
      <c r="BD31"/>
      <c r="BE31"/>
      <c r="BF31"/>
      <c r="BG31"/>
      <c r="BH31"/>
      <c r="BI31"/>
      <c r="BJ31"/>
      <c r="BK31"/>
      <c r="BL31"/>
      <c r="BM31"/>
    </row>
    <row r="32" spans="42:69" ht="14.25" customHeight="1" x14ac:dyDescent="0.2">
      <c r="AQ32" s="14" t="str">
        <f>$AQ$8</f>
        <v>EnergyPlus</v>
      </c>
      <c r="AR32" s="16">
        <f>'EnergyPlus_小野（冷水）'!C13/3.6</f>
        <v>175.86824886909</v>
      </c>
      <c r="AS32" s="16">
        <f>'EnergyPlus_小野（冷水）'!D13/3.6</f>
        <v>175.86824886909</v>
      </c>
      <c r="AT32" s="16">
        <f>'EnergyPlus_小野（冷水）'!E13/3.6</f>
        <v>0</v>
      </c>
      <c r="AU32" s="19"/>
      <c r="AV32" s="10" t="s">
        <v>25</v>
      </c>
      <c r="AW32" s="21">
        <f>'LCEM_矢島（冷水）'!R14</f>
        <v>912.35807724891015</v>
      </c>
      <c r="AX32" s="21">
        <f>'ENe-ST_小野（冷水）'!R14</f>
        <v>844.20845655602011</v>
      </c>
      <c r="AY32" s="21">
        <f>'EnergyPlus_小野（冷水）'!R14</f>
        <v>843.59142534894386</v>
      </c>
      <c r="AZ32" s="21">
        <f>'BEST_二宮Scroll（冷水）'!R14</f>
        <v>999.24425280000014</v>
      </c>
      <c r="BA32" s="21">
        <f>'ACSES_吉田先生（冷水）'!R14</f>
        <v>901.81336199997213</v>
      </c>
      <c r="BB32"/>
      <c r="BC32"/>
      <c r="BD32"/>
      <c r="BE32"/>
      <c r="BF32"/>
      <c r="BG32"/>
      <c r="BH32"/>
      <c r="BI32"/>
      <c r="BJ32"/>
      <c r="BK32"/>
      <c r="BL32"/>
      <c r="BM32"/>
    </row>
    <row r="33" spans="42:69" ht="14.25" customHeight="1" x14ac:dyDescent="0.2">
      <c r="AQ33" s="14" t="str">
        <f>$AQ$9</f>
        <v>BEST</v>
      </c>
      <c r="AR33" s="16">
        <f>'BEST_二宮Scroll（冷水）'!C13/3.6</f>
        <v>90.588630000000009</v>
      </c>
      <c r="AS33" s="16">
        <f>'BEST_二宮Scroll（冷水）'!D13/3.6</f>
        <v>90.588630000000009</v>
      </c>
      <c r="AT33" s="16">
        <f>'BEST_二宮Scroll（冷水）'!E13/3.6</f>
        <v>159.11386999999999</v>
      </c>
      <c r="AU33" s="19"/>
      <c r="AV33" s="1" t="s">
        <v>27</v>
      </c>
      <c r="AW33" s="21">
        <f>'LCEM_矢島（冷水）'!R15</f>
        <v>869.34315560511493</v>
      </c>
      <c r="AX33" s="21">
        <f>'ENe-ST_小野（冷水）'!R15</f>
        <v>820.68064370068203</v>
      </c>
      <c r="AY33" s="21">
        <f>'EnergyPlus_小野（冷水）'!R15</f>
        <v>800.47755106173383</v>
      </c>
      <c r="AZ33" s="21">
        <f>'BEST_二宮Scroll（冷水）'!R15</f>
        <v>970.62965759999997</v>
      </c>
      <c r="BA33" s="21">
        <f>'ACSES_吉田先生（冷水）'!R15</f>
        <v>740.9156552814668</v>
      </c>
      <c r="BB33"/>
      <c r="BC33"/>
      <c r="BD33" s="1" t="s">
        <v>0</v>
      </c>
      <c r="BI33"/>
      <c r="BJ33"/>
      <c r="BK33"/>
      <c r="BL33"/>
      <c r="BM33" s="1" t="s">
        <v>40</v>
      </c>
    </row>
    <row r="34" spans="42:69" ht="14.25" customHeight="1" x14ac:dyDescent="0.2">
      <c r="AQ34" s="14" t="str">
        <f>$AQ$10</f>
        <v>ACSES</v>
      </c>
      <c r="AR34" s="16">
        <f>'ACSES_吉田先生（冷水）'!C13/3.6</f>
        <v>90.266600446934632</v>
      </c>
      <c r="AS34" s="16">
        <f>'ACSES_吉田先生（冷水）'!D13/3.6</f>
        <v>90.266600446934632</v>
      </c>
      <c r="AT34" s="16">
        <f>'ACSES_吉田先生（冷水）'!E13/3.6</f>
        <v>158.70127892530826</v>
      </c>
      <c r="AV34" s="1" t="s">
        <v>28</v>
      </c>
      <c r="AW34" s="21">
        <f>'LCEM_矢島（冷水）'!R16</f>
        <v>875.27056918852008</v>
      </c>
      <c r="AX34" s="21">
        <f>'ENe-ST_小野（冷水）'!R16</f>
        <v>859.65558962895796</v>
      </c>
      <c r="AY34" s="21">
        <f>'EnergyPlus_小野（冷水）'!R16</f>
        <v>871.85552992132648</v>
      </c>
      <c r="AZ34" s="21">
        <f>'BEST_二宮Scroll（冷水）'!R16</f>
        <v>1007.8432688</v>
      </c>
      <c r="BA34" s="21">
        <f>'ACSES_吉田先生（冷水）'!R16</f>
        <v>859.58503345589975</v>
      </c>
      <c r="BB34"/>
      <c r="BC34"/>
      <c r="BF34" s="1" t="s">
        <v>7</v>
      </c>
      <c r="BG34" s="1" t="s">
        <v>8</v>
      </c>
      <c r="BH34" s="1" t="s">
        <v>9</v>
      </c>
      <c r="BI34"/>
      <c r="BJ34"/>
      <c r="BK34"/>
      <c r="BL34"/>
      <c r="BO34" s="1" t="s">
        <v>7</v>
      </c>
      <c r="BP34" s="1" t="s">
        <v>8</v>
      </c>
      <c r="BQ34" s="1" t="s">
        <v>9</v>
      </c>
    </row>
    <row r="35" spans="42:69" ht="14.25" customHeight="1" x14ac:dyDescent="0.2">
      <c r="AP35" s="1" t="s">
        <v>24</v>
      </c>
      <c r="AQ35" s="14"/>
      <c r="AR35" s="16"/>
      <c r="AS35" s="16"/>
      <c r="AT35" s="16"/>
      <c r="AV35" s="1" t="s">
        <v>29</v>
      </c>
      <c r="AW35" s="21">
        <f>'LCEM_矢島（冷水）'!R17</f>
        <v>869.91836358189107</v>
      </c>
      <c r="AX35" s="21">
        <f>'ENe-ST_小野（冷水）'!R17</f>
        <v>865.66616651523202</v>
      </c>
      <c r="AY35" s="21">
        <f>'EnergyPlus_小野（冷水）'!R17</f>
        <v>873.71676310774228</v>
      </c>
      <c r="AZ35" s="21">
        <f>'BEST_二宮Scroll（冷水）'!R17</f>
        <v>1007.410608</v>
      </c>
      <c r="BA35" s="21">
        <f>'ACSES_吉田先生（冷水）'!R17</f>
        <v>859.58503345589975</v>
      </c>
      <c r="BB35"/>
      <c r="BC35"/>
      <c r="BD35" s="14" t="str">
        <f>$AQ$6</f>
        <v>LCEM</v>
      </c>
      <c r="BE35" s="10" t="s">
        <v>16</v>
      </c>
      <c r="BF35" s="16">
        <f>'LCEM_矢島（冷水）'!C9/3.6</f>
        <v>304.89876757411787</v>
      </c>
      <c r="BG35" s="16">
        <f>'LCEM_矢島（冷水）'!D9/3.6</f>
        <v>304.89876757411787</v>
      </c>
      <c r="BH35" s="16">
        <f>'LCEM_矢島（冷水）'!E9/3.6</f>
        <v>535.06266195374292</v>
      </c>
      <c r="BI35"/>
      <c r="BJ35"/>
      <c r="BK35"/>
      <c r="BL35"/>
      <c r="BM35" s="14" t="str">
        <f>$AQ$6</f>
        <v>LCEM</v>
      </c>
      <c r="BN35" s="10" t="s">
        <v>33</v>
      </c>
      <c r="BO35" s="16">
        <f>'LCEM_矢島（温水）'!C22/3.6</f>
        <v>295.10130057583581</v>
      </c>
      <c r="BP35" s="16">
        <f>'LCEM_矢島（温水）'!D22/3.6</f>
        <v>295.10130057583581</v>
      </c>
      <c r="BQ35" s="16">
        <f>'LCEM_矢島（温水）'!E22/3.6</f>
        <v>518.29745769031638</v>
      </c>
    </row>
    <row r="36" spans="42:69" ht="14.25" customHeight="1" x14ac:dyDescent="0.2">
      <c r="AP36" s="1" t="s">
        <v>41</v>
      </c>
      <c r="AQ36" s="14" t="str">
        <f>$AQ$6</f>
        <v>LCEM</v>
      </c>
      <c r="AR36" s="16">
        <f>'LCEM_矢島（冷水）'!C14/3.6</f>
        <v>91.993777354219475</v>
      </c>
      <c r="AS36" s="16">
        <f>'LCEM_矢島（冷水）'!D14/3.6</f>
        <v>91.993777354219475</v>
      </c>
      <c r="AT36" s="16">
        <f>'LCEM_矢島（冷水）'!E14/3.6</f>
        <v>161.28666112368924</v>
      </c>
      <c r="AU36" s="19"/>
      <c r="AV36"/>
      <c r="AW36"/>
      <c r="AX36"/>
      <c r="AY36"/>
      <c r="AZ36"/>
      <c r="BA36"/>
      <c r="BB36"/>
      <c r="BC36"/>
      <c r="BD36" s="14"/>
      <c r="BE36" s="1" t="s">
        <v>35</v>
      </c>
      <c r="BF36" s="16">
        <f>'LCEM_矢島（冷水）'!C11/3.6</f>
        <v>172.20431714100008</v>
      </c>
      <c r="BG36" s="16">
        <f>'LCEM_矢島（冷水）'!D11/3.6</f>
        <v>172.20431714100008</v>
      </c>
      <c r="BH36" s="16">
        <f>'LCEM_矢島（冷水）'!E11/3.6</f>
        <v>0</v>
      </c>
      <c r="BI36"/>
      <c r="BJ36"/>
      <c r="BK36"/>
      <c r="BL36"/>
      <c r="BM36" s="14"/>
      <c r="BN36" s="1" t="s">
        <v>36</v>
      </c>
      <c r="BO36" s="16">
        <f>'LCEM_矢島（温水）'!C24/3.6</f>
        <v>166.02817511351475</v>
      </c>
      <c r="BP36" s="16">
        <f>'LCEM_矢島（温水）'!D24/3.6</f>
        <v>166.02817511351475</v>
      </c>
      <c r="BQ36" s="16">
        <f>'LCEM_矢島（温水）'!E24/3.6</f>
        <v>0</v>
      </c>
    </row>
    <row r="37" spans="42:69" ht="14.25" customHeight="1" x14ac:dyDescent="0.2">
      <c r="AQ37" s="14" t="str">
        <f>$AQ$7</f>
        <v>ENe-ST</v>
      </c>
      <c r="AR37" s="16">
        <f>'ENe-ST_小野（冷水）'!C14/3.6</f>
        <v>94.490744648193328</v>
      </c>
      <c r="AS37" s="16">
        <f>'ENe-ST_小野（冷水）'!D14/3.6</f>
        <v>94.490744648193328</v>
      </c>
      <c r="AT37" s="16">
        <f>'ENe-ST_小野（冷水）'!E14/3.6</f>
        <v>165.98776217808719</v>
      </c>
      <c r="AU37" s="19"/>
      <c r="AV37" s="10" t="s">
        <v>31</v>
      </c>
      <c r="AW37" s="17"/>
      <c r="AX37" s="17"/>
      <c r="AY37" s="17"/>
      <c r="AZ37" s="17"/>
      <c r="BA37" s="17"/>
      <c r="BB37"/>
      <c r="BC37"/>
      <c r="BD37" s="14" t="s">
        <v>24</v>
      </c>
      <c r="BI37"/>
      <c r="BJ37"/>
      <c r="BK37"/>
      <c r="BL37"/>
      <c r="BM37" s="14" t="s">
        <v>24</v>
      </c>
    </row>
    <row r="38" spans="42:69" ht="14.25" customHeight="1" x14ac:dyDescent="0.2">
      <c r="AQ38" s="14" t="str">
        <f>$AQ$8</f>
        <v>EnergyPlus</v>
      </c>
      <c r="AR38" s="16">
        <f>'EnergyPlus_小野（冷水）'!C14/3.6</f>
        <v>92.38375978289659</v>
      </c>
      <c r="AS38" s="16">
        <f>'EnergyPlus_小野（冷水）'!D14/3.6</f>
        <v>92.38375978289659</v>
      </c>
      <c r="AT38" s="16">
        <f>'EnergyPlus_小野（冷水）'!E14/3.6</f>
        <v>162.42731783499497</v>
      </c>
      <c r="AU38" s="19"/>
      <c r="AV38" s="10"/>
      <c r="AW38" s="14" t="str">
        <f>$AQ$6</f>
        <v>LCEM</v>
      </c>
      <c r="AX38" s="14" t="str">
        <f>$AQ$7</f>
        <v>ENe-ST</v>
      </c>
      <c r="AY38" s="14" t="str">
        <f>$AQ$8</f>
        <v>EnergyPlus</v>
      </c>
      <c r="AZ38" s="14" t="str">
        <f>$AQ$9</f>
        <v>BEST</v>
      </c>
      <c r="BA38" s="14" t="str">
        <f>$AQ$10</f>
        <v>ACSES</v>
      </c>
      <c r="BB38"/>
      <c r="BC38"/>
      <c r="BD38" s="14" t="str">
        <f>$AQ$7</f>
        <v>ENe-ST</v>
      </c>
      <c r="BE38" s="10" t="s">
        <v>16</v>
      </c>
      <c r="BF38" s="16">
        <f>'ENe-ST_小野（冷水）'!C9/3.6</f>
        <v>306.61819403576663</v>
      </c>
      <c r="BG38" s="16">
        <f>'ENe-ST_小野（冷水）'!D9/3.6</f>
        <v>306.61819403576663</v>
      </c>
      <c r="BH38" s="16">
        <f>'ENe-ST_小野（冷水）'!E9/3.6</f>
        <v>527</v>
      </c>
      <c r="BI38"/>
      <c r="BJ38"/>
      <c r="BK38"/>
      <c r="BL38"/>
      <c r="BM38" s="14" t="str">
        <f>$AQ$7</f>
        <v>ENe-ST</v>
      </c>
      <c r="BN38" s="10" t="s">
        <v>33</v>
      </c>
      <c r="BO38" s="16">
        <f>'ENe-ST_小野（温水）'!C22/3.6</f>
        <v>293.37513929756665</v>
      </c>
      <c r="BP38" s="16">
        <f>'ENe-ST_小野（温水）'!D22/3.6</f>
        <v>293.37513929756665</v>
      </c>
      <c r="BQ38" s="16">
        <f>'ENe-ST_小野（温水）'!E22/3.6</f>
        <v>515.93458261957494</v>
      </c>
    </row>
    <row r="39" spans="42:69" ht="14.25" customHeight="1" x14ac:dyDescent="0.2">
      <c r="AQ39" s="14" t="str">
        <f>$AQ$9</f>
        <v>BEST</v>
      </c>
      <c r="AR39" s="16">
        <f>'BEST_二宮Scroll（冷水）'!C14/3.6</f>
        <v>90.588750000000005</v>
      </c>
      <c r="AS39" s="16">
        <f>'BEST_二宮Scroll（冷水）'!D14/3.6</f>
        <v>90.588750000000005</v>
      </c>
      <c r="AT39" s="16">
        <f>'BEST_二宮Scroll（冷水）'!E14/3.6</f>
        <v>159.11407</v>
      </c>
      <c r="AU39" s="19"/>
      <c r="AV39" s="10" t="s">
        <v>33</v>
      </c>
      <c r="AW39" s="21">
        <f>'LCEM_矢島（温水）'!R22</f>
        <v>4060.2773820123839</v>
      </c>
      <c r="AX39" s="21">
        <f>'ENe-ST_小野（温水）'!R22</f>
        <v>4073.8319245574062</v>
      </c>
      <c r="AY39" s="21">
        <f>'EnergyPlus_小野（温水）'!R22</f>
        <v>4040.6760045279552</v>
      </c>
      <c r="AZ39" s="21">
        <f>'BEST_二宮Scroll（温水）'!R22</f>
        <v>4173.2980471999999</v>
      </c>
      <c r="BA39" s="21">
        <f>'ACSES_吉田先生（温水）'!R22</f>
        <v>4171.2739485060174</v>
      </c>
      <c r="BB39"/>
      <c r="BC39"/>
      <c r="BD39" s="14"/>
      <c r="BE39" s="1" t="s">
        <v>35</v>
      </c>
      <c r="BF39" s="16">
        <f>'ENe-ST_小野（冷水）'!C11/3.6</f>
        <v>174.48580592473556</v>
      </c>
      <c r="BG39" s="16">
        <f>'ENe-ST_小野（冷水）'!D11/3.6</f>
        <v>174.48580592473556</v>
      </c>
      <c r="BH39" s="16">
        <f>'ENe-ST_小野（冷水）'!E11/3.6</f>
        <v>0</v>
      </c>
      <c r="BI39"/>
      <c r="BJ39"/>
      <c r="BK39"/>
      <c r="BL39"/>
      <c r="BM39" s="14"/>
      <c r="BN39" s="1" t="s">
        <v>36</v>
      </c>
      <c r="BO39" s="16">
        <f>'ENe-ST_小野（温水）'!C24/3.6</f>
        <v>163.74299407526445</v>
      </c>
      <c r="BP39" s="16">
        <f>'ENe-ST_小野（温水）'!D24/3.6</f>
        <v>163.74299407526445</v>
      </c>
      <c r="BQ39" s="16">
        <f>'ENe-ST_小野（温水）'!E24/3.6</f>
        <v>0</v>
      </c>
    </row>
    <row r="40" spans="42:69" ht="14.25" customHeight="1" x14ac:dyDescent="0.2">
      <c r="AQ40" s="14" t="str">
        <f>$AQ$10</f>
        <v>ACSES</v>
      </c>
      <c r="AR40" s="16">
        <f>'ACSES_吉田先生（冷水）'!C14/3.6</f>
        <v>90.365040625708403</v>
      </c>
      <c r="AS40" s="16">
        <f>'ACSES_吉田先生（冷水）'!D14/3.6</f>
        <v>90.365040625708403</v>
      </c>
      <c r="AT40" s="16">
        <f>'ACSES_吉田先生（冷水）'!E14/3.6</f>
        <v>158.87435049543151</v>
      </c>
      <c r="AV40" s="10" t="s">
        <v>34</v>
      </c>
      <c r="AW40" s="21">
        <f>'LCEM_矢島（温水）'!R23</f>
        <v>3989.5570207893288</v>
      </c>
      <c r="AX40" s="21">
        <f>'ENe-ST_小野（温水）'!R23</f>
        <v>3701.5627435802121</v>
      </c>
      <c r="AY40" s="21">
        <f>'EnergyPlus_小野（温水）'!R23</f>
        <v>3737.1491670194046</v>
      </c>
      <c r="AZ40" s="21">
        <f>'BEST_二宮Scroll（温水）'!R23</f>
        <v>3909.4969592000002</v>
      </c>
      <c r="BA40" s="21">
        <f>'ACSES_吉田先生（温水）'!R23</f>
        <v>3816.4979373547062</v>
      </c>
      <c r="BB40"/>
      <c r="BC40"/>
      <c r="BD40" s="14" t="s">
        <v>24</v>
      </c>
      <c r="BI40"/>
      <c r="BJ40"/>
      <c r="BK40"/>
      <c r="BL40"/>
      <c r="BM40" s="14" t="s">
        <v>24</v>
      </c>
    </row>
    <row r="41" spans="42:69" ht="14.25" customHeight="1" x14ac:dyDescent="0.2">
      <c r="AP41" s="1" t="s">
        <v>24</v>
      </c>
      <c r="AV41" s="10" t="s">
        <v>36</v>
      </c>
      <c r="AW41" s="21">
        <f>'LCEM_矢島（温水）'!R24</f>
        <v>936.0488171878859</v>
      </c>
      <c r="AX41" s="21">
        <f>'ENe-ST_小野（温水）'!R24</f>
        <v>909.65849881891199</v>
      </c>
      <c r="AY41" s="21">
        <f>'EnergyPlus_小野（温水）'!R24</f>
        <v>937.17226149465353</v>
      </c>
      <c r="AZ41" s="21">
        <f>'BEST_二宮Scroll（温水）'!R24</f>
        <v>1029.2605152000001</v>
      </c>
      <c r="BA41" s="21">
        <f>'ACSES_吉田先生（温水）'!R24</f>
        <v>941.81691235427979</v>
      </c>
      <c r="BB41"/>
      <c r="BC41"/>
      <c r="BD41" s="14" t="str">
        <f>$AQ$8</f>
        <v>EnergyPlus</v>
      </c>
      <c r="BE41" s="10" t="s">
        <v>16</v>
      </c>
      <c r="BF41" s="16">
        <f>'EnergyPlus_小野（冷水）'!C9/3.6</f>
        <v>306.07883810908396</v>
      </c>
      <c r="BG41" s="16">
        <f>'EnergyPlus_小野（冷水）'!D9/3.6</f>
        <v>306.07883810908396</v>
      </c>
      <c r="BH41" s="16">
        <f>'EnergyPlus_小野（冷水）'!E9/3.6</f>
        <v>537.89515087165296</v>
      </c>
      <c r="BI41"/>
      <c r="BJ41"/>
      <c r="BK41"/>
      <c r="BL41"/>
      <c r="BM41" s="14" t="str">
        <f>$AQ$8</f>
        <v>EnergyPlus</v>
      </c>
      <c r="BN41" s="10" t="s">
        <v>33</v>
      </c>
      <c r="BO41" s="16">
        <f>'EnergyPlus_小野（温水）'!C22/3.6</f>
        <v>293.38204930725101</v>
      </c>
      <c r="BP41" s="16">
        <f>'EnergyPlus_小野（温水）'!D22/3.6</f>
        <v>293.38204930725101</v>
      </c>
      <c r="BQ41" s="16">
        <f>'EnergyPlus_小野（温水）'!E22/3.6</f>
        <v>515.37446661640502</v>
      </c>
    </row>
    <row r="42" spans="42:69" ht="14.25" customHeight="1" x14ac:dyDescent="0.2">
      <c r="AP42" s="1" t="s">
        <v>42</v>
      </c>
      <c r="AQ42" s="14" t="str">
        <f>$AQ$6</f>
        <v>LCEM</v>
      </c>
      <c r="AR42" s="16">
        <f>'LCEM_矢島（冷水）'!C15/3.6</f>
        <v>172.20431714100008</v>
      </c>
      <c r="AS42" s="16">
        <f>'LCEM_矢島（冷水）'!D15/3.6</f>
        <v>172.20431714100008</v>
      </c>
      <c r="AT42" s="16">
        <f>'LCEM_矢島（冷水）'!E15/3.6</f>
        <v>0</v>
      </c>
      <c r="AU42" s="19"/>
      <c r="AV42" s="10" t="s">
        <v>37</v>
      </c>
      <c r="AW42" s="21">
        <f>'LCEM_矢島（温水）'!R25</f>
        <v>933.96823421542842</v>
      </c>
      <c r="AX42" s="21">
        <f>'ENe-ST_小野（温水）'!R25</f>
        <v>858.60794198562803</v>
      </c>
      <c r="AY42" s="21">
        <f>'EnergyPlus_小野（温水）'!R25</f>
        <v>882.33538024938139</v>
      </c>
      <c r="AZ42" s="21">
        <f>'BEST_二宮Scroll（温水）'!R25</f>
        <v>981.28991999999994</v>
      </c>
      <c r="BA42" s="21">
        <f>'ACSES_吉田先生（温水）'!R25</f>
        <v>888.50652108894326</v>
      </c>
      <c r="BB42"/>
      <c r="BC42"/>
      <c r="BD42" s="14"/>
      <c r="BE42" s="1" t="s">
        <v>35</v>
      </c>
      <c r="BF42" s="16">
        <f>'EnergyPlus_小野（冷水）'!C11/3.6</f>
        <v>173.59741870039397</v>
      </c>
      <c r="BG42" s="16">
        <f>'EnergyPlus_小野（冷水）'!D11/3.6</f>
        <v>173.59741870039397</v>
      </c>
      <c r="BH42" s="16">
        <f>'EnergyPlus_小野（冷水）'!E11/3.6</f>
        <v>0</v>
      </c>
      <c r="BI42"/>
      <c r="BJ42"/>
      <c r="BK42"/>
      <c r="BL42"/>
      <c r="BM42" s="14"/>
      <c r="BN42" s="1" t="s">
        <v>36</v>
      </c>
      <c r="BO42" s="16">
        <f>'EnergyPlus_小野（温水）'!C24/3.6</f>
        <v>161.64751055620897</v>
      </c>
      <c r="BP42" s="16">
        <f>'EnergyPlus_小野（温水）'!D24/3.6</f>
        <v>161.64751055620897</v>
      </c>
      <c r="BQ42" s="16">
        <f>'EnergyPlus_小野（温水）'!E24/3.6</f>
        <v>0</v>
      </c>
    </row>
    <row r="43" spans="42:69" ht="14.25" customHeight="1" x14ac:dyDescent="0.2">
      <c r="AQ43" s="14" t="str">
        <f>$AQ$7</f>
        <v>ENe-ST</v>
      </c>
      <c r="AR43" s="16">
        <f>'ENe-ST_小野（冷水）'!C15/3.6</f>
        <v>174.48580592473556</v>
      </c>
      <c r="AS43" s="16">
        <f>'ENe-ST_小野（冷水）'!D15/3.6</f>
        <v>174.48580592473556</v>
      </c>
      <c r="AT43" s="16">
        <f>'ENe-ST_小野（冷水）'!E15/3.6</f>
        <v>0</v>
      </c>
      <c r="AU43" s="19"/>
      <c r="AV43"/>
      <c r="AW43" s="18"/>
      <c r="AX43" s="10"/>
      <c r="AY43" s="10"/>
      <c r="AZ43" s="18"/>
      <c r="BA43"/>
      <c r="BB43"/>
      <c r="BC43"/>
      <c r="BD43" s="14" t="s">
        <v>24</v>
      </c>
      <c r="BI43"/>
      <c r="BJ43"/>
      <c r="BK43"/>
      <c r="BL43"/>
      <c r="BM43" s="14" t="s">
        <v>24</v>
      </c>
    </row>
    <row r="44" spans="42:69" ht="14.25" customHeight="1" x14ac:dyDescent="0.2">
      <c r="AQ44" s="14" t="str">
        <f>$AQ$8</f>
        <v>EnergyPlus</v>
      </c>
      <c r="AR44" s="16">
        <f>'EnergyPlus_小野（冷水）'!C15/3.6</f>
        <v>173.61364207480099</v>
      </c>
      <c r="AS44" s="16">
        <f>'EnergyPlus_小野（冷水）'!D15/3.6</f>
        <v>173.61364207480099</v>
      </c>
      <c r="AT44" s="16">
        <f>'EnergyPlus_小野（冷水）'!E15/3.6</f>
        <v>0</v>
      </c>
      <c r="AU44" s="19"/>
      <c r="AV44"/>
      <c r="AW44" s="18"/>
      <c r="AX44" s="10"/>
      <c r="AY44" s="10"/>
      <c r="AZ44" s="18"/>
      <c r="BA44"/>
      <c r="BB44"/>
      <c r="BC44"/>
      <c r="BD44" s="14" t="str">
        <f>$AQ$9</f>
        <v>BEST</v>
      </c>
      <c r="BE44" s="10" t="s">
        <v>16</v>
      </c>
      <c r="BF44" s="16">
        <f>'BEST_二宮Scroll（冷水）'!C9/3.6</f>
        <v>297.27530999999999</v>
      </c>
      <c r="BG44" s="16">
        <f>'BEST_二宮Scroll（冷水）'!D9/3.6</f>
        <v>297.27530999999999</v>
      </c>
      <c r="BH44" s="16">
        <f>'BEST_二宮Scroll（冷水）'!E9/3.6</f>
        <v>527</v>
      </c>
      <c r="BI44"/>
      <c r="BJ44"/>
      <c r="BK44"/>
      <c r="BL44"/>
      <c r="BM44" s="14" t="str">
        <f>$AQ$9</f>
        <v>BEST</v>
      </c>
      <c r="BN44" s="10" t="s">
        <v>33</v>
      </c>
      <c r="BO44" s="16">
        <f>'BEST_二宮Scroll（温水）'!C22/3.6</f>
        <v>299.41125</v>
      </c>
      <c r="BP44" s="16">
        <f>'BEST_二宮Scroll（温水）'!D22/3.6</f>
        <v>299.41125</v>
      </c>
      <c r="BQ44" s="16">
        <f>'BEST_二宮Scroll（温水）'!E22/3.6</f>
        <v>526.55273</v>
      </c>
    </row>
    <row r="45" spans="42:69" ht="14.25" customHeight="1" x14ac:dyDescent="0.2">
      <c r="AQ45" s="14" t="str">
        <f>$AQ$9</f>
        <v>BEST</v>
      </c>
      <c r="AR45" s="16">
        <f>'BEST_二宮Scroll（冷水）'!C15/3.6</f>
        <v>169.70501999999996</v>
      </c>
      <c r="AS45" s="16">
        <f>'BEST_二宮Scroll（冷水）'!D15/3.6</f>
        <v>169.70501999999996</v>
      </c>
      <c r="AT45" s="16">
        <f>'BEST_二宮Scroll（冷水）'!E15/3.6</f>
        <v>0</v>
      </c>
      <c r="AU45" s="19"/>
      <c r="AV45"/>
      <c r="AW45" s="18"/>
      <c r="AX45" s="10"/>
      <c r="AY45" s="10"/>
      <c r="AZ45" s="18"/>
      <c r="BA45"/>
      <c r="BB45"/>
      <c r="BC45"/>
      <c r="BD45" s="14"/>
      <c r="BE45" s="1" t="s">
        <v>35</v>
      </c>
      <c r="BF45" s="16">
        <f>'BEST_二宮Scroll（冷水）'!C11/3.6</f>
        <v>169.70501999999996</v>
      </c>
      <c r="BG45" s="16">
        <f>'BEST_二宮Scroll（冷水）'!D11/3.6</f>
        <v>169.70501999999996</v>
      </c>
      <c r="BH45" s="16">
        <f>'BEST_二宮Scroll（冷水）'!E11/3.6</f>
        <v>0</v>
      </c>
      <c r="BI45"/>
      <c r="BJ45"/>
      <c r="BK45"/>
      <c r="BL45"/>
      <c r="BM45" s="14"/>
      <c r="BN45" s="1" t="s">
        <v>36</v>
      </c>
      <c r="BO45" s="16">
        <f>'BEST_二宮Scroll（温水）'!C24/3.6</f>
        <v>168.52753000000001</v>
      </c>
      <c r="BP45" s="16">
        <f>'BEST_二宮Scroll（温水）'!D24/3.6</f>
        <v>168.52753000000001</v>
      </c>
      <c r="BQ45" s="16">
        <f>'BEST_二宮Scroll（温水）'!E24/3.6</f>
        <v>0</v>
      </c>
    </row>
    <row r="46" spans="42:69" ht="14.25" customHeight="1" x14ac:dyDescent="0.2">
      <c r="AQ46" s="14" t="str">
        <f>$AQ$10</f>
        <v>ACSES</v>
      </c>
      <c r="AR46" s="16">
        <f>'ACSES_吉田先生（冷水）'!C15/3.6</f>
        <v>169.55830570715733</v>
      </c>
      <c r="AS46" s="16">
        <f>'ACSES_吉田先生（冷水）'!D15/3.6</f>
        <v>169.55830570715733</v>
      </c>
      <c r="AT46" s="16">
        <f>'ACSES_吉田先生（冷水）'!E15/3.6</f>
        <v>0</v>
      </c>
      <c r="AV46" s="10" t="s">
        <v>43</v>
      </c>
      <c r="AW46" s="10"/>
      <c r="AX46" s="10"/>
      <c r="AY46" s="10"/>
      <c r="AZ46" s="10"/>
      <c r="BB46"/>
      <c r="BC46"/>
      <c r="BD46" s="14" t="s">
        <v>24</v>
      </c>
      <c r="BI46"/>
      <c r="BJ46"/>
      <c r="BK46"/>
      <c r="BL46"/>
      <c r="BM46" s="14" t="s">
        <v>24</v>
      </c>
    </row>
    <row r="47" spans="42:69" ht="14.25" customHeight="1" x14ac:dyDescent="0.2">
      <c r="AP47" s="1" t="s">
        <v>24</v>
      </c>
      <c r="AV47" s="10"/>
      <c r="AW47" s="14" t="str">
        <f>$AQ$6</f>
        <v>LCEM</v>
      </c>
      <c r="AX47" s="14" t="str">
        <f>$AQ$7</f>
        <v>ENe-ST</v>
      </c>
      <c r="AY47" s="14" t="str">
        <f>$AQ$8</f>
        <v>EnergyPlus</v>
      </c>
      <c r="AZ47" s="14" t="str">
        <f>$AQ$9</f>
        <v>BEST</v>
      </c>
      <c r="BA47" s="14" t="str">
        <f>$AQ$10</f>
        <v>ACSES</v>
      </c>
      <c r="BB47"/>
      <c r="BC47"/>
      <c r="BD47" s="14" t="str">
        <f>$AQ$10</f>
        <v>ACSES</v>
      </c>
      <c r="BE47" s="10" t="s">
        <v>16</v>
      </c>
      <c r="BF47" s="16">
        <f>'ACSES_吉田先生（冷水）'!C9/3.6</f>
        <v>299.69999999999993</v>
      </c>
      <c r="BG47" s="16">
        <f>'ACSES_吉田先生（冷水）'!D9/3.6</f>
        <v>299.69999999999993</v>
      </c>
      <c r="BH47" s="16">
        <f>'ACSES_吉田先生（冷水）'!E9/3.6</f>
        <v>527.56200000000001</v>
      </c>
      <c r="BI47"/>
      <c r="BJ47"/>
      <c r="BK47"/>
      <c r="BL47"/>
      <c r="BM47" s="14" t="str">
        <f>$AQ$10</f>
        <v>ACSES</v>
      </c>
      <c r="BN47" s="10" t="s">
        <v>33</v>
      </c>
      <c r="BO47" s="16">
        <f>'ACSES_吉田先生（温水）'!C22/3.6</f>
        <v>300</v>
      </c>
      <c r="BP47" s="16">
        <f>'ACSES_吉田先生（温水）'!D22/3.6</f>
        <v>300</v>
      </c>
      <c r="BQ47" s="16">
        <f>'ACSES_吉田先生（温水）'!E22/3.6</f>
        <v>526.428</v>
      </c>
    </row>
    <row r="48" spans="42:69" ht="14.25" customHeight="1" x14ac:dyDescent="0.2">
      <c r="AP48" s="1" t="s">
        <v>44</v>
      </c>
      <c r="AQ48" s="14" t="str">
        <f>$AQ$6</f>
        <v>LCEM</v>
      </c>
      <c r="AR48" s="16">
        <f>'LCEM_矢島（冷水）'!C16/3.6</f>
        <v>171.59057763596888</v>
      </c>
      <c r="AS48" s="16">
        <f>'LCEM_矢島（冷水）'!D16/3.6</f>
        <v>171.59057763596888</v>
      </c>
      <c r="AT48" s="16">
        <f>'LCEM_矢島（冷水）'!E16/3.6</f>
        <v>0</v>
      </c>
      <c r="AU48" s="19"/>
      <c r="AV48" s="10" t="s">
        <v>16</v>
      </c>
      <c r="AW48" s="21">
        <f>'LCEM_矢島（冷水）'!S9</f>
        <v>127.34941307476544</v>
      </c>
      <c r="AX48" s="21">
        <f>'ENe-ST_小野（冷水）'!S9</f>
        <v>125.08219153338679</v>
      </c>
      <c r="AY48" s="21">
        <f>'EnergyPlus_小野（冷水）'!S9</f>
        <v>0</v>
      </c>
      <c r="AZ48" s="21">
        <f>'BEST_二宮Scroll（冷水）'!S9</f>
        <v>127.5460224</v>
      </c>
      <c r="BA48" s="21">
        <f>'ACSES_吉田先生（冷水）'!S9</f>
        <v>127.63862486467355</v>
      </c>
      <c r="BB48"/>
      <c r="BC48"/>
      <c r="BD48" s="14"/>
      <c r="BE48" s="1" t="s">
        <v>35</v>
      </c>
      <c r="BF48" s="16">
        <f>'ACSES_吉田先生（冷水）'!C11/3.6</f>
        <v>169.5583057071573</v>
      </c>
      <c r="BG48" s="16">
        <f>'ACSES_吉田先生（冷水）'!D11/3.6</f>
        <v>169.5583057071573</v>
      </c>
      <c r="BH48" s="16">
        <f>'ACSES_吉田先生（冷水）'!E11/3.6</f>
        <v>0</v>
      </c>
      <c r="BI48"/>
      <c r="BJ48"/>
      <c r="BK48"/>
      <c r="BL48"/>
      <c r="BM48" s="14"/>
      <c r="BN48" s="1" t="s">
        <v>36</v>
      </c>
      <c r="BO48" s="16">
        <f>'ACSES_吉田先生（温水）'!C24/3.6</f>
        <v>168.75345434524974</v>
      </c>
      <c r="BP48" s="16">
        <f>'ACSES_吉田先生（温水）'!D24/3.6</f>
        <v>168.75345434524974</v>
      </c>
      <c r="BQ48" s="16">
        <f>'ACSES_吉田先生（温水）'!E24/3.6</f>
        <v>0</v>
      </c>
    </row>
    <row r="49" spans="42:67" ht="14.25" customHeight="1" x14ac:dyDescent="0.2">
      <c r="AQ49" s="14" t="str">
        <f>$AQ$7</f>
        <v>ENe-ST</v>
      </c>
      <c r="AR49" s="16">
        <f>'ENe-ST_小野（冷水）'!C16/3.6</f>
        <v>172.01322890273028</v>
      </c>
      <c r="AS49" s="16">
        <f>'ENe-ST_小野（冷水）'!D16/3.6</f>
        <v>172.01322890273028</v>
      </c>
      <c r="AT49" s="16">
        <f>'ENe-ST_小野（冷水）'!E16/3.6</f>
        <v>0</v>
      </c>
      <c r="AU49" s="19"/>
      <c r="AV49" s="10" t="s">
        <v>18</v>
      </c>
      <c r="AW49" s="21">
        <f>'LCEM_矢島（冷水）'!S10</f>
        <v>127.34941307476544</v>
      </c>
      <c r="AX49" s="21">
        <f>'ENe-ST_小野（冷水）'!S10</f>
        <v>125.08219153338679</v>
      </c>
      <c r="AY49" s="21">
        <f>'EnergyPlus_小野（冷水）'!S10</f>
        <v>0</v>
      </c>
      <c r="AZ49" s="21">
        <f>'BEST_二宮Scroll（冷水）'!S10</f>
        <v>127.5460224</v>
      </c>
      <c r="BA49" s="21">
        <f>'ACSES_吉田先生（冷水）'!S10</f>
        <v>127.63862486467355</v>
      </c>
      <c r="BB49"/>
      <c r="BC49"/>
      <c r="BD49"/>
      <c r="BE49"/>
      <c r="BF49"/>
      <c r="BG49"/>
      <c r="BH49"/>
      <c r="BI49"/>
      <c r="BJ49"/>
      <c r="BK49"/>
      <c r="BL49"/>
      <c r="BM49"/>
    </row>
    <row r="50" spans="42:67" ht="14.25" customHeight="1" x14ac:dyDescent="0.2">
      <c r="AQ50" s="14" t="str">
        <f>$AQ$8</f>
        <v>EnergyPlus</v>
      </c>
      <c r="AR50" s="16">
        <f>'EnergyPlus_小野（冷水）'!C16/3.6</f>
        <v>172.17255995822597</v>
      </c>
      <c r="AS50" s="16">
        <f>'EnergyPlus_小野（冷水）'!D16/3.6</f>
        <v>172.17255995822597</v>
      </c>
      <c r="AT50" s="16">
        <f>'EnergyPlus_小野（冷水）'!E16/3.6</f>
        <v>0</v>
      </c>
      <c r="AU50" s="19"/>
      <c r="AV50" s="10" t="s">
        <v>19</v>
      </c>
      <c r="AW50" s="21">
        <f>'LCEM_矢島（冷水）'!S11</f>
        <v>70.213480211374957</v>
      </c>
      <c r="AX50" s="21">
        <f>'ENe-ST_小野（冷水）'!S11</f>
        <v>68.104816295059393</v>
      </c>
      <c r="AY50" s="21">
        <f>'EnergyPlus_小野（冷水）'!S11</f>
        <v>0</v>
      </c>
      <c r="AZ50" s="21">
        <f>'BEST_二宮Scroll（冷水）'!S11</f>
        <v>69.990326400000001</v>
      </c>
      <c r="BA50" s="21">
        <f>'ACSES_吉田先生（冷水）'!S11</f>
        <v>69.187858785652125</v>
      </c>
      <c r="BB50"/>
      <c r="BC50"/>
      <c r="BD50"/>
      <c r="BE50"/>
      <c r="BF50"/>
      <c r="BG50"/>
      <c r="BH50"/>
      <c r="BI50"/>
      <c r="BJ50"/>
      <c r="BK50"/>
      <c r="BL50"/>
      <c r="BM50"/>
    </row>
    <row r="51" spans="42:67" ht="14.25" customHeight="1" x14ac:dyDescent="0.2">
      <c r="AQ51" s="14" t="str">
        <f>$AQ$9</f>
        <v>BEST</v>
      </c>
      <c r="AR51" s="16">
        <f>'BEST_二宮Scroll（冷水）'!C16/3.6</f>
        <v>181.46242000000001</v>
      </c>
      <c r="AS51" s="16">
        <f>'BEST_二宮Scroll（冷水）'!D16/3.6</f>
        <v>157.74776000000003</v>
      </c>
      <c r="AT51" s="16">
        <f>'BEST_二宮Scroll（冷水）'!E16/3.6</f>
        <v>0</v>
      </c>
      <c r="AU51" s="19"/>
      <c r="AV51" s="10" t="s">
        <v>21</v>
      </c>
      <c r="AW51" s="21">
        <f>'LCEM_矢島（冷水）'!S12</f>
        <v>70.213480211374957</v>
      </c>
      <c r="AX51" s="21">
        <f>'ENe-ST_小野（冷水）'!S12</f>
        <v>68.104816295059393</v>
      </c>
      <c r="AY51" s="21">
        <f>'EnergyPlus_小野（冷水）'!S12</f>
        <v>0</v>
      </c>
      <c r="AZ51" s="21">
        <f>'BEST_二宮Scroll（冷水）'!S12</f>
        <v>69.990326400000001</v>
      </c>
      <c r="BA51" s="21">
        <f>'ACSES_吉田先生（冷水）'!S12</f>
        <v>69.187858785652125</v>
      </c>
      <c r="BB51"/>
      <c r="BC51"/>
      <c r="BD51"/>
      <c r="BE51"/>
      <c r="BF51"/>
      <c r="BG51"/>
      <c r="BH51"/>
      <c r="BI51"/>
      <c r="BJ51"/>
      <c r="BK51"/>
      <c r="BL51"/>
      <c r="BM51"/>
    </row>
    <row r="52" spans="42:67" ht="14.25" customHeight="1" x14ac:dyDescent="0.2">
      <c r="AQ52" s="14" t="str">
        <f>$AQ$10</f>
        <v>ACSES</v>
      </c>
      <c r="AR52" s="1">
        <f>'ACSES_吉田先生（冷水）'!C16/3.6</f>
        <v>169.15480000000008</v>
      </c>
      <c r="AS52" s="1">
        <f>'ACSES_吉田先生（冷水）'!D16/3.6</f>
        <v>169.15480000000008</v>
      </c>
      <c r="AT52" s="1">
        <f>'ACSES_吉田先生（冷水）'!E16/3.6</f>
        <v>0</v>
      </c>
      <c r="AV52" s="10" t="s">
        <v>23</v>
      </c>
      <c r="AW52" s="21">
        <f>'LCEM_矢島（冷水）'!S13</f>
        <v>70.213480211374957</v>
      </c>
      <c r="AX52" s="21">
        <f>'ENe-ST_小野（冷水）'!S13</f>
        <v>68.104816295059393</v>
      </c>
      <c r="AY52" s="21">
        <f>'EnergyPlus_小野（冷水）'!S13</f>
        <v>0</v>
      </c>
      <c r="AZ52" s="21">
        <f>'BEST_二宮Scroll（冷水）'!S13</f>
        <v>127.5460224</v>
      </c>
      <c r="BA52" s="21">
        <f>'ACSES_吉田先生（冷水）'!S13</f>
        <v>127.63862486467355</v>
      </c>
      <c r="BB52"/>
      <c r="BC52"/>
      <c r="BD52" s="1" t="s">
        <v>45</v>
      </c>
      <c r="BI52"/>
      <c r="BJ52"/>
      <c r="BK52"/>
      <c r="BL52"/>
      <c r="BM52" s="1" t="s">
        <v>46</v>
      </c>
    </row>
    <row r="53" spans="42:67" ht="14.25" customHeight="1" x14ac:dyDescent="0.2">
      <c r="AP53" s="1" t="s">
        <v>24</v>
      </c>
      <c r="AV53" s="10" t="s">
        <v>25</v>
      </c>
      <c r="AW53" s="21">
        <f>'LCEM_矢島（冷水）'!S14</f>
        <v>127.34941307476544</v>
      </c>
      <c r="AX53" s="21">
        <f>'ENe-ST_小野（冷水）'!S14</f>
        <v>125.08219153338679</v>
      </c>
      <c r="AY53" s="21">
        <f>'EnergyPlus_小野（冷水）'!S14</f>
        <v>0</v>
      </c>
      <c r="AZ53" s="21">
        <f>'BEST_二宮Scroll（冷水）'!S14</f>
        <v>127.5460224</v>
      </c>
      <c r="BA53" s="21">
        <f>'ACSES_吉田先生（冷水）'!S14</f>
        <v>127.63862486467355</v>
      </c>
      <c r="BB53"/>
      <c r="BC53"/>
      <c r="BI53"/>
      <c r="BJ53"/>
      <c r="BK53"/>
      <c r="BL53"/>
    </row>
    <row r="54" spans="42:67" ht="14.25" customHeight="1" x14ac:dyDescent="0.2">
      <c r="AP54" s="1" t="s">
        <v>47</v>
      </c>
      <c r="AQ54" s="14" t="str">
        <f>$AQ$6</f>
        <v>LCEM</v>
      </c>
      <c r="AR54" s="16">
        <f>'LCEM_矢島（冷水）'!C17/3.6</f>
        <v>170.70163809548092</v>
      </c>
      <c r="AS54" s="16">
        <f>'LCEM_矢島（冷水）'!D17/3.6</f>
        <v>170.70163809548092</v>
      </c>
      <c r="AT54" s="16">
        <f>'LCEM_矢島（冷水）'!E17/3.6</f>
        <v>0</v>
      </c>
      <c r="AU54" s="19"/>
      <c r="AV54" s="1" t="s">
        <v>27</v>
      </c>
      <c r="AW54" s="21">
        <f>'LCEM_矢島（冷水）'!S15</f>
        <v>70.213480211374957</v>
      </c>
      <c r="AX54" s="21">
        <f>'ENe-ST_小野（冷水）'!S15</f>
        <v>68.104816295059393</v>
      </c>
      <c r="AY54" s="21">
        <f>'EnergyPlus_小野（冷水）'!S15</f>
        <v>0</v>
      </c>
      <c r="AZ54" s="21">
        <f>'BEST_二宮Scroll（冷水）'!S15</f>
        <v>69.990326400000001</v>
      </c>
      <c r="BA54" s="21">
        <f>'ACSES_吉田先生（冷水）'!S15</f>
        <v>69.187858785652125</v>
      </c>
      <c r="BB54"/>
      <c r="BC54"/>
      <c r="BD54" s="14" t="str">
        <f>$AQ$6</f>
        <v>LCEM</v>
      </c>
      <c r="BE54" s="10" t="s">
        <v>16</v>
      </c>
      <c r="BF54" s="22">
        <f>'LCEM_矢島（冷水）'!Q9</f>
        <v>1.0701617899583034</v>
      </c>
      <c r="BG54" s="16"/>
      <c r="BH54" s="16"/>
      <c r="BI54"/>
      <c r="BJ54"/>
      <c r="BK54"/>
      <c r="BL54"/>
      <c r="BM54" s="14" t="str">
        <f>$AQ$6</f>
        <v>LCEM</v>
      </c>
      <c r="BN54" s="10" t="s">
        <v>33</v>
      </c>
      <c r="BO54" s="22">
        <f>'LCEM_矢島（温水）'!Q22</f>
        <v>0.91952571479331369</v>
      </c>
    </row>
    <row r="55" spans="42:67" ht="14.25" customHeight="1" x14ac:dyDescent="0.2">
      <c r="AQ55" s="14" t="str">
        <f>$AQ$7</f>
        <v>ENe-ST</v>
      </c>
      <c r="AR55" s="16">
        <f>'ENe-ST_小野（冷水）'!C17/3.6</f>
        <v>172.87149070731417</v>
      </c>
      <c r="AS55" s="16">
        <f>'ENe-ST_小野（冷水）'!D17/3.6</f>
        <v>172.87149070731417</v>
      </c>
      <c r="AT55" s="16">
        <f>'ENe-ST_小野（冷水）'!E17/3.6</f>
        <v>0</v>
      </c>
      <c r="AU55" s="19"/>
      <c r="AV55" s="1" t="s">
        <v>28</v>
      </c>
      <c r="AW55" s="21">
        <f>'LCEM_矢島（冷水）'!S16</f>
        <v>12.623491588091772</v>
      </c>
      <c r="AX55" s="21">
        <f>'ENe-ST_小野（冷水）'!S16</f>
        <v>14.96968198317998</v>
      </c>
      <c r="AY55" s="21">
        <f>'EnergyPlus_小野（冷水）'!S16</f>
        <v>0</v>
      </c>
      <c r="AZ55" s="21">
        <f>'BEST_二宮Scroll（冷水）'!S16</f>
        <v>59.935867200000004</v>
      </c>
      <c r="BA55" s="21">
        <f>'ACSES_吉田先生（冷水）'!S16</f>
        <v>12.413588941595911</v>
      </c>
      <c r="BB55"/>
      <c r="BC55"/>
      <c r="BD55" s="14"/>
      <c r="BE55" s="1" t="s">
        <v>35</v>
      </c>
      <c r="BF55" s="22">
        <f>'LCEM_矢島（冷水）'!Q11</f>
        <v>1.2462911128758223</v>
      </c>
      <c r="BG55" s="16"/>
      <c r="BH55" s="16"/>
      <c r="BI55"/>
      <c r="BJ55"/>
      <c r="BK55"/>
      <c r="BL55"/>
      <c r="BM55" s="14"/>
      <c r="BN55" s="1" t="s">
        <v>36</v>
      </c>
      <c r="BO55" s="22">
        <f>'LCEM_矢島（温水）'!Q24</f>
        <v>1.1363921424407797</v>
      </c>
    </row>
    <row r="56" spans="42:67" ht="14.25" customHeight="1" x14ac:dyDescent="0.2">
      <c r="AQ56" s="14" t="str">
        <f>$AQ$8</f>
        <v>EnergyPlus</v>
      </c>
      <c r="AR56" s="16">
        <f>'EnergyPlus_小野（冷水）'!C17/3.6</f>
        <v>172.431309129006</v>
      </c>
      <c r="AS56" s="16">
        <f>'EnergyPlus_小野（冷水）'!D17/3.6</f>
        <v>172.431309129006</v>
      </c>
      <c r="AT56" s="16">
        <f>'EnergyPlus_小野（冷水）'!E17/3.6</f>
        <v>0</v>
      </c>
      <c r="AU56" s="19"/>
      <c r="AV56" s="1" t="s">
        <v>29</v>
      </c>
      <c r="AW56" s="21">
        <f>'LCEM_矢島（冷水）'!S17</f>
        <v>70.213480211374957</v>
      </c>
      <c r="AX56" s="21">
        <f>'ENe-ST_小野（冷水）'!S17</f>
        <v>68.104816295059393</v>
      </c>
      <c r="AY56" s="21">
        <f>'EnergyPlus_小野（冷水）'!S17</f>
        <v>0</v>
      </c>
      <c r="AZ56" s="21">
        <f>'BEST_二宮Scroll（冷水）'!S17</f>
        <v>69.990326400000001</v>
      </c>
      <c r="BA56" s="21">
        <f>'ACSES_吉田先生（冷水）'!S17</f>
        <v>69.187858785652125</v>
      </c>
      <c r="BB56"/>
      <c r="BC56"/>
      <c r="BD56" s="14" t="s">
        <v>24</v>
      </c>
      <c r="BF56" s="23"/>
      <c r="BI56"/>
      <c r="BJ56"/>
      <c r="BK56"/>
      <c r="BL56"/>
      <c r="BM56" s="14" t="s">
        <v>24</v>
      </c>
      <c r="BO56" s="23"/>
    </row>
    <row r="57" spans="42:67" ht="14.25" customHeight="1" x14ac:dyDescent="0.2">
      <c r="AQ57" s="14" t="str">
        <f>$AQ$9</f>
        <v>BEST</v>
      </c>
      <c r="AR57" s="16">
        <f>'BEST_二宮Scroll（冷水）'!C17/3.6</f>
        <v>169.70501999999996</v>
      </c>
      <c r="AS57" s="16">
        <f>'BEST_二宮Scroll（冷水）'!D17/3.6</f>
        <v>169.70501999999996</v>
      </c>
      <c r="AT57" s="16">
        <f>'BEST_二宮Scroll（冷水）'!E17/3.6</f>
        <v>0</v>
      </c>
      <c r="AU57" s="19"/>
      <c r="AV57"/>
      <c r="AW57"/>
      <c r="AX57"/>
      <c r="AY57"/>
      <c r="AZ57"/>
      <c r="BA57"/>
      <c r="BB57"/>
      <c r="BC57"/>
      <c r="BD57" s="14" t="str">
        <f>$AQ$7</f>
        <v>ENe-ST</v>
      </c>
      <c r="BE57" s="10" t="s">
        <v>16</v>
      </c>
      <c r="BF57" s="22">
        <f>'ENe-ST_小野（冷水）'!Q9</f>
        <v>1.0694199959879294</v>
      </c>
      <c r="BG57" s="16"/>
      <c r="BH57" s="16"/>
      <c r="BI57"/>
      <c r="BJ57"/>
      <c r="BK57"/>
      <c r="BL57"/>
      <c r="BM57" s="14" t="str">
        <f>$AQ$7</f>
        <v>ENe-ST</v>
      </c>
      <c r="BN57" s="10" t="s">
        <v>33</v>
      </c>
      <c r="BO57" s="22">
        <f>'ENe-ST_小野（温水）'!Q22</f>
        <v>0.91200062841772744</v>
      </c>
    </row>
    <row r="58" spans="42:67" ht="14.25" customHeight="1" x14ac:dyDescent="0.2">
      <c r="AQ58" s="14" t="str">
        <f>$AQ$10</f>
        <v>ACSES</v>
      </c>
      <c r="AR58" s="16">
        <f>'ACSES_吉田先生（冷水）'!C17/3.6</f>
        <v>169.5583057071573</v>
      </c>
      <c r="AS58" s="16">
        <f>'ACSES_吉田先生（冷水）'!D17/3.6</f>
        <v>169.5583057071573</v>
      </c>
      <c r="AT58" s="16">
        <f>'ACSES_吉田先生（冷水）'!E17/3.6</f>
        <v>0</v>
      </c>
      <c r="AV58" s="10" t="s">
        <v>48</v>
      </c>
      <c r="AW58" s="17"/>
      <c r="AX58" s="17"/>
      <c r="AY58" s="17"/>
      <c r="AZ58" s="17"/>
      <c r="BA58" s="17"/>
      <c r="BB58"/>
      <c r="BC58"/>
      <c r="BD58" s="14"/>
      <c r="BE58" s="1" t="s">
        <v>35</v>
      </c>
      <c r="BF58" s="22">
        <f>'ENe-ST_小野（冷水）'!Q11</f>
        <v>1.2544548808118197</v>
      </c>
      <c r="BG58" s="16"/>
      <c r="BH58" s="16"/>
      <c r="BI58"/>
      <c r="BJ58"/>
      <c r="BK58"/>
      <c r="BL58"/>
      <c r="BM58" s="14"/>
      <c r="BN58" s="1" t="s">
        <v>36</v>
      </c>
      <c r="BO58" s="22">
        <f>'ENe-ST_小野（温水）'!Q24</f>
        <v>1.1400714916886261</v>
      </c>
    </row>
    <row r="59" spans="42:67" ht="14.25" customHeight="1" x14ac:dyDescent="0.2">
      <c r="AV59" s="10"/>
      <c r="AW59" s="14" t="str">
        <f>$AQ$6</f>
        <v>LCEM</v>
      </c>
      <c r="AX59" s="14" t="str">
        <f>$AQ$7</f>
        <v>ENe-ST</v>
      </c>
      <c r="AY59" s="14" t="str">
        <f>$AQ$8</f>
        <v>EnergyPlus</v>
      </c>
      <c r="AZ59" s="14" t="str">
        <f>$AQ$9</f>
        <v>BEST</v>
      </c>
      <c r="BA59" s="14" t="str">
        <f>$AQ$10</f>
        <v>ACSES</v>
      </c>
      <c r="BB59"/>
      <c r="BC59"/>
      <c r="BD59" s="14" t="s">
        <v>24</v>
      </c>
      <c r="BF59" s="23"/>
      <c r="BI59"/>
      <c r="BJ59"/>
      <c r="BK59"/>
      <c r="BL59"/>
      <c r="BM59" s="14" t="s">
        <v>24</v>
      </c>
      <c r="BO59" s="23"/>
    </row>
    <row r="60" spans="42:67" ht="14.25" customHeight="1" x14ac:dyDescent="0.2">
      <c r="AP60" s="1" t="s">
        <v>40</v>
      </c>
      <c r="AV60" s="10" t="s">
        <v>33</v>
      </c>
      <c r="AW60" s="21">
        <f>'LCEM_矢島（温水）'!S22</f>
        <v>127.34941307476544</v>
      </c>
      <c r="AX60" s="21">
        <f>'ENe-ST_小野（温水）'!S22</f>
        <v>125.08219153338679</v>
      </c>
      <c r="AY60" s="21">
        <f>'EnergyPlus_小野（温水）'!S22</f>
        <v>0</v>
      </c>
      <c r="AZ60" s="21">
        <f>'BEST_二宮Scroll（冷水）'!S9</f>
        <v>127.5460224</v>
      </c>
      <c r="BA60" s="21">
        <f>'ACSES_吉田先生（温水）'!S22</f>
        <v>126.54794020953997</v>
      </c>
      <c r="BB60"/>
      <c r="BC60"/>
      <c r="BD60" s="14" t="str">
        <f>$AQ$8</f>
        <v>EnergyPlus</v>
      </c>
      <c r="BE60" s="10" t="s">
        <v>16</v>
      </c>
      <c r="BF60" s="22">
        <f>'EnergyPlus_小野（冷水）'!Q9</f>
        <v>1.0959443706041145</v>
      </c>
      <c r="BG60" s="16"/>
      <c r="BH60" s="16"/>
      <c r="BI60"/>
      <c r="BJ60"/>
      <c r="BK60"/>
      <c r="BL60"/>
      <c r="BM60" s="14" t="str">
        <f>$AQ$8</f>
        <v>EnergyPlus</v>
      </c>
      <c r="BN60" s="10" t="s">
        <v>33</v>
      </c>
      <c r="BO60" s="22">
        <f>'EnergyPlus_小野（温水）'!Q22</f>
        <v>0.91942564206089183</v>
      </c>
    </row>
    <row r="61" spans="42:67" ht="14.25" customHeight="1" x14ac:dyDescent="0.2">
      <c r="AR61" s="17" t="s">
        <v>4</v>
      </c>
      <c r="AS61" s="17" t="s">
        <v>5</v>
      </c>
      <c r="AT61" s="17" t="s">
        <v>6</v>
      </c>
      <c r="AV61" s="10" t="s">
        <v>34</v>
      </c>
      <c r="AW61" s="21">
        <f>'LCEM_矢島（温水）'!S23</f>
        <v>127.34941307476544</v>
      </c>
      <c r="AX61" s="21">
        <f>'ENe-ST_小野（温水）'!S23</f>
        <v>125.08219153338679</v>
      </c>
      <c r="AY61" s="21">
        <f>'EnergyPlus_小野（温水）'!S23</f>
        <v>0</v>
      </c>
      <c r="AZ61" s="21">
        <f>'BEST_二宮Scroll（冷水）'!S10</f>
        <v>127.5460224</v>
      </c>
      <c r="BA61" s="21">
        <f>'ACSES_吉田先生（温水）'!S23</f>
        <v>126.54794020953997</v>
      </c>
      <c r="BB61"/>
      <c r="BC61"/>
      <c r="BD61" s="14"/>
      <c r="BE61" s="1" t="s">
        <v>35</v>
      </c>
      <c r="BF61" s="22">
        <f>'EnergyPlus_小野（冷水）'!Q11</f>
        <v>1.2642305640383977</v>
      </c>
      <c r="BG61" s="16"/>
      <c r="BH61" s="16"/>
      <c r="BI61"/>
      <c r="BJ61"/>
      <c r="BK61"/>
      <c r="BL61"/>
      <c r="BM61" s="14"/>
      <c r="BN61" s="1" t="s">
        <v>36</v>
      </c>
      <c r="BO61" s="22">
        <f>'EnergyPlus_小野（温水）'!Q24</f>
        <v>1.0572933174656316</v>
      </c>
    </row>
    <row r="62" spans="42:67" ht="14.25" customHeight="1" x14ac:dyDescent="0.2">
      <c r="AP62" s="1" t="s">
        <v>49</v>
      </c>
      <c r="AQ62" s="14" t="str">
        <f>$AQ$6</f>
        <v>LCEM</v>
      </c>
      <c r="AR62" s="16">
        <f>'LCEM_矢島（温水）'!C22/3.6</f>
        <v>295.10130057583581</v>
      </c>
      <c r="AS62" s="16">
        <f>'LCEM_矢島（温水）'!D22/3.6</f>
        <v>295.10130057583581</v>
      </c>
      <c r="AT62" s="16">
        <f>'LCEM_矢島（温水）'!E22/3.6</f>
        <v>518.29745769031638</v>
      </c>
      <c r="AU62" s="19"/>
      <c r="AV62" s="10" t="s">
        <v>36</v>
      </c>
      <c r="AW62" s="21">
        <f>'LCEM_矢島（温水）'!S24</f>
        <v>70.213480211374957</v>
      </c>
      <c r="AX62" s="21">
        <f>'ENe-ST_小野（温水）'!S24</f>
        <v>68.104816295059393</v>
      </c>
      <c r="AY62" s="21">
        <f>'EnergyPlus_小野（温水）'!S24</f>
        <v>0</v>
      </c>
      <c r="AZ62" s="21">
        <f>'BEST_二宮Scroll（冷水）'!S11</f>
        <v>69.990326400000001</v>
      </c>
      <c r="BA62" s="21">
        <f>'ACSES_吉田先生（温水）'!S24</f>
        <v>68.912487118907265</v>
      </c>
      <c r="BB62"/>
      <c r="BC62"/>
      <c r="BD62" s="14" t="s">
        <v>24</v>
      </c>
      <c r="BF62" s="23"/>
      <c r="BI62"/>
      <c r="BJ62"/>
      <c r="BK62"/>
      <c r="BL62"/>
      <c r="BM62" s="14" t="s">
        <v>24</v>
      </c>
      <c r="BO62" s="23"/>
    </row>
    <row r="63" spans="42:67" ht="14.25" customHeight="1" x14ac:dyDescent="0.2">
      <c r="AQ63" s="14" t="str">
        <f>$AQ$7</f>
        <v>ENe-ST</v>
      </c>
      <c r="AR63" s="16">
        <f>'ENe-ST_小野（温水）'!C22/3.6</f>
        <v>293.37513929756665</v>
      </c>
      <c r="AS63" s="16">
        <f>'ENe-ST_小野（温水）'!D22/3.6</f>
        <v>293.37513929756665</v>
      </c>
      <c r="AT63" s="16">
        <f>'ENe-ST_小野（温水）'!E22/3.6</f>
        <v>515.93458261957494</v>
      </c>
      <c r="AU63" s="19"/>
      <c r="AV63" s="10" t="s">
        <v>37</v>
      </c>
      <c r="AW63" s="21">
        <f>'LCEM_矢島（温水）'!S25</f>
        <v>70.213480211374957</v>
      </c>
      <c r="AX63" s="21">
        <f>'ENe-ST_小野（温水）'!S25</f>
        <v>68.104816295059393</v>
      </c>
      <c r="AY63" s="21">
        <f>'EnergyPlus_小野（温水）'!S25</f>
        <v>0</v>
      </c>
      <c r="AZ63" s="21">
        <f>'BEST_二宮Scroll（冷水）'!S12</f>
        <v>69.990326400000001</v>
      </c>
      <c r="BA63" s="21">
        <f>'ACSES_吉田先生（温水）'!S25</f>
        <v>68.912487118907265</v>
      </c>
      <c r="BB63"/>
      <c r="BC63"/>
      <c r="BD63" s="14" t="str">
        <f>$AQ$9</f>
        <v>BEST</v>
      </c>
      <c r="BE63" s="10" t="s">
        <v>16</v>
      </c>
      <c r="BF63" s="22">
        <f>'BEST_二宮Scroll（冷水）'!Q9</f>
        <v>1.0667994160471981</v>
      </c>
      <c r="BG63" s="16"/>
      <c r="BH63" s="16"/>
      <c r="BI63"/>
      <c r="BJ63"/>
      <c r="BK63"/>
      <c r="BL63"/>
      <c r="BM63" s="14" t="str">
        <f>$AQ$9</f>
        <v>BEST</v>
      </c>
      <c r="BN63" s="10" t="s">
        <v>33</v>
      </c>
      <c r="BO63" s="22">
        <f>'BEST_二宮Scroll（温水）'!Q22</f>
        <v>0.90865370338750706</v>
      </c>
    </row>
    <row r="64" spans="42:67" ht="14.25" customHeight="1" x14ac:dyDescent="0.2">
      <c r="AQ64" s="14" t="str">
        <f>$AQ$8</f>
        <v>EnergyPlus</v>
      </c>
      <c r="AR64" s="16">
        <f>'EnergyPlus_小野（温水）'!C22/3.6</f>
        <v>293.38204930725101</v>
      </c>
      <c r="AS64" s="16">
        <f>'EnergyPlus_小野（温水）'!D22/3.6</f>
        <v>293.38204930725101</v>
      </c>
      <c r="AT64" s="16">
        <f>'EnergyPlus_小野（温水）'!E22/3.6</f>
        <v>515.37446661640502</v>
      </c>
      <c r="AU64" s="19"/>
      <c r="AV64"/>
      <c r="AW64"/>
      <c r="AX64"/>
      <c r="AY64"/>
      <c r="AZ64"/>
      <c r="BA64"/>
      <c r="BB64"/>
      <c r="BC64"/>
      <c r="BD64" s="14"/>
      <c r="BE64" s="1" t="s">
        <v>35</v>
      </c>
      <c r="BF64" s="22">
        <f>'BEST_二宮Scroll（冷水）'!Q11</f>
        <v>1.0858137336457794</v>
      </c>
      <c r="BG64" s="16"/>
      <c r="BH64" s="16"/>
      <c r="BI64"/>
      <c r="BJ64"/>
      <c r="BK64"/>
      <c r="BL64"/>
      <c r="BM64" s="14"/>
      <c r="BN64" s="1" t="s">
        <v>36</v>
      </c>
      <c r="BO64" s="22">
        <f>'BEST_二宮Scroll（温水）'!Q24</f>
        <v>1.0577419011095848</v>
      </c>
    </row>
    <row r="65" spans="42:67" ht="14.25" customHeight="1" x14ac:dyDescent="0.2">
      <c r="AQ65" s="14" t="str">
        <f>$AQ$9</f>
        <v>BEST</v>
      </c>
      <c r="AR65" s="16">
        <f>'BEST_二宮Scroll（温水）'!C22/3.6</f>
        <v>299.41125</v>
      </c>
      <c r="AS65" s="16">
        <f>'BEST_二宮Scroll（温水）'!D22/3.6</f>
        <v>299.41125</v>
      </c>
      <c r="AT65" s="16">
        <f>'BEST_二宮Scroll（温水）'!E22/3.6</f>
        <v>526.55273</v>
      </c>
      <c r="AU65" s="19"/>
      <c r="AV65"/>
      <c r="AW65"/>
      <c r="AX65"/>
      <c r="AY65"/>
      <c r="AZ65"/>
      <c r="BA65"/>
      <c r="BB65"/>
      <c r="BC65"/>
      <c r="BD65" s="14" t="s">
        <v>24</v>
      </c>
      <c r="BI65"/>
      <c r="BJ65"/>
      <c r="BK65"/>
      <c r="BL65"/>
      <c r="BM65" s="14" t="s">
        <v>24</v>
      </c>
    </row>
    <row r="66" spans="42:67" ht="14.25" customHeight="1" x14ac:dyDescent="0.2">
      <c r="AQ66" s="14" t="str">
        <f>$AQ$10</f>
        <v>ACSES</v>
      </c>
      <c r="AR66" s="16">
        <f>'ACSES_吉田先生（温水）'!C22/3.6</f>
        <v>300</v>
      </c>
      <c r="AS66" s="16">
        <f>'ACSES_吉田先生（温水）'!D22/3.6</f>
        <v>300</v>
      </c>
      <c r="AT66" s="16">
        <f>'ACSES_吉田先生（温水）'!E22/3.6</f>
        <v>526.428</v>
      </c>
      <c r="AV66"/>
      <c r="AW66"/>
      <c r="AX66"/>
      <c r="AY66"/>
      <c r="AZ66"/>
      <c r="BA66"/>
      <c r="BB66"/>
      <c r="BC66"/>
      <c r="BD66" s="14" t="str">
        <f>$AQ$10</f>
        <v>ACSES</v>
      </c>
      <c r="BE66" s="10" t="s">
        <v>16</v>
      </c>
      <c r="BF66" s="16">
        <f>'ACSES_吉田先生（冷水）'!Q9</f>
        <v>1.0700173009546285</v>
      </c>
      <c r="BG66" s="16"/>
      <c r="BH66" s="16"/>
      <c r="BI66"/>
      <c r="BJ66"/>
      <c r="BK66"/>
      <c r="BL66"/>
      <c r="BM66" s="14" t="str">
        <f>$AQ$10</f>
        <v>ACSES</v>
      </c>
      <c r="BN66" s="10" t="s">
        <v>33</v>
      </c>
      <c r="BO66" s="16">
        <f>'ACSES_吉田先生（温水）'!Q22</f>
        <v>0.91245349203603865</v>
      </c>
    </row>
    <row r="67" spans="42:67" ht="14.25" customHeight="1" x14ac:dyDescent="0.2">
      <c r="AP67" s="1" t="s">
        <v>24</v>
      </c>
      <c r="AV67" s="10" t="s">
        <v>50</v>
      </c>
      <c r="AW67" s="10"/>
      <c r="AX67" s="10"/>
      <c r="AY67" s="10"/>
      <c r="AZ67" s="10"/>
      <c r="BB67"/>
      <c r="BC67"/>
      <c r="BD67" s="14"/>
      <c r="BE67" s="1" t="s">
        <v>35</v>
      </c>
      <c r="BF67" s="16">
        <f>'ACSES_吉田先生（冷水）'!Q11</f>
        <v>1.2438764676902412</v>
      </c>
      <c r="BG67" s="16"/>
      <c r="BH67" s="16"/>
      <c r="BI67"/>
      <c r="BJ67"/>
      <c r="BK67"/>
      <c r="BL67"/>
      <c r="BM67" s="14"/>
      <c r="BN67" s="1" t="s">
        <v>36</v>
      </c>
      <c r="BO67" s="16">
        <f>'ACSES_吉田先生（温水）'!Q24</f>
        <v>1.1425630983937147</v>
      </c>
    </row>
    <row r="68" spans="42:67" ht="14.25" customHeight="1" x14ac:dyDescent="0.2">
      <c r="AP68" s="1" t="s">
        <v>51</v>
      </c>
      <c r="AQ68" s="14" t="str">
        <f>$AQ$6</f>
        <v>LCEM</v>
      </c>
      <c r="AR68" s="16">
        <f>'LCEM_矢島（温水）'!C23/3.6</f>
        <v>295.10126048762783</v>
      </c>
      <c r="AS68" s="16">
        <f>'LCEM_矢島（温水）'!D23/3.6</f>
        <v>295.10126048762783</v>
      </c>
      <c r="AT68" s="16">
        <f>'LCEM_矢島（温水）'!E23/3.6</f>
        <v>518.29738731145846</v>
      </c>
      <c r="AU68" s="16"/>
      <c r="AV68" s="10"/>
      <c r="AW68" s="14" t="str">
        <f>$AQ$6</f>
        <v>LCEM</v>
      </c>
      <c r="AX68" s="14" t="str">
        <f>$AQ$7</f>
        <v>ENe-ST</v>
      </c>
      <c r="AY68" s="14" t="str">
        <f>$AQ$8</f>
        <v>EnergyPlus</v>
      </c>
      <c r="AZ68" s="14" t="str">
        <f>$AQ$9</f>
        <v>BEST</v>
      </c>
      <c r="BA68" s="14" t="str">
        <f>$AQ$10</f>
        <v>ACSES</v>
      </c>
      <c r="BB68"/>
      <c r="BC68"/>
      <c r="BD68"/>
      <c r="BE68"/>
      <c r="BF68"/>
      <c r="BG68"/>
      <c r="BH68"/>
      <c r="BI68"/>
      <c r="BJ68"/>
      <c r="BK68"/>
      <c r="BL68"/>
      <c r="BM68"/>
    </row>
    <row r="69" spans="42:67" ht="14.25" customHeight="1" x14ac:dyDescent="0.2">
      <c r="AQ69" s="14" t="str">
        <f>$AQ$7</f>
        <v>ENe-ST</v>
      </c>
      <c r="AR69" s="16">
        <f>'ENe-ST_小野（温水）'!C23/3.6</f>
        <v>293.37513929756665</v>
      </c>
      <c r="AS69" s="16">
        <f>'ENe-ST_小野（温水）'!D23/3.6</f>
        <v>293.37513929756665</v>
      </c>
      <c r="AT69" s="16">
        <f>'ENe-ST_小野（温水）'!E23/3.6</f>
        <v>515.93458261957494</v>
      </c>
      <c r="AU69" s="16"/>
      <c r="AV69" s="10" t="s">
        <v>16</v>
      </c>
      <c r="AW69" s="21">
        <f>'LCEM_矢島（冷水）'!T9</f>
        <v>152.21944045629397</v>
      </c>
      <c r="AX69" s="21">
        <f>'ENe-ST_小野（冷水）'!T9</f>
        <v>153.78628419304101</v>
      </c>
      <c r="AY69" s="21">
        <f>'EnergyPlus_小野（冷水）'!T9</f>
        <v>274.73424</v>
      </c>
      <c r="AZ69" s="21">
        <f>'BEST_二宮Scroll（冷水）'!T9</f>
        <v>157.78611360000002</v>
      </c>
      <c r="BA69" s="21">
        <f>'ACSES_吉田先生（冷水）'!T9</f>
        <v>146.39454027898125</v>
      </c>
      <c r="BB69"/>
      <c r="BC69"/>
      <c r="BD69"/>
      <c r="BE69"/>
      <c r="BF69"/>
      <c r="BG69"/>
      <c r="BH69"/>
      <c r="BI69"/>
      <c r="BJ69"/>
      <c r="BK69"/>
      <c r="BL69"/>
      <c r="BM69"/>
    </row>
    <row r="70" spans="42:67" ht="14.25" customHeight="1" x14ac:dyDescent="0.2">
      <c r="AQ70" s="14" t="str">
        <f>$AQ$8</f>
        <v>EnergyPlus</v>
      </c>
      <c r="AR70" s="16">
        <f>'EnergyPlus_小野（温水）'!C23/3.6</f>
        <v>293.38204930725101</v>
      </c>
      <c r="AS70" s="16">
        <f>'EnergyPlus_小野（温水）'!D23/3.6</f>
        <v>293.38204930725101</v>
      </c>
      <c r="AT70" s="16">
        <f>'EnergyPlus_小野（温水）'!E23/3.6</f>
        <v>515.37446661640502</v>
      </c>
      <c r="AU70" s="16"/>
      <c r="AV70" s="10" t="s">
        <v>18</v>
      </c>
      <c r="AW70" s="21">
        <f>'LCEM_矢島（冷水）'!T10</f>
        <v>152.21944045629397</v>
      </c>
      <c r="AX70" s="21">
        <f>'ENe-ST_小野（冷水）'!T10</f>
        <v>153.78628419304101</v>
      </c>
      <c r="AY70" s="21">
        <f>'EnergyPlus_小野（冷水）'!T10</f>
        <v>274.73424</v>
      </c>
      <c r="AZ70" s="21">
        <f>'BEST_二宮Scroll（冷水）'!T10</f>
        <v>157.78611360000002</v>
      </c>
      <c r="BA70" s="21">
        <f>'ACSES_吉田先生（冷水）'!T10</f>
        <v>146.39454027898125</v>
      </c>
      <c r="BB70"/>
      <c r="BC70"/>
      <c r="BD70"/>
      <c r="BE70"/>
      <c r="BF70"/>
      <c r="BG70"/>
      <c r="BH70"/>
      <c r="BI70"/>
      <c r="BJ70"/>
      <c r="BK70"/>
      <c r="BL70"/>
      <c r="BM70"/>
    </row>
    <row r="71" spans="42:67" ht="14.25" customHeight="1" x14ac:dyDescent="0.2">
      <c r="AQ71" s="14" t="str">
        <f>$AQ$9</f>
        <v>BEST</v>
      </c>
      <c r="AR71" s="16">
        <f>'BEST_二宮Scroll（温水）'!C23/3.6</f>
        <v>299.41125</v>
      </c>
      <c r="AS71" s="16">
        <f>'BEST_二宮Scroll（温水）'!D23/3.6</f>
        <v>299.41125</v>
      </c>
      <c r="AT71" s="16">
        <f>'BEST_二宮Scroll（温水）'!E23/3.6</f>
        <v>526.55273</v>
      </c>
      <c r="AU71" s="16"/>
      <c r="AV71" s="10" t="s">
        <v>19</v>
      </c>
      <c r="AW71" s="21">
        <f>'LCEM_矢島（冷水）'!T11</f>
        <v>45.66583213688817</v>
      </c>
      <c r="AX71" s="21">
        <f>'ENe-ST_小野（冷水）'!T11</f>
        <v>56.338112679555302</v>
      </c>
      <c r="AY71" s="21">
        <f>'EnergyPlus_小野（冷水）'!T11</f>
        <v>106.53702053244777</v>
      </c>
      <c r="AZ71" s="21">
        <f>'BEST_二宮Scroll（冷水）'!T11</f>
        <v>47.908228799999996</v>
      </c>
      <c r="BA71" s="21">
        <f>'ACSES_吉田先生（冷水）'!T11</f>
        <v>52.690969164619219</v>
      </c>
      <c r="BB71"/>
      <c r="BC71"/>
      <c r="BD71" s="1" t="s">
        <v>50</v>
      </c>
      <c r="BG71"/>
      <c r="BH71"/>
      <c r="BI71"/>
      <c r="BJ71"/>
      <c r="BK71"/>
      <c r="BL71"/>
      <c r="BM71"/>
    </row>
    <row r="72" spans="42:67" ht="14.25" customHeight="1" x14ac:dyDescent="0.2">
      <c r="AQ72" s="14" t="str">
        <f>$AQ$10</f>
        <v>ACSES</v>
      </c>
      <c r="AR72" s="16">
        <f>'ACSES_吉田先生（温水）'!C23/3.6</f>
        <v>300</v>
      </c>
      <c r="AS72" s="16">
        <f>'ACSES_吉田先生（温水）'!D23/3.6</f>
        <v>300</v>
      </c>
      <c r="AT72" s="16">
        <f>'ACSES_吉田先生（温水）'!E23/3.6</f>
        <v>526.428</v>
      </c>
      <c r="AV72" s="10" t="s">
        <v>21</v>
      </c>
      <c r="AW72" s="21">
        <f>'LCEM_矢島（冷水）'!T12</f>
        <v>22.832916068444124</v>
      </c>
      <c r="AX72" s="21">
        <f>'ENe-ST_小野（冷水）'!T12</f>
        <v>28.169056339777701</v>
      </c>
      <c r="AY72" s="21">
        <f>'EnergyPlus_小野（冷水）'!T12</f>
        <v>70.494759215412401</v>
      </c>
      <c r="AZ72" s="21">
        <f>'BEST_二宮Scroll（冷水）'!T12</f>
        <v>30.878004799999999</v>
      </c>
      <c r="BA72" s="21">
        <f>'ACSES_吉田先生（冷水）'!T12</f>
        <v>26.345484582309634</v>
      </c>
      <c r="BB72"/>
      <c r="BC72"/>
      <c r="BG72"/>
      <c r="BH72"/>
      <c r="BI72"/>
      <c r="BJ72"/>
      <c r="BK72"/>
      <c r="BL72"/>
      <c r="BM72"/>
    </row>
    <row r="73" spans="42:67" ht="14.25" customHeight="1" x14ac:dyDescent="0.2">
      <c r="AP73" s="1" t="s">
        <v>24</v>
      </c>
      <c r="AV73" s="10" t="s">
        <v>23</v>
      </c>
      <c r="AW73" s="21">
        <f>'LCEM_矢島（冷水）'!T13</f>
        <v>76.109720228146983</v>
      </c>
      <c r="AX73" s="21">
        <f>'ENe-ST_小野（冷水）'!T13</f>
        <v>79.908891295875705</v>
      </c>
      <c r="AY73" s="21">
        <f>'EnergyPlus_小野（冷水）'!T13</f>
        <v>154.59336895501883</v>
      </c>
      <c r="AZ73" s="21">
        <f>'BEST_二宮Scroll（冷水）'!T13</f>
        <v>83.142121599999996</v>
      </c>
      <c r="BA73" s="21">
        <f>'ACSES_吉田先生（冷水）'!T13</f>
        <v>75.909451500349348</v>
      </c>
      <c r="BB73"/>
      <c r="BC73"/>
      <c r="BD73" s="14" t="str">
        <f>$AQ$6</f>
        <v>LCEM</v>
      </c>
      <c r="BE73" s="1" t="s">
        <v>35</v>
      </c>
      <c r="BF73" s="22">
        <f>'LCEM_矢島（冷水）'!L11</f>
        <v>45.66583213688817</v>
      </c>
      <c r="BG73"/>
      <c r="BH73"/>
      <c r="BI73"/>
      <c r="BJ73"/>
      <c r="BK73"/>
      <c r="BL73"/>
      <c r="BM73"/>
    </row>
    <row r="74" spans="42:67" ht="14.25" customHeight="1" x14ac:dyDescent="0.2">
      <c r="AP74" s="1" t="s">
        <v>52</v>
      </c>
      <c r="AQ74" s="14" t="str">
        <f>$AQ$6</f>
        <v>LCEM</v>
      </c>
      <c r="AR74" s="16">
        <f>'LCEM_矢島（温水）'!C24/3.6</f>
        <v>166.02817511351475</v>
      </c>
      <c r="AS74" s="16">
        <f>'LCEM_矢島（温水）'!D24/3.6</f>
        <v>166.02817511351475</v>
      </c>
      <c r="AT74" s="16">
        <f>'LCEM_矢島（温水）'!E24/3.6</f>
        <v>0</v>
      </c>
      <c r="AU74" s="16"/>
      <c r="AV74" s="10" t="s">
        <v>25</v>
      </c>
      <c r="AW74" s="21">
        <f>'LCEM_矢島（冷水）'!T14</f>
        <v>45.66583213688817</v>
      </c>
      <c r="AX74" s="21">
        <f>'ENe-ST_小野（冷水）'!T14</f>
        <v>69.545993057815096</v>
      </c>
      <c r="AY74" s="21">
        <f>'EnergyPlus_小野（冷水）'!T14</f>
        <v>106.53702053244777</v>
      </c>
      <c r="AZ74" s="21">
        <f>'BEST_二宮Scroll（冷水）'!T14</f>
        <v>47.908228799999996</v>
      </c>
      <c r="BA74" s="21">
        <f>'ACSES_吉田先生（冷水）'!T14</f>
        <v>52.690969164619304</v>
      </c>
      <c r="BB74"/>
      <c r="BC74"/>
      <c r="BD74" s="14"/>
      <c r="BE74" s="1" t="s">
        <v>21</v>
      </c>
      <c r="BF74" s="22">
        <f>'LCEM_矢島（冷水）'!L12</f>
        <v>22.832916068444124</v>
      </c>
      <c r="BG74"/>
      <c r="BH74"/>
      <c r="BI74"/>
      <c r="BJ74"/>
      <c r="BK74"/>
      <c r="BL74"/>
      <c r="BM74"/>
    </row>
    <row r="75" spans="42:67" ht="14.25" customHeight="1" x14ac:dyDescent="0.2">
      <c r="AQ75" s="14" t="str">
        <f>$AQ$7</f>
        <v>ENe-ST</v>
      </c>
      <c r="AR75" s="16">
        <f>'ENe-ST_小野（温水）'!C24/3.6</f>
        <v>163.74299407526445</v>
      </c>
      <c r="AS75" s="16">
        <f>'ENe-ST_小野（温水）'!D24/3.6</f>
        <v>163.74299407526445</v>
      </c>
      <c r="AT75" s="16">
        <f>'ENe-ST_小野（温水）'!E24/3.6</f>
        <v>0</v>
      </c>
      <c r="AU75" s="16"/>
      <c r="AV75" s="1" t="s">
        <v>27</v>
      </c>
      <c r="AW75" s="21">
        <f>'LCEM_矢島（冷水）'!T15</f>
        <v>45.66583213688817</v>
      </c>
      <c r="AX75" s="21">
        <f>'ENe-ST_小野（冷水）'!T15</f>
        <v>56.338112679555302</v>
      </c>
      <c r="AY75" s="21">
        <f>'EnergyPlus_小野（冷水）'!T15</f>
        <v>106.53702053245364</v>
      </c>
      <c r="AZ75" s="21">
        <f>'BEST_二宮Scroll（冷水）'!T15</f>
        <v>47.908228799999996</v>
      </c>
      <c r="BA75" s="21">
        <f>'ACSES_吉田先生（冷水）'!T15</f>
        <v>52.690969164619219</v>
      </c>
      <c r="BB75"/>
      <c r="BC75"/>
      <c r="BD75" s="14"/>
      <c r="BE75" s="1" t="s">
        <v>23</v>
      </c>
      <c r="BF75" s="22">
        <f>'LCEM_矢島（冷水）'!L13</f>
        <v>76.109720228146983</v>
      </c>
      <c r="BG75"/>
      <c r="BH75"/>
      <c r="BI75"/>
      <c r="BJ75"/>
      <c r="BK75"/>
      <c r="BL75"/>
      <c r="BM75"/>
    </row>
    <row r="76" spans="42:67" ht="14.25" customHeight="1" x14ac:dyDescent="0.2">
      <c r="AQ76" s="14" t="str">
        <f>$AQ$8</f>
        <v>EnergyPlus</v>
      </c>
      <c r="AR76" s="16">
        <f>'EnergyPlus_小野（温水）'!C24/3.6</f>
        <v>161.64751055620897</v>
      </c>
      <c r="AS76" s="16">
        <f>'EnergyPlus_小野（温水）'!D24/3.6</f>
        <v>161.64751055620897</v>
      </c>
      <c r="AT76" s="16">
        <f>'EnergyPlus_小野（温水）'!E24/3.6</f>
        <v>0</v>
      </c>
      <c r="AU76" s="16"/>
      <c r="AV76" s="1" t="s">
        <v>28</v>
      </c>
      <c r="AW76" s="21">
        <f>'LCEM_矢島（冷水）'!T16</f>
        <v>45.66583213688817</v>
      </c>
      <c r="AX76" s="21">
        <f>'ENe-ST_小野（冷水）'!T16</f>
        <v>56.338112679555302</v>
      </c>
      <c r="AY76" s="21">
        <f>'EnergyPlus_小野（冷水）'!T16</f>
        <v>74.996493476066206</v>
      </c>
      <c r="AZ76" s="21">
        <f>'BEST_二宮Scroll（冷水）'!T16</f>
        <v>47.908228799999996</v>
      </c>
      <c r="BA76" s="21">
        <f>'ACSES_吉田先生（冷水）'!T16</f>
        <v>44.242543353736195</v>
      </c>
      <c r="BB76"/>
      <c r="BC76"/>
      <c r="BD76" s="14" t="s">
        <v>24</v>
      </c>
      <c r="BF76" s="23"/>
      <c r="BG76"/>
      <c r="BH76"/>
      <c r="BI76"/>
      <c r="BJ76"/>
      <c r="BK76"/>
      <c r="BL76"/>
      <c r="BM76"/>
    </row>
    <row r="77" spans="42:67" ht="14.25" customHeight="1" x14ac:dyDescent="0.2">
      <c r="AQ77" s="14" t="str">
        <f>$AQ$9</f>
        <v>BEST</v>
      </c>
      <c r="AR77" s="16">
        <f>'BEST_二宮Scroll（温水）'!C24/3.6</f>
        <v>168.52753000000001</v>
      </c>
      <c r="AS77" s="16">
        <f>'BEST_二宮Scroll（温水）'!D24/3.6</f>
        <v>168.52753000000001</v>
      </c>
      <c r="AT77" s="16">
        <f>'BEST_二宮Scroll（温水）'!E24/3.6</f>
        <v>0</v>
      </c>
      <c r="AU77" s="16"/>
      <c r="AV77" s="1" t="s">
        <v>29</v>
      </c>
      <c r="AW77" s="21">
        <f>'LCEM_矢島（冷水）'!T17</f>
        <v>11.019544356075183</v>
      </c>
      <c r="AX77" s="21">
        <f>'ENe-ST_小野（冷水）'!T17</f>
        <v>21.480496118053999</v>
      </c>
      <c r="AY77" s="21">
        <f>'EnergyPlus_小野（冷水）'!T17</f>
        <v>80.724236804041283</v>
      </c>
      <c r="AZ77" s="21">
        <f>'BEST_二宮Scroll（冷水）'!T17</f>
        <v>19.741844799999999</v>
      </c>
      <c r="BA77" s="21">
        <f>'ACSES_吉田先生（冷水）'!T17</f>
        <v>16.278593217683287</v>
      </c>
      <c r="BB77"/>
      <c r="BC77"/>
      <c r="BD77" s="14" t="str">
        <f>$AQ$7</f>
        <v>ENe-ST</v>
      </c>
      <c r="BE77" s="1" t="s">
        <v>35</v>
      </c>
      <c r="BF77" s="22">
        <f>'ENe-ST_小野（冷水）'!L11</f>
        <v>56.338112679555302</v>
      </c>
      <c r="BG77"/>
      <c r="BH77"/>
      <c r="BI77"/>
      <c r="BJ77"/>
      <c r="BK77"/>
      <c r="BL77"/>
      <c r="BM77"/>
    </row>
    <row r="78" spans="42:67" ht="14.25" customHeight="1" x14ac:dyDescent="0.2">
      <c r="AQ78" s="14" t="str">
        <f>$AQ$10</f>
        <v>ACSES</v>
      </c>
      <c r="AR78" s="1">
        <f>'ACSES_吉田先生（温水）'!C24/3.6</f>
        <v>168.75345434524974</v>
      </c>
      <c r="AS78" s="1">
        <f>'ACSES_吉田先生（温水）'!D24/3.6</f>
        <v>168.75345434524974</v>
      </c>
      <c r="AT78" s="1">
        <f>'ACSES_吉田先生（温水）'!E24/3.6</f>
        <v>0</v>
      </c>
      <c r="AV78"/>
      <c r="AW78"/>
      <c r="AX78"/>
      <c r="AY78"/>
      <c r="AZ78"/>
      <c r="BA78"/>
      <c r="BB78"/>
      <c r="BC78"/>
      <c r="BD78" s="14"/>
      <c r="BE78" s="1" t="s">
        <v>21</v>
      </c>
      <c r="BF78" s="22">
        <f>'ENe-ST_小野（冷水）'!L12</f>
        <v>28.169056339777701</v>
      </c>
      <c r="BG78"/>
      <c r="BH78"/>
      <c r="BI78"/>
      <c r="BJ78"/>
      <c r="BK78"/>
      <c r="BL78"/>
      <c r="BM78"/>
    </row>
    <row r="79" spans="42:67" ht="14.25" customHeight="1" x14ac:dyDescent="0.2">
      <c r="AP79" s="1" t="s">
        <v>24</v>
      </c>
      <c r="AV79" s="10" t="s">
        <v>53</v>
      </c>
      <c r="AW79" s="17"/>
      <c r="AX79" s="17"/>
      <c r="AY79" s="17"/>
      <c r="AZ79" s="17"/>
      <c r="BA79" s="17"/>
      <c r="BB79"/>
      <c r="BC79"/>
      <c r="BD79" s="14"/>
      <c r="BE79" s="1" t="s">
        <v>23</v>
      </c>
      <c r="BF79" s="22">
        <f>'ENe-ST_小野（冷水）'!L13</f>
        <v>79.908891295875705</v>
      </c>
      <c r="BG79"/>
      <c r="BH79"/>
      <c r="BI79"/>
      <c r="BJ79"/>
      <c r="BK79"/>
      <c r="BL79"/>
      <c r="BM79"/>
    </row>
    <row r="80" spans="42:67" ht="14.25" customHeight="1" x14ac:dyDescent="0.2">
      <c r="AP80" s="1" t="s">
        <v>54</v>
      </c>
      <c r="AQ80" s="14" t="str">
        <f>$AQ$6</f>
        <v>LCEM</v>
      </c>
      <c r="AR80" s="16">
        <f>'LCEM_矢島（温水）'!C25/3.6</f>
        <v>166.02817511351475</v>
      </c>
      <c r="AS80" s="16">
        <f>'LCEM_矢島（温水）'!D25/3.6</f>
        <v>166.02817511351475</v>
      </c>
      <c r="AT80" s="16">
        <f>'LCEM_矢島（温水）'!E25/3.6</f>
        <v>0</v>
      </c>
      <c r="AU80" s="16"/>
      <c r="AV80" s="10"/>
      <c r="AW80" s="14" t="str">
        <f>$AQ$6</f>
        <v>LCEM</v>
      </c>
      <c r="AX80" s="14" t="str">
        <f>$AQ$7</f>
        <v>ENe-ST</v>
      </c>
      <c r="AY80" s="14" t="str">
        <f>$AQ$8</f>
        <v>EnergyPlus</v>
      </c>
      <c r="AZ80" s="14" t="str">
        <f>$AQ$9</f>
        <v>BEST</v>
      </c>
      <c r="BA80" s="14" t="str">
        <f>$AQ$10</f>
        <v>ACSES</v>
      </c>
      <c r="BB80"/>
      <c r="BC80"/>
      <c r="BD80" s="14" t="s">
        <v>24</v>
      </c>
      <c r="BF80" s="23"/>
      <c r="BG80"/>
      <c r="BH80"/>
      <c r="BI80"/>
      <c r="BJ80"/>
      <c r="BK80"/>
      <c r="BL80"/>
      <c r="BM80"/>
    </row>
    <row r="81" spans="43:65" ht="14.25" customHeight="1" x14ac:dyDescent="0.2">
      <c r="AQ81" s="14" t="str">
        <f>$AQ$7</f>
        <v>ENe-ST</v>
      </c>
      <c r="AR81" s="16">
        <f>'ENe-ST_小野（温水）'!C25/3.6</f>
        <v>163.74299407526502</v>
      </c>
      <c r="AS81" s="16">
        <f>'ENe-ST_小野（温水）'!D25/3.6</f>
        <v>163.74299407526502</v>
      </c>
      <c r="AT81" s="16">
        <f>'ENe-ST_小野（温水）'!E25/3.6</f>
        <v>0</v>
      </c>
      <c r="AU81" s="16"/>
      <c r="AV81" s="10" t="s">
        <v>33</v>
      </c>
      <c r="AW81" s="21">
        <f>'LCEM_矢島（温水）'!T22</f>
        <v>152.21944045629397</v>
      </c>
      <c r="AX81" s="21">
        <f>'ENe-ST_小野（温水）'!T22</f>
        <v>153.78628419304101</v>
      </c>
      <c r="AY81" s="21">
        <f>'EnergyPlus_小野（温水）'!T22</f>
        <v>274.73424</v>
      </c>
      <c r="AZ81" s="21">
        <f>'BEST_二宮Scroll（温水）'!T22</f>
        <v>157.78611360000002</v>
      </c>
      <c r="BA81" s="21">
        <f>'ACSES_吉田先生（温水）'!T22</f>
        <v>146.39454027898125</v>
      </c>
      <c r="BB81"/>
      <c r="BC81"/>
      <c r="BD81" s="14" t="str">
        <f>$AQ$8</f>
        <v>EnergyPlus</v>
      </c>
      <c r="BE81" s="1" t="s">
        <v>35</v>
      </c>
      <c r="BF81" s="22">
        <f>'EnergyPlus_小野（冷水）'!L11</f>
        <v>106.53702053244777</v>
      </c>
      <c r="BG81"/>
      <c r="BH81"/>
      <c r="BI81"/>
      <c r="BJ81"/>
      <c r="BK81"/>
      <c r="BL81"/>
      <c r="BM81"/>
    </row>
    <row r="82" spans="43:65" ht="14.25" customHeight="1" x14ac:dyDescent="0.2">
      <c r="AQ82" s="14" t="str">
        <f>$AQ$8</f>
        <v>EnergyPlus</v>
      </c>
      <c r="AR82" s="16">
        <f>'EnergyPlus_小野（温水）'!C25/3.6</f>
        <v>161.65321256718798</v>
      </c>
      <c r="AS82" s="16">
        <f>'EnergyPlus_小野（温水）'!D25/3.6</f>
        <v>161.65321256718798</v>
      </c>
      <c r="AT82" s="16">
        <f>'EnergyPlus_小野（温水）'!E25/3.6</f>
        <v>0</v>
      </c>
      <c r="AU82" s="16"/>
      <c r="AV82" s="10" t="s">
        <v>34</v>
      </c>
      <c r="AW82" s="21">
        <f>'LCEM_矢島（温水）'!T23</f>
        <v>152.21944045629397</v>
      </c>
      <c r="AX82" s="21">
        <f>'ENe-ST_小野（温水）'!T23</f>
        <v>153.78628419304101</v>
      </c>
      <c r="AY82" s="21">
        <f>'EnergyPlus_小野（温水）'!T23</f>
        <v>274.73424</v>
      </c>
      <c r="AZ82" s="21">
        <f>'BEST_二宮Scroll（温水）'!T23</f>
        <v>157.78611360000002</v>
      </c>
      <c r="BA82" s="21">
        <f>'ACSES_吉田先生（温水）'!T23</f>
        <v>146.39454027898125</v>
      </c>
      <c r="BB82"/>
      <c r="BC82"/>
      <c r="BD82" s="14"/>
      <c r="BE82" s="1" t="s">
        <v>21</v>
      </c>
      <c r="BF82" s="22">
        <f>'EnergyPlus_小野（冷水）'!L12</f>
        <v>70.494759215412401</v>
      </c>
      <c r="BG82"/>
      <c r="BH82"/>
      <c r="BI82"/>
      <c r="BJ82"/>
      <c r="BK82"/>
      <c r="BL82"/>
      <c r="BM82"/>
    </row>
    <row r="83" spans="43:65" ht="14.25" customHeight="1" x14ac:dyDescent="0.2">
      <c r="AQ83" s="14" t="str">
        <f>$AQ$9</f>
        <v>BEST</v>
      </c>
      <c r="AR83" s="16">
        <f>'BEST_二宮Scroll（温水）'!C25/3.6</f>
        <v>168.52753000000001</v>
      </c>
      <c r="AS83" s="16">
        <f>'BEST_二宮Scroll（温水）'!D25/3.6</f>
        <v>168.52753000000001</v>
      </c>
      <c r="AT83" s="16">
        <f>'BEST_二宮Scroll（温水）'!E25/3.6</f>
        <v>0</v>
      </c>
      <c r="AU83" s="16"/>
      <c r="AV83" s="10" t="s">
        <v>36</v>
      </c>
      <c r="AW83" s="21">
        <f>'LCEM_矢島（温水）'!T24</f>
        <v>45.66583213688817</v>
      </c>
      <c r="AX83" s="21">
        <f>'ENe-ST_小野（温水）'!T24</f>
        <v>56.338112679555302</v>
      </c>
      <c r="AY83" s="21">
        <f>'EnergyPlus_小野（温水）'!T24</f>
        <v>163.62167787736666</v>
      </c>
      <c r="AZ83" s="21">
        <f>'BEST_二宮Scroll（温水）'!T24</f>
        <v>47.908228799999996</v>
      </c>
      <c r="BA83" s="21">
        <f>'ACSES_吉田先生（温水）'!T24</f>
        <v>52.690969164619219</v>
      </c>
      <c r="BB83"/>
      <c r="BC83"/>
      <c r="BD83" s="14"/>
      <c r="BE83" s="1" t="s">
        <v>23</v>
      </c>
      <c r="BF83" s="22">
        <f>'EnergyPlus_小野（冷水）'!L13</f>
        <v>154.59336895501883</v>
      </c>
      <c r="BG83"/>
      <c r="BH83"/>
      <c r="BI83"/>
      <c r="BJ83"/>
      <c r="BK83"/>
      <c r="BL83"/>
      <c r="BM83"/>
    </row>
    <row r="84" spans="43:65" ht="14.25" customHeight="1" x14ac:dyDescent="0.2">
      <c r="AQ84" s="14" t="str">
        <f>$AQ$10</f>
        <v>ACSES</v>
      </c>
      <c r="AR84" s="1">
        <f>'ACSES_吉田先生（温水）'!C25/3.6</f>
        <v>168.75345434524974</v>
      </c>
      <c r="AS84" s="1">
        <f>'ACSES_吉田先生（温水）'!D25/3.6</f>
        <v>168.75345434524974</v>
      </c>
      <c r="AT84" s="1">
        <f>'ACSES_吉田先生（温水）'!E25/3.6</f>
        <v>0</v>
      </c>
      <c r="AV84" s="10" t="s">
        <v>37</v>
      </c>
      <c r="AW84" s="21">
        <f>'LCEM_矢島（温水）'!T25</f>
        <v>45.66583213688817</v>
      </c>
      <c r="AX84" s="21">
        <f>'ENe-ST_小野（温水）'!T25</f>
        <v>56.338112679555302</v>
      </c>
      <c r="AY84" s="21">
        <f>'EnergyPlus_小野（温水）'!T25</f>
        <v>163.51675064730603</v>
      </c>
      <c r="AZ84" s="21">
        <f>'BEST_二宮Scroll（温水）'!T25</f>
        <v>47.908228799999996</v>
      </c>
      <c r="BA84" s="21">
        <f>'ACSES_吉田先生（温水）'!T25</f>
        <v>52.690969164619219</v>
      </c>
      <c r="BB84"/>
      <c r="BC84"/>
      <c r="BD84" s="14" t="s">
        <v>24</v>
      </c>
      <c r="BF84" s="23"/>
      <c r="BG84"/>
      <c r="BH84"/>
      <c r="BI84"/>
      <c r="BJ84"/>
      <c r="BK84"/>
      <c r="BL84"/>
      <c r="BM84"/>
    </row>
    <row r="85" spans="43:65" ht="14.25" customHeight="1" x14ac:dyDescent="0.2">
      <c r="AV85"/>
      <c r="AW85"/>
      <c r="AX85"/>
      <c r="AY85"/>
      <c r="AZ85"/>
      <c r="BA85"/>
      <c r="BB85"/>
      <c r="BC85"/>
      <c r="BD85" s="14" t="str">
        <f>$AQ$9</f>
        <v>BEST</v>
      </c>
      <c r="BE85" s="1" t="s">
        <v>35</v>
      </c>
      <c r="BF85" s="22">
        <f>'BEST_二宮Scroll（冷水）'!L11</f>
        <v>47.908228799999996</v>
      </c>
      <c r="BG85"/>
      <c r="BH85"/>
      <c r="BI85"/>
      <c r="BJ85"/>
      <c r="BK85"/>
      <c r="BL85"/>
      <c r="BM85"/>
    </row>
    <row r="86" spans="43:65" ht="14.25" customHeight="1" x14ac:dyDescent="0.2">
      <c r="AV86"/>
      <c r="AW86"/>
      <c r="AX86"/>
      <c r="AY86"/>
      <c r="AZ86"/>
      <c r="BA86"/>
      <c r="BB86"/>
      <c r="BC86"/>
      <c r="BD86" s="14"/>
      <c r="BE86" s="1" t="s">
        <v>21</v>
      </c>
      <c r="BF86" s="22">
        <f>'BEST_二宮Scroll（冷水）'!L12</f>
        <v>30.878004799999999</v>
      </c>
      <c r="BG86"/>
      <c r="BH86"/>
      <c r="BI86"/>
      <c r="BJ86"/>
      <c r="BK86"/>
      <c r="BL86"/>
      <c r="BM86"/>
    </row>
    <row r="87" spans="43:65" ht="14.25" customHeight="1" x14ac:dyDescent="0.2">
      <c r="AV87"/>
      <c r="AW87"/>
      <c r="AX87"/>
      <c r="AY87"/>
      <c r="AZ87"/>
      <c r="BA87"/>
      <c r="BB87"/>
      <c r="BC87"/>
      <c r="BD87" s="14"/>
      <c r="BE87" s="1" t="s">
        <v>23</v>
      </c>
      <c r="BF87" s="22">
        <f>'BEST_二宮Scroll（冷水）'!L13</f>
        <v>83.142121599999996</v>
      </c>
      <c r="BG87"/>
      <c r="BH87"/>
      <c r="BI87"/>
      <c r="BJ87"/>
      <c r="BK87"/>
      <c r="BL87"/>
      <c r="BM87"/>
    </row>
    <row r="88" spans="43:65" ht="14.25" customHeight="1" x14ac:dyDescent="0.2">
      <c r="AV88" s="10" t="s">
        <v>55</v>
      </c>
      <c r="AW88" s="10"/>
      <c r="AX88" s="10"/>
      <c r="AY88" s="10"/>
      <c r="AZ88" s="10"/>
      <c r="BB88"/>
      <c r="BC88"/>
      <c r="BD88" s="14" t="s">
        <v>24</v>
      </c>
      <c r="BG88"/>
      <c r="BH88"/>
      <c r="BI88"/>
      <c r="BJ88"/>
      <c r="BK88"/>
      <c r="BL88"/>
      <c r="BM88"/>
    </row>
    <row r="89" spans="43:65" ht="14.25" customHeight="1" x14ac:dyDescent="0.2">
      <c r="AV89" s="10"/>
      <c r="AW89" s="14" t="str">
        <f>$AQ$6</f>
        <v>LCEM</v>
      </c>
      <c r="AX89" s="14" t="str">
        <f>$AQ$7</f>
        <v>ENe-ST</v>
      </c>
      <c r="AY89" s="14" t="str">
        <f>$AQ$8</f>
        <v>EnergyPlus</v>
      </c>
      <c r="AZ89" s="14" t="str">
        <f>$AQ$9</f>
        <v>BEST</v>
      </c>
      <c r="BA89" s="14" t="str">
        <f>$AQ$10</f>
        <v>ACSES</v>
      </c>
      <c r="BB89"/>
      <c r="BC89"/>
      <c r="BD89" s="14" t="str">
        <f>$AQ$10</f>
        <v>ACSES</v>
      </c>
      <c r="BE89" s="1" t="s">
        <v>35</v>
      </c>
      <c r="BF89" s="16">
        <f>'ACSES_吉田先生（冷水）'!L11</f>
        <v>52.690969164619219</v>
      </c>
      <c r="BG89"/>
      <c r="BH89"/>
      <c r="BI89"/>
      <c r="BJ89"/>
      <c r="BK89"/>
      <c r="BL89"/>
      <c r="BM89"/>
    </row>
    <row r="90" spans="43:65" ht="14.25" customHeight="1" x14ac:dyDescent="0.2">
      <c r="AV90" s="10" t="s">
        <v>16</v>
      </c>
      <c r="AW90" s="21">
        <f>'LCEM_矢島（冷水）'!U9</f>
        <v>3851.2837481589668</v>
      </c>
      <c r="AX90" s="21">
        <f>'ENe-ST_小野（冷水）'!U9</f>
        <v>3838.3899800428376</v>
      </c>
      <c r="AY90" s="21">
        <f>'EnergyPlus_小野（冷水）'!U9</f>
        <v>3777.7375280838105</v>
      </c>
      <c r="AZ90" s="21">
        <f>'BEST_二宮Scroll（冷水）'!U9</f>
        <v>3784.7623192000005</v>
      </c>
      <c r="BA90" s="21">
        <f>'ACSES_吉田先生（冷水）'!U9</f>
        <v>3791.5865438628357</v>
      </c>
      <c r="BB90"/>
      <c r="BC90"/>
      <c r="BD90" s="14"/>
      <c r="BE90" s="1" t="s">
        <v>21</v>
      </c>
      <c r="BF90" s="16">
        <f>'ACSES_吉田先生（冷水）'!L12</f>
        <v>26.345484582309634</v>
      </c>
      <c r="BG90"/>
      <c r="BH90"/>
      <c r="BI90"/>
      <c r="BJ90"/>
      <c r="BK90"/>
      <c r="BL90"/>
      <c r="BM90"/>
    </row>
    <row r="91" spans="43:65" ht="14.25" customHeight="1" x14ac:dyDescent="0.2">
      <c r="AV91" s="10" t="s">
        <v>18</v>
      </c>
      <c r="AW91" s="21">
        <f>'LCEM_矢島（冷水）'!U10</f>
        <v>2796.4715768989663</v>
      </c>
      <c r="AX91" s="21">
        <f>'ENe-ST_小野（冷水）'!U10</f>
        <v>2995.5857164855138</v>
      </c>
      <c r="AY91" s="21">
        <f>'EnergyPlus_小野（冷水）'!U10</f>
        <v>3159.3005197556613</v>
      </c>
      <c r="AZ91" s="21">
        <f>'BEST_二宮Scroll（冷水）'!U10</f>
        <v>3006.3396088000004</v>
      </c>
      <c r="BA91" s="21">
        <f>'ACSES_吉田先生（冷水）'!U10</f>
        <v>2819.6990881250058</v>
      </c>
      <c r="BB91"/>
      <c r="BC91"/>
      <c r="BD91"/>
      <c r="BE91" s="1" t="s">
        <v>23</v>
      </c>
      <c r="BF91" s="16">
        <f>'ACSES_吉田先生（冷水）'!L13</f>
        <v>75.909451500349348</v>
      </c>
      <c r="BG91"/>
      <c r="BH91"/>
      <c r="BI91"/>
      <c r="BJ91"/>
      <c r="BK91"/>
      <c r="BL91"/>
      <c r="BM91"/>
    </row>
    <row r="92" spans="43:65" ht="14.25" customHeight="1" x14ac:dyDescent="0.2">
      <c r="AV92" s="10" t="s">
        <v>19</v>
      </c>
      <c r="AW92" s="21">
        <f>'LCEM_矢島（冷水）'!U11</f>
        <v>994.84869193537963</v>
      </c>
      <c r="AX92" s="21">
        <f>'ENe-ST_小野（冷水）'!U11</f>
        <v>1001.4691017385047</v>
      </c>
      <c r="AY92" s="21">
        <f>'EnergyPlus_小野（冷水）'!U11</f>
        <v>988.66571509726145</v>
      </c>
      <c r="AZ92" s="21">
        <f>'BEST_二宮Scroll（冷水）'!U11</f>
        <v>1125.3091632000001</v>
      </c>
      <c r="BA92" s="21">
        <f>'ACSES_吉田先生（冷水）'!U11</f>
        <v>981.46386140617119</v>
      </c>
      <c r="BB92"/>
      <c r="BC92"/>
      <c r="BD92"/>
      <c r="BF92" s="16"/>
      <c r="BG92"/>
      <c r="BH92"/>
      <c r="BI92"/>
      <c r="BJ92"/>
      <c r="BK92"/>
      <c r="BL92"/>
      <c r="BM92"/>
    </row>
    <row r="93" spans="43:65" ht="14.25" customHeight="1" x14ac:dyDescent="0.2">
      <c r="AV93" s="10" t="s">
        <v>21</v>
      </c>
      <c r="AW93" s="21">
        <f>'LCEM_矢島（冷水）'!U12</f>
        <v>964.9676065994953</v>
      </c>
      <c r="AX93" s="21">
        <f>'ENe-ST_小野（冷水）'!U12</f>
        <v>965.00083586637322</v>
      </c>
      <c r="AY93" s="21">
        <f>'EnergyPlus_小野（冷水）'!U12</f>
        <v>939.38439100099765</v>
      </c>
      <c r="AZ93" s="21">
        <f>'BEST_二宮Scroll（冷水）'!U12</f>
        <v>1108.2789392000002</v>
      </c>
      <c r="BA93" s="21">
        <f>'ACSES_吉田先生（冷水）'!U12</f>
        <v>956.68258552446287</v>
      </c>
      <c r="BB93"/>
      <c r="BC93"/>
      <c r="BD93"/>
      <c r="BF93" s="16"/>
      <c r="BG93"/>
      <c r="BH93"/>
      <c r="BI93"/>
      <c r="BJ93"/>
      <c r="BK93"/>
      <c r="BL93"/>
      <c r="BM93"/>
    </row>
    <row r="94" spans="43:65" ht="14.25" customHeight="1" x14ac:dyDescent="0.2">
      <c r="AV94" s="10" t="s">
        <v>23</v>
      </c>
      <c r="AW94" s="21">
        <f>'LCEM_矢島（冷水）'!U13</f>
        <v>1034.7208741672648</v>
      </c>
      <c r="AX94" s="21">
        <f>'ENe-ST_小野（冷水）'!U13</f>
        <v>1032.8538085015471</v>
      </c>
      <c r="AY94" s="21">
        <f>'EnergyPlus_小野（冷水）'!U13</f>
        <v>1053.2152487032183</v>
      </c>
      <c r="AZ94" s="21">
        <f>'BEST_二宮Scroll（冷水）'!U13</f>
        <v>1209.9313431999999</v>
      </c>
      <c r="BA94" s="21">
        <f>'ACSES_吉田先生（冷水）'!U13</f>
        <v>1104.4450880931411</v>
      </c>
      <c r="BB94"/>
      <c r="BC94"/>
      <c r="BD94"/>
      <c r="BF94" s="16"/>
      <c r="BG94"/>
      <c r="BH94"/>
      <c r="BI94"/>
      <c r="BJ94"/>
      <c r="BK94"/>
      <c r="BL94"/>
      <c r="BM94"/>
    </row>
    <row r="95" spans="43:65" ht="14.25" customHeight="1" x14ac:dyDescent="0.2">
      <c r="AV95" s="10" t="s">
        <v>25</v>
      </c>
      <c r="AW95" s="21">
        <f>'LCEM_矢島（冷水）'!U14</f>
        <v>1085.3733224605637</v>
      </c>
      <c r="AX95" s="21">
        <f>'ENe-ST_小野（冷水）'!U14</f>
        <v>1038.8366411472221</v>
      </c>
      <c r="AY95" s="21">
        <f>'EnergyPlus_小野（冷水）'!U14</f>
        <v>950.1284458813916</v>
      </c>
      <c r="AZ95" s="21">
        <f>'BEST_二宮Scroll（冷水）'!U14</f>
        <v>1174.698504</v>
      </c>
      <c r="BA95" s="21">
        <f>'ACSES_吉田先生（冷水）'!U14</f>
        <v>1082.142956029265</v>
      </c>
      <c r="BB95"/>
      <c r="BC95"/>
      <c r="BD95" s="1" t="s">
        <v>0</v>
      </c>
      <c r="BG95"/>
      <c r="BH95"/>
      <c r="BI95"/>
      <c r="BJ95"/>
      <c r="BK95"/>
      <c r="BL95"/>
      <c r="BM95"/>
    </row>
    <row r="96" spans="43:65" ht="14.25" customHeight="1" x14ac:dyDescent="0.2">
      <c r="AV96" s="1" t="s">
        <v>27</v>
      </c>
      <c r="AW96" s="21">
        <f>'LCEM_矢島（冷水）'!U15</f>
        <v>985.22246795337799</v>
      </c>
      <c r="AX96" s="21">
        <f>'ENe-ST_小野（冷水）'!U15</f>
        <v>945.12357267529671</v>
      </c>
      <c r="AY96" s="21">
        <f>'EnergyPlus_小野（冷水）'!U15</f>
        <v>907.01457159418749</v>
      </c>
      <c r="AZ96" s="21">
        <f>'BEST_二宮Scroll（冷水）'!U15</f>
        <v>1088.5282127999999</v>
      </c>
      <c r="BA96" s="21">
        <f>'ACSES_吉田先生（冷水）'!U15</f>
        <v>862.79448323173824</v>
      </c>
      <c r="BB96"/>
      <c r="BC96"/>
      <c r="BG96"/>
      <c r="BH96"/>
      <c r="BI96"/>
      <c r="BJ96"/>
      <c r="BK96"/>
      <c r="BL96"/>
      <c r="BM96"/>
    </row>
    <row r="97" spans="48:65" ht="14.25" customHeight="1" x14ac:dyDescent="0.2">
      <c r="AV97" s="1" t="s">
        <v>28</v>
      </c>
      <c r="AW97" s="21">
        <f>'LCEM_矢島（冷水）'!U16</f>
        <v>933.55989291350011</v>
      </c>
      <c r="AX97" s="21">
        <f>'ENe-ST_小野（冷水）'!U16</f>
        <v>930.96338429169316</v>
      </c>
      <c r="AY97" s="21">
        <f>'EnergyPlus_小野（冷水）'!U16</f>
        <v>946.85202339739271</v>
      </c>
      <c r="AZ97" s="21">
        <f>'BEST_二宮Scroll（冷水）'!U16</f>
        <v>1115.6873647999998</v>
      </c>
      <c r="BA97" s="21">
        <f>'ACSES_吉田先生（冷水）'!U16</f>
        <v>916.24116575123185</v>
      </c>
      <c r="BB97"/>
      <c r="BC97"/>
      <c r="BD97" s="14" t="str">
        <f>$AQ$6</f>
        <v>LCEM</v>
      </c>
      <c r="BE97" s="1" t="s">
        <v>35</v>
      </c>
      <c r="BF97" s="22">
        <f>'LCEM_矢島（冷水）'!C11/3.6</f>
        <v>172.20431714100008</v>
      </c>
      <c r="BG97" s="22">
        <f>'LCEM_矢島（冷水）'!D11/3.6</f>
        <v>172.20431714100008</v>
      </c>
      <c r="BH97" s="22">
        <f>'LCEM_矢島（冷水）'!E11/3.6</f>
        <v>0</v>
      </c>
      <c r="BI97"/>
      <c r="BJ97"/>
      <c r="BK97"/>
      <c r="BL97"/>
      <c r="BM97"/>
    </row>
    <row r="98" spans="48:65" ht="14.25" customHeight="1" x14ac:dyDescent="0.2">
      <c r="AV98" s="1" t="s">
        <v>29</v>
      </c>
      <c r="AW98" s="21">
        <f>'LCEM_矢島（冷水）'!U17</f>
        <v>951.15138814934107</v>
      </c>
      <c r="AX98" s="21">
        <f>'ENe-ST_小野（冷水）'!U17</f>
        <v>955.25147892834548</v>
      </c>
      <c r="AY98" s="21">
        <f>'EnergyPlus_小野（冷水）'!U17</f>
        <v>954.44099991178359</v>
      </c>
      <c r="AZ98" s="21">
        <f>'BEST_二宮Scroll（冷水）'!U17</f>
        <v>1097.1427792000002</v>
      </c>
      <c r="BA98" s="21">
        <f>'ACSES_吉田先生（冷水）'!U17</f>
        <v>945.05148545923521</v>
      </c>
      <c r="BB98"/>
      <c r="BC98"/>
      <c r="BD98" s="14"/>
      <c r="BE98" s="1" t="s">
        <v>21</v>
      </c>
      <c r="BF98" s="22">
        <f>'LCEM_矢島（冷水）'!C12/3.6</f>
        <v>171.03457143120963</v>
      </c>
      <c r="BG98" s="22">
        <f>'LCEM_矢島（冷水）'!D12/3.6</f>
        <v>171.03457143120963</v>
      </c>
      <c r="BH98" s="22">
        <f>'LCEM_矢島（冷水）'!E12/3.6</f>
        <v>0</v>
      </c>
      <c r="BI98"/>
      <c r="BJ98"/>
      <c r="BK98"/>
      <c r="BL98"/>
      <c r="BM98"/>
    </row>
    <row r="99" spans="48:65" ht="14.25" customHeight="1" x14ac:dyDescent="0.2">
      <c r="AV99"/>
      <c r="AW99"/>
      <c r="AX99"/>
      <c r="AY99"/>
      <c r="AZ99"/>
      <c r="BA99"/>
      <c r="BB99"/>
      <c r="BC99"/>
      <c r="BD99" s="14"/>
      <c r="BE99" s="1" t="s">
        <v>23</v>
      </c>
      <c r="BF99" s="22">
        <f>'LCEM_矢島（冷水）'!C13/3.6</f>
        <v>173.76436767789463</v>
      </c>
      <c r="BG99" s="22">
        <f>'LCEM_矢島（冷水）'!D13/3.6</f>
        <v>173.76436767789463</v>
      </c>
      <c r="BH99" s="22">
        <f>'LCEM_矢島（冷水）'!E13/3.6</f>
        <v>0</v>
      </c>
      <c r="BI99"/>
      <c r="BJ99"/>
      <c r="BK99"/>
      <c r="BL99"/>
      <c r="BM99"/>
    </row>
    <row r="100" spans="48:65" ht="14.25" customHeight="1" x14ac:dyDescent="0.2">
      <c r="AV100" s="10" t="s">
        <v>57</v>
      </c>
      <c r="AW100" s="17"/>
      <c r="AX100" s="17"/>
      <c r="AY100" s="17"/>
      <c r="AZ100" s="17"/>
      <c r="BA100" s="17"/>
      <c r="BB100"/>
      <c r="BC100"/>
      <c r="BD100" s="14" t="s">
        <v>24</v>
      </c>
      <c r="BF100" s="23"/>
      <c r="BG100"/>
      <c r="BH100"/>
      <c r="BI100"/>
      <c r="BJ100"/>
      <c r="BK100"/>
      <c r="BL100"/>
      <c r="BM100"/>
    </row>
    <row r="101" spans="48:65" ht="14.25" customHeight="1" x14ac:dyDescent="0.2">
      <c r="AV101" s="10"/>
      <c r="AW101" s="14" t="str">
        <f>$AQ$6</f>
        <v>LCEM</v>
      </c>
      <c r="AX101" s="14" t="str">
        <f>$AQ$7</f>
        <v>ENe-ST</v>
      </c>
      <c r="AY101" s="14" t="str">
        <f>$AQ$8</f>
        <v>EnergyPlus</v>
      </c>
      <c r="AZ101" s="14" t="str">
        <f>$AQ$9</f>
        <v>BEST</v>
      </c>
      <c r="BA101" s="14" t="str">
        <f>$AQ$10</f>
        <v>ACSES</v>
      </c>
      <c r="BB101"/>
      <c r="BC101"/>
      <c r="BD101" s="14" t="str">
        <f>$AQ$7</f>
        <v>ENe-ST</v>
      </c>
      <c r="BE101" s="1" t="s">
        <v>35</v>
      </c>
      <c r="BF101" s="22">
        <f>'ENe-ST_小野（冷水）'!C11/3.6</f>
        <v>174.48580592473556</v>
      </c>
      <c r="BG101" s="22">
        <f>'ENe-ST_小野（冷水）'!D11/3.6</f>
        <v>174.48580592473556</v>
      </c>
      <c r="BH101" s="22">
        <f>'ENe-ST_小野（冷水）'!E11/3.6</f>
        <v>0</v>
      </c>
      <c r="BI101"/>
      <c r="BJ101"/>
      <c r="BK101"/>
      <c r="BL101"/>
      <c r="BM101"/>
    </row>
    <row r="102" spans="48:65" ht="14.25" customHeight="1" x14ac:dyDescent="0.2">
      <c r="AV102" s="10" t="s">
        <v>33</v>
      </c>
      <c r="AW102" s="21">
        <f>'LCEM_矢島（温水）'!U22</f>
        <v>4339.846235543444</v>
      </c>
      <c r="AX102" s="21">
        <f>'ENe-ST_小野（温水）'!U22</f>
        <v>4352.7004002838339</v>
      </c>
      <c r="AY102" s="21">
        <f>'EnergyPlus_小野（温水）'!U22</f>
        <v>4315.410244527955</v>
      </c>
      <c r="AZ102" s="21">
        <f>'BEST_二宮Scroll（温水）'!U22</f>
        <v>4458.6301832000008</v>
      </c>
      <c r="BA102" s="21">
        <f>'ACSES_吉田先生（温水）'!U22</f>
        <v>4444.2164289945385</v>
      </c>
      <c r="BB102"/>
      <c r="BC102"/>
      <c r="BD102" s="14"/>
      <c r="BE102" s="1" t="s">
        <v>21</v>
      </c>
      <c r="BF102" s="22">
        <f>'ENe-ST_小野（冷水）'!C12/3.6</f>
        <v>173.30744491363669</v>
      </c>
      <c r="BG102" s="22">
        <f>'ENe-ST_小野（冷水）'!D12/3.6</f>
        <v>173.30744491363669</v>
      </c>
      <c r="BH102" s="22">
        <f>'ENe-ST_小野（冷水）'!E12/3.6</f>
        <v>0</v>
      </c>
      <c r="BI102"/>
      <c r="BJ102"/>
      <c r="BK102"/>
      <c r="BL102"/>
      <c r="BM102"/>
    </row>
    <row r="103" spans="48:65" ht="14.25" customHeight="1" x14ac:dyDescent="0.2">
      <c r="AV103" s="10" t="s">
        <v>34</v>
      </c>
      <c r="AW103" s="21">
        <f>'LCEM_矢島（温水）'!U23</f>
        <v>4269.1258743203889</v>
      </c>
      <c r="AX103" s="21">
        <f>'ENe-ST_小野（温水）'!U23</f>
        <v>3980.4312193066398</v>
      </c>
      <c r="AY103" s="21">
        <f>'EnergyPlus_小野（温水）'!U23</f>
        <v>4011.8834070194043</v>
      </c>
      <c r="AZ103" s="21">
        <f>'BEST_二宮Scroll（温水）'!U23</f>
        <v>4194.8290952000007</v>
      </c>
      <c r="BA103" s="21">
        <f>'ACSES_吉田先生（温水）'!U23</f>
        <v>4089.4404178432274</v>
      </c>
      <c r="BB103"/>
      <c r="BC103"/>
      <c r="BD103" s="14"/>
      <c r="BE103" s="1" t="s">
        <v>23</v>
      </c>
      <c r="BF103" s="22">
        <f>'ENe-ST_小野（冷水）'!C13/3.6</f>
        <v>175.59036347448111</v>
      </c>
      <c r="BG103" s="22">
        <f>'ENe-ST_小野（冷水）'!D13/3.6</f>
        <v>175.59036347448111</v>
      </c>
      <c r="BH103" s="22">
        <f>'ENe-ST_小野（冷水）'!E13/3.6</f>
        <v>0</v>
      </c>
      <c r="BI103"/>
      <c r="BJ103"/>
      <c r="BK103"/>
      <c r="BL103"/>
      <c r="BM103"/>
    </row>
    <row r="104" spans="48:65" ht="14.25" customHeight="1" x14ac:dyDescent="0.2">
      <c r="AV104" s="10" t="s">
        <v>36</v>
      </c>
      <c r="AW104" s="21">
        <f>'LCEM_矢島（温水）'!U24</f>
        <v>1051.9281295361488</v>
      </c>
      <c r="AX104" s="21">
        <f>'ENe-ST_小野（温水）'!U24</f>
        <v>1034.1014277935267</v>
      </c>
      <c r="AY104" s="21">
        <f>'EnergyPlus_小野（温水）'!U24</f>
        <v>1100.7939393720203</v>
      </c>
      <c r="AZ104" s="21">
        <f>'BEST_二宮Scroll（温水）'!U24</f>
        <v>1147.1590704</v>
      </c>
      <c r="BA104" s="21">
        <f>'ACSES_吉田先生（温水）'!U24</f>
        <v>1063.4203686378062</v>
      </c>
      <c r="BB104"/>
      <c r="BC104"/>
      <c r="BD104" s="14" t="s">
        <v>24</v>
      </c>
      <c r="BF104" s="23"/>
      <c r="BG104"/>
      <c r="BH104"/>
      <c r="BI104"/>
      <c r="BJ104"/>
      <c r="BK104"/>
      <c r="BL104"/>
      <c r="BM104"/>
    </row>
    <row r="105" spans="48:65" ht="14.25" customHeight="1" x14ac:dyDescent="0.2">
      <c r="AV105" s="10" t="s">
        <v>37</v>
      </c>
      <c r="AW105" s="21">
        <f>'LCEM_矢島（温水）'!U25</f>
        <v>1049.8475465636914</v>
      </c>
      <c r="AX105" s="21">
        <f>'ENe-ST_小野（温水）'!U25</f>
        <v>983.05087096024272</v>
      </c>
      <c r="AY105" s="21">
        <f>'EnergyPlus_小野（温水）'!U25</f>
        <v>1045.8521308966874</v>
      </c>
      <c r="AZ105" s="21">
        <f>'BEST_二宮Scroll（温水）'!U25</f>
        <v>1099.1884751999999</v>
      </c>
      <c r="BA105" s="21">
        <f>'ACSES_吉田先生（温水）'!U25</f>
        <v>1010.1099773724696</v>
      </c>
      <c r="BB105"/>
      <c r="BC105"/>
      <c r="BD105" s="14" t="str">
        <f>$AQ$8</f>
        <v>EnergyPlus</v>
      </c>
      <c r="BE105" s="1" t="s">
        <v>35</v>
      </c>
      <c r="BF105" s="22">
        <f>'EnergyPlus_小野（冷水）'!C11/3.6</f>
        <v>173.59741870039397</v>
      </c>
      <c r="BG105" s="22">
        <f>'EnergyPlus_小野（冷水）'!D11/3.6</f>
        <v>173.59741870039397</v>
      </c>
      <c r="BH105" s="22">
        <f>'EnergyPlus_小野（冷水）'!E11/3.6</f>
        <v>0</v>
      </c>
      <c r="BI105"/>
      <c r="BJ105"/>
      <c r="BK105"/>
      <c r="BL105"/>
      <c r="BM105"/>
    </row>
    <row r="106" spans="48:65" ht="14.25" customHeight="1" x14ac:dyDescent="0.2">
      <c r="AV106"/>
      <c r="AW106"/>
      <c r="AX106"/>
      <c r="AY106"/>
      <c r="AZ106"/>
      <c r="BA106"/>
      <c r="BB106"/>
      <c r="BC106"/>
      <c r="BD106" s="14"/>
      <c r="BE106" s="1" t="s">
        <v>21</v>
      </c>
      <c r="BF106" s="22">
        <f>'EnergyPlus_小野（冷水）'!C12/3.6</f>
        <v>171.759685947874</v>
      </c>
      <c r="BG106" s="22">
        <f>'EnergyPlus_小野（冷水）'!D12/3.6</f>
        <v>171.759685947874</v>
      </c>
      <c r="BH106" s="22">
        <f>'EnergyPlus_小野（冷水）'!E12/3.6</f>
        <v>0</v>
      </c>
      <c r="BI106"/>
      <c r="BJ106"/>
      <c r="BK106"/>
      <c r="BL106"/>
      <c r="BM106"/>
    </row>
    <row r="107" spans="48:65" ht="14.25" customHeight="1" x14ac:dyDescent="0.2">
      <c r="AV107"/>
      <c r="AW107"/>
      <c r="AX107"/>
      <c r="AY107"/>
      <c r="AZ107"/>
      <c r="BA107"/>
      <c r="BB107"/>
      <c r="BC107"/>
      <c r="BD107" s="14"/>
      <c r="BE107" s="1" t="s">
        <v>23</v>
      </c>
      <c r="BF107" s="22">
        <f>'EnergyPlus_小野（冷水）'!C13/3.6</f>
        <v>175.86824886909</v>
      </c>
      <c r="BG107" s="22">
        <f>'EnergyPlus_小野（冷水）'!D13/3.6</f>
        <v>175.86824886909</v>
      </c>
      <c r="BH107" s="22">
        <f>'EnergyPlus_小野（冷水）'!E13/3.6</f>
        <v>0</v>
      </c>
      <c r="BI107"/>
      <c r="BJ107"/>
      <c r="BK107"/>
      <c r="BL107"/>
      <c r="BM107"/>
    </row>
    <row r="108" spans="48:65" ht="14.25" customHeight="1" x14ac:dyDescent="0.2">
      <c r="AV108"/>
      <c r="AW108"/>
      <c r="AX108"/>
      <c r="AY108"/>
      <c r="AZ108"/>
      <c r="BA108"/>
      <c r="BB108"/>
      <c r="BC108"/>
      <c r="BD108" s="14" t="s">
        <v>24</v>
      </c>
      <c r="BF108" s="23"/>
      <c r="BG108"/>
      <c r="BH108"/>
      <c r="BI108"/>
      <c r="BJ108"/>
      <c r="BK108"/>
      <c r="BL108"/>
      <c r="BM108"/>
    </row>
    <row r="109" spans="48:65" ht="14.25" customHeight="1" x14ac:dyDescent="0.2">
      <c r="AV109" s="10" t="s">
        <v>56</v>
      </c>
      <c r="AW109" s="10"/>
      <c r="AX109" s="10"/>
      <c r="AY109" s="10"/>
      <c r="AZ109" s="10"/>
      <c r="BB109"/>
      <c r="BC109"/>
      <c r="BD109" s="14" t="str">
        <f>$AQ$9</f>
        <v>BEST</v>
      </c>
      <c r="BE109" s="1" t="s">
        <v>35</v>
      </c>
      <c r="BF109" s="22">
        <f>'BEST_二宮Scroll（冷水）'!C11/3.6</f>
        <v>169.70501999999996</v>
      </c>
      <c r="BG109" s="22">
        <f>'BEST_二宮Scroll（冷水）'!D11/3.6</f>
        <v>169.70501999999996</v>
      </c>
      <c r="BH109" s="22">
        <f>'BEST_二宮Scroll（冷水）'!E11/3.6</f>
        <v>0</v>
      </c>
      <c r="BI109"/>
      <c r="BJ109"/>
      <c r="BK109"/>
      <c r="BL109"/>
      <c r="BM109"/>
    </row>
    <row r="110" spans="48:65" ht="14.25" customHeight="1" x14ac:dyDescent="0.2">
      <c r="AV110" s="10"/>
      <c r="AW110" s="14" t="str">
        <f>$AQ$6</f>
        <v>LCEM</v>
      </c>
      <c r="AX110" s="14" t="str">
        <f>$AQ$7</f>
        <v>ENe-ST</v>
      </c>
      <c r="AY110" s="14" t="str">
        <f>$AQ$8</f>
        <v>EnergyPlus</v>
      </c>
      <c r="AZ110" s="14" t="str">
        <f>$AQ$9</f>
        <v>BEST</v>
      </c>
      <c r="BA110" s="14" t="str">
        <f>$AQ$10</f>
        <v>ACSES</v>
      </c>
      <c r="BB110"/>
      <c r="BC110"/>
      <c r="BD110" s="14"/>
      <c r="BE110" s="1" t="s">
        <v>21</v>
      </c>
      <c r="BF110" s="22">
        <f>'BEST_二宮Scroll（冷水）'!C12/3.6</f>
        <v>169.70501999999996</v>
      </c>
      <c r="BG110" s="22">
        <f>'BEST_二宮Scroll（冷水）'!D12/3.6</f>
        <v>169.70501999999996</v>
      </c>
      <c r="BH110" s="22">
        <f>'BEST_二宮Scroll（冷水）'!E12/3.6</f>
        <v>0</v>
      </c>
      <c r="BI110"/>
      <c r="BJ110"/>
      <c r="BK110"/>
      <c r="BL110"/>
      <c r="BM110"/>
    </row>
    <row r="111" spans="48:65" ht="14.25" customHeight="1" x14ac:dyDescent="0.2">
      <c r="AV111" s="10" t="s">
        <v>16</v>
      </c>
      <c r="AW111" s="21">
        <f>'LCEM_矢島（冷水）'!O9</f>
        <v>0</v>
      </c>
      <c r="AX111" s="21">
        <f>'ENe-ST_小野（冷水）'!O9</f>
        <v>0</v>
      </c>
      <c r="AY111" s="21">
        <f>'EnergyPlus_小野（冷水）'!O9</f>
        <v>0</v>
      </c>
      <c r="AZ111" s="21">
        <f>'BEST_二宮Scroll（冷水）'!O9</f>
        <v>0.99960000000010041</v>
      </c>
      <c r="BA111" s="21">
        <f>'ACSES_吉田先生（冷水）'!O9</f>
        <v>0</v>
      </c>
      <c r="BB111"/>
      <c r="BC111"/>
      <c r="BD111" s="14"/>
      <c r="BE111" s="1" t="s">
        <v>23</v>
      </c>
      <c r="BF111" s="22">
        <f>'BEST_二宮Scroll（冷水）'!C13/3.6</f>
        <v>90.588630000000009</v>
      </c>
      <c r="BG111" s="22">
        <f>'BEST_二宮Scroll（冷水）'!D13/3.6</f>
        <v>90.588630000000009</v>
      </c>
      <c r="BH111" s="22">
        <f>'BEST_二宮Scroll（冷水）'!E13/3.6</f>
        <v>159.11386999999999</v>
      </c>
      <c r="BI111"/>
      <c r="BJ111"/>
      <c r="BK111"/>
      <c r="BL111"/>
      <c r="BM111"/>
    </row>
    <row r="112" spans="48:65" ht="14.25" customHeight="1" x14ac:dyDescent="0.2">
      <c r="AV112" s="10" t="s">
        <v>18</v>
      </c>
      <c r="AW112" s="21">
        <f>'LCEM_矢島（冷水）'!O10</f>
        <v>0</v>
      </c>
      <c r="AX112" s="21">
        <f>'ENe-ST_小野（冷水）'!O10</f>
        <v>0</v>
      </c>
      <c r="AY112" s="21">
        <f>'EnergyPlus_小野（冷水）'!O10</f>
        <v>0</v>
      </c>
      <c r="AZ112" s="21">
        <f>'BEST_二宮Scroll（冷水）'!O10</f>
        <v>0.99960000000010041</v>
      </c>
      <c r="BA112" s="21">
        <f>'ACSES_吉田先生（冷水）'!O10</f>
        <v>0</v>
      </c>
      <c r="BB112"/>
      <c r="BC112"/>
      <c r="BD112" s="14" t="s">
        <v>24</v>
      </c>
      <c r="BG112"/>
      <c r="BH112"/>
      <c r="BI112"/>
      <c r="BJ112"/>
      <c r="BK112"/>
      <c r="BL112"/>
      <c r="BM112"/>
    </row>
    <row r="113" spans="48:65" ht="14.25" customHeight="1" x14ac:dyDescent="0.2">
      <c r="AV113" s="10" t="s">
        <v>19</v>
      </c>
      <c r="AW113" s="21">
        <f>'LCEM_矢島（冷水）'!O11</f>
        <v>750.4</v>
      </c>
      <c r="AX113" s="21">
        <f>'ENe-ST_小野（冷水）'!O11</f>
        <v>750.4</v>
      </c>
      <c r="AY113" s="21">
        <f>'EnergyPlus_小野（冷水）'!O11</f>
        <v>0</v>
      </c>
      <c r="AZ113" s="21">
        <f>'BEST_二宮Scroll（冷水）'!O11</f>
        <v>750.39959999999996</v>
      </c>
      <c r="BA113" s="21">
        <f>'ACSES_吉田先生（冷水）'!O11</f>
        <v>750.40000000000043</v>
      </c>
      <c r="BB113"/>
      <c r="BC113"/>
      <c r="BD113" s="14" t="str">
        <f>$AQ$10</f>
        <v>ACSES</v>
      </c>
      <c r="BE113" s="1" t="s">
        <v>35</v>
      </c>
      <c r="BF113" s="16">
        <f>'ACSES_吉田先生（冷水）'!C11/3.6</f>
        <v>169.5583057071573</v>
      </c>
      <c r="BG113" s="16">
        <f>'ACSES_吉田先生（冷水）'!D11/3.6</f>
        <v>169.5583057071573</v>
      </c>
      <c r="BH113" s="16">
        <f>'ACSES_吉田先生（冷水）'!E11/3.6</f>
        <v>0</v>
      </c>
      <c r="BI113"/>
      <c r="BJ113"/>
      <c r="BK113"/>
      <c r="BL113"/>
      <c r="BM113"/>
    </row>
    <row r="114" spans="48:65" ht="14.25" customHeight="1" x14ac:dyDescent="0.2">
      <c r="AV114" s="10" t="s">
        <v>21</v>
      </c>
      <c r="AW114" s="21">
        <f>'LCEM_矢島（冷水）'!O12</f>
        <v>1235.2</v>
      </c>
      <c r="AX114" s="21">
        <f>'ENe-ST_小野（冷水）'!O12</f>
        <v>1235.2</v>
      </c>
      <c r="AY114" s="21">
        <f>'EnergyPlus_小野（冷水）'!O12</f>
        <v>0</v>
      </c>
      <c r="AZ114" s="21">
        <f>'BEST_二宮Scroll（冷水）'!O12</f>
        <v>1235.1995999999999</v>
      </c>
      <c r="BA114" s="21">
        <f>'ACSES_吉田先生（冷水）'!O12</f>
        <v>1235.2000000000003</v>
      </c>
      <c r="BB114"/>
      <c r="BC114"/>
      <c r="BD114" s="14"/>
      <c r="BE114" s="1" t="s">
        <v>21</v>
      </c>
      <c r="BF114" s="16">
        <f>'ACSES_吉田先生（冷水）'!C12/3.6</f>
        <v>169.81899276316742</v>
      </c>
      <c r="BG114" s="16">
        <f>'ACSES_吉田先生（冷水）'!D12/3.6</f>
        <v>169.81899276316742</v>
      </c>
      <c r="BH114" s="16">
        <f>'ACSES_吉田先生（冷水）'!E12/3.6</f>
        <v>0</v>
      </c>
      <c r="BI114"/>
      <c r="BJ114"/>
      <c r="BK114"/>
      <c r="BL114"/>
      <c r="BM114"/>
    </row>
    <row r="115" spans="48:65" ht="14.25" customHeight="1" x14ac:dyDescent="0.2">
      <c r="AV115" s="10" t="s">
        <v>23</v>
      </c>
      <c r="AW115" s="21">
        <f>'LCEM_矢島（冷水）'!O13</f>
        <v>104.00000000000023</v>
      </c>
      <c r="AX115" s="21">
        <f>'ENe-ST_小野（冷水）'!O13</f>
        <v>104</v>
      </c>
      <c r="AY115" s="21">
        <f>'EnergyPlus_小野（冷水）'!O13</f>
        <v>0</v>
      </c>
      <c r="AZ115" s="21">
        <f>'BEST_二宮Scroll（冷水）'!O13</f>
        <v>1616.0016000000003</v>
      </c>
      <c r="BA115" s="21">
        <f>'ACSES_吉田先生（冷水）'!O13</f>
        <v>1616</v>
      </c>
      <c r="BB115"/>
      <c r="BC115"/>
      <c r="BD115"/>
      <c r="BE115" s="1" t="s">
        <v>23</v>
      </c>
      <c r="BF115" s="16">
        <f>'ACSES_吉田先生（冷水）'!C13/3.6</f>
        <v>90.266600446934632</v>
      </c>
      <c r="BG115" s="16">
        <f>'ACSES_吉田先生（冷水）'!D13/3.6</f>
        <v>90.266600446934632</v>
      </c>
      <c r="BH115" s="16">
        <f>'ACSES_吉田先生（冷水）'!E13/3.6</f>
        <v>158.70127892530826</v>
      </c>
      <c r="BI115"/>
      <c r="BJ115"/>
      <c r="BK115"/>
      <c r="BL115"/>
      <c r="BM115"/>
    </row>
    <row r="116" spans="48:65" ht="14.25" customHeight="1" x14ac:dyDescent="0.2">
      <c r="AV116" s="10" t="s">
        <v>25</v>
      </c>
      <c r="AW116" s="21">
        <f>'LCEM_矢島（冷水）'!O14</f>
        <v>2262.4</v>
      </c>
      <c r="AX116" s="21">
        <f>'ENe-ST_小野（冷水）'!O14</f>
        <v>2262.4</v>
      </c>
      <c r="AY116" s="21">
        <f>'EnergyPlus_小野（冷水）'!O14</f>
        <v>0</v>
      </c>
      <c r="AZ116" s="21">
        <f>'BEST_二宮Scroll（冷水）'!O14</f>
        <v>2262.3996000000002</v>
      </c>
      <c r="BA116" s="21">
        <f>'ACSES_吉田先生（冷水）'!O14</f>
        <v>2262.4</v>
      </c>
      <c r="BB116"/>
      <c r="BC116"/>
      <c r="BD116"/>
      <c r="BE116"/>
      <c r="BF116"/>
      <c r="BG116"/>
      <c r="BH116"/>
      <c r="BI116"/>
      <c r="BJ116"/>
      <c r="BK116"/>
      <c r="BL116"/>
      <c r="BM116"/>
    </row>
    <row r="117" spans="48:65" ht="14.25" customHeight="1" x14ac:dyDescent="0.2">
      <c r="AV117" s="1" t="s">
        <v>27</v>
      </c>
      <c r="AW117" s="21">
        <f>'LCEM_矢島（冷水）'!O15</f>
        <v>750.4</v>
      </c>
      <c r="AX117" s="21">
        <f>'ENe-ST_小野（冷水）'!O15</f>
        <v>750.4</v>
      </c>
      <c r="AY117" s="21">
        <f>'EnergyPlus_小野（冷水）'!O15</f>
        <v>0</v>
      </c>
      <c r="AZ117" s="21">
        <f>'BEST_二宮Scroll（冷水）'!O15</f>
        <v>750.39959999999996</v>
      </c>
      <c r="BA117" s="21">
        <f>'ACSES_吉田先生（冷水）'!O15</f>
        <v>750.40000000000043</v>
      </c>
      <c r="BB117"/>
      <c r="BC117"/>
      <c r="BD117"/>
      <c r="BE117"/>
      <c r="BF117"/>
      <c r="BG117"/>
      <c r="BH117"/>
      <c r="BI117"/>
      <c r="BJ117"/>
      <c r="BK117"/>
      <c r="BL117"/>
      <c r="BM117"/>
    </row>
    <row r="118" spans="48:65" ht="14.25" customHeight="1" x14ac:dyDescent="0.2">
      <c r="AV118" s="1" t="s">
        <v>28</v>
      </c>
      <c r="AW118" s="21">
        <f>'LCEM_矢島（冷水）'!O16</f>
        <v>0</v>
      </c>
      <c r="AX118" s="21">
        <f>'ENe-ST_小野（冷水）'!O16</f>
        <v>0</v>
      </c>
      <c r="AY118" s="21">
        <f>'EnergyPlus_小野（冷水）'!O16</f>
        <v>0</v>
      </c>
      <c r="AZ118" s="21">
        <f>'BEST_二宮Scroll（冷水）'!O16</f>
        <v>638.59980000000019</v>
      </c>
      <c r="BA118" s="21">
        <f>'ACSES_吉田先生（冷水）'!O16</f>
        <v>0</v>
      </c>
      <c r="BD118"/>
      <c r="BE118"/>
      <c r="BF118"/>
      <c r="BG118"/>
      <c r="BH118"/>
      <c r="BI118"/>
      <c r="BJ118"/>
      <c r="BK118"/>
    </row>
    <row r="119" spans="48:65" ht="14.25" customHeight="1" x14ac:dyDescent="0.2">
      <c r="AV119" s="1" t="s">
        <v>29</v>
      </c>
      <c r="AW119" s="21">
        <f>'LCEM_矢島（冷水）'!O17</f>
        <v>750.4</v>
      </c>
      <c r="AX119" s="21">
        <f>'ENe-ST_小野（冷水）'!O17</f>
        <v>750.4</v>
      </c>
      <c r="AY119" s="21">
        <f>'EnergyPlus_小野（冷水）'!O17</f>
        <v>0</v>
      </c>
      <c r="AZ119" s="21">
        <f>'BEST_二宮Scroll（冷水）'!O17</f>
        <v>750.39959999999996</v>
      </c>
      <c r="BA119" s="21">
        <f>'ACSES_吉田先生（冷水）'!O17</f>
        <v>750.40000000000043</v>
      </c>
      <c r="BD119" s="1" t="s">
        <v>56</v>
      </c>
      <c r="BG119"/>
      <c r="BH119"/>
      <c r="BI119"/>
      <c r="BJ119"/>
      <c r="BK119"/>
    </row>
    <row r="120" spans="48:65" ht="14.25" customHeight="1" x14ac:dyDescent="0.2">
      <c r="AV120"/>
      <c r="AW120"/>
      <c r="AX120"/>
      <c r="AY120"/>
      <c r="AZ120"/>
      <c r="BA120"/>
      <c r="BG120"/>
      <c r="BH120"/>
      <c r="BI120"/>
      <c r="BJ120"/>
      <c r="BK120"/>
    </row>
    <row r="121" spans="48:65" ht="14.25" customHeight="1" x14ac:dyDescent="0.2">
      <c r="AV121" s="10" t="s">
        <v>58</v>
      </c>
      <c r="AW121" s="17"/>
      <c r="AX121" s="17"/>
      <c r="AY121" s="17"/>
      <c r="AZ121" s="17"/>
      <c r="BA121" s="17"/>
      <c r="BD121" s="14" t="str">
        <f>$AQ$6</f>
        <v>LCEM</v>
      </c>
      <c r="BE121" s="1" t="s">
        <v>35</v>
      </c>
      <c r="BF121" s="22">
        <f>'LCEM_矢島（冷水）'!O11</f>
        <v>750.4</v>
      </c>
      <c r="BG121"/>
      <c r="BH121"/>
      <c r="BI121"/>
      <c r="BJ121"/>
      <c r="BK121"/>
    </row>
    <row r="122" spans="48:65" ht="14.25" customHeight="1" x14ac:dyDescent="0.2">
      <c r="AV122" s="10"/>
      <c r="AW122" s="14" t="str">
        <f>$AQ$6</f>
        <v>LCEM</v>
      </c>
      <c r="AX122" s="14" t="str">
        <f>$AQ$7</f>
        <v>ENe-ST</v>
      </c>
      <c r="AY122" s="14" t="str">
        <f>$AQ$8</f>
        <v>EnergyPlus</v>
      </c>
      <c r="AZ122" s="14" t="str">
        <f>$AQ$9</f>
        <v>BEST</v>
      </c>
      <c r="BA122" s="14" t="str">
        <f>$AQ$10</f>
        <v>ACSES</v>
      </c>
      <c r="BD122" s="14"/>
      <c r="BE122" s="1" t="s">
        <v>21</v>
      </c>
      <c r="BF122" s="22">
        <f>'LCEM_矢島（冷水）'!O12</f>
        <v>1235.2</v>
      </c>
      <c r="BG122"/>
      <c r="BH122"/>
      <c r="BI122"/>
      <c r="BJ122"/>
      <c r="BK122"/>
    </row>
    <row r="123" spans="48:65" ht="14.25" customHeight="1" x14ac:dyDescent="0.2">
      <c r="AV123" s="10" t="s">
        <v>33</v>
      </c>
      <c r="AW123" s="21">
        <f>'LCEM_矢島（温水）'!O22</f>
        <v>0</v>
      </c>
      <c r="AX123" s="21">
        <f>'ENe-ST_小野（温水）'!O22</f>
        <v>0</v>
      </c>
      <c r="AY123" s="21">
        <f>'EnergyPlus_小野（温水）'!O22</f>
        <v>7.2049510011061102</v>
      </c>
      <c r="AZ123" s="21">
        <f>'BEST_二宮Scroll（温水）'!O22</f>
        <v>0.99960000000010041</v>
      </c>
      <c r="BA123" s="21">
        <f>'ACSES_吉田先生（温水）'!O22</f>
        <v>0</v>
      </c>
      <c r="BD123" s="14"/>
      <c r="BE123" s="1" t="s">
        <v>23</v>
      </c>
      <c r="BF123" s="22">
        <f>'LCEM_矢島（冷水）'!O13</f>
        <v>104.00000000000023</v>
      </c>
      <c r="BG123"/>
      <c r="BH123"/>
      <c r="BI123"/>
      <c r="BJ123"/>
      <c r="BK123"/>
    </row>
    <row r="124" spans="48:65" ht="14.25" customHeight="1" x14ac:dyDescent="0.2">
      <c r="AV124" s="10" t="s">
        <v>34</v>
      </c>
      <c r="AW124" s="21">
        <f>'LCEM_矢島（温水）'!O23</f>
        <v>0</v>
      </c>
      <c r="AX124" s="21">
        <f>'ENe-ST_小野（温水）'!O23</f>
        <v>0</v>
      </c>
      <c r="AY124" s="21">
        <f>'EnergyPlus_小野（温水）'!O23</f>
        <v>7.2049510011061102</v>
      </c>
      <c r="AZ124" s="21">
        <f>'BEST_二宮Scroll（温水）'!O23</f>
        <v>0.99960000000010041</v>
      </c>
      <c r="BA124" s="21">
        <f>'ACSES_吉田先生（温水）'!O23</f>
        <v>0</v>
      </c>
      <c r="BD124" s="14" t="s">
        <v>24</v>
      </c>
      <c r="BF124" s="23"/>
      <c r="BG124"/>
      <c r="BH124"/>
      <c r="BI124"/>
      <c r="BJ124"/>
      <c r="BK124"/>
    </row>
    <row r="125" spans="48:65" ht="14.25" customHeight="1" x14ac:dyDescent="0.2">
      <c r="AV125" s="10" t="s">
        <v>36</v>
      </c>
      <c r="AW125" s="21">
        <f>'LCEM_矢島（温水）'!O24</f>
        <v>750.4</v>
      </c>
      <c r="AX125" s="21">
        <f>'ENe-ST_小野（温水）'!O24</f>
        <v>750.4</v>
      </c>
      <c r="AY125" s="21">
        <f>'EnergyPlus_小野（温水）'!O24</f>
        <v>760.03639805623789</v>
      </c>
      <c r="AZ125" s="21">
        <f>'BEST_二宮Scroll（温水）'!O24</f>
        <v>750.39959999999996</v>
      </c>
      <c r="BA125" s="21">
        <f>'ACSES_吉田先生（温水）'!O24</f>
        <v>750.40000000000043</v>
      </c>
      <c r="BD125" s="14" t="str">
        <f>$AQ$7</f>
        <v>ENe-ST</v>
      </c>
      <c r="BE125" s="1" t="s">
        <v>35</v>
      </c>
      <c r="BF125" s="22">
        <f>'ENe-ST_小野（冷水）'!O11</f>
        <v>750.4</v>
      </c>
      <c r="BG125"/>
      <c r="BH125"/>
      <c r="BI125"/>
      <c r="BJ125"/>
      <c r="BK125"/>
    </row>
    <row r="126" spans="48:65" ht="14.25" customHeight="1" x14ac:dyDescent="0.2">
      <c r="AV126" s="10" t="s">
        <v>37</v>
      </c>
      <c r="AW126" s="21">
        <f>'LCEM_矢島（温水）'!O25</f>
        <v>750.4</v>
      </c>
      <c r="AX126" s="21">
        <f>'ENe-ST_小野（温水）'!O25</f>
        <v>750.4</v>
      </c>
      <c r="AY126" s="21">
        <f>'EnergyPlus_小野（温水）'!O25</f>
        <v>759.25613725815583</v>
      </c>
      <c r="AZ126" s="21">
        <f>'BEST_二宮Scroll（温水）'!O25</f>
        <v>750.39959999999996</v>
      </c>
      <c r="BA126" s="21">
        <f>'ACSES_吉田先生（温水）'!O25</f>
        <v>750.40000000000043</v>
      </c>
      <c r="BD126" s="14"/>
      <c r="BE126" s="1" t="s">
        <v>21</v>
      </c>
      <c r="BF126" s="22">
        <f>'ENe-ST_小野（冷水）'!O12</f>
        <v>1235.2</v>
      </c>
      <c r="BG126"/>
      <c r="BH126"/>
      <c r="BI126"/>
      <c r="BJ126"/>
      <c r="BK126"/>
    </row>
    <row r="127" spans="48:65" ht="14.25" customHeight="1" x14ac:dyDescent="0.2">
      <c r="BD127" s="14"/>
      <c r="BE127" s="1" t="s">
        <v>23</v>
      </c>
      <c r="BF127" s="22">
        <f>'ENe-ST_小野（冷水）'!O13</f>
        <v>104</v>
      </c>
      <c r="BG127"/>
      <c r="BH127"/>
      <c r="BI127"/>
      <c r="BJ127"/>
      <c r="BK127"/>
    </row>
    <row r="128" spans="48:65" ht="14.25" customHeight="1" x14ac:dyDescent="0.2">
      <c r="BD128" s="14" t="s">
        <v>24</v>
      </c>
      <c r="BF128" s="23"/>
      <c r="BG128"/>
      <c r="BH128"/>
      <c r="BI128"/>
      <c r="BJ128"/>
      <c r="BK128"/>
    </row>
    <row r="129" spans="48:63" ht="14.25" customHeight="1" x14ac:dyDescent="0.2">
      <c r="BD129" s="14" t="str">
        <f>$AQ$8</f>
        <v>EnergyPlus</v>
      </c>
      <c r="BE129" s="1" t="s">
        <v>35</v>
      </c>
      <c r="BF129" s="22">
        <f>'EnergyPlus_小野（冷水）'!O11</f>
        <v>0</v>
      </c>
      <c r="BG129"/>
      <c r="BH129"/>
      <c r="BI129"/>
      <c r="BJ129"/>
      <c r="BK129"/>
    </row>
    <row r="130" spans="48:63" ht="14.25" customHeight="1" x14ac:dyDescent="0.2">
      <c r="AV130" s="10" t="s">
        <v>120</v>
      </c>
      <c r="AW130" s="10"/>
      <c r="AX130" s="10"/>
      <c r="AY130" s="10"/>
      <c r="AZ130" s="10"/>
      <c r="BD130" s="14"/>
      <c r="BE130" s="1" t="s">
        <v>21</v>
      </c>
      <c r="BF130" s="22">
        <f>'EnergyPlus_小野（冷水）'!O12</f>
        <v>0</v>
      </c>
      <c r="BG130"/>
      <c r="BH130"/>
      <c r="BI130"/>
      <c r="BJ130"/>
      <c r="BK130"/>
    </row>
    <row r="131" spans="48:63" ht="14.25" customHeight="1" x14ac:dyDescent="0.2">
      <c r="AV131" s="10"/>
      <c r="AW131" s="14" t="str">
        <f>$AQ$6</f>
        <v>LCEM</v>
      </c>
      <c r="AX131" s="14" t="str">
        <f>$AQ$7</f>
        <v>ENe-ST</v>
      </c>
      <c r="AY131" s="14" t="str">
        <f>$AQ$8</f>
        <v>EnergyPlus</v>
      </c>
      <c r="AZ131" s="14" t="str">
        <f>$AQ$9</f>
        <v>BEST</v>
      </c>
      <c r="BA131" s="14" t="str">
        <f>$AQ$10</f>
        <v>ACSES</v>
      </c>
      <c r="BD131" s="14"/>
      <c r="BE131" s="1" t="s">
        <v>23</v>
      </c>
      <c r="BF131" s="22">
        <f>'EnergyPlus_小野（冷水）'!O13</f>
        <v>0</v>
      </c>
      <c r="BG131"/>
      <c r="BH131"/>
      <c r="BI131"/>
      <c r="BJ131"/>
      <c r="BK131"/>
    </row>
    <row r="132" spans="48:63" ht="14.25" customHeight="1" x14ac:dyDescent="0.2">
      <c r="AV132" s="10" t="s">
        <v>16</v>
      </c>
      <c r="AW132" s="21">
        <f>AW48+AW69</f>
        <v>279.5688535310594</v>
      </c>
      <c r="AX132" s="21">
        <f t="shared" ref="AX132:BA132" si="0">AX48+AX69</f>
        <v>278.86847572642779</v>
      </c>
      <c r="AY132" s="21">
        <f t="shared" si="0"/>
        <v>274.73424</v>
      </c>
      <c r="AZ132" s="21">
        <f t="shared" si="0"/>
        <v>285.33213599999999</v>
      </c>
      <c r="BA132" s="21">
        <f t="shared" si="0"/>
        <v>274.0331651436548</v>
      </c>
      <c r="BD132" s="14" t="s">
        <v>24</v>
      </c>
      <c r="BF132" s="23"/>
      <c r="BG132"/>
      <c r="BH132"/>
      <c r="BI132"/>
      <c r="BJ132"/>
      <c r="BK132"/>
    </row>
    <row r="133" spans="48:63" ht="14.25" customHeight="1" x14ac:dyDescent="0.2">
      <c r="AV133" s="10" t="s">
        <v>18</v>
      </c>
      <c r="AW133" s="21">
        <f t="shared" ref="AW133:BA133" si="1">AW49+AW70</f>
        <v>279.5688535310594</v>
      </c>
      <c r="AX133" s="21">
        <f t="shared" si="1"/>
        <v>278.86847572642779</v>
      </c>
      <c r="AY133" s="21">
        <f t="shared" si="1"/>
        <v>274.73424</v>
      </c>
      <c r="AZ133" s="21">
        <f t="shared" si="1"/>
        <v>285.33213599999999</v>
      </c>
      <c r="BA133" s="21">
        <f t="shared" si="1"/>
        <v>274.0331651436548</v>
      </c>
      <c r="BD133" s="14" t="str">
        <f>$AQ$9</f>
        <v>BEST</v>
      </c>
      <c r="BE133" s="1" t="s">
        <v>35</v>
      </c>
      <c r="BF133" s="22">
        <f>'BEST_二宮Scroll（冷水）'!O11</f>
        <v>750.39959999999996</v>
      </c>
      <c r="BG133"/>
      <c r="BH133"/>
      <c r="BI133"/>
      <c r="BJ133"/>
      <c r="BK133"/>
    </row>
    <row r="134" spans="48:63" ht="14.25" customHeight="1" x14ac:dyDescent="0.2">
      <c r="AV134" s="10" t="s">
        <v>19</v>
      </c>
      <c r="AW134" s="21">
        <f t="shared" ref="AW134:BA134" si="2">AW50+AW71</f>
        <v>115.87931234826313</v>
      </c>
      <c r="AX134" s="21">
        <f t="shared" si="2"/>
        <v>124.44292897461469</v>
      </c>
      <c r="AY134" s="21">
        <f t="shared" si="2"/>
        <v>106.53702053244777</v>
      </c>
      <c r="AZ134" s="21">
        <f t="shared" si="2"/>
        <v>117.8985552</v>
      </c>
      <c r="BA134" s="21">
        <f t="shared" si="2"/>
        <v>121.87882795027134</v>
      </c>
      <c r="BD134" s="14"/>
      <c r="BE134" s="1" t="s">
        <v>21</v>
      </c>
      <c r="BF134" s="22">
        <f>'BEST_二宮Scroll（冷水）'!O12</f>
        <v>1235.1995999999999</v>
      </c>
      <c r="BG134"/>
      <c r="BH134"/>
      <c r="BI134"/>
      <c r="BJ134"/>
      <c r="BK134"/>
    </row>
    <row r="135" spans="48:63" ht="14.25" customHeight="1" x14ac:dyDescent="0.2">
      <c r="AV135" s="10" t="s">
        <v>21</v>
      </c>
      <c r="AW135" s="21">
        <f t="shared" ref="AW135:BA135" si="3">AW51+AW72</f>
        <v>93.046396279819078</v>
      </c>
      <c r="AX135" s="21">
        <f t="shared" si="3"/>
        <v>96.27387263483709</v>
      </c>
      <c r="AY135" s="21">
        <f t="shared" si="3"/>
        <v>70.494759215412401</v>
      </c>
      <c r="AZ135" s="21">
        <f t="shared" si="3"/>
        <v>100.8683312</v>
      </c>
      <c r="BA135" s="21">
        <f t="shared" si="3"/>
        <v>95.533343367961763</v>
      </c>
      <c r="BD135" s="14"/>
      <c r="BE135" s="1" t="s">
        <v>23</v>
      </c>
      <c r="BF135" s="22">
        <f>'BEST_二宮Scroll（冷水）'!O13</f>
        <v>1616.0016000000003</v>
      </c>
      <c r="BG135"/>
      <c r="BH135"/>
      <c r="BI135"/>
      <c r="BJ135"/>
      <c r="BK135"/>
    </row>
    <row r="136" spans="48:63" ht="14.25" customHeight="1" x14ac:dyDescent="0.2">
      <c r="AV136" s="10" t="s">
        <v>23</v>
      </c>
      <c r="AW136" s="21">
        <f t="shared" ref="AW136:BA136" si="4">AW52+AW73</f>
        <v>146.32320043952194</v>
      </c>
      <c r="AX136" s="21">
        <f t="shared" si="4"/>
        <v>148.0137075909351</v>
      </c>
      <c r="AY136" s="21">
        <f t="shared" si="4"/>
        <v>154.59336895501883</v>
      </c>
      <c r="AZ136" s="21">
        <f t="shared" si="4"/>
        <v>210.68814399999999</v>
      </c>
      <c r="BA136" s="21">
        <f t="shared" si="4"/>
        <v>203.54807636502289</v>
      </c>
      <c r="BD136" s="14" t="s">
        <v>24</v>
      </c>
      <c r="BG136"/>
      <c r="BH136"/>
      <c r="BI136"/>
      <c r="BJ136"/>
      <c r="BK136"/>
    </row>
    <row r="137" spans="48:63" ht="14.25" customHeight="1" x14ac:dyDescent="0.2">
      <c r="AV137" s="10" t="s">
        <v>25</v>
      </c>
      <c r="AW137" s="21">
        <f t="shared" ref="AW137:BA137" si="5">AW53+AW74</f>
        <v>173.01524521165362</v>
      </c>
      <c r="AX137" s="21">
        <f t="shared" si="5"/>
        <v>194.62818459120189</v>
      </c>
      <c r="AY137" s="21">
        <f t="shared" si="5"/>
        <v>106.53702053244777</v>
      </c>
      <c r="AZ137" s="21">
        <f t="shared" si="5"/>
        <v>175.45425119999999</v>
      </c>
      <c r="BA137" s="21">
        <f t="shared" si="5"/>
        <v>180.32959402929285</v>
      </c>
      <c r="BD137" s="14" t="str">
        <f>$AQ$10</f>
        <v>ACSES</v>
      </c>
      <c r="BE137" s="1" t="s">
        <v>35</v>
      </c>
      <c r="BF137" s="16">
        <f>'ACSES_吉田先生（冷水）'!O11</f>
        <v>750.40000000000043</v>
      </c>
      <c r="BG137"/>
      <c r="BH137"/>
      <c r="BI137"/>
      <c r="BJ137"/>
      <c r="BK137"/>
    </row>
    <row r="138" spans="48:63" ht="14.25" customHeight="1" x14ac:dyDescent="0.2">
      <c r="AV138" s="1" t="s">
        <v>27</v>
      </c>
      <c r="AW138" s="21">
        <f t="shared" ref="AW138:BA138" si="6">AW54+AW75</f>
        <v>115.87931234826313</v>
      </c>
      <c r="AX138" s="21">
        <f t="shared" si="6"/>
        <v>124.44292897461469</v>
      </c>
      <c r="AY138" s="21">
        <f t="shared" si="6"/>
        <v>106.53702053245364</v>
      </c>
      <c r="AZ138" s="21">
        <f t="shared" si="6"/>
        <v>117.8985552</v>
      </c>
      <c r="BA138" s="21">
        <f t="shared" si="6"/>
        <v>121.87882795027134</v>
      </c>
      <c r="BD138" s="14"/>
      <c r="BE138" s="1" t="s">
        <v>21</v>
      </c>
      <c r="BF138" s="16">
        <f>'ACSES_吉田先生（冷水）'!O12</f>
        <v>1235.2000000000003</v>
      </c>
      <c r="BG138"/>
      <c r="BH138"/>
      <c r="BI138"/>
      <c r="BJ138"/>
      <c r="BK138"/>
    </row>
    <row r="139" spans="48:63" ht="14.25" customHeight="1" x14ac:dyDescent="0.2">
      <c r="AV139" s="1" t="s">
        <v>28</v>
      </c>
      <c r="AW139" s="21">
        <f t="shared" ref="AW139:BA139" si="7">AW55+AW76</f>
        <v>58.289323724979944</v>
      </c>
      <c r="AX139" s="21">
        <f t="shared" si="7"/>
        <v>71.307794662735276</v>
      </c>
      <c r="AY139" s="21">
        <f t="shared" si="7"/>
        <v>74.996493476066206</v>
      </c>
      <c r="AZ139" s="21">
        <f t="shared" si="7"/>
        <v>107.84409600000001</v>
      </c>
      <c r="BA139" s="21">
        <f t="shared" si="7"/>
        <v>56.656132295332107</v>
      </c>
      <c r="BD139"/>
      <c r="BE139" s="1" t="s">
        <v>23</v>
      </c>
      <c r="BF139" s="16">
        <f>'ACSES_吉田先生（冷水）'!O13</f>
        <v>1616</v>
      </c>
      <c r="BG139"/>
      <c r="BH139"/>
      <c r="BI139"/>
      <c r="BJ139"/>
      <c r="BK139"/>
    </row>
    <row r="140" spans="48:63" ht="14.25" customHeight="1" x14ac:dyDescent="0.2">
      <c r="AV140" s="1" t="s">
        <v>29</v>
      </c>
      <c r="AW140" s="21">
        <f t="shared" ref="AW140:BA140" si="8">AW56+AW77</f>
        <v>81.233024567450144</v>
      </c>
      <c r="AX140" s="21">
        <f t="shared" si="8"/>
        <v>89.5853124131134</v>
      </c>
      <c r="AY140" s="21">
        <f t="shared" si="8"/>
        <v>80.724236804041283</v>
      </c>
      <c r="AZ140" s="21">
        <f t="shared" si="8"/>
        <v>89.732171199999996</v>
      </c>
      <c r="BA140" s="21">
        <f t="shared" si="8"/>
        <v>85.466452003335405</v>
      </c>
      <c r="BD140"/>
      <c r="BE140"/>
      <c r="BF140"/>
      <c r="BG140"/>
      <c r="BH140"/>
      <c r="BI140"/>
      <c r="BJ140"/>
      <c r="BK140"/>
    </row>
    <row r="141" spans="48:63" ht="14.25" customHeight="1" x14ac:dyDescent="0.2">
      <c r="AV141"/>
      <c r="AW141"/>
      <c r="AX141"/>
      <c r="AY141"/>
      <c r="AZ141"/>
      <c r="BA141"/>
      <c r="BD141"/>
      <c r="BE141"/>
      <c r="BF141"/>
      <c r="BG141"/>
      <c r="BH141"/>
      <c r="BI141"/>
      <c r="BJ141"/>
      <c r="BK141"/>
    </row>
    <row r="142" spans="48:63" ht="14.25" customHeight="1" x14ac:dyDescent="0.2">
      <c r="AV142" s="10" t="s">
        <v>121</v>
      </c>
      <c r="AW142" s="17"/>
      <c r="AX142" s="17"/>
      <c r="AY142" s="17"/>
      <c r="AZ142" s="17"/>
      <c r="BA142" s="17"/>
      <c r="BD142"/>
      <c r="BE142"/>
      <c r="BF142"/>
    </row>
    <row r="143" spans="48:63" ht="14.25" customHeight="1" x14ac:dyDescent="0.2">
      <c r="AV143" s="10"/>
      <c r="AW143" s="14" t="str">
        <f>$AQ$6</f>
        <v>LCEM</v>
      </c>
      <c r="AX143" s="14" t="str">
        <f>$AQ$7</f>
        <v>ENe-ST</v>
      </c>
      <c r="AY143" s="14" t="str">
        <f>$AQ$8</f>
        <v>EnergyPlus</v>
      </c>
      <c r="AZ143" s="14" t="str">
        <f>$AQ$9</f>
        <v>BEST</v>
      </c>
      <c r="BA143" s="14" t="str">
        <f>$AQ$10</f>
        <v>ACSES</v>
      </c>
      <c r="BD143" s="1" t="s">
        <v>0</v>
      </c>
    </row>
    <row r="144" spans="48:63" ht="14.25" customHeight="1" x14ac:dyDescent="0.2">
      <c r="AV144" s="10" t="s">
        <v>33</v>
      </c>
      <c r="AW144" s="21">
        <f>AW81+AW60</f>
        <v>279.5688535310594</v>
      </c>
      <c r="AX144" s="21">
        <f t="shared" ref="AX144:BA144" si="9">AX81+AX60</f>
        <v>278.86847572642779</v>
      </c>
      <c r="AY144" s="21">
        <f t="shared" si="9"/>
        <v>274.73424</v>
      </c>
      <c r="AZ144" s="21">
        <f t="shared" si="9"/>
        <v>285.33213599999999</v>
      </c>
      <c r="BA144" s="21">
        <f t="shared" si="9"/>
        <v>272.94248048852126</v>
      </c>
      <c r="BF144" s="1" t="s">
        <v>7</v>
      </c>
      <c r="BG144" s="1" t="s">
        <v>8</v>
      </c>
      <c r="BH144" s="1" t="s">
        <v>9</v>
      </c>
    </row>
    <row r="145" spans="48:69" ht="14.25" customHeight="1" x14ac:dyDescent="0.2">
      <c r="AV145" s="10" t="s">
        <v>34</v>
      </c>
      <c r="AW145" s="21">
        <f t="shared" ref="AW145:BA145" si="10">AW82+AW61</f>
        <v>279.5688535310594</v>
      </c>
      <c r="AX145" s="21">
        <f t="shared" si="10"/>
        <v>278.86847572642779</v>
      </c>
      <c r="AY145" s="21">
        <f t="shared" si="10"/>
        <v>274.73424</v>
      </c>
      <c r="AZ145" s="21">
        <f t="shared" si="10"/>
        <v>285.33213599999999</v>
      </c>
      <c r="BA145" s="21">
        <f t="shared" si="10"/>
        <v>272.94248048852126</v>
      </c>
      <c r="BD145" s="14" t="str">
        <f>$AQ$6</f>
        <v>LCEM</v>
      </c>
      <c r="BE145" s="10" t="s">
        <v>19</v>
      </c>
      <c r="BF145" s="16">
        <f>'LCEM_矢島（冷水）'!C11/3.6</f>
        <v>172.20431714100008</v>
      </c>
      <c r="BG145" s="16">
        <f>'LCEM_矢島（冷水）'!D11/3.6</f>
        <v>172.20431714100008</v>
      </c>
      <c r="BH145" s="16">
        <f>'LCEM_矢島（冷水）'!E11/3.6</f>
        <v>0</v>
      </c>
    </row>
    <row r="146" spans="48:69" ht="14.25" customHeight="1" x14ac:dyDescent="0.2">
      <c r="AV146" s="10" t="s">
        <v>36</v>
      </c>
      <c r="AW146" s="21">
        <f t="shared" ref="AW146:BA146" si="11">AW83+AW62</f>
        <v>115.87931234826313</v>
      </c>
      <c r="AX146" s="21">
        <f t="shared" si="11"/>
        <v>124.44292897461469</v>
      </c>
      <c r="AY146" s="21">
        <f t="shared" si="11"/>
        <v>163.62167787736666</v>
      </c>
      <c r="AZ146" s="21">
        <f t="shared" si="11"/>
        <v>117.8985552</v>
      </c>
      <c r="BA146" s="21">
        <f t="shared" si="11"/>
        <v>121.60345628352648</v>
      </c>
      <c r="BD146" s="14"/>
      <c r="BE146" s="10" t="s">
        <v>25</v>
      </c>
      <c r="BF146" s="16">
        <f>'LCEM_矢島（冷水）'!C14/3.6</f>
        <v>91.993777354219475</v>
      </c>
      <c r="BG146" s="16">
        <f>'LCEM_矢島（冷水）'!D14/3.6</f>
        <v>91.993777354219475</v>
      </c>
      <c r="BH146" s="16">
        <f>'LCEM_矢島（冷水）'!E14/3.6</f>
        <v>161.28666112368924</v>
      </c>
    </row>
    <row r="147" spans="48:69" ht="14.25" customHeight="1" x14ac:dyDescent="0.2">
      <c r="AV147" s="10" t="s">
        <v>37</v>
      </c>
      <c r="AW147" s="21">
        <f t="shared" ref="AW147:BA147" si="12">AW84+AW63</f>
        <v>115.87931234826313</v>
      </c>
      <c r="AX147" s="21">
        <f t="shared" si="12"/>
        <v>124.44292897461469</v>
      </c>
      <c r="AY147" s="21">
        <f t="shared" si="12"/>
        <v>163.51675064730603</v>
      </c>
      <c r="AZ147" s="21">
        <f t="shared" si="12"/>
        <v>117.8985552</v>
      </c>
      <c r="BA147" s="21">
        <f t="shared" si="12"/>
        <v>121.60345628352648</v>
      </c>
      <c r="BD147" s="14" t="s">
        <v>24</v>
      </c>
    </row>
    <row r="148" spans="48:69" ht="14.25" customHeight="1" x14ac:dyDescent="0.2">
      <c r="BD148" s="14" t="str">
        <f>$AQ$7</f>
        <v>ENe-ST</v>
      </c>
      <c r="BE148" s="10" t="s">
        <v>19</v>
      </c>
      <c r="BF148" s="16">
        <f>'ENe-ST_小野（冷水）'!C11/3.6</f>
        <v>174.48580592473556</v>
      </c>
      <c r="BG148" s="16">
        <f>'ENe-ST_小野（冷水）'!D11/3.6</f>
        <v>174.48580592473556</v>
      </c>
      <c r="BH148" s="16">
        <f>'ENe-ST_小野（冷水）'!E11/3.6</f>
        <v>0</v>
      </c>
    </row>
    <row r="149" spans="48:69" ht="14.25" customHeight="1" x14ac:dyDescent="0.2">
      <c r="BD149" s="14"/>
      <c r="BE149" s="10" t="s">
        <v>25</v>
      </c>
      <c r="BF149" s="16">
        <f>'ENe-ST_小野（冷水）'!C14/3.6</f>
        <v>94.490744648193328</v>
      </c>
      <c r="BG149" s="16">
        <f>'ENe-ST_小野（冷水）'!D14/3.6</f>
        <v>94.490744648193328</v>
      </c>
      <c r="BH149" s="16">
        <f>'ENe-ST_小野（冷水）'!E14/3.6</f>
        <v>165.98776217808719</v>
      </c>
    </row>
    <row r="150" spans="48:69" ht="14.25" customHeight="1" x14ac:dyDescent="0.2">
      <c r="BD150" s="14" t="s">
        <v>24</v>
      </c>
    </row>
    <row r="151" spans="48:69" ht="14.25" customHeight="1" x14ac:dyDescent="0.2">
      <c r="BD151" s="14" t="str">
        <f>$AQ$8</f>
        <v>EnergyPlus</v>
      </c>
      <c r="BE151" s="10" t="s">
        <v>19</v>
      </c>
      <c r="BF151" s="16">
        <f>'EnergyPlus_小野（冷水）'!C11/3.6</f>
        <v>173.59741870039397</v>
      </c>
      <c r="BG151" s="16">
        <f>'EnergyPlus_小野（冷水）'!D11/3.6</f>
        <v>173.59741870039397</v>
      </c>
      <c r="BH151" s="16">
        <f>'EnergyPlus_小野（冷水）'!E11/3.6</f>
        <v>0</v>
      </c>
    </row>
    <row r="152" spans="48:69" ht="14.25" customHeight="1" x14ac:dyDescent="0.2">
      <c r="BD152" s="14"/>
      <c r="BE152" s="10" t="s">
        <v>25</v>
      </c>
      <c r="BF152" s="16">
        <f>'EnergyPlus_小野（冷水）'!C14/3.6</f>
        <v>92.38375978289659</v>
      </c>
      <c r="BG152" s="16">
        <f>'EnergyPlus_小野（冷水）'!D14/3.6</f>
        <v>92.38375978289659</v>
      </c>
      <c r="BH152" s="16">
        <f>'EnergyPlus_小野（冷水）'!E14/3.6</f>
        <v>162.42731783499497</v>
      </c>
    </row>
    <row r="153" spans="48:69" ht="14.25" customHeight="1" x14ac:dyDescent="0.2">
      <c r="BD153" s="14" t="s">
        <v>24</v>
      </c>
    </row>
    <row r="154" spans="48:69" ht="14.25" customHeight="1" x14ac:dyDescent="0.2">
      <c r="BD154" s="14" t="str">
        <f>$AQ$9</f>
        <v>BEST</v>
      </c>
      <c r="BE154" s="10" t="s">
        <v>19</v>
      </c>
      <c r="BF154" s="16">
        <f>'BEST_二宮Scroll（冷水）'!C11/3.6</f>
        <v>169.70501999999996</v>
      </c>
      <c r="BG154" s="16">
        <f>'BEST_二宮Scroll（冷水）'!D11/3.6</f>
        <v>169.70501999999996</v>
      </c>
      <c r="BH154" s="16">
        <f>'BEST_二宮Scroll（冷水）'!E11/3.6</f>
        <v>0</v>
      </c>
    </row>
    <row r="155" spans="48:69" ht="14.25" customHeight="1" x14ac:dyDescent="0.2">
      <c r="BD155" s="14"/>
      <c r="BE155" s="10" t="s">
        <v>25</v>
      </c>
      <c r="BF155" s="16">
        <f>'BEST_二宮Scroll（冷水）'!C14/3.6</f>
        <v>90.588750000000005</v>
      </c>
      <c r="BG155" s="16">
        <f>'BEST_二宮Scroll（冷水）'!D14/3.6</f>
        <v>90.588750000000005</v>
      </c>
      <c r="BH155" s="16">
        <f>'BEST_二宮Scroll（冷水）'!E14/3.6</f>
        <v>159.11407</v>
      </c>
    </row>
    <row r="156" spans="48:69" ht="14.25" customHeight="1" x14ac:dyDescent="0.2">
      <c r="BD156" s="14" t="s">
        <v>24</v>
      </c>
    </row>
    <row r="157" spans="48:69" ht="14.25" customHeight="1" x14ac:dyDescent="0.2">
      <c r="BD157" s="14" t="str">
        <f>$AQ$10</f>
        <v>ACSES</v>
      </c>
      <c r="BE157" s="10" t="s">
        <v>19</v>
      </c>
      <c r="BF157" s="16">
        <f>'ACSES_吉田先生（冷水）'!C11/3.6</f>
        <v>169.5583057071573</v>
      </c>
      <c r="BG157" s="16">
        <f>'ACSES_吉田先生（冷水）'!D11/3.6</f>
        <v>169.5583057071573</v>
      </c>
      <c r="BH157" s="16">
        <f>'ACSES_吉田先生（冷水）'!E11/3.6</f>
        <v>0</v>
      </c>
      <c r="BM157" s="1" t="s">
        <v>31</v>
      </c>
    </row>
    <row r="158" spans="48:69" ht="14.25" customHeight="1" x14ac:dyDescent="0.2">
      <c r="BD158" s="14"/>
      <c r="BE158" s="10" t="s">
        <v>25</v>
      </c>
      <c r="BF158" s="16">
        <f>'ACSES_吉田先生（冷水）'!C14/3.6</f>
        <v>90.365040625708403</v>
      </c>
      <c r="BG158" s="16">
        <f>'ACSES_吉田先生（冷水）'!D14/3.6</f>
        <v>90.365040625708403</v>
      </c>
      <c r="BH158" s="16">
        <f>'ACSES_吉田先生（冷水）'!E14/3.6</f>
        <v>158.87435049543151</v>
      </c>
      <c r="BO158" s="1" t="s">
        <v>7</v>
      </c>
      <c r="BP158" s="1" t="s">
        <v>8</v>
      </c>
      <c r="BQ158" s="1" t="s">
        <v>9</v>
      </c>
    </row>
    <row r="159" spans="48:69" ht="14.25" customHeight="1" x14ac:dyDescent="0.2">
      <c r="BM159" s="14" t="str">
        <f>$AQ$6</f>
        <v>LCEM</v>
      </c>
      <c r="BN159" s="10" t="s">
        <v>36</v>
      </c>
      <c r="BO159" s="16">
        <f>'LCEM_矢島（温水）'!F24</f>
        <v>468.02440859394295</v>
      </c>
      <c r="BP159" s="16">
        <f>'LCEM_矢島（温水）'!G24</f>
        <v>468.02440859394295</v>
      </c>
      <c r="BQ159" s="16">
        <f>'LCEM_矢島（温水）'!H24</f>
        <v>0</v>
      </c>
    </row>
    <row r="160" spans="48:69" ht="14.25" customHeight="1" x14ac:dyDescent="0.2">
      <c r="BM160" s="14"/>
      <c r="BN160" s="10" t="s">
        <v>37</v>
      </c>
      <c r="BO160" s="16">
        <f>'LCEM_矢島（温水）'!F25</f>
        <v>466.98411710771421</v>
      </c>
      <c r="BP160" s="16">
        <f>'LCEM_矢島（温水）'!G25</f>
        <v>466.98411710771421</v>
      </c>
      <c r="BQ160" s="16">
        <f>'LCEM_矢島（温水）'!H25</f>
        <v>0</v>
      </c>
    </row>
    <row r="161" spans="56:69" ht="14.25" customHeight="1" x14ac:dyDescent="0.2">
      <c r="BM161" s="14" t="s">
        <v>24</v>
      </c>
    </row>
    <row r="162" spans="56:69" ht="14.25" customHeight="1" x14ac:dyDescent="0.2">
      <c r="BD162" s="1" t="s">
        <v>45</v>
      </c>
      <c r="BM162" s="14" t="str">
        <f>$AQ$7</f>
        <v>ENe-ST</v>
      </c>
      <c r="BN162" s="10" t="s">
        <v>36</v>
      </c>
      <c r="BO162" s="16">
        <f>'ENe-ST_小野（温水）'!F24</f>
        <v>454.829249409456</v>
      </c>
      <c r="BP162" s="16">
        <f>'ENe-ST_小野（温水）'!G24</f>
        <v>454.829249409456</v>
      </c>
      <c r="BQ162" s="16">
        <f>'ENe-ST_小野（温水）'!H24</f>
        <v>0</v>
      </c>
    </row>
    <row r="163" spans="56:69" ht="14.25" customHeight="1" x14ac:dyDescent="0.2">
      <c r="BM163" s="14"/>
      <c r="BN163" s="10" t="s">
        <v>37</v>
      </c>
      <c r="BO163" s="16">
        <f>'ENe-ST_小野（温水）'!F25</f>
        <v>429.30397099281402</v>
      </c>
      <c r="BP163" s="16">
        <f>'ENe-ST_小野（温水）'!G25</f>
        <v>429.30397099281402</v>
      </c>
      <c r="BQ163" s="16">
        <f>'ENe-ST_小野（温水）'!H25</f>
        <v>0</v>
      </c>
    </row>
    <row r="164" spans="56:69" ht="14.25" customHeight="1" x14ac:dyDescent="0.2">
      <c r="BD164" s="14" t="str">
        <f>$AQ$6</f>
        <v>LCEM</v>
      </c>
      <c r="BE164" s="10" t="s">
        <v>19</v>
      </c>
      <c r="BF164" s="22">
        <f>'LCEM_矢島（冷水）'!Q11</f>
        <v>1.2462911128758223</v>
      </c>
      <c r="BM164" s="14" t="s">
        <v>24</v>
      </c>
    </row>
    <row r="165" spans="56:69" ht="14.25" customHeight="1" x14ac:dyDescent="0.2">
      <c r="BD165" s="14"/>
      <c r="BE165" s="10" t="s">
        <v>25</v>
      </c>
      <c r="BF165" s="22">
        <f>'LCEM_矢島（冷水）'!Q14</f>
        <v>1.1452162599480369</v>
      </c>
      <c r="BM165" s="14" t="str">
        <f>$AQ$8</f>
        <v>EnergyPlus</v>
      </c>
      <c r="BN165" s="10" t="s">
        <v>36</v>
      </c>
      <c r="BO165" s="16">
        <f>'EnergyPlus_小野（温水）'!F24</f>
        <v>468.58613074732676</v>
      </c>
      <c r="BP165" s="16">
        <f>'EnergyPlus_小野（温水）'!G24</f>
        <v>468.58613074732676</v>
      </c>
      <c r="BQ165" s="16">
        <f>'EnergyPlus_小野（温水）'!H24</f>
        <v>0</v>
      </c>
    </row>
    <row r="166" spans="56:69" ht="14.25" customHeight="1" x14ac:dyDescent="0.2">
      <c r="BD166" s="14" t="s">
        <v>24</v>
      </c>
      <c r="BF166" s="23"/>
      <c r="BM166" s="14"/>
      <c r="BN166" s="10" t="s">
        <v>37</v>
      </c>
      <c r="BO166" s="16">
        <f>'EnergyPlus_小野（温水）'!F25</f>
        <v>441.16769012469069</v>
      </c>
      <c r="BP166" s="16">
        <f>'EnergyPlus_小野（温水）'!G25</f>
        <v>441.16769012469069</v>
      </c>
      <c r="BQ166" s="16">
        <f>'EnergyPlus_小野（温水）'!H25</f>
        <v>0</v>
      </c>
    </row>
    <row r="167" spans="56:69" ht="14.25" customHeight="1" x14ac:dyDescent="0.2">
      <c r="BD167" s="14" t="str">
        <f>$AQ$7</f>
        <v>ENe-ST</v>
      </c>
      <c r="BE167" s="10" t="s">
        <v>19</v>
      </c>
      <c r="BF167" s="22">
        <f>'ENe-ST_小野（冷水）'!Q11</f>
        <v>1.2544548808118197</v>
      </c>
      <c r="BM167" s="14" t="s">
        <v>24</v>
      </c>
    </row>
    <row r="168" spans="56:69" ht="14.25" customHeight="1" x14ac:dyDescent="0.2">
      <c r="BD168" s="14"/>
      <c r="BE168" s="10" t="s">
        <v>25</v>
      </c>
      <c r="BF168" s="22">
        <f>'ENe-ST_小野（冷水）'!Q14</f>
        <v>1.230115741678971</v>
      </c>
      <c r="BM168" s="14" t="str">
        <f>$AQ$9</f>
        <v>BEST</v>
      </c>
      <c r="BN168" s="10" t="s">
        <v>36</v>
      </c>
      <c r="BO168" s="16">
        <f>'BEST_二宮Scroll（温水）'!F24</f>
        <v>514.63025760000005</v>
      </c>
      <c r="BP168" s="16">
        <f>'BEST_二宮Scroll（温水）'!G24</f>
        <v>514.63025760000005</v>
      </c>
      <c r="BQ168" s="16">
        <f>'BEST_二宮Scroll（温水）'!H24</f>
        <v>0</v>
      </c>
    </row>
    <row r="169" spans="56:69" ht="14.25" customHeight="1" x14ac:dyDescent="0.2">
      <c r="BD169" s="14" t="s">
        <v>24</v>
      </c>
      <c r="BF169" s="23"/>
      <c r="BM169" s="14"/>
      <c r="BN169" s="10" t="s">
        <v>37</v>
      </c>
      <c r="BO169" s="16">
        <f>'BEST_二宮Scroll（温水）'!F25</f>
        <v>490.64495999999997</v>
      </c>
      <c r="BP169" s="16">
        <f>'BEST_二宮Scroll（温水）'!G25</f>
        <v>490.64495999999997</v>
      </c>
      <c r="BQ169" s="16">
        <f>'BEST_二宮Scroll（温水）'!H25</f>
        <v>0</v>
      </c>
    </row>
    <row r="170" spans="56:69" ht="14.25" customHeight="1" x14ac:dyDescent="0.2">
      <c r="BD170" s="14" t="str">
        <f>$AQ$8</f>
        <v>EnergyPlus</v>
      </c>
      <c r="BE170" s="10" t="s">
        <v>19</v>
      </c>
      <c r="BF170" s="22">
        <f>'EnergyPlus_小野（冷水）'!Q11</f>
        <v>1.2642305640383977</v>
      </c>
      <c r="BM170" s="14" t="s">
        <v>24</v>
      </c>
    </row>
    <row r="171" spans="56:69" ht="14.25" customHeight="1" x14ac:dyDescent="0.2">
      <c r="BD171" s="14"/>
      <c r="BE171" s="10" t="s">
        <v>25</v>
      </c>
      <c r="BF171" s="22">
        <f>'EnergyPlus_小野（冷水）'!Q14</f>
        <v>1.3155078348205436</v>
      </c>
      <c r="BM171" s="14" t="str">
        <f>$AQ$10</f>
        <v>ACSES</v>
      </c>
      <c r="BN171" s="10" t="s">
        <v>36</v>
      </c>
      <c r="BO171" s="16">
        <f>'ACSES_吉田先生（温水）'!F24</f>
        <v>470.9084561771399</v>
      </c>
      <c r="BP171" s="16">
        <f>'ACSES_吉田先生（温水）'!G24</f>
        <v>470.9084561771399</v>
      </c>
      <c r="BQ171" s="16">
        <f>'ACSES_吉田先生（温水）'!H24</f>
        <v>0</v>
      </c>
    </row>
    <row r="172" spans="56:69" ht="14.25" customHeight="1" x14ac:dyDescent="0.2">
      <c r="BD172" s="14" t="s">
        <v>24</v>
      </c>
      <c r="BF172" s="23"/>
      <c r="BM172" s="14"/>
      <c r="BN172" s="10" t="s">
        <v>37</v>
      </c>
      <c r="BO172" s="16">
        <f>'ACSES_吉田先生（温水）'!F25</f>
        <v>444.25326054447163</v>
      </c>
      <c r="BP172" s="16">
        <f>'ACSES_吉田先生（温水）'!G25</f>
        <v>444.25326054447163</v>
      </c>
      <c r="BQ172" s="16">
        <f>'ACSES_吉田先生（温水）'!H25</f>
        <v>0</v>
      </c>
    </row>
    <row r="173" spans="56:69" ht="14.25" customHeight="1" x14ac:dyDescent="0.2">
      <c r="BD173" s="14" t="str">
        <f>$AQ$9</f>
        <v>BEST</v>
      </c>
      <c r="BE173" s="10" t="s">
        <v>19</v>
      </c>
      <c r="BF173" s="22">
        <f>'BEST_二宮Scroll（冷水）'!Q11</f>
        <v>1.0858137336457794</v>
      </c>
    </row>
    <row r="174" spans="56:69" ht="14.25" customHeight="1" x14ac:dyDescent="0.2">
      <c r="BD174" s="14"/>
      <c r="BE174" s="10" t="s">
        <v>25</v>
      </c>
      <c r="BF174" s="22">
        <f>'BEST_二宮Scroll（冷水）'!Q14</f>
        <v>1.0428630391786047</v>
      </c>
    </row>
    <row r="175" spans="56:69" ht="14.25" customHeight="1" x14ac:dyDescent="0.2">
      <c r="BD175" s="14" t="s">
        <v>24</v>
      </c>
    </row>
    <row r="176" spans="56:69" ht="14.25" customHeight="1" x14ac:dyDescent="0.2">
      <c r="BD176" s="14" t="str">
        <f>$AQ$10</f>
        <v>ACSES</v>
      </c>
      <c r="BE176" s="10" t="s">
        <v>19</v>
      </c>
      <c r="BF176" s="16">
        <f>'ACSES_吉田先生（冷水）'!Q11</f>
        <v>1.2438764676902412</v>
      </c>
    </row>
    <row r="177" spans="56:60" ht="14.25" customHeight="1" x14ac:dyDescent="0.2">
      <c r="BD177" s="14"/>
      <c r="BE177" s="10" t="s">
        <v>25</v>
      </c>
      <c r="BF177" s="16">
        <f>'ACSES_吉田先生（冷水）'!Q14</f>
        <v>1.1297730558397603</v>
      </c>
    </row>
    <row r="181" spans="56:60" ht="14.25" customHeight="1" x14ac:dyDescent="0.2">
      <c r="BD181" s="1" t="s">
        <v>30</v>
      </c>
    </row>
    <row r="182" spans="56:60" ht="14.25" customHeight="1" x14ac:dyDescent="0.2">
      <c r="BF182" s="1" t="s">
        <v>7</v>
      </c>
      <c r="BG182" s="1" t="s">
        <v>8</v>
      </c>
      <c r="BH182" s="1" t="s">
        <v>9</v>
      </c>
    </row>
    <row r="183" spans="56:60" ht="14.25" customHeight="1" x14ac:dyDescent="0.2">
      <c r="BD183" s="14" t="str">
        <f>$AQ$6</f>
        <v>LCEM</v>
      </c>
      <c r="BE183" s="10" t="s">
        <v>19</v>
      </c>
      <c r="BF183" s="16">
        <f>'LCEM_矢島（冷水）'!F11</f>
        <v>439.48468979355829</v>
      </c>
      <c r="BG183" s="16">
        <f>'LCEM_矢島（冷水）'!G11</f>
        <v>439.48468979355829</v>
      </c>
      <c r="BH183" s="16">
        <f>'LCEM_矢島（冷水）'!H11</f>
        <v>0</v>
      </c>
    </row>
    <row r="184" spans="56:60" ht="14.25" customHeight="1" x14ac:dyDescent="0.2">
      <c r="BD184" s="14"/>
      <c r="BE184" s="10" t="s">
        <v>42</v>
      </c>
      <c r="BF184" s="16">
        <f>'LCEM_矢島（冷水）'!F15</f>
        <v>434.67157780255747</v>
      </c>
      <c r="BG184" s="16">
        <f>'LCEM_矢島（冷水）'!G15</f>
        <v>434.67157780255747</v>
      </c>
      <c r="BH184" s="16">
        <f>'LCEM_矢島（冷水）'!H15</f>
        <v>0</v>
      </c>
    </row>
    <row r="185" spans="56:60" ht="14.25" customHeight="1" x14ac:dyDescent="0.2">
      <c r="BD185" s="14" t="s">
        <v>24</v>
      </c>
    </row>
    <row r="186" spans="56:60" ht="14.25" customHeight="1" x14ac:dyDescent="0.2">
      <c r="BD186" s="14" t="str">
        <f>$AQ$7</f>
        <v>ENe-ST</v>
      </c>
      <c r="BE186" s="10" t="s">
        <v>19</v>
      </c>
      <c r="BF186" s="16">
        <f>'ENe-ST_小野（冷水）'!F11</f>
        <v>438.51308638194502</v>
      </c>
      <c r="BG186" s="16">
        <f>'ENe-ST_小野（冷水）'!G11</f>
        <v>438.51308638194502</v>
      </c>
      <c r="BH186" s="16">
        <f>'ENe-ST_小野（冷水）'!H11</f>
        <v>0</v>
      </c>
    </row>
    <row r="187" spans="56:60" ht="14.25" customHeight="1" x14ac:dyDescent="0.2">
      <c r="BD187" s="14"/>
      <c r="BE187" s="10" t="s">
        <v>42</v>
      </c>
      <c r="BF187" s="16">
        <f>'ENe-ST_小野（冷水）'!F15</f>
        <v>410.34032185034101</v>
      </c>
      <c r="BG187" s="16">
        <f>'ENe-ST_小野（冷水）'!G15</f>
        <v>410.34032185034101</v>
      </c>
      <c r="BH187" s="16">
        <f>'ENe-ST_小野（冷水）'!H15</f>
        <v>0</v>
      </c>
    </row>
    <row r="188" spans="56:60" ht="14.25" customHeight="1" x14ac:dyDescent="0.2">
      <c r="BD188" s="14" t="s">
        <v>24</v>
      </c>
    </row>
    <row r="189" spans="56:60" ht="14.25" customHeight="1" x14ac:dyDescent="0.2">
      <c r="BD189" s="14" t="str">
        <f>$AQ$8</f>
        <v>EnergyPlus</v>
      </c>
      <c r="BE189" s="10" t="s">
        <v>19</v>
      </c>
      <c r="BF189" s="16">
        <f>'EnergyPlus_小野（冷水）'!F11</f>
        <v>441.06434728240686</v>
      </c>
      <c r="BG189" s="16">
        <f>'EnergyPlus_小野（冷水）'!G11</f>
        <v>441.06434728240686</v>
      </c>
      <c r="BH189" s="16">
        <f>'EnergyPlus_小野（冷水）'!H11</f>
        <v>0</v>
      </c>
    </row>
    <row r="190" spans="56:60" ht="14.25" customHeight="1" x14ac:dyDescent="0.2">
      <c r="BD190" s="14"/>
      <c r="BE190" s="10" t="s">
        <v>42</v>
      </c>
      <c r="BF190" s="16">
        <f>'EnergyPlus_小野（冷水）'!F15</f>
        <v>400.23877553086692</v>
      </c>
      <c r="BG190" s="16">
        <f>'EnergyPlus_小野（冷水）'!G15</f>
        <v>400.23877553086692</v>
      </c>
      <c r="BH190" s="16">
        <f>'EnergyPlus_小野（冷水）'!H15</f>
        <v>0</v>
      </c>
    </row>
    <row r="191" spans="56:60" ht="14.25" customHeight="1" x14ac:dyDescent="0.2">
      <c r="BD191" s="14" t="s">
        <v>24</v>
      </c>
    </row>
    <row r="192" spans="56:60" ht="14.25" customHeight="1" x14ac:dyDescent="0.2">
      <c r="BD192" s="14" t="str">
        <f>$AQ$9</f>
        <v>BEST</v>
      </c>
      <c r="BE192" s="10" t="s">
        <v>19</v>
      </c>
      <c r="BF192" s="16">
        <f>'BEST_二宮Scroll（冷水）'!F11</f>
        <v>503.70530400000001</v>
      </c>
      <c r="BG192" s="16">
        <f>'BEST_二宮Scroll（冷水）'!G11</f>
        <v>503.70530400000001</v>
      </c>
      <c r="BH192" s="16">
        <f>'BEST_二宮Scroll（冷水）'!H11</f>
        <v>0</v>
      </c>
    </row>
    <row r="193" spans="56:60" ht="14.25" customHeight="1" x14ac:dyDescent="0.2">
      <c r="BD193" s="14"/>
      <c r="BE193" s="10" t="s">
        <v>42</v>
      </c>
      <c r="BF193" s="16">
        <f>'BEST_二宮Scroll（冷水）'!F15</f>
        <v>485.31482879999999</v>
      </c>
      <c r="BG193" s="16">
        <f>'BEST_二宮Scroll（冷水）'!G15</f>
        <v>485.31482879999999</v>
      </c>
      <c r="BH193" s="16">
        <f>'BEST_二宮Scroll（冷水）'!H15</f>
        <v>0</v>
      </c>
    </row>
    <row r="194" spans="56:60" ht="14.25" customHeight="1" x14ac:dyDescent="0.2">
      <c r="BD194" s="14" t="s">
        <v>24</v>
      </c>
    </row>
    <row r="195" spans="56:60" ht="14.25" customHeight="1" x14ac:dyDescent="0.2">
      <c r="BD195" s="14" t="str">
        <f>$AQ$10</f>
        <v>ACSES</v>
      </c>
      <c r="BE195" s="10" t="s">
        <v>19</v>
      </c>
      <c r="BF195" s="16">
        <f>'ACSES_吉田先生（冷水）'!F11</f>
        <v>429.79251672794987</v>
      </c>
      <c r="BG195" s="16">
        <f>'ACSES_吉田先生（冷水）'!G11</f>
        <v>429.79251672794987</v>
      </c>
      <c r="BH195" s="16">
        <f>'ACSES_吉田先生（冷水）'!H11</f>
        <v>0</v>
      </c>
    </row>
    <row r="196" spans="56:60" ht="14.25" customHeight="1" x14ac:dyDescent="0.2">
      <c r="BD196" s="14"/>
      <c r="BE196" s="10" t="s">
        <v>42</v>
      </c>
      <c r="BF196" s="16">
        <f>'ACSES_吉田先生（冷水）'!F15</f>
        <v>370.4578276407334</v>
      </c>
      <c r="BG196" s="16">
        <f>'ACSES_吉田先生（冷水）'!G15</f>
        <v>370.4578276407334</v>
      </c>
      <c r="BH196" s="16">
        <f>'ACSES_吉田先生（冷水）'!H15</f>
        <v>0</v>
      </c>
    </row>
    <row r="200" spans="56:60" ht="14.25" customHeight="1" x14ac:dyDescent="0.2">
      <c r="BD200" s="1" t="s">
        <v>43</v>
      </c>
    </row>
    <row r="202" spans="56:60" ht="14.25" customHeight="1" x14ac:dyDescent="0.2">
      <c r="BD202" s="14" t="str">
        <f>$AQ$6</f>
        <v>LCEM</v>
      </c>
      <c r="BE202" s="10" t="s">
        <v>19</v>
      </c>
      <c r="BF202" s="16">
        <f>'LCEM_矢島（冷水）'!S11</f>
        <v>70.213480211374957</v>
      </c>
      <c r="BG202" s="16"/>
      <c r="BH202" s="16"/>
    </row>
    <row r="203" spans="56:60" ht="14.25" customHeight="1" x14ac:dyDescent="0.2">
      <c r="BD203" s="14"/>
      <c r="BE203" s="10" t="s">
        <v>44</v>
      </c>
      <c r="BF203" s="16">
        <f>'LCEM_矢島（冷水）'!S16</f>
        <v>12.623491588091772</v>
      </c>
      <c r="BG203" s="16"/>
      <c r="BH203" s="16"/>
    </row>
    <row r="204" spans="56:60" ht="14.25" customHeight="1" x14ac:dyDescent="0.2">
      <c r="BD204" s="14" t="s">
        <v>24</v>
      </c>
    </row>
    <row r="205" spans="56:60" ht="14.25" customHeight="1" x14ac:dyDescent="0.2">
      <c r="BD205" s="14" t="str">
        <f>$AQ$7</f>
        <v>ENe-ST</v>
      </c>
      <c r="BE205" s="10" t="s">
        <v>19</v>
      </c>
      <c r="BF205" s="16">
        <f>'ENe-ST_小野（冷水）'!S11</f>
        <v>68.104816295059393</v>
      </c>
      <c r="BG205" s="16"/>
      <c r="BH205" s="16"/>
    </row>
    <row r="206" spans="56:60" ht="14.25" customHeight="1" x14ac:dyDescent="0.2">
      <c r="BD206" s="14"/>
      <c r="BE206" s="10" t="s">
        <v>44</v>
      </c>
      <c r="BF206" s="16">
        <f>'ENe-ST_小野（冷水）'!S16</f>
        <v>14.96968198317998</v>
      </c>
      <c r="BG206" s="16"/>
      <c r="BH206" s="16"/>
    </row>
    <row r="207" spans="56:60" ht="14.25" customHeight="1" x14ac:dyDescent="0.2">
      <c r="BD207" s="14" t="s">
        <v>24</v>
      </c>
    </row>
    <row r="208" spans="56:60" ht="14.25" customHeight="1" x14ac:dyDescent="0.2">
      <c r="BD208" s="14" t="str">
        <f>$AQ$8</f>
        <v>EnergyPlus</v>
      </c>
      <c r="BE208" s="10" t="s">
        <v>19</v>
      </c>
      <c r="BF208" s="16">
        <f>'EnergyPlus_小野（冷水）'!S11</f>
        <v>0</v>
      </c>
      <c r="BG208" s="16"/>
      <c r="BH208" s="16"/>
    </row>
    <row r="209" spans="56:60" ht="14.25" customHeight="1" x14ac:dyDescent="0.2">
      <c r="BD209" s="14"/>
      <c r="BE209" s="10" t="s">
        <v>44</v>
      </c>
      <c r="BF209" s="16">
        <f>'EnergyPlus_小野（冷水）'!S16</f>
        <v>0</v>
      </c>
      <c r="BG209" s="16"/>
      <c r="BH209" s="16"/>
    </row>
    <row r="210" spans="56:60" ht="14.25" customHeight="1" x14ac:dyDescent="0.2">
      <c r="BD210" s="14" t="s">
        <v>24</v>
      </c>
    </row>
    <row r="211" spans="56:60" ht="14.25" customHeight="1" x14ac:dyDescent="0.2">
      <c r="BD211" s="14" t="str">
        <f>$AQ$9</f>
        <v>BEST</v>
      </c>
      <c r="BE211" s="10" t="s">
        <v>19</v>
      </c>
      <c r="BF211" s="16">
        <f>'BEST_二宮Scroll（冷水）'!S11</f>
        <v>69.990326400000001</v>
      </c>
      <c r="BG211" s="16"/>
      <c r="BH211" s="16"/>
    </row>
    <row r="212" spans="56:60" ht="14.25" customHeight="1" x14ac:dyDescent="0.2">
      <c r="BD212" s="14"/>
      <c r="BE212" s="10" t="s">
        <v>44</v>
      </c>
      <c r="BF212" s="16">
        <f>'BEST_二宮Scroll（冷水）'!S16</f>
        <v>59.935867200000004</v>
      </c>
      <c r="BG212" s="16"/>
      <c r="BH212" s="16"/>
    </row>
    <row r="213" spans="56:60" ht="14.25" customHeight="1" x14ac:dyDescent="0.2">
      <c r="BD213" s="14" t="s">
        <v>24</v>
      </c>
    </row>
    <row r="214" spans="56:60" ht="14.25" customHeight="1" x14ac:dyDescent="0.2">
      <c r="BD214" s="14" t="str">
        <f>$AQ$10</f>
        <v>ACSES</v>
      </c>
      <c r="BE214" s="10" t="s">
        <v>19</v>
      </c>
      <c r="BF214" s="16">
        <f>'ACSES_吉田先生（冷水）'!S11</f>
        <v>69.187858785652125</v>
      </c>
      <c r="BG214" s="16"/>
      <c r="BH214" s="16"/>
    </row>
    <row r="215" spans="56:60" ht="14.25" customHeight="1" x14ac:dyDescent="0.2">
      <c r="BD215" s="14"/>
      <c r="BE215" s="10" t="s">
        <v>44</v>
      </c>
      <c r="BF215" s="16">
        <f>'ACSES_吉田先生（冷水）'!S16</f>
        <v>12.413588941595911</v>
      </c>
      <c r="BG215" s="16"/>
      <c r="BH215" s="16"/>
    </row>
    <row r="219" spans="56:60" ht="14.25" customHeight="1" x14ac:dyDescent="0.2">
      <c r="BD219" s="1" t="s">
        <v>59</v>
      </c>
    </row>
    <row r="220" spans="56:60" ht="14.25" customHeight="1" x14ac:dyDescent="0.2">
      <c r="BF220" s="1" t="s">
        <v>60</v>
      </c>
      <c r="BG220" s="1" t="s">
        <v>61</v>
      </c>
    </row>
    <row r="221" spans="56:60" ht="14.25" customHeight="1" x14ac:dyDescent="0.2">
      <c r="BD221" s="14" t="str">
        <f>$AQ$6</f>
        <v>LCEM</v>
      </c>
      <c r="BE221" s="10" t="s">
        <v>19</v>
      </c>
      <c r="BF221" s="16">
        <f>'LCEM_矢島（冷水）'!N11</f>
        <v>969.6</v>
      </c>
      <c r="BG221" s="16">
        <f>'LCEM_矢島（冷水）'!O11</f>
        <v>750.4</v>
      </c>
    </row>
    <row r="222" spans="56:60" ht="14.25" customHeight="1" x14ac:dyDescent="0.2">
      <c r="BD222" s="14"/>
      <c r="BE222" s="10" t="s">
        <v>44</v>
      </c>
      <c r="BF222" s="16">
        <f>'LCEM_矢島（冷水）'!N16</f>
        <v>969.6</v>
      </c>
      <c r="BG222" s="16">
        <f>'LCEM_矢島（冷水）'!O16</f>
        <v>0</v>
      </c>
    </row>
    <row r="223" spans="56:60" ht="14.25" customHeight="1" x14ac:dyDescent="0.2">
      <c r="BD223" s="14" t="s">
        <v>24</v>
      </c>
    </row>
    <row r="224" spans="56:60" ht="14.25" customHeight="1" x14ac:dyDescent="0.2">
      <c r="BD224" s="14" t="str">
        <f>$AQ$7</f>
        <v>ENe-ST</v>
      </c>
      <c r="BE224" s="10" t="s">
        <v>19</v>
      </c>
      <c r="BF224" s="16">
        <f>'ENe-ST_小野（冷水）'!N11</f>
        <v>969.6</v>
      </c>
      <c r="BG224" s="16">
        <f>'ENe-ST_小野（冷水）'!O11</f>
        <v>750.4</v>
      </c>
    </row>
    <row r="225" spans="56:59" ht="14.25" customHeight="1" x14ac:dyDescent="0.2">
      <c r="BD225" s="14"/>
      <c r="BE225" s="10" t="s">
        <v>44</v>
      </c>
      <c r="BF225" s="16">
        <f>'ENe-ST_小野（冷水）'!N16</f>
        <v>969.6</v>
      </c>
      <c r="BG225" s="16">
        <f>'ENe-ST_小野（冷水）'!O16</f>
        <v>0</v>
      </c>
    </row>
    <row r="226" spans="56:59" ht="14.25" customHeight="1" x14ac:dyDescent="0.2">
      <c r="BD226" s="14" t="s">
        <v>24</v>
      </c>
    </row>
    <row r="227" spans="56:59" ht="14.25" customHeight="1" x14ac:dyDescent="0.2">
      <c r="BD227" s="14" t="str">
        <f>$AQ$8</f>
        <v>EnergyPlus</v>
      </c>
      <c r="BE227" s="10" t="s">
        <v>19</v>
      </c>
      <c r="BF227" s="16">
        <f>'EnergyPlus_小野（冷水）'!N11</f>
        <v>969.12001065999607</v>
      </c>
      <c r="BG227" s="16">
        <f>'EnergyPlus_小野（冷水）'!O11</f>
        <v>0</v>
      </c>
    </row>
    <row r="228" spans="56:59" ht="14.25" customHeight="1" x14ac:dyDescent="0.2">
      <c r="BD228" s="14"/>
      <c r="BE228" s="10" t="s">
        <v>44</v>
      </c>
      <c r="BF228" s="16">
        <f>'EnergyPlus_小野（冷水）'!N16</f>
        <v>969.12164354129391</v>
      </c>
      <c r="BG228" s="16">
        <f>'EnergyPlus_小野（冷水）'!O16</f>
        <v>0</v>
      </c>
    </row>
    <row r="229" spans="56:59" ht="14.25" customHeight="1" x14ac:dyDescent="0.2">
      <c r="BD229" s="14" t="s">
        <v>24</v>
      </c>
    </row>
    <row r="230" spans="56:59" ht="14.25" customHeight="1" x14ac:dyDescent="0.2">
      <c r="BD230" s="14" t="str">
        <f>$AQ$9</f>
        <v>BEST</v>
      </c>
      <c r="BE230" s="10" t="s">
        <v>19</v>
      </c>
      <c r="BF230" s="16">
        <f>'BEST_二宮Scroll（冷水）'!N11</f>
        <v>969.59999999999991</v>
      </c>
      <c r="BG230" s="16">
        <f>'BEST_二宮Scroll（冷水）'!O11</f>
        <v>750.39959999999996</v>
      </c>
    </row>
    <row r="231" spans="56:59" ht="14.25" customHeight="1" x14ac:dyDescent="0.2">
      <c r="BD231" s="14"/>
      <c r="BE231" s="10" t="s">
        <v>44</v>
      </c>
      <c r="BF231" s="16">
        <f>'BEST_二宮Scroll（冷水）'!N16</f>
        <v>969.59999999999991</v>
      </c>
      <c r="BG231" s="16">
        <f>'BEST_二宮Scroll（冷水）'!O16</f>
        <v>638.59980000000019</v>
      </c>
    </row>
    <row r="232" spans="56:59" ht="14.25" customHeight="1" x14ac:dyDescent="0.2">
      <c r="BD232" s="14" t="s">
        <v>24</v>
      </c>
    </row>
    <row r="233" spans="56:59" ht="14.25" customHeight="1" x14ac:dyDescent="0.2">
      <c r="BD233" s="14" t="str">
        <f>$AQ$10</f>
        <v>ACSES</v>
      </c>
      <c r="BE233" s="10" t="s">
        <v>19</v>
      </c>
      <c r="BF233" s="16">
        <f>'ACSES_吉田先生（冷水）'!N11</f>
        <v>969.6</v>
      </c>
      <c r="BG233" s="16">
        <f>'ACSES_吉田先生（冷水）'!O11</f>
        <v>750.40000000000043</v>
      </c>
    </row>
    <row r="234" spans="56:59" ht="14.25" customHeight="1" x14ac:dyDescent="0.2">
      <c r="BD234" s="14"/>
      <c r="BE234" s="10" t="s">
        <v>44</v>
      </c>
      <c r="BF234" s="16">
        <f>'ACSES_吉田先生（冷水）'!N16</f>
        <v>969.6</v>
      </c>
      <c r="BG234" s="16">
        <f>'ACSES_吉田先生（冷水）'!O16</f>
        <v>0</v>
      </c>
    </row>
    <row r="238" spans="56:59" ht="14.25" customHeight="1" x14ac:dyDescent="0.2">
      <c r="BD238" s="1" t="s">
        <v>50</v>
      </c>
    </row>
    <row r="240" spans="56:59" ht="14.25" customHeight="1" x14ac:dyDescent="0.2">
      <c r="BD240" s="14" t="str">
        <f>$AQ$6</f>
        <v>LCEM</v>
      </c>
      <c r="BE240" s="10" t="s">
        <v>19</v>
      </c>
      <c r="BF240" s="16">
        <f>'LCEM_矢島（冷水）'!L11</f>
        <v>45.66583213688817</v>
      </c>
    </row>
    <row r="241" spans="56:58" ht="14.25" customHeight="1" x14ac:dyDescent="0.2">
      <c r="BD241" s="14"/>
      <c r="BE241" s="10" t="s">
        <v>47</v>
      </c>
      <c r="BF241" s="16">
        <f>'LCEM_矢島（冷水）'!L17</f>
        <v>11.019544356075183</v>
      </c>
    </row>
    <row r="242" spans="56:58" ht="14.25" customHeight="1" x14ac:dyDescent="0.2">
      <c r="BD242" s="14" t="s">
        <v>24</v>
      </c>
    </row>
    <row r="243" spans="56:58" ht="14.25" customHeight="1" x14ac:dyDescent="0.2">
      <c r="BD243" s="14" t="str">
        <f>$AQ$7</f>
        <v>ENe-ST</v>
      </c>
      <c r="BE243" s="10" t="s">
        <v>19</v>
      </c>
      <c r="BF243" s="16">
        <f>'ENe-ST_小野（冷水）'!L11</f>
        <v>56.338112679555302</v>
      </c>
    </row>
    <row r="244" spans="56:58" ht="14.25" customHeight="1" x14ac:dyDescent="0.2">
      <c r="BD244" s="14"/>
      <c r="BE244" s="10" t="s">
        <v>47</v>
      </c>
      <c r="BF244" s="16">
        <f>'ENe-ST_小野（冷水）'!L17</f>
        <v>21.480496118053999</v>
      </c>
    </row>
    <row r="245" spans="56:58" ht="14.25" customHeight="1" x14ac:dyDescent="0.2">
      <c r="BD245" s="14" t="s">
        <v>24</v>
      </c>
    </row>
    <row r="246" spans="56:58" ht="14.25" customHeight="1" x14ac:dyDescent="0.2">
      <c r="BD246" s="14" t="str">
        <f>$AQ$8</f>
        <v>EnergyPlus</v>
      </c>
      <c r="BE246" s="10" t="s">
        <v>19</v>
      </c>
      <c r="BF246" s="16">
        <f>'EnergyPlus_小野（冷水）'!L11</f>
        <v>106.53702053244777</v>
      </c>
    </row>
    <row r="247" spans="56:58" ht="14.25" customHeight="1" x14ac:dyDescent="0.2">
      <c r="BD247" s="14"/>
      <c r="BE247" s="10" t="s">
        <v>47</v>
      </c>
      <c r="BF247" s="16">
        <f>'EnergyPlus_小野（冷水）'!L17</f>
        <v>80.724236804041283</v>
      </c>
    </row>
    <row r="248" spans="56:58" ht="14.25" customHeight="1" x14ac:dyDescent="0.2">
      <c r="BD248" s="14" t="s">
        <v>24</v>
      </c>
    </row>
    <row r="249" spans="56:58" ht="14.25" customHeight="1" x14ac:dyDescent="0.2">
      <c r="BD249" s="14" t="str">
        <f>$AQ$9</f>
        <v>BEST</v>
      </c>
      <c r="BE249" s="10" t="s">
        <v>19</v>
      </c>
      <c r="BF249" s="16">
        <f>'BEST_二宮Scroll（冷水）'!L11</f>
        <v>47.908228799999996</v>
      </c>
    </row>
    <row r="250" spans="56:58" ht="14.25" customHeight="1" x14ac:dyDescent="0.2">
      <c r="BD250" s="14"/>
      <c r="BE250" s="10" t="s">
        <v>47</v>
      </c>
      <c r="BF250" s="16">
        <f>'BEST_二宮Scroll（冷水）'!L17</f>
        <v>19.741844799999999</v>
      </c>
    </row>
    <row r="251" spans="56:58" ht="14.25" customHeight="1" x14ac:dyDescent="0.2">
      <c r="BD251" s="14" t="s">
        <v>24</v>
      </c>
    </row>
    <row r="252" spans="56:58" ht="14.25" customHeight="1" x14ac:dyDescent="0.2">
      <c r="BD252" s="14" t="str">
        <f>$AQ$10</f>
        <v>ACSES</v>
      </c>
      <c r="BE252" s="10" t="s">
        <v>19</v>
      </c>
      <c r="BF252" s="16">
        <f>'ACSES_吉田先生（冷水）'!L11</f>
        <v>52.690969164619219</v>
      </c>
    </row>
    <row r="253" spans="56:58" ht="14.25" customHeight="1" x14ac:dyDescent="0.2">
      <c r="BD253" s="14"/>
      <c r="BE253" s="10" t="s">
        <v>47</v>
      </c>
      <c r="BF253" s="16">
        <f>'ACSES_吉田先生（冷水）'!L17</f>
        <v>16.278593217683287</v>
      </c>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25"/>
  <sheetViews>
    <sheetView zoomScale="80" zoomScaleNormal="80" workbookViewId="0">
      <selection activeCell="U3" sqref="U3"/>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t="s">
        <v>111</v>
      </c>
    </row>
    <row r="2" spans="1:28" ht="16" x14ac:dyDescent="0.2">
      <c r="A2" s="24" t="s">
        <v>63</v>
      </c>
      <c r="B2" s="26" t="s">
        <v>112</v>
      </c>
    </row>
    <row r="3" spans="1:28" ht="16" x14ac:dyDescent="0.2">
      <c r="A3" s="24" t="s">
        <v>64</v>
      </c>
      <c r="B3" s="26" t="s">
        <v>113</v>
      </c>
      <c r="D3" s="2"/>
      <c r="E3" s="1" t="s">
        <v>65</v>
      </c>
    </row>
    <row r="4" spans="1:28" ht="16" x14ac:dyDescent="0.2">
      <c r="A4" s="1" t="s">
        <v>66</v>
      </c>
      <c r="B4" s="26" t="s">
        <v>114</v>
      </c>
    </row>
    <row r="6" spans="1:28" x14ac:dyDescent="0.2">
      <c r="C6" s="27" t="s">
        <v>67</v>
      </c>
      <c r="D6" s="27"/>
      <c r="E6" s="27"/>
      <c r="F6" s="28" t="s">
        <v>68</v>
      </c>
      <c r="G6" s="29"/>
      <c r="H6" s="29"/>
      <c r="I6" s="29"/>
      <c r="J6" s="29"/>
      <c r="K6" s="29"/>
      <c r="L6" s="30"/>
      <c r="M6" s="27" t="s">
        <v>69</v>
      </c>
      <c r="N6" s="27"/>
      <c r="O6" s="27"/>
      <c r="R6" s="27" t="s">
        <v>68</v>
      </c>
      <c r="S6" s="27"/>
      <c r="T6" s="27"/>
      <c r="U6" s="27"/>
    </row>
    <row r="7" spans="1:28" ht="16"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x14ac:dyDescent="0.2">
      <c r="B9" s="3" t="s">
        <v>79</v>
      </c>
      <c r="C9" s="7">
        <v>1070.191116</v>
      </c>
      <c r="D9" s="7">
        <v>1070.191116</v>
      </c>
      <c r="E9" s="7">
        <v>1897.2</v>
      </c>
      <c r="F9" s="7">
        <v>996.97482560000003</v>
      </c>
      <c r="G9" s="7">
        <v>996.97482560000003</v>
      </c>
      <c r="H9" s="7">
        <v>1505.4805320000003</v>
      </c>
      <c r="I9" s="7">
        <v>34.9951632</v>
      </c>
      <c r="J9" s="7">
        <v>34.9951632</v>
      </c>
      <c r="K9" s="7">
        <v>57.555696000000005</v>
      </c>
      <c r="L9" s="7">
        <v>157.78611360000002</v>
      </c>
      <c r="M9" s="7">
        <v>3231.9996000000001</v>
      </c>
      <c r="N9" s="7">
        <v>3231</v>
      </c>
      <c r="O9" s="6">
        <f t="shared" ref="O9:O17" si="0">M9-N9</f>
        <v>0.99960000000010041</v>
      </c>
      <c r="P9" s="6">
        <f t="shared" ref="P9:P14" si="1">SUM(F9:L9)</f>
        <v>3784.7623192000005</v>
      </c>
      <c r="Q9" s="5">
        <f t="shared" ref="Q9:Q14" si="2">SUM(C9:E9)/P9</f>
        <v>1.0667994160471981</v>
      </c>
      <c r="R9" s="9">
        <f>SUM(F9:H9)</f>
        <v>3499.4301832000001</v>
      </c>
      <c r="S9" s="9">
        <f>SUM(I9:K9)</f>
        <v>127.5460224</v>
      </c>
      <c r="T9" s="9">
        <f>SUM(L9)</f>
        <v>157.78611360000002</v>
      </c>
      <c r="U9" s="9">
        <f>SUM(P9)</f>
        <v>3784.7623192000005</v>
      </c>
      <c r="W9" s="8"/>
      <c r="X9" s="8"/>
      <c r="Y9" s="8"/>
      <c r="Z9" s="8"/>
      <c r="AA9" s="8"/>
      <c r="AB9" s="8"/>
    </row>
    <row r="10" spans="1:28" x14ac:dyDescent="0.2">
      <c r="B10" s="3" t="s">
        <v>80</v>
      </c>
      <c r="C10" s="7">
        <v>1082.1195</v>
      </c>
      <c r="D10" s="7">
        <v>1082.1195</v>
      </c>
      <c r="E10" s="7">
        <v>1897.2</v>
      </c>
      <c r="F10" s="7">
        <v>665.16683839999996</v>
      </c>
      <c r="G10" s="7">
        <v>665.16683839999996</v>
      </c>
      <c r="H10" s="7">
        <v>1390.6737960000003</v>
      </c>
      <c r="I10" s="7">
        <v>34.9951632</v>
      </c>
      <c r="J10" s="7">
        <v>34.9951632</v>
      </c>
      <c r="K10" s="7">
        <v>57.555696000000005</v>
      </c>
      <c r="L10" s="7">
        <v>157.78611360000002</v>
      </c>
      <c r="M10" s="7">
        <v>3231.9996000000001</v>
      </c>
      <c r="N10" s="7">
        <v>3231</v>
      </c>
      <c r="O10" s="6">
        <f t="shared" si="0"/>
        <v>0.99960000000010041</v>
      </c>
      <c r="P10" s="6">
        <f t="shared" si="1"/>
        <v>3006.3396088000004</v>
      </c>
      <c r="Q10" s="5">
        <f t="shared" si="2"/>
        <v>1.3509581512719215</v>
      </c>
      <c r="R10" s="9">
        <f t="shared" ref="R10:R17" si="3">SUM(F10:H10)</f>
        <v>2721.0074728</v>
      </c>
      <c r="S10" s="9">
        <f t="shared" ref="S10:S17" si="4">SUM(I10:K10)</f>
        <v>127.5460224</v>
      </c>
      <c r="T10" s="9">
        <f t="shared" ref="T10:T17" si="5">SUM(L10)</f>
        <v>157.78611360000002</v>
      </c>
      <c r="U10" s="9">
        <f t="shared" ref="U10:U17" si="6">SUM(P10)</f>
        <v>3006.3396088000004</v>
      </c>
      <c r="W10" s="8"/>
      <c r="X10" s="8"/>
      <c r="Y10" s="8"/>
      <c r="Z10" s="8"/>
      <c r="AA10" s="8"/>
      <c r="AB10" s="8"/>
    </row>
    <row r="11" spans="1:28" x14ac:dyDescent="0.2">
      <c r="B11" s="3" t="s">
        <v>81</v>
      </c>
      <c r="C11" s="7">
        <v>610.93807199999992</v>
      </c>
      <c r="D11" s="7">
        <v>610.93807199999992</v>
      </c>
      <c r="E11" s="7">
        <v>0</v>
      </c>
      <c r="F11" s="7">
        <v>503.70530400000001</v>
      </c>
      <c r="G11" s="7">
        <v>503.70530400000001</v>
      </c>
      <c r="H11" s="7">
        <v>0</v>
      </c>
      <c r="I11" s="7">
        <v>34.9951632</v>
      </c>
      <c r="J11" s="7">
        <v>34.9951632</v>
      </c>
      <c r="K11" s="7">
        <v>0</v>
      </c>
      <c r="L11" s="7">
        <v>47.908228799999996</v>
      </c>
      <c r="M11" s="7">
        <v>1719.9995999999999</v>
      </c>
      <c r="N11" s="7">
        <v>969.59999999999991</v>
      </c>
      <c r="O11" s="6">
        <f t="shared" si="0"/>
        <v>750.39959999999996</v>
      </c>
      <c r="P11" s="6">
        <f t="shared" si="1"/>
        <v>1125.3091632000001</v>
      </c>
      <c r="Q11" s="5">
        <f t="shared" si="2"/>
        <v>1.0858137336457794</v>
      </c>
      <c r="R11" s="9">
        <f t="shared" si="3"/>
        <v>1007.410608</v>
      </c>
      <c r="S11" s="9">
        <f t="shared" si="4"/>
        <v>69.990326400000001</v>
      </c>
      <c r="T11" s="9">
        <f t="shared" si="5"/>
        <v>47.908228799999996</v>
      </c>
      <c r="U11" s="9">
        <f t="shared" si="6"/>
        <v>1125.3091632000001</v>
      </c>
      <c r="W11" s="8"/>
      <c r="X11" s="8"/>
      <c r="Y11" s="8"/>
      <c r="Z11" s="8"/>
      <c r="AA11" s="8"/>
      <c r="AB11" s="8"/>
    </row>
    <row r="12" spans="1:28" x14ac:dyDescent="0.2">
      <c r="B12" s="3" t="s">
        <v>82</v>
      </c>
      <c r="C12" s="7">
        <v>610.93807199999992</v>
      </c>
      <c r="D12" s="7">
        <v>610.93807199999992</v>
      </c>
      <c r="E12" s="7">
        <v>0</v>
      </c>
      <c r="F12" s="7">
        <v>503.70530400000001</v>
      </c>
      <c r="G12" s="7">
        <v>503.70530400000001</v>
      </c>
      <c r="H12" s="7">
        <v>0</v>
      </c>
      <c r="I12" s="7">
        <v>34.9951632</v>
      </c>
      <c r="J12" s="7">
        <v>34.9951632</v>
      </c>
      <c r="K12" s="7">
        <v>0</v>
      </c>
      <c r="L12" s="7">
        <v>30.878004799999999</v>
      </c>
      <c r="M12" s="7">
        <v>1719.9995999999999</v>
      </c>
      <c r="N12" s="7">
        <v>484.79999999999995</v>
      </c>
      <c r="O12" s="6">
        <f t="shared" si="0"/>
        <v>1235.1995999999999</v>
      </c>
      <c r="P12" s="6">
        <f t="shared" si="1"/>
        <v>1108.2789392000002</v>
      </c>
      <c r="Q12" s="5">
        <f t="shared" si="2"/>
        <v>1.102498748990032</v>
      </c>
      <c r="R12" s="9">
        <f t="shared" si="3"/>
        <v>1007.410608</v>
      </c>
      <c r="S12" s="9">
        <f t="shared" si="4"/>
        <v>69.990326400000001</v>
      </c>
      <c r="T12" s="9">
        <f t="shared" si="5"/>
        <v>30.878004799999999</v>
      </c>
      <c r="U12" s="9">
        <f t="shared" si="6"/>
        <v>1108.2789392000002</v>
      </c>
      <c r="W12" s="8"/>
      <c r="X12" s="8"/>
      <c r="Y12" s="8"/>
      <c r="Z12" s="8"/>
      <c r="AA12" s="8"/>
      <c r="AB12" s="8"/>
    </row>
    <row r="13" spans="1:28" x14ac:dyDescent="0.2">
      <c r="B13" s="3" t="s">
        <v>83</v>
      </c>
      <c r="C13" s="7">
        <v>326.11906800000003</v>
      </c>
      <c r="D13" s="7">
        <v>326.11906800000003</v>
      </c>
      <c r="E13" s="7">
        <v>572.809932</v>
      </c>
      <c r="F13" s="7">
        <v>275.00234720000003</v>
      </c>
      <c r="G13" s="7">
        <v>275.00234720000003</v>
      </c>
      <c r="H13" s="7">
        <v>449.23850479999999</v>
      </c>
      <c r="I13" s="7">
        <v>34.9951632</v>
      </c>
      <c r="J13" s="7">
        <v>34.9951632</v>
      </c>
      <c r="K13" s="7">
        <v>57.555696000000005</v>
      </c>
      <c r="L13" s="7">
        <v>83.142121599999996</v>
      </c>
      <c r="M13" s="7">
        <v>3231.9996000000001</v>
      </c>
      <c r="N13" s="7">
        <v>1615.9979999999998</v>
      </c>
      <c r="O13" s="6">
        <f t="shared" si="0"/>
        <v>1616.0016000000003</v>
      </c>
      <c r="P13" s="6">
        <f t="shared" si="1"/>
        <v>1209.9313431999999</v>
      </c>
      <c r="Q13" s="5">
        <f t="shared" si="2"/>
        <v>1.0124938699083701</v>
      </c>
      <c r="R13" s="9">
        <f t="shared" si="3"/>
        <v>999.24319920000005</v>
      </c>
      <c r="S13" s="9">
        <f t="shared" si="4"/>
        <v>127.5460224</v>
      </c>
      <c r="T13" s="9">
        <f t="shared" si="5"/>
        <v>83.142121599999996</v>
      </c>
      <c r="U13" s="9">
        <f t="shared" si="6"/>
        <v>1209.9313431999999</v>
      </c>
      <c r="W13" s="8"/>
      <c r="X13" s="8"/>
      <c r="Y13" s="8"/>
      <c r="Z13" s="8"/>
      <c r="AA13" s="8"/>
      <c r="AB13" s="8"/>
    </row>
    <row r="14" spans="1:28" x14ac:dyDescent="0.2">
      <c r="B14" s="3" t="s">
        <v>84</v>
      </c>
      <c r="C14" s="7">
        <v>326.11950000000002</v>
      </c>
      <c r="D14" s="7">
        <v>326.11950000000002</v>
      </c>
      <c r="E14" s="7">
        <v>572.810652</v>
      </c>
      <c r="F14" s="7">
        <v>275.00264000000004</v>
      </c>
      <c r="G14" s="7">
        <v>275.00264000000004</v>
      </c>
      <c r="H14" s="7">
        <v>449.2389728</v>
      </c>
      <c r="I14" s="7">
        <v>34.9951632</v>
      </c>
      <c r="J14" s="7">
        <v>34.9951632</v>
      </c>
      <c r="K14" s="7">
        <v>57.555696000000005</v>
      </c>
      <c r="L14" s="7">
        <v>47.908228799999996</v>
      </c>
      <c r="M14" s="7">
        <v>3231.9996000000001</v>
      </c>
      <c r="N14" s="7">
        <v>969.59999999999991</v>
      </c>
      <c r="O14" s="6">
        <f t="shared" si="0"/>
        <v>2262.3996000000002</v>
      </c>
      <c r="P14" s="6">
        <f t="shared" si="1"/>
        <v>1174.698504</v>
      </c>
      <c r="Q14" s="5">
        <f t="shared" si="2"/>
        <v>1.0428630391786047</v>
      </c>
      <c r="R14" s="9">
        <f t="shared" si="3"/>
        <v>999.24425280000014</v>
      </c>
      <c r="S14" s="9">
        <f t="shared" si="4"/>
        <v>127.5460224</v>
      </c>
      <c r="T14" s="9">
        <f t="shared" si="5"/>
        <v>47.908228799999996</v>
      </c>
      <c r="U14" s="9">
        <f t="shared" si="6"/>
        <v>1174.698504</v>
      </c>
      <c r="W14" s="8"/>
      <c r="X14" s="8"/>
      <c r="Y14" s="8"/>
      <c r="Z14" s="8"/>
      <c r="AA14" s="8"/>
      <c r="AB14" s="8"/>
    </row>
    <row r="15" spans="1:28" x14ac:dyDescent="0.2">
      <c r="B15" s="3" t="s">
        <v>85</v>
      </c>
      <c r="C15" s="7">
        <v>610.93807199999992</v>
      </c>
      <c r="D15" s="7">
        <v>610.93807199999992</v>
      </c>
      <c r="E15" s="7">
        <v>0</v>
      </c>
      <c r="F15" s="7">
        <v>485.31482879999999</v>
      </c>
      <c r="G15" s="7">
        <v>485.31482879999999</v>
      </c>
      <c r="H15" s="7">
        <v>0</v>
      </c>
      <c r="I15" s="7">
        <v>34.9951632</v>
      </c>
      <c r="J15" s="7">
        <v>34.9951632</v>
      </c>
      <c r="K15" s="7">
        <v>0</v>
      </c>
      <c r="L15" s="7">
        <v>47.908228799999996</v>
      </c>
      <c r="M15" s="7">
        <v>1719.9995999999999</v>
      </c>
      <c r="N15" s="7">
        <v>969.59999999999991</v>
      </c>
      <c r="O15" s="6">
        <f t="shared" si="0"/>
        <v>750.39959999999996</v>
      </c>
      <c r="P15" s="6">
        <f t="shared" ref="P15:P17" si="7">SUM(F15:L15)</f>
        <v>1088.5282127999999</v>
      </c>
      <c r="Q15" s="5">
        <f t="shared" ref="Q15:Q17" si="8">SUM(C15:E15)/P15</f>
        <v>1.1225029628373082</v>
      </c>
      <c r="R15" s="9">
        <f t="shared" si="3"/>
        <v>970.62965759999997</v>
      </c>
      <c r="S15" s="9">
        <f t="shared" si="4"/>
        <v>69.990326400000001</v>
      </c>
      <c r="T15" s="9">
        <f t="shared" si="5"/>
        <v>47.908228799999996</v>
      </c>
      <c r="U15" s="9">
        <f t="shared" si="6"/>
        <v>1088.5282127999999</v>
      </c>
      <c r="W15" s="8"/>
      <c r="X15" s="8"/>
      <c r="Y15" s="8"/>
      <c r="Z15" s="8"/>
      <c r="AA15" s="8"/>
      <c r="AB15" s="8"/>
    </row>
    <row r="16" spans="1:28" x14ac:dyDescent="0.2">
      <c r="B16" s="3" t="s">
        <v>86</v>
      </c>
      <c r="C16" s="7">
        <v>653.26471200000003</v>
      </c>
      <c r="D16" s="7">
        <v>567.8919360000001</v>
      </c>
      <c r="E16" s="7">
        <v>0</v>
      </c>
      <c r="F16" s="7">
        <v>540.03085280000005</v>
      </c>
      <c r="G16" s="7">
        <v>467.81241599999998</v>
      </c>
      <c r="H16" s="7">
        <v>0</v>
      </c>
      <c r="I16" s="7">
        <v>35.860972800000006</v>
      </c>
      <c r="J16" s="7">
        <v>24.074894400000002</v>
      </c>
      <c r="K16" s="7">
        <v>0</v>
      </c>
      <c r="L16" s="7">
        <v>47.908228799999996</v>
      </c>
      <c r="M16" s="7">
        <v>1608.1998000000001</v>
      </c>
      <c r="N16" s="7">
        <v>969.59999999999991</v>
      </c>
      <c r="O16" s="6">
        <f t="shared" si="0"/>
        <v>638.59980000000019</v>
      </c>
      <c r="P16" s="6">
        <f t="shared" si="7"/>
        <v>1115.6873647999998</v>
      </c>
      <c r="Q16" s="5">
        <f t="shared" si="8"/>
        <v>1.0945330085537959</v>
      </c>
      <c r="R16" s="9">
        <f t="shared" si="3"/>
        <v>1007.8432688</v>
      </c>
      <c r="S16" s="9">
        <f t="shared" si="4"/>
        <v>59.935867200000004</v>
      </c>
      <c r="T16" s="9">
        <f t="shared" si="5"/>
        <v>47.908228799999996</v>
      </c>
      <c r="U16" s="9">
        <f t="shared" si="6"/>
        <v>1115.6873647999998</v>
      </c>
      <c r="W16" s="8"/>
      <c r="X16" s="8"/>
      <c r="Y16" s="8"/>
      <c r="Z16" s="8"/>
      <c r="AA16" s="8"/>
      <c r="AB16" s="8"/>
    </row>
    <row r="17" spans="2:28" x14ac:dyDescent="0.2">
      <c r="B17" s="3" t="s">
        <v>87</v>
      </c>
      <c r="C17" s="7">
        <v>610.93807199999992</v>
      </c>
      <c r="D17" s="7">
        <v>610.93807199999992</v>
      </c>
      <c r="E17" s="7">
        <v>0</v>
      </c>
      <c r="F17" s="7">
        <v>503.70530400000001</v>
      </c>
      <c r="G17" s="7">
        <v>503.70530400000001</v>
      </c>
      <c r="H17" s="7">
        <v>0</v>
      </c>
      <c r="I17" s="7">
        <v>34.9951632</v>
      </c>
      <c r="J17" s="7">
        <v>34.9951632</v>
      </c>
      <c r="K17" s="7">
        <v>0</v>
      </c>
      <c r="L17" s="7">
        <v>19.741844799999999</v>
      </c>
      <c r="M17" s="7">
        <v>1719.9995999999999</v>
      </c>
      <c r="N17" s="7">
        <v>969.59999999999991</v>
      </c>
      <c r="O17" s="6">
        <f t="shared" si="0"/>
        <v>750.39959999999996</v>
      </c>
      <c r="P17" s="6">
        <f t="shared" si="7"/>
        <v>1097.1427792000002</v>
      </c>
      <c r="Q17" s="5">
        <f t="shared" si="8"/>
        <v>1.1136892728683419</v>
      </c>
      <c r="R17" s="9">
        <f t="shared" si="3"/>
        <v>1007.410608</v>
      </c>
      <c r="S17" s="9">
        <f t="shared" si="4"/>
        <v>69.990326400000001</v>
      </c>
      <c r="T17" s="9">
        <f t="shared" si="5"/>
        <v>19.741844799999999</v>
      </c>
      <c r="U17" s="9">
        <f t="shared" si="6"/>
        <v>1097.1427792000002</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hidden="1"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hidden="1"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hidden="1"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hidden="1" x14ac:dyDescent="0.2">
      <c r="B22" s="3" t="s">
        <v>88</v>
      </c>
      <c r="C22" s="7">
        <v>1064.7814910184352</v>
      </c>
      <c r="D22" s="7">
        <v>1064.7814910184352</v>
      </c>
      <c r="E22" s="7">
        <v>1866.3831960183352</v>
      </c>
      <c r="F22" s="7">
        <v>940.30666433957128</v>
      </c>
      <c r="G22" s="7">
        <v>940.30666433957128</v>
      </c>
      <c r="H22" s="7">
        <v>2188.2426117688565</v>
      </c>
      <c r="I22" s="7">
        <v>26.440970566530574</v>
      </c>
      <c r="J22" s="7">
        <v>26.440970566530574</v>
      </c>
      <c r="K22" s="7">
        <v>62.157728514048003</v>
      </c>
      <c r="L22" s="7">
        <v>143.8786134348781</v>
      </c>
      <c r="M22" s="7">
        <v>3232</v>
      </c>
      <c r="N22" s="7">
        <v>3231.9999999999995</v>
      </c>
      <c r="O22" s="6">
        <f t="shared" ref="O22:O25" si="9">M22-N22</f>
        <v>0</v>
      </c>
      <c r="P22" s="6">
        <f t="shared" ref="P22:P25" si="10">SUM(F22:L22)</f>
        <v>4327.7742235299875</v>
      </c>
      <c r="Q22" s="5">
        <f t="shared" ref="Q22:Q25" si="11">SUM(C22:E22)/P22</f>
        <v>0.92332593422488585</v>
      </c>
      <c r="R22" s="9">
        <f>SUM(F22:H22)</f>
        <v>4068.8559404479993</v>
      </c>
      <c r="S22" s="9">
        <f>SUM(I22:K22)</f>
        <v>115.03966964710915</v>
      </c>
      <c r="T22" s="9">
        <f>SUM(L22)</f>
        <v>143.8786134348781</v>
      </c>
      <c r="U22" s="9">
        <f>SUM(P22)</f>
        <v>4327.7742235299875</v>
      </c>
      <c r="W22" s="8"/>
      <c r="X22" s="8"/>
      <c r="Y22" s="8"/>
      <c r="Z22" s="8"/>
      <c r="AA22" s="8"/>
      <c r="AB22" s="8"/>
    </row>
    <row r="23" spans="2:28" hidden="1" x14ac:dyDescent="0.2">
      <c r="B23" s="3" t="s">
        <v>89</v>
      </c>
      <c r="C23" s="7">
        <v>1064.7813546087305</v>
      </c>
      <c r="D23" s="7">
        <v>1064.7813546087305</v>
      </c>
      <c r="E23" s="7">
        <v>1866.3829565374576</v>
      </c>
      <c r="F23" s="7">
        <v>905.4923675963903</v>
      </c>
      <c r="G23" s="7">
        <v>905.4923675963903</v>
      </c>
      <c r="H23" s="7">
        <v>2188.2423358358205</v>
      </c>
      <c r="I23" s="7">
        <v>26.440970566530574</v>
      </c>
      <c r="J23" s="7">
        <v>26.440970566530574</v>
      </c>
      <c r="K23" s="7">
        <v>62.157728514048003</v>
      </c>
      <c r="L23" s="7">
        <v>143.8786134348781</v>
      </c>
      <c r="M23" s="7">
        <v>3232</v>
      </c>
      <c r="N23" s="7">
        <v>3231.9999999999995</v>
      </c>
      <c r="O23" s="6">
        <f t="shared" si="9"/>
        <v>0</v>
      </c>
      <c r="P23" s="6">
        <f t="shared" si="10"/>
        <v>4258.1453541105893</v>
      </c>
      <c r="Q23" s="5">
        <f t="shared" si="11"/>
        <v>0.93842396946300644</v>
      </c>
      <c r="R23" s="9">
        <f t="shared" ref="R23:R25" si="12">SUM(F23:H23)</f>
        <v>3999.2270710286011</v>
      </c>
      <c r="S23" s="9">
        <f t="shared" ref="S23:S25" si="13">SUM(I23:K23)</f>
        <v>115.03966964710915</v>
      </c>
      <c r="T23" s="9">
        <f t="shared" ref="T23:T25" si="14">SUM(L23)</f>
        <v>143.8786134348781</v>
      </c>
      <c r="U23" s="9">
        <f t="shared" ref="U23:U25" si="15">SUM(P23)</f>
        <v>4258.1453541105893</v>
      </c>
      <c r="W23" s="8"/>
      <c r="X23" s="8"/>
      <c r="Y23" s="8"/>
      <c r="Z23" s="8"/>
      <c r="AA23" s="8"/>
      <c r="AB23" s="8"/>
    </row>
    <row r="24" spans="2:28" hidden="1" x14ac:dyDescent="0.2">
      <c r="B24" s="3" t="s">
        <v>90</v>
      </c>
      <c r="C24" s="7">
        <v>599.76130345412582</v>
      </c>
      <c r="D24" s="7">
        <v>599.76130345412582</v>
      </c>
      <c r="E24" s="7">
        <v>0</v>
      </c>
      <c r="F24" s="7">
        <v>470.05516618427009</v>
      </c>
      <c r="G24" s="7">
        <v>470.05516618427009</v>
      </c>
      <c r="H24" s="7">
        <v>0</v>
      </c>
      <c r="I24" s="7">
        <v>26.440970566530574</v>
      </c>
      <c r="J24" s="7">
        <v>26.440970566530574</v>
      </c>
      <c r="K24" s="7">
        <v>0</v>
      </c>
      <c r="L24" s="7">
        <v>43.163584030463419</v>
      </c>
      <c r="M24" s="7">
        <v>1720</v>
      </c>
      <c r="N24" s="7">
        <v>969.6</v>
      </c>
      <c r="O24" s="6">
        <f t="shared" si="9"/>
        <v>750.4</v>
      </c>
      <c r="P24" s="6">
        <f t="shared" si="10"/>
        <v>1036.1558575320648</v>
      </c>
      <c r="Q24" s="5">
        <f t="shared" si="11"/>
        <v>1.1576661929656962</v>
      </c>
      <c r="R24" s="9">
        <f t="shared" si="12"/>
        <v>940.11033236854018</v>
      </c>
      <c r="S24" s="9">
        <f t="shared" si="13"/>
        <v>52.881941133061147</v>
      </c>
      <c r="T24" s="9">
        <f t="shared" si="14"/>
        <v>43.163584030463419</v>
      </c>
      <c r="U24" s="9">
        <f t="shared" si="15"/>
        <v>1036.1558575320648</v>
      </c>
      <c r="W24" s="8"/>
      <c r="X24" s="8"/>
      <c r="Y24" s="8"/>
      <c r="Z24" s="8"/>
      <c r="AA24" s="8"/>
      <c r="AB24" s="8"/>
    </row>
    <row r="25" spans="2:28" hidden="1" x14ac:dyDescent="0.2">
      <c r="B25" s="3" t="s">
        <v>91</v>
      </c>
      <c r="C25" s="7">
        <v>599.76130345412582</v>
      </c>
      <c r="D25" s="7">
        <v>599.76130345412582</v>
      </c>
      <c r="E25" s="7">
        <v>0</v>
      </c>
      <c r="F25" s="7">
        <v>469.00583737946613</v>
      </c>
      <c r="G25" s="7">
        <v>469.00583737946613</v>
      </c>
      <c r="H25" s="7">
        <v>0</v>
      </c>
      <c r="I25" s="7">
        <v>26.440970566530574</v>
      </c>
      <c r="J25" s="7">
        <v>26.440970566530574</v>
      </c>
      <c r="K25" s="7">
        <v>0</v>
      </c>
      <c r="L25" s="7">
        <v>43.163584030463419</v>
      </c>
      <c r="M25" s="7">
        <v>1720</v>
      </c>
      <c r="N25" s="7">
        <v>969.6</v>
      </c>
      <c r="O25" s="6">
        <f t="shared" si="9"/>
        <v>750.4</v>
      </c>
      <c r="P25" s="6">
        <f t="shared" si="10"/>
        <v>1034.0571999224569</v>
      </c>
      <c r="Q25" s="5">
        <f t="shared" si="11"/>
        <v>1.1600157196315666</v>
      </c>
      <c r="R25" s="9">
        <f t="shared" si="12"/>
        <v>938.01167475893226</v>
      </c>
      <c r="S25" s="9">
        <f t="shared" si="13"/>
        <v>52.881941133061147</v>
      </c>
      <c r="T25" s="9">
        <f t="shared" si="14"/>
        <v>43.163584030463419</v>
      </c>
      <c r="U25" s="9">
        <f t="shared" si="15"/>
        <v>1034.0571999224569</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25"/>
  <sheetViews>
    <sheetView topLeftCell="H1" zoomScale="80" zoomScaleNormal="80" workbookViewId="0">
      <selection activeCell="Z29" sqref="Z29"/>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t="s">
        <v>111</v>
      </c>
    </row>
    <row r="2" spans="1:28" ht="16" x14ac:dyDescent="0.2">
      <c r="A2" s="24" t="s">
        <v>63</v>
      </c>
      <c r="B2" s="26" t="s">
        <v>112</v>
      </c>
    </row>
    <row r="3" spans="1:28" ht="16" x14ac:dyDescent="0.2">
      <c r="A3" s="24" t="s">
        <v>64</v>
      </c>
      <c r="B3" s="26" t="s">
        <v>113</v>
      </c>
      <c r="D3" s="2"/>
      <c r="E3" s="1" t="s">
        <v>65</v>
      </c>
    </row>
    <row r="4" spans="1:28" ht="16" x14ac:dyDescent="0.2">
      <c r="A4" s="1" t="s">
        <v>66</v>
      </c>
      <c r="B4" s="26" t="s">
        <v>114</v>
      </c>
    </row>
    <row r="6" spans="1:28" hidden="1" x14ac:dyDescent="0.2">
      <c r="C6" s="28" t="s">
        <v>67</v>
      </c>
      <c r="D6" s="29"/>
      <c r="E6" s="30"/>
      <c r="F6" s="28" t="s">
        <v>68</v>
      </c>
      <c r="G6" s="29"/>
      <c r="H6" s="29"/>
      <c r="I6" s="29"/>
      <c r="J6" s="29"/>
      <c r="K6" s="29"/>
      <c r="L6" s="30"/>
      <c r="M6" s="28" t="s">
        <v>69</v>
      </c>
      <c r="N6" s="29"/>
      <c r="O6" s="30"/>
      <c r="R6" s="28" t="s">
        <v>68</v>
      </c>
      <c r="S6" s="29"/>
      <c r="T6" s="29"/>
      <c r="U6" s="30"/>
    </row>
    <row r="7" spans="1:28" ht="16" hidden="1"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hidden="1"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hidden="1" x14ac:dyDescent="0.2">
      <c r="B9" s="3" t="s">
        <v>92</v>
      </c>
      <c r="C9" s="7">
        <v>1095.2187408780624</v>
      </c>
      <c r="D9" s="7">
        <v>1095.2187408780624</v>
      </c>
      <c r="E9" s="7">
        <v>1925.7132110991538</v>
      </c>
      <c r="F9" s="7">
        <v>1023.8825650401139</v>
      </c>
      <c r="G9" s="7">
        <v>1023.8825650401139</v>
      </c>
      <c r="H9" s="7">
        <v>1519.0068593219939</v>
      </c>
      <c r="I9" s="7">
        <v>26.440970566530574</v>
      </c>
      <c r="J9" s="7">
        <v>26.440970566530574</v>
      </c>
      <c r="K9" s="7">
        <v>62.157728514048003</v>
      </c>
      <c r="L9" s="7">
        <v>143.8786134348781</v>
      </c>
      <c r="M9" s="7">
        <v>3232</v>
      </c>
      <c r="N9" s="7">
        <v>3231.9999999999995</v>
      </c>
      <c r="O9" s="6">
        <f t="shared" ref="O9:O17" si="0">M9-N9</f>
        <v>0</v>
      </c>
      <c r="P9" s="6">
        <f t="shared" ref="P9:P14" si="1">SUM(F9:L9)</f>
        <v>3825.6902724842093</v>
      </c>
      <c r="Q9" s="5">
        <f t="shared" ref="Q9:Q17" si="2">SUM(C9:E9)/P9</f>
        <v>1.0759236633608762</v>
      </c>
      <c r="R9" s="9">
        <f>SUM(F9:H9)</f>
        <v>3566.7719894022221</v>
      </c>
      <c r="S9" s="9">
        <f>SUM(I9:K9)</f>
        <v>115.03966964710915</v>
      </c>
      <c r="T9" s="9">
        <f>SUM(L9)</f>
        <v>143.8786134348781</v>
      </c>
      <c r="U9" s="9">
        <f>SUM(P9)</f>
        <v>3825.6902724842093</v>
      </c>
      <c r="W9" s="8"/>
      <c r="X9" s="8"/>
      <c r="Y9" s="8"/>
      <c r="Z9" s="8"/>
      <c r="AA9" s="8"/>
      <c r="AB9" s="8"/>
    </row>
    <row r="10" spans="1:28" hidden="1" x14ac:dyDescent="0.2">
      <c r="B10" s="3" t="s">
        <v>93</v>
      </c>
      <c r="C10" s="7">
        <v>1095.2189636805783</v>
      </c>
      <c r="D10" s="7">
        <v>1095.2189636805783</v>
      </c>
      <c r="E10" s="7">
        <v>1925.7136022512504</v>
      </c>
      <c r="F10" s="7">
        <v>569.04354631660385</v>
      </c>
      <c r="G10" s="7">
        <v>569.04354631660385</v>
      </c>
      <c r="H10" s="7">
        <v>1374.2429267265836</v>
      </c>
      <c r="I10" s="7">
        <v>26.440970566530574</v>
      </c>
      <c r="J10" s="7">
        <v>26.440970566530574</v>
      </c>
      <c r="K10" s="7">
        <v>62.157728514048003</v>
      </c>
      <c r="L10" s="7">
        <v>143.8786134348781</v>
      </c>
      <c r="M10" s="7">
        <v>3232</v>
      </c>
      <c r="N10" s="7">
        <v>3231.9999999999995</v>
      </c>
      <c r="O10" s="6">
        <f t="shared" si="0"/>
        <v>0</v>
      </c>
      <c r="P10" s="6">
        <f t="shared" si="1"/>
        <v>2771.2483024417788</v>
      </c>
      <c r="Q10" s="5">
        <f t="shared" si="2"/>
        <v>1.4853059272911844</v>
      </c>
      <c r="R10" s="9">
        <f t="shared" ref="R10:R17" si="3">SUM(F10:H10)</f>
        <v>2512.3300193597915</v>
      </c>
      <c r="S10" s="9">
        <f t="shared" ref="S10:S17" si="4">SUM(I10:K10)</f>
        <v>115.03966964710915</v>
      </c>
      <c r="T10" s="9">
        <f t="shared" ref="T10:T17" si="5">SUM(L10)</f>
        <v>143.8786134348781</v>
      </c>
      <c r="U10" s="9">
        <f t="shared" ref="U10:U17" si="6">SUM(P10)</f>
        <v>2771.2483024417788</v>
      </c>
      <c r="W10" s="8"/>
      <c r="X10" s="8"/>
      <c r="Y10" s="8"/>
      <c r="Z10" s="8"/>
      <c r="AA10" s="8"/>
      <c r="AB10" s="8"/>
    </row>
    <row r="11" spans="1:28" hidden="1" x14ac:dyDescent="0.2">
      <c r="B11" s="3" t="s">
        <v>94</v>
      </c>
      <c r="C11" s="7">
        <v>617.875905848201</v>
      </c>
      <c r="D11" s="7">
        <v>617.875905848201</v>
      </c>
      <c r="E11" s="7">
        <v>0</v>
      </c>
      <c r="F11" s="7">
        <v>437.76000657384498</v>
      </c>
      <c r="G11" s="7">
        <v>437.76000657384498</v>
      </c>
      <c r="H11" s="7">
        <v>0</v>
      </c>
      <c r="I11" s="7">
        <v>26.440970566530574</v>
      </c>
      <c r="J11" s="7">
        <v>26.440970566530574</v>
      </c>
      <c r="K11" s="7">
        <v>0</v>
      </c>
      <c r="L11" s="7">
        <v>43.163584030463419</v>
      </c>
      <c r="M11" s="7">
        <v>1720</v>
      </c>
      <c r="N11" s="7">
        <v>969.6</v>
      </c>
      <c r="O11" s="6">
        <f t="shared" si="0"/>
        <v>750.4</v>
      </c>
      <c r="P11" s="6">
        <f t="shared" si="1"/>
        <v>971.5655383112146</v>
      </c>
      <c r="Q11" s="5">
        <f t="shared" si="2"/>
        <v>1.2719181187142545</v>
      </c>
      <c r="R11" s="9">
        <f t="shared" si="3"/>
        <v>875.52001314768995</v>
      </c>
      <c r="S11" s="9">
        <f t="shared" si="4"/>
        <v>52.881941133061147</v>
      </c>
      <c r="T11" s="9">
        <f t="shared" si="5"/>
        <v>43.163584030463419</v>
      </c>
      <c r="U11" s="9">
        <f t="shared" si="6"/>
        <v>971.5655383112146</v>
      </c>
      <c r="W11" s="8"/>
      <c r="X11" s="8"/>
      <c r="Y11" s="8"/>
      <c r="Z11" s="8"/>
      <c r="AA11" s="8"/>
      <c r="AB11" s="8"/>
    </row>
    <row r="12" spans="1:28" hidden="1" x14ac:dyDescent="0.2">
      <c r="B12" s="3" t="s">
        <v>95</v>
      </c>
      <c r="C12" s="7">
        <v>613.8955224105714</v>
      </c>
      <c r="D12" s="7">
        <v>613.8955224105714</v>
      </c>
      <c r="E12" s="7">
        <v>0</v>
      </c>
      <c r="F12" s="7">
        <v>434.43276255583396</v>
      </c>
      <c r="G12" s="7">
        <v>434.43276255583396</v>
      </c>
      <c r="H12" s="7">
        <v>0</v>
      </c>
      <c r="I12" s="7">
        <v>26.440970566530574</v>
      </c>
      <c r="J12" s="7">
        <v>26.440970566530574</v>
      </c>
      <c r="K12" s="7">
        <v>0</v>
      </c>
      <c r="L12" s="7">
        <v>21.581792015231748</v>
      </c>
      <c r="M12" s="7">
        <v>1720</v>
      </c>
      <c r="N12" s="7">
        <v>484.8</v>
      </c>
      <c r="O12" s="6">
        <f t="shared" si="0"/>
        <v>1235.2</v>
      </c>
      <c r="P12" s="6">
        <f t="shared" si="1"/>
        <v>943.32925825996085</v>
      </c>
      <c r="Q12" s="5">
        <f t="shared" si="2"/>
        <v>1.3015508997207319</v>
      </c>
      <c r="R12" s="9">
        <f t="shared" si="3"/>
        <v>868.86552511166792</v>
      </c>
      <c r="S12" s="9">
        <f t="shared" si="4"/>
        <v>52.881941133061147</v>
      </c>
      <c r="T12" s="9">
        <f t="shared" si="5"/>
        <v>21.581792015231748</v>
      </c>
      <c r="U12" s="9">
        <f t="shared" si="6"/>
        <v>943.32925825996085</v>
      </c>
      <c r="W12" s="8"/>
      <c r="X12" s="8"/>
      <c r="Y12" s="8"/>
      <c r="Z12" s="8"/>
      <c r="AA12" s="8"/>
      <c r="AB12" s="8"/>
    </row>
    <row r="13" spans="1:28" hidden="1" x14ac:dyDescent="0.2">
      <c r="B13" s="3" t="s">
        <v>96</v>
      </c>
      <c r="C13" s="7">
        <v>623.18439174742446</v>
      </c>
      <c r="D13" s="7">
        <v>623.18439174742446</v>
      </c>
      <c r="E13" s="7">
        <v>0</v>
      </c>
      <c r="F13" s="7">
        <v>442.21010740710506</v>
      </c>
      <c r="G13" s="7">
        <v>442.21010740710506</v>
      </c>
      <c r="H13" s="7">
        <v>0</v>
      </c>
      <c r="I13" s="7">
        <v>26.440970566530574</v>
      </c>
      <c r="J13" s="7">
        <v>26.440970566530574</v>
      </c>
      <c r="K13" s="7">
        <v>0</v>
      </c>
      <c r="L13" s="7">
        <v>71.939306717439081</v>
      </c>
      <c r="M13" s="7">
        <v>1720</v>
      </c>
      <c r="N13" s="7">
        <v>1615.9999999999998</v>
      </c>
      <c r="O13" s="6">
        <f t="shared" si="0"/>
        <v>104.00000000000023</v>
      </c>
      <c r="P13" s="6">
        <f t="shared" si="1"/>
        <v>1009.2414626647104</v>
      </c>
      <c r="Q13" s="5">
        <f t="shared" si="2"/>
        <v>1.2349559838772863</v>
      </c>
      <c r="R13" s="9">
        <f t="shared" si="3"/>
        <v>884.42021481421011</v>
      </c>
      <c r="S13" s="9">
        <f t="shared" si="4"/>
        <v>52.881941133061147</v>
      </c>
      <c r="T13" s="9">
        <f t="shared" si="5"/>
        <v>71.939306717439081</v>
      </c>
      <c r="U13" s="9">
        <f t="shared" si="6"/>
        <v>1009.2414626647104</v>
      </c>
      <c r="W13" s="8"/>
      <c r="X13" s="8"/>
      <c r="Y13" s="8"/>
      <c r="Z13" s="8"/>
      <c r="AA13" s="8"/>
      <c r="AB13" s="8"/>
    </row>
    <row r="14" spans="1:28" hidden="1" x14ac:dyDescent="0.2">
      <c r="B14" s="3" t="s">
        <v>97</v>
      </c>
      <c r="C14" s="7">
        <v>329.33334505991274</v>
      </c>
      <c r="D14" s="7">
        <v>329.33334505991274</v>
      </c>
      <c r="E14" s="7">
        <v>581.12481020081043</v>
      </c>
      <c r="F14" s="7">
        <v>219.09544172151789</v>
      </c>
      <c r="G14" s="7">
        <v>219.09544172151789</v>
      </c>
      <c r="H14" s="7">
        <v>512.27705900145463</v>
      </c>
      <c r="I14" s="7">
        <v>26.440970566530574</v>
      </c>
      <c r="J14" s="7">
        <v>26.440970566530574</v>
      </c>
      <c r="K14" s="7">
        <v>62.157728514048003</v>
      </c>
      <c r="L14" s="7">
        <v>43.163584030463419</v>
      </c>
      <c r="M14" s="7">
        <v>3232</v>
      </c>
      <c r="N14" s="7">
        <v>969.6</v>
      </c>
      <c r="O14" s="6">
        <f t="shared" si="0"/>
        <v>2262.4</v>
      </c>
      <c r="P14" s="6">
        <f t="shared" si="1"/>
        <v>1108.6711961220631</v>
      </c>
      <c r="Q14" s="5">
        <f t="shared" si="2"/>
        <v>1.1182679812168013</v>
      </c>
      <c r="R14" s="9">
        <f t="shared" si="3"/>
        <v>950.4679424444904</v>
      </c>
      <c r="S14" s="9">
        <f t="shared" si="4"/>
        <v>115.03966964710915</v>
      </c>
      <c r="T14" s="9">
        <f t="shared" si="5"/>
        <v>43.163584030463419</v>
      </c>
      <c r="U14" s="9">
        <f t="shared" si="6"/>
        <v>1108.6711961220631</v>
      </c>
      <c r="W14" s="8"/>
      <c r="X14" s="8"/>
      <c r="Y14" s="8"/>
      <c r="Z14" s="8"/>
      <c r="AA14" s="8"/>
      <c r="AB14" s="8"/>
    </row>
    <row r="15" spans="1:28" hidden="1" x14ac:dyDescent="0.2">
      <c r="B15" s="3" t="s">
        <v>98</v>
      </c>
      <c r="C15" s="7">
        <v>617.875905848201</v>
      </c>
      <c r="D15" s="7">
        <v>617.875905848201</v>
      </c>
      <c r="E15" s="7">
        <v>0</v>
      </c>
      <c r="F15" s="7">
        <v>432.98439150693684</v>
      </c>
      <c r="G15" s="7">
        <v>432.98439150693684</v>
      </c>
      <c r="H15" s="7">
        <v>0</v>
      </c>
      <c r="I15" s="7">
        <v>26.440970566530574</v>
      </c>
      <c r="J15" s="7">
        <v>26.440970566530574</v>
      </c>
      <c r="K15" s="7">
        <v>0</v>
      </c>
      <c r="L15" s="7">
        <v>43.163584030463419</v>
      </c>
      <c r="M15" s="7">
        <v>1720</v>
      </c>
      <c r="N15" s="7">
        <v>969.6</v>
      </c>
      <c r="O15" s="6">
        <f t="shared" si="0"/>
        <v>750.4</v>
      </c>
      <c r="P15" s="6">
        <f t="shared" ref="P15:P17" si="7">SUM(F15:L15)</f>
        <v>962.01430817739833</v>
      </c>
      <c r="Q15" s="5">
        <f t="shared" si="2"/>
        <v>1.2845461872990414</v>
      </c>
      <c r="R15" s="9">
        <f t="shared" si="3"/>
        <v>865.96878301387369</v>
      </c>
      <c r="S15" s="9">
        <f t="shared" si="4"/>
        <v>52.881941133061147</v>
      </c>
      <c r="T15" s="9">
        <f t="shared" si="5"/>
        <v>43.163584030463419</v>
      </c>
      <c r="U15" s="9">
        <f t="shared" si="6"/>
        <v>962.01430817739833</v>
      </c>
      <c r="W15" s="8"/>
      <c r="X15" s="8"/>
      <c r="Y15" s="8"/>
      <c r="Z15" s="8"/>
      <c r="AA15" s="8"/>
      <c r="AB15" s="8"/>
    </row>
    <row r="16" spans="1:28" hidden="1" x14ac:dyDescent="0.2">
      <c r="B16" s="3" t="s">
        <v>99</v>
      </c>
      <c r="C16" s="7">
        <v>616.97726097580517</v>
      </c>
      <c r="D16" s="7">
        <v>616.97726097580517</v>
      </c>
      <c r="E16" s="7">
        <v>0</v>
      </c>
      <c r="F16" s="7">
        <v>437.00880911171095</v>
      </c>
      <c r="G16" s="7">
        <v>437.00880911171095</v>
      </c>
      <c r="H16" s="7">
        <v>0</v>
      </c>
      <c r="I16" s="7">
        <v>4.7537505408186149</v>
      </c>
      <c r="J16" s="7">
        <v>4.7537505408186149</v>
      </c>
      <c r="K16" s="7">
        <v>0</v>
      </c>
      <c r="L16" s="7">
        <v>43.163584030463419</v>
      </c>
      <c r="M16" s="7">
        <v>969.6</v>
      </c>
      <c r="N16" s="7">
        <v>969.6</v>
      </c>
      <c r="O16" s="6">
        <f t="shared" si="0"/>
        <v>0</v>
      </c>
      <c r="P16" s="6">
        <f t="shared" si="7"/>
        <v>926.68870333552252</v>
      </c>
      <c r="Q16" s="5">
        <f t="shared" si="2"/>
        <v>1.3315739336306955</v>
      </c>
      <c r="R16" s="9">
        <f t="shared" si="3"/>
        <v>874.01761822342189</v>
      </c>
      <c r="S16" s="9">
        <f t="shared" si="4"/>
        <v>9.5075010816372298</v>
      </c>
      <c r="T16" s="9">
        <f t="shared" si="5"/>
        <v>43.163584030463419</v>
      </c>
      <c r="U16" s="9">
        <f t="shared" si="6"/>
        <v>926.68870333552252</v>
      </c>
      <c r="W16" s="8"/>
      <c r="X16" s="8"/>
      <c r="Y16" s="8"/>
      <c r="Z16" s="8"/>
      <c r="AA16" s="8"/>
      <c r="AB16" s="8"/>
    </row>
    <row r="17" spans="2:28" hidden="1" x14ac:dyDescent="0.2">
      <c r="B17" s="3" t="s">
        <v>100</v>
      </c>
      <c r="C17" s="7">
        <v>612.76268143552556</v>
      </c>
      <c r="D17" s="7">
        <v>612.76268143552556</v>
      </c>
      <c r="E17" s="7">
        <v>0</v>
      </c>
      <c r="F17" s="7">
        <v>433.48726369643623</v>
      </c>
      <c r="G17" s="7">
        <v>433.48726369643623</v>
      </c>
      <c r="H17" s="7">
        <v>0</v>
      </c>
      <c r="I17" s="7">
        <v>26.440970566530574</v>
      </c>
      <c r="J17" s="7">
        <v>26.440970566530574</v>
      </c>
      <c r="K17" s="7">
        <v>0</v>
      </c>
      <c r="L17" s="7">
        <v>10.415731117415747</v>
      </c>
      <c r="M17" s="7">
        <v>1720</v>
      </c>
      <c r="N17" s="7">
        <v>969.6</v>
      </c>
      <c r="O17" s="6">
        <f t="shared" si="0"/>
        <v>750.4</v>
      </c>
      <c r="P17" s="6">
        <f t="shared" si="7"/>
        <v>930.27219964334938</v>
      </c>
      <c r="Q17" s="5">
        <f t="shared" si="2"/>
        <v>1.3173836252882725</v>
      </c>
      <c r="R17" s="9">
        <f t="shared" si="3"/>
        <v>866.97452739287246</v>
      </c>
      <c r="S17" s="9">
        <f t="shared" si="4"/>
        <v>52.881941133061147</v>
      </c>
      <c r="T17" s="9">
        <f t="shared" si="5"/>
        <v>10.415731117415747</v>
      </c>
      <c r="U17" s="9">
        <f t="shared" si="6"/>
        <v>930.27219964334938</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x14ac:dyDescent="0.2">
      <c r="B22" s="3" t="s">
        <v>101</v>
      </c>
      <c r="C22" s="7">
        <v>1077.8805</v>
      </c>
      <c r="D22" s="7">
        <v>1077.8805</v>
      </c>
      <c r="E22" s="7">
        <v>1895.5898279999999</v>
      </c>
      <c r="F22" s="7">
        <v>977.60532479999995</v>
      </c>
      <c r="G22" s="7">
        <v>977.60532479999995</v>
      </c>
      <c r="H22" s="7">
        <v>2218.0873976000003</v>
      </c>
      <c r="I22" s="7">
        <v>34.9951632</v>
      </c>
      <c r="J22" s="7">
        <v>34.9951632</v>
      </c>
      <c r="K22" s="7">
        <v>57.555696000000005</v>
      </c>
      <c r="L22" s="7">
        <v>157.78611360000002</v>
      </c>
      <c r="M22" s="7">
        <v>3231.9996000000001</v>
      </c>
      <c r="N22" s="7">
        <v>3231</v>
      </c>
      <c r="O22" s="6">
        <f t="shared" ref="O22:O25" si="8">M22-N22</f>
        <v>0.99960000000010041</v>
      </c>
      <c r="P22" s="6">
        <f t="shared" ref="P22:P25" si="9">SUM(F22:L22)</f>
        <v>4458.6301832000008</v>
      </c>
      <c r="Q22" s="5">
        <f t="shared" ref="Q22:Q25" si="10">SUM(C22:E22)/P22</f>
        <v>0.90865370338750706</v>
      </c>
      <c r="R22" s="9">
        <f>SUM(F22:H22)</f>
        <v>4173.2980471999999</v>
      </c>
      <c r="S22" s="9">
        <f>SUM(I22:K22)</f>
        <v>127.5460224</v>
      </c>
      <c r="T22" s="9">
        <f>SUM(L22)</f>
        <v>157.78611360000002</v>
      </c>
      <c r="U22" s="9">
        <f>SUM(P22)</f>
        <v>4458.6301832000008</v>
      </c>
      <c r="W22" s="8"/>
      <c r="X22" s="8"/>
      <c r="Y22" s="8"/>
      <c r="Z22" s="8"/>
      <c r="AA22" s="8"/>
      <c r="AB22" s="8"/>
    </row>
    <row r="23" spans="2:28" x14ac:dyDescent="0.2">
      <c r="B23" s="3" t="s">
        <v>102</v>
      </c>
      <c r="C23" s="7">
        <v>1077.8805</v>
      </c>
      <c r="D23" s="7">
        <v>1077.8805</v>
      </c>
      <c r="E23" s="7">
        <v>1895.5898279999999</v>
      </c>
      <c r="F23" s="7">
        <v>845.70478079999998</v>
      </c>
      <c r="G23" s="7">
        <v>845.70478079999998</v>
      </c>
      <c r="H23" s="7">
        <v>2218.0873976000003</v>
      </c>
      <c r="I23" s="7">
        <v>34.9951632</v>
      </c>
      <c r="J23" s="7">
        <v>34.9951632</v>
      </c>
      <c r="K23" s="7">
        <v>57.555696000000005</v>
      </c>
      <c r="L23" s="7">
        <v>157.78611360000002</v>
      </c>
      <c r="M23" s="7">
        <v>3231.9996000000001</v>
      </c>
      <c r="N23" s="7">
        <v>3231</v>
      </c>
      <c r="O23" s="6">
        <f t="shared" si="8"/>
        <v>0.99960000000010041</v>
      </c>
      <c r="P23" s="6">
        <f t="shared" si="9"/>
        <v>4194.8290952000007</v>
      </c>
      <c r="Q23" s="5">
        <f t="shared" si="10"/>
        <v>0.96579639743507584</v>
      </c>
      <c r="R23" s="9">
        <f t="shared" ref="R23:R25" si="11">SUM(F23:H23)</f>
        <v>3909.4969592000002</v>
      </c>
      <c r="S23" s="9">
        <f t="shared" ref="S23:S25" si="12">SUM(I23:K23)</f>
        <v>127.5460224</v>
      </c>
      <c r="T23" s="9">
        <f t="shared" ref="T23:T25" si="13">SUM(L23)</f>
        <v>157.78611360000002</v>
      </c>
      <c r="U23" s="9">
        <f t="shared" ref="U23:U25" si="14">SUM(P23)</f>
        <v>4194.8290952000007</v>
      </c>
      <c r="W23" s="8"/>
      <c r="X23" s="8"/>
      <c r="Y23" s="8"/>
      <c r="Z23" s="8"/>
      <c r="AA23" s="8"/>
      <c r="AB23" s="8"/>
    </row>
    <row r="24" spans="2:28" x14ac:dyDescent="0.2">
      <c r="B24" s="3" t="s">
        <v>103</v>
      </c>
      <c r="C24" s="7">
        <v>606.69910800000002</v>
      </c>
      <c r="D24" s="7">
        <v>606.69910800000002</v>
      </c>
      <c r="E24" s="7">
        <v>0</v>
      </c>
      <c r="F24" s="7">
        <v>514.63025760000005</v>
      </c>
      <c r="G24" s="7">
        <v>514.63025760000005</v>
      </c>
      <c r="H24" s="7">
        <v>0</v>
      </c>
      <c r="I24" s="7">
        <v>34.9951632</v>
      </c>
      <c r="J24" s="7">
        <v>34.9951632</v>
      </c>
      <c r="K24" s="7">
        <v>0</v>
      </c>
      <c r="L24" s="7">
        <v>47.908228799999996</v>
      </c>
      <c r="M24" s="7">
        <v>1719.9995999999999</v>
      </c>
      <c r="N24" s="7">
        <v>969.59999999999991</v>
      </c>
      <c r="O24" s="6">
        <f t="shared" si="8"/>
        <v>750.39959999999996</v>
      </c>
      <c r="P24" s="6">
        <f t="shared" si="9"/>
        <v>1147.1590704</v>
      </c>
      <c r="Q24" s="5">
        <f t="shared" si="10"/>
        <v>1.0577419011095848</v>
      </c>
      <c r="R24" s="9">
        <f t="shared" si="11"/>
        <v>1029.2605152000001</v>
      </c>
      <c r="S24" s="9">
        <f t="shared" si="12"/>
        <v>69.990326400000001</v>
      </c>
      <c r="T24" s="9">
        <f t="shared" si="13"/>
        <v>47.908228799999996</v>
      </c>
      <c r="U24" s="9">
        <f t="shared" si="14"/>
        <v>1147.1590704</v>
      </c>
      <c r="W24" s="8"/>
      <c r="X24" s="8"/>
      <c r="Y24" s="8"/>
      <c r="Z24" s="8"/>
      <c r="AA24" s="8"/>
      <c r="AB24" s="8"/>
    </row>
    <row r="25" spans="2:28" x14ac:dyDescent="0.2">
      <c r="B25" s="3" t="s">
        <v>104</v>
      </c>
      <c r="C25" s="7">
        <v>606.69910800000002</v>
      </c>
      <c r="D25" s="7">
        <v>606.69910800000002</v>
      </c>
      <c r="E25" s="7">
        <v>0</v>
      </c>
      <c r="F25" s="7">
        <v>490.64495999999997</v>
      </c>
      <c r="G25" s="7">
        <v>490.64495999999997</v>
      </c>
      <c r="H25" s="7">
        <v>0</v>
      </c>
      <c r="I25" s="7">
        <v>34.9951632</v>
      </c>
      <c r="J25" s="7">
        <v>34.9951632</v>
      </c>
      <c r="K25" s="7">
        <v>0</v>
      </c>
      <c r="L25" s="7">
        <v>47.908228799999996</v>
      </c>
      <c r="M25" s="7">
        <v>1719.9995999999999</v>
      </c>
      <c r="N25" s="7">
        <v>969.59999999999991</v>
      </c>
      <c r="O25" s="6">
        <f t="shared" si="8"/>
        <v>750.39959999999996</v>
      </c>
      <c r="P25" s="6">
        <f t="shared" si="9"/>
        <v>1099.1884751999999</v>
      </c>
      <c r="Q25" s="5">
        <f t="shared" si="10"/>
        <v>1.1039036920208061</v>
      </c>
      <c r="R25" s="9">
        <f t="shared" si="11"/>
        <v>981.28991999999994</v>
      </c>
      <c r="S25" s="9">
        <f t="shared" si="12"/>
        <v>69.990326400000001</v>
      </c>
      <c r="T25" s="9">
        <f t="shared" si="13"/>
        <v>47.908228799999996</v>
      </c>
      <c r="U25" s="9">
        <f t="shared" si="14"/>
        <v>1099.1884751999999</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5"/>
  <sheetViews>
    <sheetView zoomScaleNormal="80" workbookViewId="0">
      <selection activeCell="H14" sqref="H14"/>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t="s">
        <v>122</v>
      </c>
    </row>
    <row r="2" spans="1:28" ht="16" x14ac:dyDescent="0.2">
      <c r="A2" s="24" t="s">
        <v>63</v>
      </c>
      <c r="B2" s="26" t="s">
        <v>108</v>
      </c>
    </row>
    <row r="3" spans="1:28" ht="16" x14ac:dyDescent="0.2">
      <c r="A3" s="24" t="s">
        <v>64</v>
      </c>
      <c r="B3" s="26" t="s">
        <v>118</v>
      </c>
      <c r="D3" s="2"/>
      <c r="E3" s="1" t="s">
        <v>65</v>
      </c>
    </row>
    <row r="4" spans="1:28" ht="16" x14ac:dyDescent="0.2">
      <c r="A4" s="1" t="s">
        <v>66</v>
      </c>
      <c r="B4" s="26" t="s">
        <v>119</v>
      </c>
    </row>
    <row r="6" spans="1:28" x14ac:dyDescent="0.2">
      <c r="C6" s="27" t="s">
        <v>67</v>
      </c>
      <c r="D6" s="27"/>
      <c r="E6" s="27"/>
      <c r="F6" s="28" t="s">
        <v>68</v>
      </c>
      <c r="G6" s="29"/>
      <c r="H6" s="29"/>
      <c r="I6" s="29"/>
      <c r="J6" s="29"/>
      <c r="K6" s="29"/>
      <c r="L6" s="30"/>
      <c r="M6" s="27" t="s">
        <v>69</v>
      </c>
      <c r="N6" s="27"/>
      <c r="O6" s="27"/>
      <c r="R6" s="27" t="s">
        <v>68</v>
      </c>
      <c r="S6" s="27"/>
      <c r="T6" s="27"/>
      <c r="U6" s="27"/>
    </row>
    <row r="7" spans="1:28" ht="16"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x14ac:dyDescent="0.2">
      <c r="B9" s="3" t="s">
        <v>79</v>
      </c>
      <c r="C9" s="7">
        <v>1101.8838171927023</v>
      </c>
      <c r="D9" s="7">
        <v>1101.8838171927023</v>
      </c>
      <c r="E9" s="7">
        <v>1936.4225431379507</v>
      </c>
      <c r="F9" s="7">
        <v>997.52837566058429</v>
      </c>
      <c r="G9" s="7">
        <v>997.52837566058429</v>
      </c>
      <c r="H9" s="7">
        <v>1507.9465367626417</v>
      </c>
      <c r="I9" s="7"/>
      <c r="J9" s="7"/>
      <c r="K9" s="7"/>
      <c r="L9" s="7">
        <v>274.73424</v>
      </c>
      <c r="M9" s="7">
        <v>3230.4040560503281</v>
      </c>
      <c r="N9" s="7">
        <v>3230.4040560503281</v>
      </c>
      <c r="O9" s="6">
        <f t="shared" ref="O9:O17" si="0">M9-N9</f>
        <v>0</v>
      </c>
      <c r="P9" s="6">
        <f t="shared" ref="P9:P14" si="1">SUM(F9:L9)</f>
        <v>3777.7375280838105</v>
      </c>
      <c r="Q9" s="5">
        <f t="shared" ref="Q9:Q14" si="2">SUM(C9:E9)/P9</f>
        <v>1.0959443706041145</v>
      </c>
      <c r="R9" s="9">
        <f>SUM(F9:H9)</f>
        <v>3503.0032880838103</v>
      </c>
      <c r="S9" s="9">
        <f>SUM(I9:K9)</f>
        <v>0</v>
      </c>
      <c r="T9" s="9">
        <f>SUM(L9)</f>
        <v>274.73424</v>
      </c>
      <c r="U9" s="9">
        <f>SUM(P9)</f>
        <v>3777.7375280838105</v>
      </c>
      <c r="W9" s="8"/>
      <c r="X9" s="8"/>
      <c r="Y9" s="8"/>
      <c r="Z9" s="8"/>
      <c r="AA9" s="8"/>
      <c r="AB9" s="8"/>
    </row>
    <row r="10" spans="1:28" x14ac:dyDescent="0.2">
      <c r="B10" s="3" t="s">
        <v>80</v>
      </c>
      <c r="C10" s="7">
        <v>1101.8838171927023</v>
      </c>
      <c r="D10" s="7">
        <v>1101.8838171927023</v>
      </c>
      <c r="E10" s="7">
        <v>1936.4225431379507</v>
      </c>
      <c r="F10" s="7">
        <v>688.30987149651003</v>
      </c>
      <c r="G10" s="7">
        <v>688.30987149651003</v>
      </c>
      <c r="H10" s="7">
        <v>1507.9465367626417</v>
      </c>
      <c r="I10" s="7"/>
      <c r="J10" s="7"/>
      <c r="K10" s="7"/>
      <c r="L10" s="7">
        <v>274.73424</v>
      </c>
      <c r="M10" s="7">
        <v>3230.4040560503281</v>
      </c>
      <c r="N10" s="7">
        <v>3230.4040560503281</v>
      </c>
      <c r="O10" s="6">
        <f t="shared" si="0"/>
        <v>0</v>
      </c>
      <c r="P10" s="6">
        <f t="shared" si="1"/>
        <v>3159.3005197556613</v>
      </c>
      <c r="Q10" s="5">
        <f t="shared" si="2"/>
        <v>1.3104768449959157</v>
      </c>
      <c r="R10" s="9">
        <f t="shared" ref="R10:R17" si="3">SUM(F10:H10)</f>
        <v>2884.5662797556615</v>
      </c>
      <c r="S10" s="9">
        <f t="shared" ref="S10:S17" si="4">SUM(I10:K10)</f>
        <v>0</v>
      </c>
      <c r="T10" s="9">
        <f t="shared" ref="T10:T17" si="5">SUM(L10)</f>
        <v>274.73424</v>
      </c>
      <c r="U10" s="9">
        <f t="shared" ref="U10:U17" si="6">SUM(P10)</f>
        <v>3159.3005197556613</v>
      </c>
      <c r="W10" s="8"/>
      <c r="X10" s="8"/>
      <c r="Y10" s="8"/>
      <c r="Z10" s="8"/>
      <c r="AA10" s="8"/>
      <c r="AB10" s="8"/>
    </row>
    <row r="11" spans="1:28" x14ac:dyDescent="0.2">
      <c r="B11" s="3" t="s">
        <v>81</v>
      </c>
      <c r="C11" s="7">
        <v>624.95070732141835</v>
      </c>
      <c r="D11" s="7">
        <v>624.95070732141835</v>
      </c>
      <c r="E11" s="7">
        <v>0</v>
      </c>
      <c r="F11" s="7">
        <v>441.06434728240686</v>
      </c>
      <c r="G11" s="7">
        <v>441.06434728240686</v>
      </c>
      <c r="H11" s="7">
        <v>0</v>
      </c>
      <c r="I11" s="7"/>
      <c r="J11" s="7"/>
      <c r="K11" s="7"/>
      <c r="L11" s="7">
        <v>106.53702053244777</v>
      </c>
      <c r="M11" s="7">
        <v>969.12001065999607</v>
      </c>
      <c r="N11" s="7">
        <v>969.12001065999607</v>
      </c>
      <c r="O11" s="6">
        <f t="shared" si="0"/>
        <v>0</v>
      </c>
      <c r="P11" s="6">
        <f t="shared" si="1"/>
        <v>988.66571509726145</v>
      </c>
      <c r="Q11" s="5">
        <f t="shared" si="2"/>
        <v>1.2642305640383977</v>
      </c>
      <c r="R11" s="9">
        <f t="shared" si="3"/>
        <v>882.12869456481371</v>
      </c>
      <c r="S11" s="9">
        <f t="shared" si="4"/>
        <v>0</v>
      </c>
      <c r="T11" s="9">
        <f t="shared" si="5"/>
        <v>106.53702053244777</v>
      </c>
      <c r="U11" s="9">
        <f t="shared" si="6"/>
        <v>988.66571509726145</v>
      </c>
      <c r="W11" s="8"/>
      <c r="X11" s="8"/>
      <c r="Y11" s="8"/>
      <c r="Z11" s="8"/>
      <c r="AA11" s="8"/>
      <c r="AB11" s="8"/>
    </row>
    <row r="12" spans="1:28" x14ac:dyDescent="0.2">
      <c r="B12" s="3" t="s">
        <v>82</v>
      </c>
      <c r="C12" s="7">
        <v>618.33486941234639</v>
      </c>
      <c r="D12" s="7">
        <v>618.33486941234639</v>
      </c>
      <c r="E12" s="7">
        <v>0</v>
      </c>
      <c r="F12" s="7">
        <v>434.44481589279263</v>
      </c>
      <c r="G12" s="7">
        <v>434.44481589279263</v>
      </c>
      <c r="H12" s="7">
        <v>0</v>
      </c>
      <c r="I12" s="7"/>
      <c r="J12" s="7"/>
      <c r="K12" s="7"/>
      <c r="L12" s="7">
        <v>70.494759215412401</v>
      </c>
      <c r="M12" s="7">
        <v>484.55911348100466</v>
      </c>
      <c r="N12" s="7">
        <v>484.55911348100466</v>
      </c>
      <c r="O12" s="6">
        <f t="shared" si="0"/>
        <v>0</v>
      </c>
      <c r="P12" s="6">
        <f t="shared" si="1"/>
        <v>939.38439100099765</v>
      </c>
      <c r="Q12" s="5">
        <f t="shared" si="2"/>
        <v>1.3164682643991041</v>
      </c>
      <c r="R12" s="9">
        <f t="shared" si="3"/>
        <v>868.88963178558527</v>
      </c>
      <c r="S12" s="9">
        <f t="shared" si="4"/>
        <v>0</v>
      </c>
      <c r="T12" s="9">
        <f t="shared" si="5"/>
        <v>70.494759215412401</v>
      </c>
      <c r="U12" s="9">
        <f t="shared" si="6"/>
        <v>939.38439100099765</v>
      </c>
      <c r="W12" s="8"/>
      <c r="X12" s="8"/>
      <c r="Y12" s="8"/>
      <c r="Z12" s="8"/>
      <c r="AA12" s="8"/>
      <c r="AB12" s="8"/>
    </row>
    <row r="13" spans="1:28" x14ac:dyDescent="0.2">
      <c r="B13" s="3" t="s">
        <v>83</v>
      </c>
      <c r="C13" s="7">
        <v>633.12569592872399</v>
      </c>
      <c r="D13" s="7">
        <v>633.12569592872399</v>
      </c>
      <c r="E13" s="7">
        <v>0</v>
      </c>
      <c r="F13" s="7">
        <v>449.31093987409974</v>
      </c>
      <c r="G13" s="7">
        <v>449.31093987409974</v>
      </c>
      <c r="H13" s="7">
        <v>0</v>
      </c>
      <c r="I13" s="7"/>
      <c r="J13" s="7"/>
      <c r="K13" s="7"/>
      <c r="L13" s="7">
        <v>154.59336895501883</v>
      </c>
      <c r="M13" s="7">
        <v>1615.201206870252</v>
      </c>
      <c r="N13" s="7">
        <v>1615.201206870252</v>
      </c>
      <c r="O13" s="6">
        <f t="shared" si="0"/>
        <v>0</v>
      </c>
      <c r="P13" s="6">
        <f t="shared" si="1"/>
        <v>1053.2152487032183</v>
      </c>
      <c r="Q13" s="5">
        <f t="shared" si="2"/>
        <v>1.2022721788509352</v>
      </c>
      <c r="R13" s="9">
        <f t="shared" si="3"/>
        <v>898.62187974819949</v>
      </c>
      <c r="S13" s="9">
        <f t="shared" si="4"/>
        <v>0</v>
      </c>
      <c r="T13" s="9">
        <f t="shared" si="5"/>
        <v>154.59336895501883</v>
      </c>
      <c r="U13" s="9">
        <f t="shared" si="6"/>
        <v>1053.2152487032183</v>
      </c>
      <c r="W13" s="8"/>
      <c r="X13" s="8"/>
      <c r="Y13" s="8"/>
      <c r="Z13" s="8"/>
      <c r="AA13" s="8"/>
      <c r="AB13" s="8"/>
    </row>
    <row r="14" spans="1:28" x14ac:dyDescent="0.2">
      <c r="B14" s="3" t="s">
        <v>84</v>
      </c>
      <c r="C14" s="7">
        <v>332.58153521842775</v>
      </c>
      <c r="D14" s="7">
        <v>332.58153521842775</v>
      </c>
      <c r="E14" s="7">
        <v>584.73834420598189</v>
      </c>
      <c r="F14" s="7">
        <v>194.85292774111602</v>
      </c>
      <c r="G14" s="7">
        <v>194.85292774111602</v>
      </c>
      <c r="H14" s="7">
        <v>453.88556986671176</v>
      </c>
      <c r="I14" s="7"/>
      <c r="J14" s="7"/>
      <c r="K14" s="7"/>
      <c r="L14" s="7">
        <v>106.53702053244777</v>
      </c>
      <c r="M14" s="7">
        <v>969.12001065999607</v>
      </c>
      <c r="N14" s="7">
        <v>969.12001065999607</v>
      </c>
      <c r="O14" s="6">
        <f t="shared" si="0"/>
        <v>0</v>
      </c>
      <c r="P14" s="6">
        <f t="shared" si="1"/>
        <v>950.1284458813916</v>
      </c>
      <c r="Q14" s="5">
        <f t="shared" si="2"/>
        <v>1.3155078348205436</v>
      </c>
      <c r="R14" s="9">
        <f t="shared" si="3"/>
        <v>843.59142534894386</v>
      </c>
      <c r="S14" s="9">
        <f t="shared" si="4"/>
        <v>0</v>
      </c>
      <c r="T14" s="9">
        <f t="shared" si="5"/>
        <v>106.53702053244777</v>
      </c>
      <c r="U14" s="9">
        <f t="shared" si="6"/>
        <v>950.1284458813916</v>
      </c>
      <c r="W14" s="8"/>
      <c r="X14" s="8"/>
      <c r="Y14" s="8"/>
      <c r="Z14" s="8"/>
      <c r="AA14" s="8"/>
      <c r="AB14" s="8"/>
    </row>
    <row r="15" spans="1:28" x14ac:dyDescent="0.2">
      <c r="B15" s="3" t="s">
        <v>85</v>
      </c>
      <c r="C15" s="7">
        <v>625.00911146928354</v>
      </c>
      <c r="D15" s="7">
        <v>625.00911146928354</v>
      </c>
      <c r="E15" s="7">
        <v>0</v>
      </c>
      <c r="F15" s="7">
        <v>400.23877553086692</v>
      </c>
      <c r="G15" s="7">
        <v>400.23877553086692</v>
      </c>
      <c r="H15" s="7">
        <v>0</v>
      </c>
      <c r="I15" s="7"/>
      <c r="J15" s="7"/>
      <c r="K15" s="7"/>
      <c r="L15" s="7">
        <v>106.53702053245364</v>
      </c>
      <c r="M15" s="7">
        <v>969.04246253438987</v>
      </c>
      <c r="N15" s="7">
        <v>969.04246253438987</v>
      </c>
      <c r="O15" s="6">
        <f t="shared" si="0"/>
        <v>0</v>
      </c>
      <c r="P15" s="6">
        <f t="shared" ref="P15:P17" si="7">SUM(F15:L15)</f>
        <v>907.01457159418749</v>
      </c>
      <c r="Q15" s="5">
        <f t="shared" ref="Q15:Q17" si="8">SUM(C15:E15)/P15</f>
        <v>1.3781677407249471</v>
      </c>
      <c r="R15" s="9">
        <f t="shared" si="3"/>
        <v>800.47755106173383</v>
      </c>
      <c r="S15" s="9">
        <f t="shared" si="4"/>
        <v>0</v>
      </c>
      <c r="T15" s="9">
        <f t="shared" si="5"/>
        <v>106.53702053245364</v>
      </c>
      <c r="U15" s="9">
        <f t="shared" si="6"/>
        <v>907.01457159418749</v>
      </c>
      <c r="W15" s="8"/>
      <c r="X15" s="8"/>
      <c r="Y15" s="8"/>
      <c r="Z15" s="8"/>
      <c r="AA15" s="8"/>
      <c r="AB15" s="8"/>
    </row>
    <row r="16" spans="1:28" x14ac:dyDescent="0.2">
      <c r="B16" s="3" t="s">
        <v>86</v>
      </c>
      <c r="C16" s="7">
        <v>619.82121584961351</v>
      </c>
      <c r="D16" s="7">
        <v>619.82121584961351</v>
      </c>
      <c r="E16" s="7">
        <v>0</v>
      </c>
      <c r="F16" s="7">
        <v>435.92776496066324</v>
      </c>
      <c r="G16" s="7">
        <v>435.92776496066324</v>
      </c>
      <c r="H16" s="7">
        <v>0</v>
      </c>
      <c r="I16" s="7"/>
      <c r="J16" s="7"/>
      <c r="K16" s="7"/>
      <c r="L16" s="7">
        <v>74.996493476066206</v>
      </c>
      <c r="M16" s="7">
        <v>969.12164354129391</v>
      </c>
      <c r="N16" s="7">
        <v>969.12164354129391</v>
      </c>
      <c r="O16" s="6">
        <f t="shared" si="0"/>
        <v>0</v>
      </c>
      <c r="P16" s="6">
        <f t="shared" si="7"/>
        <v>946.85202339739271</v>
      </c>
      <c r="Q16" s="5">
        <f t="shared" si="8"/>
        <v>1.3092250964953058</v>
      </c>
      <c r="R16" s="9">
        <f t="shared" si="3"/>
        <v>871.85552992132648</v>
      </c>
      <c r="S16" s="9">
        <f t="shared" si="4"/>
        <v>0</v>
      </c>
      <c r="T16" s="9">
        <f t="shared" si="5"/>
        <v>74.996493476066206</v>
      </c>
      <c r="U16" s="9">
        <f t="shared" si="6"/>
        <v>946.85202339739271</v>
      </c>
      <c r="W16" s="8"/>
      <c r="X16" s="8"/>
      <c r="Y16" s="8"/>
      <c r="Z16" s="8"/>
      <c r="AA16" s="8"/>
      <c r="AB16" s="8"/>
    </row>
    <row r="17" spans="2:28" x14ac:dyDescent="0.2">
      <c r="B17" s="3" t="s">
        <v>87</v>
      </c>
      <c r="C17" s="7">
        <v>620.7527128644216</v>
      </c>
      <c r="D17" s="7">
        <v>620.7527128644216</v>
      </c>
      <c r="E17" s="7">
        <v>0</v>
      </c>
      <c r="F17" s="7">
        <v>436.85838155387114</v>
      </c>
      <c r="G17" s="7">
        <v>436.85838155387114</v>
      </c>
      <c r="H17" s="7">
        <v>0</v>
      </c>
      <c r="I17" s="7"/>
      <c r="J17" s="7"/>
      <c r="K17" s="7"/>
      <c r="L17" s="7">
        <v>80.724236804041283</v>
      </c>
      <c r="M17" s="7">
        <v>969.1213470190919</v>
      </c>
      <c r="N17" s="7">
        <v>969.1213470190919</v>
      </c>
      <c r="O17" s="6">
        <f t="shared" si="0"/>
        <v>0</v>
      </c>
      <c r="P17" s="6">
        <f t="shared" si="7"/>
        <v>954.44099991178359</v>
      </c>
      <c r="Q17" s="5">
        <f t="shared" si="8"/>
        <v>1.3007670729186951</v>
      </c>
      <c r="R17" s="9">
        <f t="shared" si="3"/>
        <v>873.71676310774228</v>
      </c>
      <c r="S17" s="9">
        <f t="shared" si="4"/>
        <v>0</v>
      </c>
      <c r="T17" s="9">
        <f t="shared" si="5"/>
        <v>80.724236804041283</v>
      </c>
      <c r="U17" s="9">
        <f t="shared" si="6"/>
        <v>954.44099991178359</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hidden="1"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hidden="1"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hidden="1"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hidden="1" x14ac:dyDescent="0.2">
      <c r="B22" s="3" t="s">
        <v>88</v>
      </c>
      <c r="C22" s="7">
        <v>1064.7814910184352</v>
      </c>
      <c r="D22" s="7">
        <v>1064.7814910184352</v>
      </c>
      <c r="E22" s="7">
        <v>1866.3831960183352</v>
      </c>
      <c r="F22" s="7">
        <v>940.30666433957128</v>
      </c>
      <c r="G22" s="7">
        <v>940.30666433957128</v>
      </c>
      <c r="H22" s="7">
        <v>2188.2426117688565</v>
      </c>
      <c r="I22" s="7">
        <v>26.440970566530574</v>
      </c>
      <c r="J22" s="7">
        <v>26.440970566530574</v>
      </c>
      <c r="K22" s="7">
        <v>62.157728514048003</v>
      </c>
      <c r="L22" s="7">
        <v>143.8786134348781</v>
      </c>
      <c r="M22" s="7">
        <v>3232</v>
      </c>
      <c r="N22" s="7">
        <v>3231.9999999999995</v>
      </c>
      <c r="O22" s="6">
        <f t="shared" ref="O22:O25" si="9">M22-N22</f>
        <v>0</v>
      </c>
      <c r="P22" s="6">
        <f t="shared" ref="P22:P25" si="10">SUM(F22:L22)</f>
        <v>4327.7742235299875</v>
      </c>
      <c r="Q22" s="5">
        <f t="shared" ref="Q22:Q25" si="11">SUM(C22:E22)/P22</f>
        <v>0.92332593422488585</v>
      </c>
      <c r="R22" s="9">
        <f>SUM(F22:H22)</f>
        <v>4068.8559404479993</v>
      </c>
      <c r="S22" s="9">
        <f>SUM(I22:K22)</f>
        <v>115.03966964710915</v>
      </c>
      <c r="T22" s="9">
        <f>SUM(L22)</f>
        <v>143.8786134348781</v>
      </c>
      <c r="U22" s="9">
        <f>SUM(P22)</f>
        <v>4327.7742235299875</v>
      </c>
      <c r="W22" s="8"/>
      <c r="X22" s="8"/>
      <c r="Y22" s="8"/>
      <c r="Z22" s="8"/>
      <c r="AA22" s="8"/>
      <c r="AB22" s="8"/>
    </row>
    <row r="23" spans="2:28" hidden="1" x14ac:dyDescent="0.2">
      <c r="B23" s="3" t="s">
        <v>89</v>
      </c>
      <c r="C23" s="7">
        <v>1064.7813546087305</v>
      </c>
      <c r="D23" s="7">
        <v>1064.7813546087305</v>
      </c>
      <c r="E23" s="7">
        <v>1866.3829565374576</v>
      </c>
      <c r="F23" s="7">
        <v>905.4923675963903</v>
      </c>
      <c r="G23" s="7">
        <v>905.4923675963903</v>
      </c>
      <c r="H23" s="7">
        <v>2188.2423358358205</v>
      </c>
      <c r="I23" s="7">
        <v>26.440970566530574</v>
      </c>
      <c r="J23" s="7">
        <v>26.440970566530574</v>
      </c>
      <c r="K23" s="7">
        <v>62.157728514048003</v>
      </c>
      <c r="L23" s="7">
        <v>143.8786134348781</v>
      </c>
      <c r="M23" s="7">
        <v>3232</v>
      </c>
      <c r="N23" s="7">
        <v>3231.9999999999995</v>
      </c>
      <c r="O23" s="6">
        <f t="shared" si="9"/>
        <v>0</v>
      </c>
      <c r="P23" s="6">
        <f t="shared" si="10"/>
        <v>4258.1453541105893</v>
      </c>
      <c r="Q23" s="5">
        <f t="shared" si="11"/>
        <v>0.93842396946300644</v>
      </c>
      <c r="R23" s="9">
        <f t="shared" ref="R23:R25" si="12">SUM(F23:H23)</f>
        <v>3999.2270710286011</v>
      </c>
      <c r="S23" s="9">
        <f t="shared" ref="S23:S25" si="13">SUM(I23:K23)</f>
        <v>115.03966964710915</v>
      </c>
      <c r="T23" s="9">
        <f t="shared" ref="T23:T25" si="14">SUM(L23)</f>
        <v>143.8786134348781</v>
      </c>
      <c r="U23" s="9">
        <f t="shared" ref="U23:U25" si="15">SUM(P23)</f>
        <v>4258.1453541105893</v>
      </c>
      <c r="W23" s="8"/>
      <c r="X23" s="8"/>
      <c r="Y23" s="8"/>
      <c r="Z23" s="8"/>
      <c r="AA23" s="8"/>
      <c r="AB23" s="8"/>
    </row>
    <row r="24" spans="2:28" hidden="1" x14ac:dyDescent="0.2">
      <c r="B24" s="3" t="s">
        <v>90</v>
      </c>
      <c r="C24" s="7">
        <v>599.76130345412582</v>
      </c>
      <c r="D24" s="7">
        <v>599.76130345412582</v>
      </c>
      <c r="E24" s="7">
        <v>0</v>
      </c>
      <c r="F24" s="7">
        <v>470.05516618427009</v>
      </c>
      <c r="G24" s="7">
        <v>470.05516618427009</v>
      </c>
      <c r="H24" s="7">
        <v>0</v>
      </c>
      <c r="I24" s="7">
        <v>26.440970566530574</v>
      </c>
      <c r="J24" s="7">
        <v>26.440970566530574</v>
      </c>
      <c r="K24" s="7">
        <v>0</v>
      </c>
      <c r="L24" s="7">
        <v>43.163584030463419</v>
      </c>
      <c r="M24" s="7">
        <v>1720</v>
      </c>
      <c r="N24" s="7">
        <v>969.6</v>
      </c>
      <c r="O24" s="6">
        <f t="shared" si="9"/>
        <v>750.4</v>
      </c>
      <c r="P24" s="6">
        <f t="shared" si="10"/>
        <v>1036.1558575320648</v>
      </c>
      <c r="Q24" s="5">
        <f t="shared" si="11"/>
        <v>1.1576661929656962</v>
      </c>
      <c r="R24" s="9">
        <f t="shared" si="12"/>
        <v>940.11033236854018</v>
      </c>
      <c r="S24" s="9">
        <f t="shared" si="13"/>
        <v>52.881941133061147</v>
      </c>
      <c r="T24" s="9">
        <f t="shared" si="14"/>
        <v>43.163584030463419</v>
      </c>
      <c r="U24" s="9">
        <f t="shared" si="15"/>
        <v>1036.1558575320648</v>
      </c>
      <c r="W24" s="8"/>
      <c r="X24" s="8"/>
      <c r="Y24" s="8"/>
      <c r="Z24" s="8"/>
      <c r="AA24" s="8"/>
      <c r="AB24" s="8"/>
    </row>
    <row r="25" spans="2:28" hidden="1" x14ac:dyDescent="0.2">
      <c r="B25" s="3" t="s">
        <v>91</v>
      </c>
      <c r="C25" s="7">
        <v>599.76130345412582</v>
      </c>
      <c r="D25" s="7">
        <v>599.76130345412582</v>
      </c>
      <c r="E25" s="7">
        <v>0</v>
      </c>
      <c r="F25" s="7">
        <v>469.00583737946613</v>
      </c>
      <c r="G25" s="7">
        <v>469.00583737946613</v>
      </c>
      <c r="H25" s="7">
        <v>0</v>
      </c>
      <c r="I25" s="7">
        <v>26.440970566530574</v>
      </c>
      <c r="J25" s="7">
        <v>26.440970566530574</v>
      </c>
      <c r="K25" s="7">
        <v>0</v>
      </c>
      <c r="L25" s="7">
        <v>43.163584030463419</v>
      </c>
      <c r="M25" s="7">
        <v>1720</v>
      </c>
      <c r="N25" s="7">
        <v>969.6</v>
      </c>
      <c r="O25" s="6">
        <f t="shared" si="9"/>
        <v>750.4</v>
      </c>
      <c r="P25" s="6">
        <f t="shared" si="10"/>
        <v>1034.0571999224569</v>
      </c>
      <c r="Q25" s="5">
        <f t="shared" si="11"/>
        <v>1.1600157196315666</v>
      </c>
      <c r="R25" s="9">
        <f t="shared" si="12"/>
        <v>938.01167475893226</v>
      </c>
      <c r="S25" s="9">
        <f t="shared" si="13"/>
        <v>52.881941133061147</v>
      </c>
      <c r="T25" s="9">
        <f t="shared" si="14"/>
        <v>43.163584030463419</v>
      </c>
      <c r="U25" s="9">
        <f t="shared" si="15"/>
        <v>1034.0571999224569</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5"/>
  <sheetViews>
    <sheetView zoomScaleNormal="80" workbookViewId="0">
      <selection activeCell="B1" sqref="B1"/>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t="s">
        <v>122</v>
      </c>
    </row>
    <row r="2" spans="1:28" ht="16" x14ac:dyDescent="0.2">
      <c r="A2" s="24" t="s">
        <v>63</v>
      </c>
      <c r="B2" s="26" t="s">
        <v>108</v>
      </c>
    </row>
    <row r="3" spans="1:28" ht="16" x14ac:dyDescent="0.2">
      <c r="A3" s="24" t="s">
        <v>64</v>
      </c>
      <c r="B3" s="26" t="s">
        <v>118</v>
      </c>
      <c r="D3" s="2"/>
      <c r="E3" s="1" t="s">
        <v>65</v>
      </c>
    </row>
    <row r="4" spans="1:28" ht="16" x14ac:dyDescent="0.2">
      <c r="A4" s="1" t="s">
        <v>66</v>
      </c>
      <c r="B4" s="26" t="s">
        <v>119</v>
      </c>
    </row>
    <row r="6" spans="1:28" hidden="1" x14ac:dyDescent="0.2">
      <c r="C6" s="28" t="s">
        <v>67</v>
      </c>
      <c r="D6" s="29"/>
      <c r="E6" s="30"/>
      <c r="F6" s="28" t="s">
        <v>68</v>
      </c>
      <c r="G6" s="29"/>
      <c r="H6" s="29"/>
      <c r="I6" s="29"/>
      <c r="J6" s="29"/>
      <c r="K6" s="29"/>
      <c r="L6" s="30"/>
      <c r="M6" s="28" t="s">
        <v>69</v>
      </c>
      <c r="N6" s="29"/>
      <c r="O6" s="30"/>
      <c r="R6" s="28" t="s">
        <v>68</v>
      </c>
      <c r="S6" s="29"/>
      <c r="T6" s="29"/>
      <c r="U6" s="30"/>
    </row>
    <row r="7" spans="1:28" ht="16" hidden="1"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hidden="1"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hidden="1" x14ac:dyDescent="0.2">
      <c r="B9" s="3" t="s">
        <v>92</v>
      </c>
      <c r="C9" s="7">
        <v>1095.2187408780624</v>
      </c>
      <c r="D9" s="7">
        <v>1095.2187408780624</v>
      </c>
      <c r="E9" s="7">
        <v>1925.7132110991538</v>
      </c>
      <c r="F9" s="7">
        <v>1023.8825650401139</v>
      </c>
      <c r="G9" s="7">
        <v>1023.8825650401139</v>
      </c>
      <c r="H9" s="7">
        <v>1519.0068593219939</v>
      </c>
      <c r="I9" s="7">
        <v>26.440970566530574</v>
      </c>
      <c r="J9" s="7">
        <v>26.440970566530574</v>
      </c>
      <c r="K9" s="7">
        <v>62.157728514048003</v>
      </c>
      <c r="L9" s="7">
        <v>143.8786134348781</v>
      </c>
      <c r="M9" s="7">
        <v>3232</v>
      </c>
      <c r="N9" s="7">
        <v>3231.9999999999995</v>
      </c>
      <c r="O9" s="6">
        <f t="shared" ref="O9:O17" si="0">M9-N9</f>
        <v>0</v>
      </c>
      <c r="P9" s="6">
        <f t="shared" ref="P9:P14" si="1">SUM(F9:L9)</f>
        <v>3825.6902724842093</v>
      </c>
      <c r="Q9" s="5">
        <f t="shared" ref="Q9:Q14" si="2">SUM(C9:E9)/P9</f>
        <v>1.0759236633608762</v>
      </c>
      <c r="R9" s="9">
        <f>SUM(F9:H9)</f>
        <v>3566.7719894022221</v>
      </c>
      <c r="S9" s="9">
        <f>SUM(I9:K9)</f>
        <v>115.03966964710915</v>
      </c>
      <c r="T9" s="9">
        <f>SUM(L9)</f>
        <v>143.8786134348781</v>
      </c>
      <c r="U9" s="9">
        <f>SUM(P9)</f>
        <v>3825.6902724842093</v>
      </c>
      <c r="W9" s="8"/>
      <c r="X9" s="8"/>
      <c r="Y9" s="8"/>
      <c r="Z9" s="8"/>
      <c r="AA9" s="8"/>
      <c r="AB9" s="8"/>
    </row>
    <row r="10" spans="1:28" hidden="1" x14ac:dyDescent="0.2">
      <c r="B10" s="3" t="s">
        <v>93</v>
      </c>
      <c r="C10" s="7">
        <v>1095.2189636805783</v>
      </c>
      <c r="D10" s="7">
        <v>1095.2189636805783</v>
      </c>
      <c r="E10" s="7">
        <v>1925.7136022512504</v>
      </c>
      <c r="F10" s="7">
        <v>569.04354631660385</v>
      </c>
      <c r="G10" s="7">
        <v>569.04354631660385</v>
      </c>
      <c r="H10" s="7">
        <v>1374.2429267265836</v>
      </c>
      <c r="I10" s="7">
        <v>26.440970566530574</v>
      </c>
      <c r="J10" s="7">
        <v>26.440970566530574</v>
      </c>
      <c r="K10" s="7">
        <v>62.157728514048003</v>
      </c>
      <c r="L10" s="7">
        <v>143.8786134348781</v>
      </c>
      <c r="M10" s="7">
        <v>3232</v>
      </c>
      <c r="N10" s="7">
        <v>3231.9999999999995</v>
      </c>
      <c r="O10" s="6">
        <f t="shared" si="0"/>
        <v>0</v>
      </c>
      <c r="P10" s="6">
        <f t="shared" si="1"/>
        <v>2771.2483024417788</v>
      </c>
      <c r="Q10" s="5">
        <f t="shared" si="2"/>
        <v>1.4853059272911844</v>
      </c>
      <c r="R10" s="9">
        <f t="shared" ref="R10:R17" si="3">SUM(F10:H10)</f>
        <v>2512.3300193597915</v>
      </c>
      <c r="S10" s="9">
        <f t="shared" ref="S10:S17" si="4">SUM(I10:K10)</f>
        <v>115.03966964710915</v>
      </c>
      <c r="T10" s="9">
        <f t="shared" ref="T10:T17" si="5">SUM(L10)</f>
        <v>143.8786134348781</v>
      </c>
      <c r="U10" s="9">
        <f t="shared" ref="U10:U17" si="6">SUM(P10)</f>
        <v>2771.2483024417788</v>
      </c>
      <c r="W10" s="8"/>
      <c r="X10" s="8"/>
      <c r="Y10" s="8"/>
      <c r="Z10" s="8"/>
      <c r="AA10" s="8"/>
      <c r="AB10" s="8"/>
    </row>
    <row r="11" spans="1:28" hidden="1" x14ac:dyDescent="0.2">
      <c r="B11" s="3" t="s">
        <v>94</v>
      </c>
      <c r="C11" s="7">
        <v>617.875905848201</v>
      </c>
      <c r="D11" s="7">
        <v>617.875905848201</v>
      </c>
      <c r="E11" s="7">
        <v>0</v>
      </c>
      <c r="F11" s="7">
        <v>437.76000657384498</v>
      </c>
      <c r="G11" s="7">
        <v>437.76000657384498</v>
      </c>
      <c r="H11" s="7">
        <v>0</v>
      </c>
      <c r="I11" s="7">
        <v>26.440970566530574</v>
      </c>
      <c r="J11" s="7">
        <v>26.440970566530574</v>
      </c>
      <c r="K11" s="7">
        <v>0</v>
      </c>
      <c r="L11" s="7">
        <v>43.163584030463419</v>
      </c>
      <c r="M11" s="7">
        <v>1720</v>
      </c>
      <c r="N11" s="7">
        <v>969.6</v>
      </c>
      <c r="O11" s="6">
        <f t="shared" si="0"/>
        <v>750.4</v>
      </c>
      <c r="P11" s="6">
        <f t="shared" si="1"/>
        <v>971.5655383112146</v>
      </c>
      <c r="Q11" s="5">
        <f t="shared" si="2"/>
        <v>1.2719181187142545</v>
      </c>
      <c r="R11" s="9">
        <f t="shared" si="3"/>
        <v>875.52001314768995</v>
      </c>
      <c r="S11" s="9">
        <f t="shared" si="4"/>
        <v>52.881941133061147</v>
      </c>
      <c r="T11" s="9">
        <f t="shared" si="5"/>
        <v>43.163584030463419</v>
      </c>
      <c r="U11" s="9">
        <f t="shared" si="6"/>
        <v>971.5655383112146</v>
      </c>
      <c r="W11" s="8"/>
      <c r="X11" s="8"/>
      <c r="Y11" s="8"/>
      <c r="Z11" s="8"/>
      <c r="AA11" s="8"/>
      <c r="AB11" s="8"/>
    </row>
    <row r="12" spans="1:28" hidden="1" x14ac:dyDescent="0.2">
      <c r="B12" s="3" t="s">
        <v>95</v>
      </c>
      <c r="C12" s="7">
        <v>613.8955224105714</v>
      </c>
      <c r="D12" s="7">
        <v>613.8955224105714</v>
      </c>
      <c r="E12" s="7">
        <v>0</v>
      </c>
      <c r="F12" s="7">
        <v>434.43276255583396</v>
      </c>
      <c r="G12" s="7">
        <v>434.43276255583396</v>
      </c>
      <c r="H12" s="7">
        <v>0</v>
      </c>
      <c r="I12" s="7">
        <v>26.440970566530574</v>
      </c>
      <c r="J12" s="7">
        <v>26.440970566530574</v>
      </c>
      <c r="K12" s="7">
        <v>0</v>
      </c>
      <c r="L12" s="7">
        <v>21.581792015231748</v>
      </c>
      <c r="M12" s="7">
        <v>1720</v>
      </c>
      <c r="N12" s="7">
        <v>484.8</v>
      </c>
      <c r="O12" s="6">
        <f t="shared" si="0"/>
        <v>1235.2</v>
      </c>
      <c r="P12" s="6">
        <f t="shared" si="1"/>
        <v>943.32925825996085</v>
      </c>
      <c r="Q12" s="5">
        <f t="shared" si="2"/>
        <v>1.3015508997207319</v>
      </c>
      <c r="R12" s="9">
        <f t="shared" si="3"/>
        <v>868.86552511166792</v>
      </c>
      <c r="S12" s="9">
        <f t="shared" si="4"/>
        <v>52.881941133061147</v>
      </c>
      <c r="T12" s="9">
        <f t="shared" si="5"/>
        <v>21.581792015231748</v>
      </c>
      <c r="U12" s="9">
        <f t="shared" si="6"/>
        <v>943.32925825996085</v>
      </c>
      <c r="W12" s="8"/>
      <c r="X12" s="8"/>
      <c r="Y12" s="8"/>
      <c r="Z12" s="8"/>
      <c r="AA12" s="8"/>
      <c r="AB12" s="8"/>
    </row>
    <row r="13" spans="1:28" hidden="1" x14ac:dyDescent="0.2">
      <c r="B13" s="3" t="s">
        <v>96</v>
      </c>
      <c r="C13" s="7">
        <v>623.18439174742446</v>
      </c>
      <c r="D13" s="7">
        <v>623.18439174742446</v>
      </c>
      <c r="E13" s="7">
        <v>0</v>
      </c>
      <c r="F13" s="7">
        <v>442.21010740710506</v>
      </c>
      <c r="G13" s="7">
        <v>442.21010740710506</v>
      </c>
      <c r="H13" s="7">
        <v>0</v>
      </c>
      <c r="I13" s="7">
        <v>26.440970566530574</v>
      </c>
      <c r="J13" s="7">
        <v>26.440970566530574</v>
      </c>
      <c r="K13" s="7">
        <v>0</v>
      </c>
      <c r="L13" s="7">
        <v>71.939306717439081</v>
      </c>
      <c r="M13" s="7">
        <v>1720</v>
      </c>
      <c r="N13" s="7">
        <v>1615.9999999999998</v>
      </c>
      <c r="O13" s="6">
        <f t="shared" si="0"/>
        <v>104.00000000000023</v>
      </c>
      <c r="P13" s="6">
        <f t="shared" si="1"/>
        <v>1009.2414626647104</v>
      </c>
      <c r="Q13" s="5">
        <f t="shared" si="2"/>
        <v>1.2349559838772863</v>
      </c>
      <c r="R13" s="9">
        <f t="shared" si="3"/>
        <v>884.42021481421011</v>
      </c>
      <c r="S13" s="9">
        <f t="shared" si="4"/>
        <v>52.881941133061147</v>
      </c>
      <c r="T13" s="9">
        <f t="shared" si="5"/>
        <v>71.939306717439081</v>
      </c>
      <c r="U13" s="9">
        <f t="shared" si="6"/>
        <v>1009.2414626647104</v>
      </c>
      <c r="W13" s="8"/>
      <c r="X13" s="8"/>
      <c r="Y13" s="8"/>
      <c r="Z13" s="8"/>
      <c r="AA13" s="8"/>
      <c r="AB13" s="8"/>
    </row>
    <row r="14" spans="1:28" hidden="1" x14ac:dyDescent="0.2">
      <c r="B14" s="3" t="s">
        <v>97</v>
      </c>
      <c r="C14" s="7">
        <v>329.33334505991274</v>
      </c>
      <c r="D14" s="7">
        <v>329.33334505991274</v>
      </c>
      <c r="E14" s="7">
        <v>581.12481020081043</v>
      </c>
      <c r="F14" s="7">
        <v>219.09544172151789</v>
      </c>
      <c r="G14" s="7">
        <v>219.09544172151789</v>
      </c>
      <c r="H14" s="7">
        <v>512.27705900145463</v>
      </c>
      <c r="I14" s="7">
        <v>26.440970566530574</v>
      </c>
      <c r="J14" s="7">
        <v>26.440970566530574</v>
      </c>
      <c r="K14" s="7">
        <v>62.157728514048003</v>
      </c>
      <c r="L14" s="7">
        <v>43.163584030463419</v>
      </c>
      <c r="M14" s="7">
        <v>3232</v>
      </c>
      <c r="N14" s="7">
        <v>969.6</v>
      </c>
      <c r="O14" s="6">
        <f t="shared" si="0"/>
        <v>2262.4</v>
      </c>
      <c r="P14" s="6">
        <f t="shared" si="1"/>
        <v>1108.6711961220631</v>
      </c>
      <c r="Q14" s="5">
        <f t="shared" si="2"/>
        <v>1.1182679812168013</v>
      </c>
      <c r="R14" s="9">
        <f t="shared" si="3"/>
        <v>950.4679424444904</v>
      </c>
      <c r="S14" s="9">
        <f t="shared" si="4"/>
        <v>115.03966964710915</v>
      </c>
      <c r="T14" s="9">
        <f t="shared" si="5"/>
        <v>43.163584030463419</v>
      </c>
      <c r="U14" s="9">
        <f t="shared" si="6"/>
        <v>1108.6711961220631</v>
      </c>
      <c r="W14" s="8"/>
      <c r="X14" s="8"/>
      <c r="Y14" s="8"/>
      <c r="Z14" s="8"/>
      <c r="AA14" s="8"/>
      <c r="AB14" s="8"/>
    </row>
    <row r="15" spans="1:28" hidden="1" x14ac:dyDescent="0.2">
      <c r="B15" s="3" t="s">
        <v>98</v>
      </c>
      <c r="C15" s="7">
        <v>617.875905848201</v>
      </c>
      <c r="D15" s="7">
        <v>617.875905848201</v>
      </c>
      <c r="E15" s="7">
        <v>0</v>
      </c>
      <c r="F15" s="7">
        <v>432.98439150693684</v>
      </c>
      <c r="G15" s="7">
        <v>432.98439150693684</v>
      </c>
      <c r="H15" s="7">
        <v>0</v>
      </c>
      <c r="I15" s="7">
        <v>26.440970566530574</v>
      </c>
      <c r="J15" s="7">
        <v>26.440970566530574</v>
      </c>
      <c r="K15" s="7">
        <v>0</v>
      </c>
      <c r="L15" s="7">
        <v>43.163584030463419</v>
      </c>
      <c r="M15" s="7">
        <v>1720</v>
      </c>
      <c r="N15" s="7">
        <v>969.6</v>
      </c>
      <c r="O15" s="6">
        <f t="shared" si="0"/>
        <v>750.4</v>
      </c>
      <c r="P15" s="6">
        <f t="shared" ref="P15:P17" si="7">SUM(F15:L15)</f>
        <v>962.01430817739833</v>
      </c>
      <c r="Q15" s="5">
        <f t="shared" ref="Q15:Q17" si="8">SUM(C15:E15)/P15</f>
        <v>1.2845461872990414</v>
      </c>
      <c r="R15" s="9">
        <f t="shared" si="3"/>
        <v>865.96878301387369</v>
      </c>
      <c r="S15" s="9">
        <f t="shared" si="4"/>
        <v>52.881941133061147</v>
      </c>
      <c r="T15" s="9">
        <f t="shared" si="5"/>
        <v>43.163584030463419</v>
      </c>
      <c r="U15" s="9">
        <f t="shared" si="6"/>
        <v>962.01430817739833</v>
      </c>
      <c r="W15" s="8"/>
      <c r="X15" s="8"/>
      <c r="Y15" s="8"/>
      <c r="Z15" s="8"/>
      <c r="AA15" s="8"/>
      <c r="AB15" s="8"/>
    </row>
    <row r="16" spans="1:28" hidden="1" x14ac:dyDescent="0.2">
      <c r="B16" s="3" t="s">
        <v>99</v>
      </c>
      <c r="C16" s="7">
        <v>616.97726097580517</v>
      </c>
      <c r="D16" s="7">
        <v>616.97726097580517</v>
      </c>
      <c r="E16" s="7">
        <v>0</v>
      </c>
      <c r="F16" s="7">
        <v>437.00880911171095</v>
      </c>
      <c r="G16" s="7">
        <v>437.00880911171095</v>
      </c>
      <c r="H16" s="7">
        <v>0</v>
      </c>
      <c r="I16" s="7">
        <v>4.7537505408186149</v>
      </c>
      <c r="J16" s="7">
        <v>4.7537505408186149</v>
      </c>
      <c r="K16" s="7">
        <v>0</v>
      </c>
      <c r="L16" s="7">
        <v>43.163584030463419</v>
      </c>
      <c r="M16" s="7">
        <v>969.6</v>
      </c>
      <c r="N16" s="7">
        <v>969.6</v>
      </c>
      <c r="O16" s="6">
        <f t="shared" si="0"/>
        <v>0</v>
      </c>
      <c r="P16" s="6">
        <f t="shared" si="7"/>
        <v>926.68870333552252</v>
      </c>
      <c r="Q16" s="5">
        <f t="shared" si="8"/>
        <v>1.3315739336306955</v>
      </c>
      <c r="R16" s="9">
        <f t="shared" si="3"/>
        <v>874.01761822342189</v>
      </c>
      <c r="S16" s="9">
        <f t="shared" si="4"/>
        <v>9.5075010816372298</v>
      </c>
      <c r="T16" s="9">
        <f t="shared" si="5"/>
        <v>43.163584030463419</v>
      </c>
      <c r="U16" s="9">
        <f t="shared" si="6"/>
        <v>926.68870333552252</v>
      </c>
      <c r="W16" s="8"/>
      <c r="X16" s="8"/>
      <c r="Y16" s="8"/>
      <c r="Z16" s="8"/>
      <c r="AA16" s="8"/>
      <c r="AB16" s="8"/>
    </row>
    <row r="17" spans="2:28" hidden="1" x14ac:dyDescent="0.2">
      <c r="B17" s="3" t="s">
        <v>100</v>
      </c>
      <c r="C17" s="7">
        <v>612.76268143552556</v>
      </c>
      <c r="D17" s="7">
        <v>612.76268143552556</v>
      </c>
      <c r="E17" s="7">
        <v>0</v>
      </c>
      <c r="F17" s="7">
        <v>433.48726369643623</v>
      </c>
      <c r="G17" s="7">
        <v>433.48726369643623</v>
      </c>
      <c r="H17" s="7">
        <v>0</v>
      </c>
      <c r="I17" s="7">
        <v>26.440970566530574</v>
      </c>
      <c r="J17" s="7">
        <v>26.440970566530574</v>
      </c>
      <c r="K17" s="7">
        <v>0</v>
      </c>
      <c r="L17" s="7">
        <v>10.415731117415747</v>
      </c>
      <c r="M17" s="7">
        <v>1720</v>
      </c>
      <c r="N17" s="7">
        <v>969.6</v>
      </c>
      <c r="O17" s="6">
        <f t="shared" si="0"/>
        <v>750.4</v>
      </c>
      <c r="P17" s="6">
        <f t="shared" si="7"/>
        <v>930.27219964334938</v>
      </c>
      <c r="Q17" s="5">
        <f t="shared" si="8"/>
        <v>1.3173836252882725</v>
      </c>
      <c r="R17" s="9">
        <f t="shared" si="3"/>
        <v>866.97452739287246</v>
      </c>
      <c r="S17" s="9">
        <f t="shared" si="4"/>
        <v>52.881941133061147</v>
      </c>
      <c r="T17" s="9">
        <f t="shared" si="5"/>
        <v>10.415731117415747</v>
      </c>
      <c r="U17" s="9">
        <f t="shared" si="6"/>
        <v>930.27219964334938</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x14ac:dyDescent="0.2">
      <c r="B22" s="3" t="s">
        <v>101</v>
      </c>
      <c r="C22" s="7">
        <v>1056.1753775061036</v>
      </c>
      <c r="D22" s="7">
        <v>1056.1753775061036</v>
      </c>
      <c r="E22" s="7">
        <v>1855.3480798190581</v>
      </c>
      <c r="F22" s="7">
        <v>955.39248520562569</v>
      </c>
      <c r="G22" s="7">
        <v>955.39248520562569</v>
      </c>
      <c r="H22" s="7">
        <v>2129.8910341167038</v>
      </c>
      <c r="I22" s="7"/>
      <c r="J22" s="7"/>
      <c r="K22" s="7"/>
      <c r="L22" s="7">
        <v>274.73424</v>
      </c>
      <c r="M22" s="7">
        <v>3206.38296408</v>
      </c>
      <c r="N22" s="7">
        <v>3199.1780130788939</v>
      </c>
      <c r="O22" s="6">
        <f t="shared" ref="O22:O25" si="9">M22-N22</f>
        <v>7.2049510011061102</v>
      </c>
      <c r="P22" s="6">
        <f t="shared" ref="P22:P25" si="10">SUM(F22:L22)</f>
        <v>4315.410244527955</v>
      </c>
      <c r="Q22" s="5">
        <f t="shared" ref="Q22:Q25" si="11">SUM(C22:E22)/P22</f>
        <v>0.91942564206089183</v>
      </c>
      <c r="R22" s="9">
        <f>SUM(F22:H22)</f>
        <v>4040.6760045279552</v>
      </c>
      <c r="S22" s="9">
        <f>SUM(I22:K22)</f>
        <v>0</v>
      </c>
      <c r="T22" s="9">
        <f>SUM(L22)</f>
        <v>274.73424</v>
      </c>
      <c r="U22" s="9">
        <f>SUM(P22)</f>
        <v>4315.410244527955</v>
      </c>
      <c r="W22" s="8"/>
      <c r="X22" s="8"/>
      <c r="Y22" s="8"/>
      <c r="Z22" s="8"/>
      <c r="AA22" s="8"/>
      <c r="AB22" s="8"/>
    </row>
    <row r="23" spans="2:28" x14ac:dyDescent="0.2">
      <c r="B23" s="3" t="s">
        <v>102</v>
      </c>
      <c r="C23" s="7">
        <v>1056.1753775061036</v>
      </c>
      <c r="D23" s="7">
        <v>1056.1753775061036</v>
      </c>
      <c r="E23" s="7">
        <v>1855.3480798190581</v>
      </c>
      <c r="F23" s="7">
        <v>803.62906645135035</v>
      </c>
      <c r="G23" s="7">
        <v>803.62906645135035</v>
      </c>
      <c r="H23" s="7">
        <v>2129.8910341167038</v>
      </c>
      <c r="I23" s="7"/>
      <c r="J23" s="7"/>
      <c r="K23" s="7"/>
      <c r="L23" s="7">
        <v>274.73424</v>
      </c>
      <c r="M23" s="7">
        <v>3206.38296408</v>
      </c>
      <c r="N23" s="7">
        <v>3199.1780130788939</v>
      </c>
      <c r="O23" s="6">
        <f t="shared" si="9"/>
        <v>7.2049510011061102</v>
      </c>
      <c r="P23" s="6">
        <f t="shared" si="10"/>
        <v>4011.8834070194043</v>
      </c>
      <c r="Q23" s="5">
        <f t="shared" si="11"/>
        <v>0.98898657620238128</v>
      </c>
      <c r="R23" s="9">
        <f t="shared" ref="R23:R25" si="12">SUM(F23:H23)</f>
        <v>3737.1491670194046</v>
      </c>
      <c r="S23" s="9">
        <f t="shared" ref="S23:S25" si="13">SUM(I23:K23)</f>
        <v>0</v>
      </c>
      <c r="T23" s="9">
        <f t="shared" ref="T23:T25" si="14">SUM(L23)</f>
        <v>274.73424</v>
      </c>
      <c r="U23" s="9">
        <f t="shared" ref="U23:U25" si="15">SUM(P23)</f>
        <v>4011.8834070194043</v>
      </c>
      <c r="W23" s="8"/>
      <c r="X23" s="8"/>
      <c r="Y23" s="8"/>
      <c r="Z23" s="8"/>
      <c r="AA23" s="8"/>
      <c r="AB23" s="8"/>
    </row>
    <row r="24" spans="2:28" x14ac:dyDescent="0.2">
      <c r="B24" s="3" t="s">
        <v>103</v>
      </c>
      <c r="C24" s="7">
        <v>581.93103800235235</v>
      </c>
      <c r="D24" s="7">
        <v>581.93103800235235</v>
      </c>
      <c r="E24" s="7">
        <v>0</v>
      </c>
      <c r="F24" s="7">
        <v>468.58613074732676</v>
      </c>
      <c r="G24" s="7">
        <v>468.58613074732676</v>
      </c>
      <c r="H24" s="7">
        <v>0</v>
      </c>
      <c r="I24" s="7"/>
      <c r="J24" s="7"/>
      <c r="K24" s="7"/>
      <c r="L24" s="7">
        <v>163.62167787736666</v>
      </c>
      <c r="M24" s="7">
        <v>1719.7845640799999</v>
      </c>
      <c r="N24" s="7">
        <v>959.748166023762</v>
      </c>
      <c r="O24" s="6">
        <f t="shared" si="9"/>
        <v>760.03639805623789</v>
      </c>
      <c r="P24" s="6">
        <f t="shared" si="10"/>
        <v>1100.7939393720203</v>
      </c>
      <c r="Q24" s="5">
        <f t="shared" si="11"/>
        <v>1.0572933174656316</v>
      </c>
      <c r="R24" s="9">
        <f>SUM(F24:H24)</f>
        <v>937.17226149465353</v>
      </c>
      <c r="S24" s="9">
        <f t="shared" si="13"/>
        <v>0</v>
      </c>
      <c r="T24" s="9">
        <f t="shared" si="14"/>
        <v>163.62167787736666</v>
      </c>
      <c r="U24" s="9">
        <f t="shared" si="15"/>
        <v>1100.7939393720203</v>
      </c>
      <c r="W24" s="8"/>
      <c r="X24" s="8"/>
      <c r="Y24" s="8"/>
      <c r="Z24" s="8"/>
      <c r="AA24" s="8"/>
      <c r="AB24" s="8"/>
    </row>
    <row r="25" spans="2:28" x14ac:dyDescent="0.2">
      <c r="B25" s="3" t="s">
        <v>104</v>
      </c>
      <c r="C25" s="7">
        <v>581.95156524187678</v>
      </c>
      <c r="D25" s="7">
        <v>581.95156524187678</v>
      </c>
      <c r="E25" s="7">
        <v>0</v>
      </c>
      <c r="F25" s="7">
        <v>441.16769012469069</v>
      </c>
      <c r="G25" s="7">
        <v>441.16769012469069</v>
      </c>
      <c r="H25" s="7">
        <v>0</v>
      </c>
      <c r="I25" s="7"/>
      <c r="J25" s="7"/>
      <c r="K25" s="7"/>
      <c r="L25" s="7">
        <v>163.51675064730603</v>
      </c>
      <c r="M25" s="7">
        <v>1719.7845640799999</v>
      </c>
      <c r="N25" s="7">
        <v>960.52842682184405</v>
      </c>
      <c r="O25" s="6">
        <f t="shared" si="9"/>
        <v>759.25613725815583</v>
      </c>
      <c r="P25" s="6">
        <f t="shared" si="10"/>
        <v>1045.8521308966874</v>
      </c>
      <c r="Q25" s="5">
        <f t="shared" si="11"/>
        <v>1.1128754210079892</v>
      </c>
      <c r="R25" s="9">
        <f t="shared" si="12"/>
        <v>882.33538024938139</v>
      </c>
      <c r="S25" s="9">
        <f t="shared" si="13"/>
        <v>0</v>
      </c>
      <c r="T25" s="9">
        <f t="shared" si="14"/>
        <v>163.51675064730603</v>
      </c>
      <c r="U25" s="9">
        <f t="shared" si="15"/>
        <v>1045.8521308966874</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5"/>
  <sheetViews>
    <sheetView zoomScaleNormal="80" workbookViewId="0">
      <selection activeCell="F14" sqref="F14:H14"/>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v>44568</v>
      </c>
    </row>
    <row r="2" spans="1:28" ht="16" x14ac:dyDescent="0.2">
      <c r="A2" s="24" t="s">
        <v>63</v>
      </c>
      <c r="B2" s="26" t="s">
        <v>115</v>
      </c>
    </row>
    <row r="3" spans="1:28" ht="16" x14ac:dyDescent="0.2">
      <c r="A3" s="24" t="s">
        <v>64</v>
      </c>
      <c r="B3" s="26" t="s">
        <v>116</v>
      </c>
      <c r="D3" s="2"/>
      <c r="E3" s="1" t="s">
        <v>65</v>
      </c>
    </row>
    <row r="4" spans="1:28" ht="16" x14ac:dyDescent="0.2">
      <c r="A4" s="1" t="s">
        <v>66</v>
      </c>
      <c r="B4" s="26" t="s">
        <v>117</v>
      </c>
    </row>
    <row r="6" spans="1:28" x14ac:dyDescent="0.2">
      <c r="C6" s="27" t="s">
        <v>67</v>
      </c>
      <c r="D6" s="27"/>
      <c r="E6" s="27"/>
      <c r="F6" s="28" t="s">
        <v>68</v>
      </c>
      <c r="G6" s="29"/>
      <c r="H6" s="29"/>
      <c r="I6" s="29"/>
      <c r="J6" s="29"/>
      <c r="K6" s="29"/>
      <c r="L6" s="30"/>
      <c r="M6" s="27" t="s">
        <v>69</v>
      </c>
      <c r="N6" s="27"/>
      <c r="O6" s="27"/>
      <c r="R6" s="27" t="s">
        <v>68</v>
      </c>
      <c r="S6" s="27"/>
      <c r="T6" s="27"/>
      <c r="U6" s="27"/>
    </row>
    <row r="7" spans="1:28" ht="16"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x14ac:dyDescent="0.2">
      <c r="B9" s="3" t="s">
        <v>79</v>
      </c>
      <c r="C9" s="7">
        <v>1078.9199999999998</v>
      </c>
      <c r="D9" s="7">
        <v>1078.9199999999998</v>
      </c>
      <c r="E9" s="7">
        <v>1899.2232000000001</v>
      </c>
      <c r="F9" s="7">
        <v>1007.5931431511666</v>
      </c>
      <c r="G9" s="7">
        <v>1007.5931431511666</v>
      </c>
      <c r="H9" s="7">
        <v>1502.367092416848</v>
      </c>
      <c r="I9" s="7">
        <v>34.593929392826062</v>
      </c>
      <c r="J9" s="7">
        <v>34.593929392826062</v>
      </c>
      <c r="K9" s="7">
        <v>58.450766079021413</v>
      </c>
      <c r="L9" s="7">
        <v>146.39454027898125</v>
      </c>
      <c r="M9" s="7">
        <v>3232</v>
      </c>
      <c r="N9" s="7">
        <v>3232</v>
      </c>
      <c r="O9" s="6">
        <f t="shared" ref="O9:O17" si="0">M9-N9</f>
        <v>0</v>
      </c>
      <c r="P9" s="6">
        <f t="shared" ref="P9:P14" si="1">SUM(F9:L9)</f>
        <v>3791.5865438628357</v>
      </c>
      <c r="Q9" s="5">
        <f t="shared" ref="Q9:Q14" si="2">SUM(C9:E9)/P9</f>
        <v>1.0700173009546285</v>
      </c>
      <c r="R9" s="9">
        <f>SUM(F9:H9)</f>
        <v>3517.5533787191812</v>
      </c>
      <c r="S9" s="9">
        <f>SUM(I9:K9)</f>
        <v>127.63862486467355</v>
      </c>
      <c r="T9" s="9">
        <f>SUM(L9)</f>
        <v>146.39454027898125</v>
      </c>
      <c r="U9" s="9">
        <f>SUM(P9)</f>
        <v>3791.5865438628357</v>
      </c>
      <c r="W9" s="8"/>
      <c r="X9" s="8"/>
      <c r="Y9" s="8"/>
      <c r="Z9" s="8"/>
      <c r="AA9" s="8"/>
      <c r="AB9" s="8"/>
    </row>
    <row r="10" spans="1:28" x14ac:dyDescent="0.2">
      <c r="B10" s="3" t="s">
        <v>80</v>
      </c>
      <c r="C10" s="7">
        <v>1080.2460000000005</v>
      </c>
      <c r="D10" s="7">
        <v>1080.2460000000005</v>
      </c>
      <c r="E10" s="7">
        <v>1899.2232000000001</v>
      </c>
      <c r="F10" s="7">
        <v>593.60408149582042</v>
      </c>
      <c r="G10" s="7">
        <v>593.60408149582042</v>
      </c>
      <c r="H10" s="7">
        <v>1358.4577599897104</v>
      </c>
      <c r="I10" s="7">
        <v>34.593929392826062</v>
      </c>
      <c r="J10" s="7">
        <v>34.593929392826062</v>
      </c>
      <c r="K10" s="7">
        <v>58.450766079021413</v>
      </c>
      <c r="L10" s="7">
        <v>146.39454027898125</v>
      </c>
      <c r="M10" s="7">
        <v>3232</v>
      </c>
      <c r="N10" s="7">
        <v>3232</v>
      </c>
      <c r="O10" s="6">
        <f t="shared" si="0"/>
        <v>0</v>
      </c>
      <c r="P10" s="6">
        <f t="shared" si="1"/>
        <v>2819.6990881250058</v>
      </c>
      <c r="Q10" s="5">
        <f t="shared" si="2"/>
        <v>1.4397689516222669</v>
      </c>
      <c r="R10" s="9">
        <f t="shared" ref="R10:R17" si="3">SUM(F10:H10)</f>
        <v>2545.6659229813513</v>
      </c>
      <c r="S10" s="9">
        <f t="shared" ref="S10:S17" si="4">SUM(I10:K10)</f>
        <v>127.63862486467355</v>
      </c>
      <c r="T10" s="9">
        <f t="shared" ref="T10:T17" si="5">SUM(L10)</f>
        <v>146.39454027898125</v>
      </c>
      <c r="U10" s="9">
        <f t="shared" ref="U10:U17" si="6">SUM(P10)</f>
        <v>2819.6990881250058</v>
      </c>
      <c r="W10" s="8"/>
      <c r="X10" s="8"/>
      <c r="Y10" s="8"/>
      <c r="Z10" s="8"/>
      <c r="AA10" s="8"/>
      <c r="AB10" s="8"/>
    </row>
    <row r="11" spans="1:28" x14ac:dyDescent="0.2">
      <c r="B11" s="3" t="s">
        <v>81</v>
      </c>
      <c r="C11" s="7">
        <v>610.40990054576628</v>
      </c>
      <c r="D11" s="7">
        <v>610.40990054576628</v>
      </c>
      <c r="E11" s="7">
        <v>0</v>
      </c>
      <c r="F11" s="7">
        <v>429.79251672794987</v>
      </c>
      <c r="G11" s="7">
        <v>429.79251672794987</v>
      </c>
      <c r="H11" s="7">
        <v>0</v>
      </c>
      <c r="I11" s="7">
        <v>34.593929392826062</v>
      </c>
      <c r="J11" s="7">
        <v>34.593929392826062</v>
      </c>
      <c r="K11" s="7">
        <v>0</v>
      </c>
      <c r="L11" s="7">
        <v>52.690969164619219</v>
      </c>
      <c r="M11" s="7">
        <v>1720.0000000000005</v>
      </c>
      <c r="N11" s="7">
        <v>969.6</v>
      </c>
      <c r="O11" s="6">
        <f t="shared" si="0"/>
        <v>750.40000000000043</v>
      </c>
      <c r="P11" s="6">
        <f t="shared" si="1"/>
        <v>981.46386140617119</v>
      </c>
      <c r="Q11" s="5">
        <f t="shared" si="2"/>
        <v>1.2438764676902412</v>
      </c>
      <c r="R11" s="9">
        <f t="shared" si="3"/>
        <v>859.58503345589975</v>
      </c>
      <c r="S11" s="9">
        <f t="shared" si="4"/>
        <v>69.187858785652125</v>
      </c>
      <c r="T11" s="9">
        <f t="shared" si="5"/>
        <v>52.690969164619219</v>
      </c>
      <c r="U11" s="9">
        <f t="shared" si="6"/>
        <v>981.46386140617119</v>
      </c>
      <c r="W11" s="8"/>
      <c r="X11" s="8"/>
      <c r="Y11" s="8"/>
      <c r="Z11" s="8"/>
      <c r="AA11" s="8"/>
      <c r="AB11" s="8"/>
    </row>
    <row r="12" spans="1:28" x14ac:dyDescent="0.2">
      <c r="B12" s="3" t="s">
        <v>82</v>
      </c>
      <c r="C12" s="7">
        <v>611.34837394740271</v>
      </c>
      <c r="D12" s="7">
        <v>611.34837394740271</v>
      </c>
      <c r="E12" s="7">
        <v>0</v>
      </c>
      <c r="F12" s="7">
        <v>430.57462107825052</v>
      </c>
      <c r="G12" s="7">
        <v>430.57462107825052</v>
      </c>
      <c r="H12" s="7">
        <v>0</v>
      </c>
      <c r="I12" s="7">
        <v>34.593929392826062</v>
      </c>
      <c r="J12" s="7">
        <v>34.593929392826062</v>
      </c>
      <c r="K12" s="7">
        <v>0</v>
      </c>
      <c r="L12" s="7">
        <v>26.345484582309634</v>
      </c>
      <c r="M12" s="7">
        <v>1720.0000000000002</v>
      </c>
      <c r="N12" s="7">
        <v>484.8</v>
      </c>
      <c r="O12" s="6">
        <f t="shared" si="0"/>
        <v>1235.2000000000003</v>
      </c>
      <c r="P12" s="6">
        <f t="shared" si="1"/>
        <v>956.68258552446287</v>
      </c>
      <c r="Q12" s="5">
        <f t="shared" si="2"/>
        <v>1.2780589574801458</v>
      </c>
      <c r="R12" s="9">
        <f t="shared" si="3"/>
        <v>861.14924215650103</v>
      </c>
      <c r="S12" s="9">
        <f t="shared" si="4"/>
        <v>69.187858785652125</v>
      </c>
      <c r="T12" s="9">
        <f t="shared" si="5"/>
        <v>26.345484582309634</v>
      </c>
      <c r="U12" s="9">
        <f t="shared" si="6"/>
        <v>956.68258552446287</v>
      </c>
      <c r="W12" s="8"/>
      <c r="X12" s="8"/>
      <c r="Y12" s="8"/>
      <c r="Z12" s="8"/>
      <c r="AA12" s="8"/>
      <c r="AB12" s="8"/>
    </row>
    <row r="13" spans="1:28" x14ac:dyDescent="0.2">
      <c r="B13" s="3" t="s">
        <v>83</v>
      </c>
      <c r="C13" s="7">
        <v>324.9597616089647</v>
      </c>
      <c r="D13" s="7">
        <v>324.9597616089647</v>
      </c>
      <c r="E13" s="7">
        <v>571.32460413110971</v>
      </c>
      <c r="F13" s="7">
        <v>216.84989468578266</v>
      </c>
      <c r="G13" s="7">
        <v>216.84989468578266</v>
      </c>
      <c r="H13" s="7">
        <v>467.19722235655263</v>
      </c>
      <c r="I13" s="7">
        <v>34.593929392826062</v>
      </c>
      <c r="J13" s="7">
        <v>34.593929392826062</v>
      </c>
      <c r="K13" s="7">
        <v>58.450766079021413</v>
      </c>
      <c r="L13" s="7">
        <v>75.909451500349348</v>
      </c>
      <c r="M13" s="7">
        <v>3232</v>
      </c>
      <c r="N13" s="7">
        <v>1616</v>
      </c>
      <c r="O13" s="6">
        <f t="shared" si="0"/>
        <v>1616</v>
      </c>
      <c r="P13" s="6">
        <f t="shared" si="1"/>
        <v>1104.4450880931411</v>
      </c>
      <c r="Q13" s="5">
        <f t="shared" si="2"/>
        <v>1.1057535956428175</v>
      </c>
      <c r="R13" s="9">
        <f t="shared" si="3"/>
        <v>900.89701172811795</v>
      </c>
      <c r="S13" s="9">
        <f t="shared" si="4"/>
        <v>127.63862486467355</v>
      </c>
      <c r="T13" s="9">
        <f t="shared" si="5"/>
        <v>75.909451500349348</v>
      </c>
      <c r="U13" s="9">
        <f t="shared" si="6"/>
        <v>1104.4450880931411</v>
      </c>
      <c r="W13" s="8"/>
      <c r="X13" s="8"/>
      <c r="Y13" s="8"/>
      <c r="Z13" s="8"/>
      <c r="AA13" s="8"/>
      <c r="AB13" s="8"/>
    </row>
    <row r="14" spans="1:28" x14ac:dyDescent="0.2">
      <c r="B14" s="3" t="s">
        <v>84</v>
      </c>
      <c r="C14" s="7">
        <v>325.31414625255024</v>
      </c>
      <c r="D14" s="7">
        <v>325.31414625255024</v>
      </c>
      <c r="E14" s="7">
        <v>571.94766178355349</v>
      </c>
      <c r="F14" s="7">
        <v>217.09103634732259</v>
      </c>
      <c r="G14" s="7">
        <v>217.09103634732259</v>
      </c>
      <c r="H14" s="7">
        <v>467.63128930532696</v>
      </c>
      <c r="I14" s="7">
        <v>34.593929392826062</v>
      </c>
      <c r="J14" s="7">
        <v>34.593929392826062</v>
      </c>
      <c r="K14" s="7">
        <v>58.450766079021413</v>
      </c>
      <c r="L14" s="7">
        <v>52.690969164619304</v>
      </c>
      <c r="M14" s="7">
        <v>3232</v>
      </c>
      <c r="N14" s="7">
        <v>969.6</v>
      </c>
      <c r="O14" s="6">
        <f t="shared" si="0"/>
        <v>2262.4</v>
      </c>
      <c r="P14" s="6">
        <f t="shared" si="1"/>
        <v>1082.142956029265</v>
      </c>
      <c r="Q14" s="5">
        <f t="shared" si="2"/>
        <v>1.1297730558397603</v>
      </c>
      <c r="R14" s="9">
        <f t="shared" si="3"/>
        <v>901.81336199997213</v>
      </c>
      <c r="S14" s="9">
        <f t="shared" si="4"/>
        <v>127.63862486467355</v>
      </c>
      <c r="T14" s="9">
        <f t="shared" si="5"/>
        <v>52.690969164619304</v>
      </c>
      <c r="U14" s="9">
        <f t="shared" si="6"/>
        <v>1082.142956029265</v>
      </c>
      <c r="W14" s="8"/>
      <c r="X14" s="8"/>
      <c r="Y14" s="8"/>
      <c r="Z14" s="8"/>
      <c r="AA14" s="8"/>
      <c r="AB14" s="8"/>
    </row>
    <row r="15" spans="1:28" x14ac:dyDescent="0.2">
      <c r="B15" s="3" t="s">
        <v>85</v>
      </c>
      <c r="C15" s="7">
        <v>610.40990054576639</v>
      </c>
      <c r="D15" s="7">
        <v>610.40990054576639</v>
      </c>
      <c r="E15" s="7">
        <v>0</v>
      </c>
      <c r="F15" s="7">
        <v>370.4578276407334</v>
      </c>
      <c r="G15" s="7">
        <v>370.4578276407334</v>
      </c>
      <c r="H15" s="7">
        <v>0</v>
      </c>
      <c r="I15" s="7">
        <v>34.593929392826062</v>
      </c>
      <c r="J15" s="7">
        <v>34.593929392826062</v>
      </c>
      <c r="K15" s="7">
        <v>0</v>
      </c>
      <c r="L15" s="7">
        <v>52.690969164619219</v>
      </c>
      <c r="M15" s="7">
        <v>1720.0000000000005</v>
      </c>
      <c r="N15" s="7">
        <v>969.6</v>
      </c>
      <c r="O15" s="6">
        <f t="shared" si="0"/>
        <v>750.40000000000043</v>
      </c>
      <c r="P15" s="6">
        <f t="shared" ref="P15:P17" si="7">SUM(F15:L15)</f>
        <v>862.79448323173824</v>
      </c>
      <c r="Q15" s="5">
        <f t="shared" ref="Q15:Q17" si="8">SUM(C15:E15)/P15</f>
        <v>1.4149601380374524</v>
      </c>
      <c r="R15" s="9">
        <f t="shared" si="3"/>
        <v>740.9156552814668</v>
      </c>
      <c r="S15" s="9">
        <f t="shared" si="4"/>
        <v>69.187858785652125</v>
      </c>
      <c r="T15" s="9">
        <f t="shared" si="5"/>
        <v>52.690969164619219</v>
      </c>
      <c r="U15" s="9">
        <f t="shared" si="6"/>
        <v>862.79448323173824</v>
      </c>
      <c r="W15" s="8"/>
      <c r="X15" s="8"/>
      <c r="Y15" s="8"/>
      <c r="Z15" s="8"/>
      <c r="AA15" s="8"/>
      <c r="AB15" s="8"/>
    </row>
    <row r="16" spans="1:28" x14ac:dyDescent="0.2">
      <c r="B16" s="3" t="s">
        <v>86</v>
      </c>
      <c r="C16" s="7">
        <v>608.95728000000031</v>
      </c>
      <c r="D16" s="7">
        <v>608.95728000000031</v>
      </c>
      <c r="E16" s="7">
        <v>0</v>
      </c>
      <c r="F16" s="7">
        <v>429.79251672794987</v>
      </c>
      <c r="G16" s="7">
        <v>429.79251672794987</v>
      </c>
      <c r="H16" s="7">
        <v>0</v>
      </c>
      <c r="I16" s="7">
        <v>6.2533875435963004</v>
      </c>
      <c r="J16" s="7">
        <v>6.16020139799961</v>
      </c>
      <c r="K16" s="7">
        <v>0</v>
      </c>
      <c r="L16" s="7">
        <v>44.242543353736195</v>
      </c>
      <c r="M16" s="7">
        <v>969.6</v>
      </c>
      <c r="N16" s="7">
        <v>969.6</v>
      </c>
      <c r="O16" s="6">
        <f t="shared" si="0"/>
        <v>0</v>
      </c>
      <c r="P16" s="6">
        <f t="shared" si="7"/>
        <v>916.24116575123185</v>
      </c>
      <c r="Q16" s="5">
        <f t="shared" si="8"/>
        <v>1.3292510809655937</v>
      </c>
      <c r="R16" s="9">
        <f t="shared" si="3"/>
        <v>859.58503345589975</v>
      </c>
      <c r="S16" s="9">
        <f t="shared" si="4"/>
        <v>12.413588941595911</v>
      </c>
      <c r="T16" s="9">
        <f t="shared" si="5"/>
        <v>44.242543353736195</v>
      </c>
      <c r="U16" s="9">
        <f t="shared" si="6"/>
        <v>916.24116575123185</v>
      </c>
      <c r="W16" s="8"/>
      <c r="X16" s="8"/>
      <c r="Y16" s="8"/>
      <c r="Z16" s="8"/>
      <c r="AA16" s="8"/>
      <c r="AB16" s="8"/>
    </row>
    <row r="17" spans="2:28" x14ac:dyDescent="0.2">
      <c r="B17" s="3" t="s">
        <v>87</v>
      </c>
      <c r="C17" s="7">
        <v>610.40990054576628</v>
      </c>
      <c r="D17" s="7">
        <v>610.40990054576628</v>
      </c>
      <c r="E17" s="7">
        <v>0</v>
      </c>
      <c r="F17" s="7">
        <v>429.79251672794987</v>
      </c>
      <c r="G17" s="7">
        <v>429.79251672794987</v>
      </c>
      <c r="H17" s="7">
        <v>0</v>
      </c>
      <c r="I17" s="7">
        <v>34.593929392826062</v>
      </c>
      <c r="J17" s="7">
        <v>34.593929392826062</v>
      </c>
      <c r="K17" s="7">
        <v>0</v>
      </c>
      <c r="L17" s="7">
        <v>16.278593217683287</v>
      </c>
      <c r="M17" s="7">
        <v>1720.0000000000005</v>
      </c>
      <c r="N17" s="7">
        <v>969.6</v>
      </c>
      <c r="O17" s="6">
        <f t="shared" si="0"/>
        <v>750.40000000000043</v>
      </c>
      <c r="P17" s="6">
        <f t="shared" si="7"/>
        <v>945.05148545923521</v>
      </c>
      <c r="Q17" s="5">
        <f t="shared" si="8"/>
        <v>1.2918024254501768</v>
      </c>
      <c r="R17" s="9">
        <f t="shared" si="3"/>
        <v>859.58503345589975</v>
      </c>
      <c r="S17" s="9">
        <f t="shared" si="4"/>
        <v>69.187858785652125</v>
      </c>
      <c r="T17" s="9">
        <f t="shared" si="5"/>
        <v>16.278593217683287</v>
      </c>
      <c r="U17" s="9">
        <f t="shared" si="6"/>
        <v>945.05148545923521</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hidden="1" x14ac:dyDescent="0.2">
      <c r="C19" s="28" t="s">
        <v>67</v>
      </c>
      <c r="D19" s="29"/>
      <c r="E19" s="30"/>
      <c r="F19" s="28" t="s">
        <v>68</v>
      </c>
      <c r="G19" s="29"/>
      <c r="H19" s="29"/>
      <c r="I19" s="29"/>
      <c r="J19" s="29"/>
      <c r="K19" s="29"/>
      <c r="L19" s="30"/>
      <c r="M19" s="28" t="s">
        <v>69</v>
      </c>
      <c r="N19" s="29"/>
      <c r="O19" s="30"/>
      <c r="R19" s="28" t="s">
        <v>68</v>
      </c>
      <c r="S19" s="29"/>
      <c r="T19" s="29"/>
      <c r="U19" s="30"/>
      <c r="W19" s="8"/>
      <c r="X19" s="8"/>
      <c r="Y19" s="8"/>
      <c r="Z19" s="8"/>
      <c r="AA19" s="8"/>
      <c r="AB19" s="8"/>
    </row>
    <row r="20" spans="2:28" ht="16" hidden="1"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hidden="1"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hidden="1" x14ac:dyDescent="0.2">
      <c r="B22" s="3" t="s">
        <v>88</v>
      </c>
      <c r="C22" s="7">
        <v>1064.7814910184352</v>
      </c>
      <c r="D22" s="7">
        <v>1064.7814910184352</v>
      </c>
      <c r="E22" s="7">
        <v>1866.3831960183352</v>
      </c>
      <c r="F22" s="7">
        <v>940.30666433957128</v>
      </c>
      <c r="G22" s="7">
        <v>940.30666433957128</v>
      </c>
      <c r="H22" s="7">
        <v>2188.2426117688565</v>
      </c>
      <c r="I22" s="7">
        <v>26.440970566530574</v>
      </c>
      <c r="J22" s="7">
        <v>26.440970566530574</v>
      </c>
      <c r="K22" s="7">
        <v>62.157728514048003</v>
      </c>
      <c r="L22" s="7">
        <v>143.8786134348781</v>
      </c>
      <c r="M22" s="7">
        <v>3232</v>
      </c>
      <c r="N22" s="7">
        <v>3231.9999999999995</v>
      </c>
      <c r="O22" s="6">
        <f t="shared" ref="O22:O25" si="9">M22-N22</f>
        <v>0</v>
      </c>
      <c r="P22" s="6">
        <f t="shared" ref="P22:P25" si="10">SUM(F22:L22)</f>
        <v>4327.7742235299875</v>
      </c>
      <c r="Q22" s="5">
        <f t="shared" ref="Q22:Q25" si="11">SUM(C22:E22)/P22</f>
        <v>0.92332593422488585</v>
      </c>
      <c r="R22" s="9">
        <f>SUM(F22:H22)</f>
        <v>4068.8559404479993</v>
      </c>
      <c r="S22" s="9">
        <f>SUM(I22:K22)</f>
        <v>115.03966964710915</v>
      </c>
      <c r="T22" s="9">
        <f>SUM(L22)</f>
        <v>143.8786134348781</v>
      </c>
      <c r="U22" s="9">
        <f>SUM(P22)</f>
        <v>4327.7742235299875</v>
      </c>
      <c r="W22" s="8"/>
      <c r="X22" s="8"/>
      <c r="Y22" s="8"/>
      <c r="Z22" s="8"/>
      <c r="AA22" s="8"/>
      <c r="AB22" s="8"/>
    </row>
    <row r="23" spans="2:28" hidden="1" x14ac:dyDescent="0.2">
      <c r="B23" s="3" t="s">
        <v>89</v>
      </c>
      <c r="C23" s="7">
        <v>1064.7813546087305</v>
      </c>
      <c r="D23" s="7">
        <v>1064.7813546087305</v>
      </c>
      <c r="E23" s="7">
        <v>1866.3829565374576</v>
      </c>
      <c r="F23" s="7">
        <v>905.4923675963903</v>
      </c>
      <c r="G23" s="7">
        <v>905.4923675963903</v>
      </c>
      <c r="H23" s="7">
        <v>2188.2423358358205</v>
      </c>
      <c r="I23" s="7">
        <v>26.440970566530574</v>
      </c>
      <c r="J23" s="7">
        <v>26.440970566530574</v>
      </c>
      <c r="K23" s="7">
        <v>62.157728514048003</v>
      </c>
      <c r="L23" s="7">
        <v>143.8786134348781</v>
      </c>
      <c r="M23" s="7">
        <v>3232</v>
      </c>
      <c r="N23" s="7">
        <v>3231.9999999999995</v>
      </c>
      <c r="O23" s="6">
        <f t="shared" si="9"/>
        <v>0</v>
      </c>
      <c r="P23" s="6">
        <f t="shared" si="10"/>
        <v>4258.1453541105893</v>
      </c>
      <c r="Q23" s="5">
        <f t="shared" si="11"/>
        <v>0.93842396946300644</v>
      </c>
      <c r="R23" s="9">
        <f t="shared" ref="R23:R25" si="12">SUM(F23:H23)</f>
        <v>3999.2270710286011</v>
      </c>
      <c r="S23" s="9">
        <f t="shared" ref="S23:S25" si="13">SUM(I23:K23)</f>
        <v>115.03966964710915</v>
      </c>
      <c r="T23" s="9">
        <f t="shared" ref="T23:T25" si="14">SUM(L23)</f>
        <v>143.8786134348781</v>
      </c>
      <c r="U23" s="9">
        <f t="shared" ref="U23:U25" si="15">SUM(P23)</f>
        <v>4258.1453541105893</v>
      </c>
      <c r="W23" s="8"/>
      <c r="X23" s="8"/>
      <c r="Y23" s="8"/>
      <c r="Z23" s="8"/>
      <c r="AA23" s="8"/>
      <c r="AB23" s="8"/>
    </row>
    <row r="24" spans="2:28" hidden="1" x14ac:dyDescent="0.2">
      <c r="B24" s="3" t="s">
        <v>90</v>
      </c>
      <c r="C24" s="7">
        <v>599.76130345412582</v>
      </c>
      <c r="D24" s="7">
        <v>599.76130345412582</v>
      </c>
      <c r="E24" s="7">
        <v>0</v>
      </c>
      <c r="F24" s="7">
        <v>470.05516618427009</v>
      </c>
      <c r="G24" s="7">
        <v>470.05516618427009</v>
      </c>
      <c r="H24" s="7">
        <v>0</v>
      </c>
      <c r="I24" s="7">
        <v>26.440970566530574</v>
      </c>
      <c r="J24" s="7">
        <v>26.440970566530574</v>
      </c>
      <c r="K24" s="7">
        <v>0</v>
      </c>
      <c r="L24" s="7">
        <v>43.163584030463419</v>
      </c>
      <c r="M24" s="7">
        <v>1720</v>
      </c>
      <c r="N24" s="7">
        <v>969.6</v>
      </c>
      <c r="O24" s="6">
        <f t="shared" si="9"/>
        <v>750.4</v>
      </c>
      <c r="P24" s="6">
        <f t="shared" si="10"/>
        <v>1036.1558575320648</v>
      </c>
      <c r="Q24" s="5">
        <f t="shared" si="11"/>
        <v>1.1576661929656962</v>
      </c>
      <c r="R24" s="9">
        <f t="shared" si="12"/>
        <v>940.11033236854018</v>
      </c>
      <c r="S24" s="9">
        <f t="shared" si="13"/>
        <v>52.881941133061147</v>
      </c>
      <c r="T24" s="9">
        <f t="shared" si="14"/>
        <v>43.163584030463419</v>
      </c>
      <c r="U24" s="9">
        <f t="shared" si="15"/>
        <v>1036.1558575320648</v>
      </c>
      <c r="W24" s="8"/>
      <c r="X24" s="8"/>
      <c r="Y24" s="8"/>
      <c r="Z24" s="8"/>
      <c r="AA24" s="8"/>
      <c r="AB24" s="8"/>
    </row>
    <row r="25" spans="2:28" hidden="1" x14ac:dyDescent="0.2">
      <c r="B25" s="3" t="s">
        <v>91</v>
      </c>
      <c r="C25" s="7">
        <v>599.76130345412582</v>
      </c>
      <c r="D25" s="7">
        <v>599.76130345412582</v>
      </c>
      <c r="E25" s="7">
        <v>0</v>
      </c>
      <c r="F25" s="7">
        <v>469.00583737946613</v>
      </c>
      <c r="G25" s="7">
        <v>469.00583737946613</v>
      </c>
      <c r="H25" s="7">
        <v>0</v>
      </c>
      <c r="I25" s="7">
        <v>26.440970566530574</v>
      </c>
      <c r="J25" s="7">
        <v>26.440970566530574</v>
      </c>
      <c r="K25" s="7">
        <v>0</v>
      </c>
      <c r="L25" s="7">
        <v>43.163584030463419</v>
      </c>
      <c r="M25" s="7">
        <v>1720</v>
      </c>
      <c r="N25" s="7">
        <v>969.6</v>
      </c>
      <c r="O25" s="6">
        <f t="shared" si="9"/>
        <v>750.4</v>
      </c>
      <c r="P25" s="6">
        <f t="shared" si="10"/>
        <v>1034.0571999224569</v>
      </c>
      <c r="Q25" s="5">
        <f t="shared" si="11"/>
        <v>1.1600157196315666</v>
      </c>
      <c r="R25" s="9">
        <f t="shared" si="12"/>
        <v>938.01167475893226</v>
      </c>
      <c r="S25" s="9">
        <f t="shared" si="13"/>
        <v>52.881941133061147</v>
      </c>
      <c r="T25" s="9">
        <f t="shared" si="14"/>
        <v>43.163584030463419</v>
      </c>
      <c r="U25" s="9">
        <f t="shared" si="15"/>
        <v>1034.0571999224569</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5"/>
  <sheetViews>
    <sheetView zoomScale="80" zoomScaleNormal="80" workbookViewId="0">
      <selection activeCell="B1" sqref="B1:B4"/>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v>44568</v>
      </c>
    </row>
    <row r="2" spans="1:28" ht="16" x14ac:dyDescent="0.2">
      <c r="A2" s="24" t="s">
        <v>63</v>
      </c>
      <c r="B2" s="26" t="s">
        <v>115</v>
      </c>
    </row>
    <row r="3" spans="1:28" ht="16" x14ac:dyDescent="0.2">
      <c r="A3" s="24" t="s">
        <v>64</v>
      </c>
      <c r="B3" s="26" t="s">
        <v>116</v>
      </c>
      <c r="D3" s="2"/>
      <c r="E3" s="1" t="s">
        <v>65</v>
      </c>
    </row>
    <row r="4" spans="1:28" ht="16" x14ac:dyDescent="0.2">
      <c r="A4" s="1" t="s">
        <v>66</v>
      </c>
      <c r="B4" s="26" t="s">
        <v>117</v>
      </c>
    </row>
    <row r="6" spans="1:28" hidden="1" x14ac:dyDescent="0.2">
      <c r="C6" s="28" t="s">
        <v>67</v>
      </c>
      <c r="D6" s="29"/>
      <c r="E6" s="30"/>
      <c r="F6" s="28" t="s">
        <v>68</v>
      </c>
      <c r="G6" s="29"/>
      <c r="H6" s="29"/>
      <c r="I6" s="29"/>
      <c r="J6" s="29"/>
      <c r="K6" s="29"/>
      <c r="L6" s="30"/>
      <c r="M6" s="28" t="s">
        <v>69</v>
      </c>
      <c r="N6" s="29"/>
      <c r="O6" s="30"/>
      <c r="R6" s="28" t="s">
        <v>68</v>
      </c>
      <c r="S6" s="29"/>
      <c r="T6" s="29"/>
      <c r="U6" s="30"/>
    </row>
    <row r="7" spans="1:28" ht="16" hidden="1"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hidden="1"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hidden="1" x14ac:dyDescent="0.2">
      <c r="B9" s="3" t="s">
        <v>92</v>
      </c>
      <c r="C9" s="7">
        <v>1095.2187408780624</v>
      </c>
      <c r="D9" s="7">
        <v>1095.2187408780624</v>
      </c>
      <c r="E9" s="7">
        <v>1925.7132110991538</v>
      </c>
      <c r="F9" s="7">
        <v>1023.8825650401139</v>
      </c>
      <c r="G9" s="7">
        <v>1023.8825650401139</v>
      </c>
      <c r="H9" s="7">
        <v>1519.0068593219939</v>
      </c>
      <c r="I9" s="7">
        <v>26.440970566530574</v>
      </c>
      <c r="J9" s="7">
        <v>26.440970566530574</v>
      </c>
      <c r="K9" s="7">
        <v>62.157728514048003</v>
      </c>
      <c r="L9" s="7">
        <v>143.8786134348781</v>
      </c>
      <c r="M9" s="7">
        <v>3232</v>
      </c>
      <c r="N9" s="7">
        <v>3231.9999999999995</v>
      </c>
      <c r="O9" s="6">
        <f t="shared" ref="O9:O17" si="0">M9-N9</f>
        <v>0</v>
      </c>
      <c r="P9" s="6">
        <f t="shared" ref="P9:P14" si="1">SUM(F9:L9)</f>
        <v>3825.6902724842093</v>
      </c>
      <c r="Q9" s="5">
        <f t="shared" ref="Q9:Q17" si="2">SUM(C9:E9)/P9</f>
        <v>1.0759236633608762</v>
      </c>
      <c r="R9" s="9">
        <f>SUM(F9:H9)</f>
        <v>3566.7719894022221</v>
      </c>
      <c r="S9" s="9">
        <f>SUM(I9:K9)</f>
        <v>115.03966964710915</v>
      </c>
      <c r="T9" s="9">
        <f>SUM(L9)</f>
        <v>143.8786134348781</v>
      </c>
      <c r="U9" s="9">
        <f>SUM(P9)</f>
        <v>3825.6902724842093</v>
      </c>
      <c r="W9" s="8"/>
      <c r="X9" s="8"/>
      <c r="Y9" s="8"/>
      <c r="Z9" s="8"/>
      <c r="AA9" s="8"/>
      <c r="AB9" s="8"/>
    </row>
    <row r="10" spans="1:28" hidden="1" x14ac:dyDescent="0.2">
      <c r="B10" s="3" t="s">
        <v>93</v>
      </c>
      <c r="C10" s="7">
        <v>1095.2189636805783</v>
      </c>
      <c r="D10" s="7">
        <v>1095.2189636805783</v>
      </c>
      <c r="E10" s="7">
        <v>1925.7136022512504</v>
      </c>
      <c r="F10" s="7">
        <v>569.04354631660385</v>
      </c>
      <c r="G10" s="7">
        <v>569.04354631660385</v>
      </c>
      <c r="H10" s="7">
        <v>1374.2429267265836</v>
      </c>
      <c r="I10" s="7">
        <v>26.440970566530574</v>
      </c>
      <c r="J10" s="7">
        <v>26.440970566530574</v>
      </c>
      <c r="K10" s="7">
        <v>62.157728514048003</v>
      </c>
      <c r="L10" s="7">
        <v>143.8786134348781</v>
      </c>
      <c r="M10" s="7">
        <v>3232</v>
      </c>
      <c r="N10" s="7">
        <v>3231.9999999999995</v>
      </c>
      <c r="O10" s="6">
        <f t="shared" si="0"/>
        <v>0</v>
      </c>
      <c r="P10" s="6">
        <f t="shared" si="1"/>
        <v>2771.2483024417788</v>
      </c>
      <c r="Q10" s="5">
        <f t="shared" si="2"/>
        <v>1.4853059272911844</v>
      </c>
      <c r="R10" s="9">
        <f t="shared" ref="R10:R17" si="3">SUM(F10:H10)</f>
        <v>2512.3300193597915</v>
      </c>
      <c r="S10" s="9">
        <f t="shared" ref="S10:S17" si="4">SUM(I10:K10)</f>
        <v>115.03966964710915</v>
      </c>
      <c r="T10" s="9">
        <f t="shared" ref="T10:T17" si="5">SUM(L10)</f>
        <v>143.8786134348781</v>
      </c>
      <c r="U10" s="9">
        <f t="shared" ref="U10:U17" si="6">SUM(P10)</f>
        <v>2771.2483024417788</v>
      </c>
      <c r="W10" s="8"/>
      <c r="X10" s="8"/>
      <c r="Y10" s="8"/>
      <c r="Z10" s="8"/>
      <c r="AA10" s="8"/>
      <c r="AB10" s="8"/>
    </row>
    <row r="11" spans="1:28" hidden="1" x14ac:dyDescent="0.2">
      <c r="B11" s="3" t="s">
        <v>94</v>
      </c>
      <c r="C11" s="7">
        <v>617.875905848201</v>
      </c>
      <c r="D11" s="7">
        <v>617.875905848201</v>
      </c>
      <c r="E11" s="7">
        <v>0</v>
      </c>
      <c r="F11" s="7">
        <v>437.76000657384498</v>
      </c>
      <c r="G11" s="7">
        <v>437.76000657384498</v>
      </c>
      <c r="H11" s="7">
        <v>0</v>
      </c>
      <c r="I11" s="7">
        <v>26.440970566530574</v>
      </c>
      <c r="J11" s="7">
        <v>26.440970566530574</v>
      </c>
      <c r="K11" s="7">
        <v>0</v>
      </c>
      <c r="L11" s="7">
        <v>43.163584030463419</v>
      </c>
      <c r="M11" s="7">
        <v>1720</v>
      </c>
      <c r="N11" s="7">
        <v>969.6</v>
      </c>
      <c r="O11" s="6">
        <f t="shared" si="0"/>
        <v>750.4</v>
      </c>
      <c r="P11" s="6">
        <f t="shared" si="1"/>
        <v>971.5655383112146</v>
      </c>
      <c r="Q11" s="5">
        <f t="shared" si="2"/>
        <v>1.2719181187142545</v>
      </c>
      <c r="R11" s="9">
        <f t="shared" si="3"/>
        <v>875.52001314768995</v>
      </c>
      <c r="S11" s="9">
        <f t="shared" si="4"/>
        <v>52.881941133061147</v>
      </c>
      <c r="T11" s="9">
        <f t="shared" si="5"/>
        <v>43.163584030463419</v>
      </c>
      <c r="U11" s="9">
        <f t="shared" si="6"/>
        <v>971.5655383112146</v>
      </c>
      <c r="W11" s="8"/>
      <c r="X11" s="8"/>
      <c r="Y11" s="8"/>
      <c r="Z11" s="8"/>
      <c r="AA11" s="8"/>
      <c r="AB11" s="8"/>
    </row>
    <row r="12" spans="1:28" hidden="1" x14ac:dyDescent="0.2">
      <c r="B12" s="3" t="s">
        <v>95</v>
      </c>
      <c r="C12" s="7">
        <v>613.8955224105714</v>
      </c>
      <c r="D12" s="7">
        <v>613.8955224105714</v>
      </c>
      <c r="E12" s="7">
        <v>0</v>
      </c>
      <c r="F12" s="7">
        <v>434.43276255583396</v>
      </c>
      <c r="G12" s="7">
        <v>434.43276255583396</v>
      </c>
      <c r="H12" s="7">
        <v>0</v>
      </c>
      <c r="I12" s="7">
        <v>26.440970566530574</v>
      </c>
      <c r="J12" s="7">
        <v>26.440970566530574</v>
      </c>
      <c r="K12" s="7">
        <v>0</v>
      </c>
      <c r="L12" s="7">
        <v>21.581792015231748</v>
      </c>
      <c r="M12" s="7">
        <v>1720</v>
      </c>
      <c r="N12" s="7">
        <v>484.8</v>
      </c>
      <c r="O12" s="6">
        <f t="shared" si="0"/>
        <v>1235.2</v>
      </c>
      <c r="P12" s="6">
        <f t="shared" si="1"/>
        <v>943.32925825996085</v>
      </c>
      <c r="Q12" s="5">
        <f t="shared" si="2"/>
        <v>1.3015508997207319</v>
      </c>
      <c r="R12" s="9">
        <f t="shared" si="3"/>
        <v>868.86552511166792</v>
      </c>
      <c r="S12" s="9">
        <f t="shared" si="4"/>
        <v>52.881941133061147</v>
      </c>
      <c r="T12" s="9">
        <f t="shared" si="5"/>
        <v>21.581792015231748</v>
      </c>
      <c r="U12" s="9">
        <f t="shared" si="6"/>
        <v>943.32925825996085</v>
      </c>
      <c r="W12" s="8"/>
      <c r="X12" s="8"/>
      <c r="Y12" s="8"/>
      <c r="Z12" s="8"/>
      <c r="AA12" s="8"/>
      <c r="AB12" s="8"/>
    </row>
    <row r="13" spans="1:28" hidden="1" x14ac:dyDescent="0.2">
      <c r="B13" s="3" t="s">
        <v>96</v>
      </c>
      <c r="C13" s="7">
        <v>623.18439174742446</v>
      </c>
      <c r="D13" s="7">
        <v>623.18439174742446</v>
      </c>
      <c r="E13" s="7">
        <v>0</v>
      </c>
      <c r="F13" s="7">
        <v>442.21010740710506</v>
      </c>
      <c r="G13" s="7">
        <v>442.21010740710506</v>
      </c>
      <c r="H13" s="7">
        <v>0</v>
      </c>
      <c r="I13" s="7">
        <v>26.440970566530574</v>
      </c>
      <c r="J13" s="7">
        <v>26.440970566530574</v>
      </c>
      <c r="K13" s="7">
        <v>0</v>
      </c>
      <c r="L13" s="7">
        <v>71.939306717439081</v>
      </c>
      <c r="M13" s="7">
        <v>1720</v>
      </c>
      <c r="N13" s="7">
        <v>1615.9999999999998</v>
      </c>
      <c r="O13" s="6">
        <f t="shared" si="0"/>
        <v>104.00000000000023</v>
      </c>
      <c r="P13" s="6">
        <f t="shared" si="1"/>
        <v>1009.2414626647104</v>
      </c>
      <c r="Q13" s="5">
        <f t="shared" si="2"/>
        <v>1.2349559838772863</v>
      </c>
      <c r="R13" s="9">
        <f t="shared" si="3"/>
        <v>884.42021481421011</v>
      </c>
      <c r="S13" s="9">
        <f t="shared" si="4"/>
        <v>52.881941133061147</v>
      </c>
      <c r="T13" s="9">
        <f t="shared" si="5"/>
        <v>71.939306717439081</v>
      </c>
      <c r="U13" s="9">
        <f t="shared" si="6"/>
        <v>1009.2414626647104</v>
      </c>
      <c r="W13" s="8"/>
      <c r="X13" s="8"/>
      <c r="Y13" s="8"/>
      <c r="Z13" s="8"/>
      <c r="AA13" s="8"/>
      <c r="AB13" s="8"/>
    </row>
    <row r="14" spans="1:28" hidden="1" x14ac:dyDescent="0.2">
      <c r="B14" s="3" t="s">
        <v>97</v>
      </c>
      <c r="C14" s="7">
        <v>329.33334505991274</v>
      </c>
      <c r="D14" s="7">
        <v>329.33334505991274</v>
      </c>
      <c r="E14" s="7">
        <v>581.12481020081043</v>
      </c>
      <c r="F14" s="7">
        <v>219.09544172151789</v>
      </c>
      <c r="G14" s="7">
        <v>219.09544172151789</v>
      </c>
      <c r="H14" s="7">
        <v>512.27705900145463</v>
      </c>
      <c r="I14" s="7">
        <v>26.440970566530574</v>
      </c>
      <c r="J14" s="7">
        <v>26.440970566530574</v>
      </c>
      <c r="K14" s="7">
        <v>62.157728514048003</v>
      </c>
      <c r="L14" s="7">
        <v>43.163584030463419</v>
      </c>
      <c r="M14" s="7">
        <v>3232</v>
      </c>
      <c r="N14" s="7">
        <v>969.6</v>
      </c>
      <c r="O14" s="6">
        <f t="shared" si="0"/>
        <v>2262.4</v>
      </c>
      <c r="P14" s="6">
        <f t="shared" si="1"/>
        <v>1108.6711961220631</v>
      </c>
      <c r="Q14" s="5">
        <f t="shared" si="2"/>
        <v>1.1182679812168013</v>
      </c>
      <c r="R14" s="9">
        <f t="shared" si="3"/>
        <v>950.4679424444904</v>
      </c>
      <c r="S14" s="9">
        <f t="shared" si="4"/>
        <v>115.03966964710915</v>
      </c>
      <c r="T14" s="9">
        <f t="shared" si="5"/>
        <v>43.163584030463419</v>
      </c>
      <c r="U14" s="9">
        <f t="shared" si="6"/>
        <v>1108.6711961220631</v>
      </c>
      <c r="W14" s="8"/>
      <c r="X14" s="8"/>
      <c r="Y14" s="8"/>
      <c r="Z14" s="8"/>
      <c r="AA14" s="8"/>
      <c r="AB14" s="8"/>
    </row>
    <row r="15" spans="1:28" hidden="1" x14ac:dyDescent="0.2">
      <c r="B15" s="3" t="s">
        <v>98</v>
      </c>
      <c r="C15" s="7">
        <v>617.875905848201</v>
      </c>
      <c r="D15" s="7">
        <v>617.875905848201</v>
      </c>
      <c r="E15" s="7">
        <v>0</v>
      </c>
      <c r="F15" s="7">
        <v>432.98439150693684</v>
      </c>
      <c r="G15" s="7">
        <v>432.98439150693684</v>
      </c>
      <c r="H15" s="7">
        <v>0</v>
      </c>
      <c r="I15" s="7">
        <v>26.440970566530574</v>
      </c>
      <c r="J15" s="7">
        <v>26.440970566530574</v>
      </c>
      <c r="K15" s="7">
        <v>0</v>
      </c>
      <c r="L15" s="7">
        <v>43.163584030463419</v>
      </c>
      <c r="M15" s="7">
        <v>1720</v>
      </c>
      <c r="N15" s="7">
        <v>969.6</v>
      </c>
      <c r="O15" s="6">
        <f t="shared" si="0"/>
        <v>750.4</v>
      </c>
      <c r="P15" s="6">
        <f t="shared" ref="P15:P17" si="7">SUM(F15:L15)</f>
        <v>962.01430817739833</v>
      </c>
      <c r="Q15" s="5">
        <f t="shared" si="2"/>
        <v>1.2845461872990414</v>
      </c>
      <c r="R15" s="9">
        <f t="shared" si="3"/>
        <v>865.96878301387369</v>
      </c>
      <c r="S15" s="9">
        <f t="shared" si="4"/>
        <v>52.881941133061147</v>
      </c>
      <c r="T15" s="9">
        <f t="shared" si="5"/>
        <v>43.163584030463419</v>
      </c>
      <c r="U15" s="9">
        <f t="shared" si="6"/>
        <v>962.01430817739833</v>
      </c>
      <c r="W15" s="8"/>
      <c r="X15" s="8"/>
      <c r="Y15" s="8"/>
      <c r="Z15" s="8"/>
      <c r="AA15" s="8"/>
      <c r="AB15" s="8"/>
    </row>
    <row r="16" spans="1:28" hidden="1" x14ac:dyDescent="0.2">
      <c r="B16" s="3" t="s">
        <v>99</v>
      </c>
      <c r="C16" s="7">
        <v>616.97726097580517</v>
      </c>
      <c r="D16" s="7">
        <v>616.97726097580517</v>
      </c>
      <c r="E16" s="7">
        <v>0</v>
      </c>
      <c r="F16" s="7">
        <v>437.00880911171095</v>
      </c>
      <c r="G16" s="7">
        <v>437.00880911171095</v>
      </c>
      <c r="H16" s="7">
        <v>0</v>
      </c>
      <c r="I16" s="7">
        <v>4.7537505408186149</v>
      </c>
      <c r="J16" s="7">
        <v>4.7537505408186149</v>
      </c>
      <c r="K16" s="7">
        <v>0</v>
      </c>
      <c r="L16" s="7">
        <v>43.163584030463419</v>
      </c>
      <c r="M16" s="7">
        <v>969.6</v>
      </c>
      <c r="N16" s="7">
        <v>969.6</v>
      </c>
      <c r="O16" s="6">
        <f t="shared" si="0"/>
        <v>0</v>
      </c>
      <c r="P16" s="6">
        <f t="shared" si="7"/>
        <v>926.68870333552252</v>
      </c>
      <c r="Q16" s="5">
        <f t="shared" si="2"/>
        <v>1.3315739336306955</v>
      </c>
      <c r="R16" s="9">
        <f t="shared" si="3"/>
        <v>874.01761822342189</v>
      </c>
      <c r="S16" s="9">
        <f t="shared" si="4"/>
        <v>9.5075010816372298</v>
      </c>
      <c r="T16" s="9">
        <f t="shared" si="5"/>
        <v>43.163584030463419</v>
      </c>
      <c r="U16" s="9">
        <f t="shared" si="6"/>
        <v>926.68870333552252</v>
      </c>
      <c r="W16" s="8"/>
      <c r="X16" s="8"/>
      <c r="Y16" s="8"/>
      <c r="Z16" s="8"/>
      <c r="AA16" s="8"/>
      <c r="AB16" s="8"/>
    </row>
    <row r="17" spans="2:28" hidden="1" x14ac:dyDescent="0.2">
      <c r="B17" s="3" t="s">
        <v>100</v>
      </c>
      <c r="C17" s="7">
        <v>612.76268143552556</v>
      </c>
      <c r="D17" s="7">
        <v>612.76268143552556</v>
      </c>
      <c r="E17" s="7">
        <v>0</v>
      </c>
      <c r="F17" s="7">
        <v>433.48726369643623</v>
      </c>
      <c r="G17" s="7">
        <v>433.48726369643623</v>
      </c>
      <c r="H17" s="7">
        <v>0</v>
      </c>
      <c r="I17" s="7">
        <v>26.440970566530574</v>
      </c>
      <c r="J17" s="7">
        <v>26.440970566530574</v>
      </c>
      <c r="K17" s="7">
        <v>0</v>
      </c>
      <c r="L17" s="7">
        <v>10.415731117415747</v>
      </c>
      <c r="M17" s="7">
        <v>1720</v>
      </c>
      <c r="N17" s="7">
        <v>969.6</v>
      </c>
      <c r="O17" s="6">
        <f t="shared" si="0"/>
        <v>750.4</v>
      </c>
      <c r="P17" s="6">
        <f t="shared" si="7"/>
        <v>930.27219964334938</v>
      </c>
      <c r="Q17" s="5">
        <f t="shared" si="2"/>
        <v>1.3173836252882725</v>
      </c>
      <c r="R17" s="9">
        <f t="shared" si="3"/>
        <v>866.97452739287246</v>
      </c>
      <c r="S17" s="9">
        <f t="shared" si="4"/>
        <v>52.881941133061147</v>
      </c>
      <c r="T17" s="9">
        <f t="shared" si="5"/>
        <v>10.415731117415747</v>
      </c>
      <c r="U17" s="9">
        <f t="shared" si="6"/>
        <v>930.27219964334938</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x14ac:dyDescent="0.2">
      <c r="B22" s="3" t="s">
        <v>101</v>
      </c>
      <c r="C22" s="7">
        <v>1080</v>
      </c>
      <c r="D22" s="7">
        <v>1080</v>
      </c>
      <c r="E22" s="7">
        <v>1895.1408000000001</v>
      </c>
      <c r="F22" s="7">
        <v>976.85773867046555</v>
      </c>
      <c r="G22" s="7">
        <v>976.85773867046555</v>
      </c>
      <c r="H22" s="7">
        <v>2217.5584711650858</v>
      </c>
      <c r="I22" s="7">
        <v>34.456243559453632</v>
      </c>
      <c r="J22" s="7">
        <v>34.456243559453632</v>
      </c>
      <c r="K22" s="7">
        <v>57.635453090632708</v>
      </c>
      <c r="L22" s="7">
        <v>146.39454027898125</v>
      </c>
      <c r="M22" s="7">
        <v>3232</v>
      </c>
      <c r="N22" s="7">
        <v>3232</v>
      </c>
      <c r="O22" s="6">
        <f t="shared" ref="O22:O25" si="8">M22-N22</f>
        <v>0</v>
      </c>
      <c r="P22" s="6">
        <f t="shared" ref="P22:P25" si="9">SUM(F22:L22)</f>
        <v>4444.2164289945385</v>
      </c>
      <c r="Q22" s="5">
        <f t="shared" ref="Q22:Q25" si="10">SUM(C22:E22)/P22</f>
        <v>0.91245349203603865</v>
      </c>
      <c r="R22" s="9">
        <f>SUM(F22:H22)</f>
        <v>4171.2739485060174</v>
      </c>
      <c r="S22" s="9">
        <f>SUM(I22:K22)</f>
        <v>126.54794020953997</v>
      </c>
      <c r="T22" s="9">
        <f>SUM(L22)</f>
        <v>146.39454027898125</v>
      </c>
      <c r="U22" s="9">
        <f>SUM(P22)</f>
        <v>4444.2164289945385</v>
      </c>
      <c r="W22" s="8"/>
      <c r="X22" s="8"/>
      <c r="Y22" s="8"/>
      <c r="Z22" s="8"/>
      <c r="AA22" s="8"/>
      <c r="AB22" s="8"/>
    </row>
    <row r="23" spans="2:28" x14ac:dyDescent="0.2">
      <c r="B23" s="3" t="s">
        <v>102</v>
      </c>
      <c r="C23" s="7">
        <v>1080</v>
      </c>
      <c r="D23" s="7">
        <v>1080</v>
      </c>
      <c r="E23" s="7">
        <v>1895.1408000000001</v>
      </c>
      <c r="F23" s="7">
        <v>799.46973309481018</v>
      </c>
      <c r="G23" s="7">
        <v>799.46973309481018</v>
      </c>
      <c r="H23" s="7">
        <v>2217.5584711650858</v>
      </c>
      <c r="I23" s="7">
        <v>34.456243559453632</v>
      </c>
      <c r="J23" s="7">
        <v>34.456243559453632</v>
      </c>
      <c r="K23" s="7">
        <v>57.635453090632708</v>
      </c>
      <c r="L23" s="7">
        <v>146.39454027898125</v>
      </c>
      <c r="M23" s="7">
        <v>3232</v>
      </c>
      <c r="N23" s="7">
        <v>3232</v>
      </c>
      <c r="O23" s="6">
        <f t="shared" si="8"/>
        <v>0</v>
      </c>
      <c r="P23" s="6">
        <f t="shared" si="9"/>
        <v>4089.4404178432274</v>
      </c>
      <c r="Q23" s="5">
        <f t="shared" si="10"/>
        <v>0.99161263783338927</v>
      </c>
      <c r="R23" s="9">
        <f t="shared" ref="R23:R25" si="11">SUM(F23:H23)</f>
        <v>3816.4979373547062</v>
      </c>
      <c r="S23" s="9">
        <f t="shared" ref="S23:S25" si="12">SUM(I23:K23)</f>
        <v>126.54794020953997</v>
      </c>
      <c r="T23" s="9">
        <f t="shared" ref="T23:T25" si="13">SUM(L23)</f>
        <v>146.39454027898125</v>
      </c>
      <c r="U23" s="9">
        <f t="shared" ref="U23:U25" si="14">SUM(P23)</f>
        <v>4089.4404178432274</v>
      </c>
      <c r="W23" s="8"/>
      <c r="X23" s="8"/>
      <c r="Y23" s="8"/>
      <c r="Z23" s="8"/>
      <c r="AA23" s="8"/>
      <c r="AB23" s="8"/>
    </row>
    <row r="24" spans="2:28" x14ac:dyDescent="0.2">
      <c r="B24" s="3" t="s">
        <v>103</v>
      </c>
      <c r="C24" s="7">
        <v>607.51243564289905</v>
      </c>
      <c r="D24" s="7">
        <v>607.51243564289905</v>
      </c>
      <c r="E24" s="7">
        <v>0</v>
      </c>
      <c r="F24" s="7">
        <v>470.9084561771399</v>
      </c>
      <c r="G24" s="7">
        <v>470.9084561771399</v>
      </c>
      <c r="H24" s="7">
        <v>0</v>
      </c>
      <c r="I24" s="7">
        <v>34.456243559453632</v>
      </c>
      <c r="J24" s="7">
        <v>34.456243559453632</v>
      </c>
      <c r="K24" s="7">
        <v>0</v>
      </c>
      <c r="L24" s="7">
        <v>52.690969164619219</v>
      </c>
      <c r="M24" s="7">
        <v>1720.0000000000005</v>
      </c>
      <c r="N24" s="7">
        <v>969.6</v>
      </c>
      <c r="O24" s="6">
        <f t="shared" si="8"/>
        <v>750.40000000000043</v>
      </c>
      <c r="P24" s="6">
        <f t="shared" si="9"/>
        <v>1063.4203686378062</v>
      </c>
      <c r="Q24" s="5">
        <f t="shared" si="10"/>
        <v>1.1425630983937147</v>
      </c>
      <c r="R24" s="9">
        <f t="shared" si="11"/>
        <v>941.81691235427979</v>
      </c>
      <c r="S24" s="9">
        <f t="shared" si="12"/>
        <v>68.912487118907265</v>
      </c>
      <c r="T24" s="9">
        <f t="shared" si="13"/>
        <v>52.690969164619219</v>
      </c>
      <c r="U24" s="9">
        <f t="shared" si="14"/>
        <v>1063.4203686378062</v>
      </c>
      <c r="W24" s="8"/>
      <c r="X24" s="8"/>
      <c r="Y24" s="8"/>
      <c r="Z24" s="8"/>
      <c r="AA24" s="8"/>
      <c r="AB24" s="8"/>
    </row>
    <row r="25" spans="2:28" x14ac:dyDescent="0.2">
      <c r="B25" s="3" t="s">
        <v>104</v>
      </c>
      <c r="C25" s="7">
        <v>607.51243564289905</v>
      </c>
      <c r="D25" s="7">
        <v>607.51243564289905</v>
      </c>
      <c r="E25" s="7">
        <v>0</v>
      </c>
      <c r="F25" s="7">
        <v>444.25326054447163</v>
      </c>
      <c r="G25" s="7">
        <v>444.25326054447163</v>
      </c>
      <c r="H25" s="7">
        <v>0</v>
      </c>
      <c r="I25" s="7">
        <v>34.456243559453632</v>
      </c>
      <c r="J25" s="7">
        <v>34.456243559453632</v>
      </c>
      <c r="K25" s="7">
        <v>0</v>
      </c>
      <c r="L25" s="7">
        <v>52.690969164619219</v>
      </c>
      <c r="M25" s="7">
        <v>1720.0000000000005</v>
      </c>
      <c r="N25" s="7">
        <v>969.6</v>
      </c>
      <c r="O25" s="6">
        <f t="shared" si="8"/>
        <v>750.40000000000043</v>
      </c>
      <c r="P25" s="6">
        <f t="shared" si="9"/>
        <v>1010.1099773724696</v>
      </c>
      <c r="Q25" s="5">
        <f t="shared" si="10"/>
        <v>1.2028639440295004</v>
      </c>
      <c r="R25" s="9">
        <f t="shared" si="11"/>
        <v>888.50652108894326</v>
      </c>
      <c r="S25" s="9">
        <f t="shared" si="12"/>
        <v>68.912487118907265</v>
      </c>
      <c r="T25" s="9">
        <f t="shared" si="13"/>
        <v>52.690969164619219</v>
      </c>
      <c r="U25" s="9">
        <f t="shared" si="14"/>
        <v>1010.1099773724696</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5"/>
  <sheetViews>
    <sheetView zoomScale="80" zoomScaleNormal="80" workbookViewId="0">
      <selection activeCell="D13" sqref="D13:N13"/>
    </sheetView>
  </sheetViews>
  <sheetFormatPr baseColWidth="10" defaultColWidth="9" defaultRowHeight="15" x14ac:dyDescent="0.2"/>
  <cols>
    <col min="1" max="1" width="9" style="1"/>
    <col min="2" max="2" width="12.6640625" style="1" bestFit="1" customWidth="1"/>
    <col min="3" max="7" width="9" style="1"/>
    <col min="8" max="8" width="9" style="1" customWidth="1"/>
    <col min="9" max="16" width="9" style="1"/>
    <col min="17" max="21" width="9" style="1" customWidth="1"/>
    <col min="22" max="16384" width="9" style="1"/>
  </cols>
  <sheetData>
    <row r="1" spans="1:28" ht="16" x14ac:dyDescent="0.2">
      <c r="A1" s="24" t="s">
        <v>62</v>
      </c>
      <c r="B1" s="25">
        <v>44558</v>
      </c>
    </row>
    <row r="2" spans="1:28" ht="16" x14ac:dyDescent="0.2">
      <c r="A2" s="24" t="s">
        <v>63</v>
      </c>
      <c r="B2" s="26" t="s">
        <v>105</v>
      </c>
    </row>
    <row r="3" spans="1:28" ht="16" x14ac:dyDescent="0.2">
      <c r="A3" s="24" t="s">
        <v>64</v>
      </c>
      <c r="B3" s="26" t="s">
        <v>106</v>
      </c>
      <c r="D3" s="2"/>
      <c r="E3" s="1" t="s">
        <v>65</v>
      </c>
    </row>
    <row r="4" spans="1:28" ht="16" x14ac:dyDescent="0.2">
      <c r="A4" s="1" t="s">
        <v>66</v>
      </c>
      <c r="B4" s="26" t="s">
        <v>107</v>
      </c>
    </row>
    <row r="6" spans="1:28" x14ac:dyDescent="0.2">
      <c r="C6" s="27" t="s">
        <v>67</v>
      </c>
      <c r="D6" s="27"/>
      <c r="E6" s="27"/>
      <c r="F6" s="28" t="s">
        <v>68</v>
      </c>
      <c r="G6" s="29"/>
      <c r="H6" s="29"/>
      <c r="I6" s="29"/>
      <c r="J6" s="29"/>
      <c r="K6" s="29"/>
      <c r="L6" s="30"/>
      <c r="M6" s="27" t="s">
        <v>69</v>
      </c>
      <c r="N6" s="27"/>
      <c r="O6" s="27"/>
      <c r="R6" s="27" t="s">
        <v>68</v>
      </c>
      <c r="S6" s="27"/>
      <c r="T6" s="27"/>
      <c r="U6" s="27"/>
    </row>
    <row r="7" spans="1:28" ht="16"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x14ac:dyDescent="0.2">
      <c r="B9" s="3" t="s">
        <v>79</v>
      </c>
      <c r="C9" s="7">
        <v>1097.6355632668244</v>
      </c>
      <c r="D9" s="7">
        <v>1097.6355632668244</v>
      </c>
      <c r="E9" s="7">
        <v>1926.2255830334745</v>
      </c>
      <c r="F9" s="7">
        <v>1026.1419647037083</v>
      </c>
      <c r="G9" s="7">
        <v>1026.1419647037083</v>
      </c>
      <c r="H9" s="7">
        <v>1519.4309652204909</v>
      </c>
      <c r="I9" s="7">
        <v>35.106740105687479</v>
      </c>
      <c r="J9" s="7">
        <v>35.106740105687479</v>
      </c>
      <c r="K9" s="7">
        <v>57.135932863390472</v>
      </c>
      <c r="L9" s="7">
        <v>152.21944045629397</v>
      </c>
      <c r="M9" s="7">
        <v>3232</v>
      </c>
      <c r="N9" s="7">
        <v>3231.9999999999995</v>
      </c>
      <c r="O9" s="6">
        <f t="shared" ref="O9:O14" si="0">M9-N9</f>
        <v>0</v>
      </c>
      <c r="P9" s="6">
        <f t="shared" ref="P9:P14" si="1">SUM(F9:L9)</f>
        <v>3851.2837481589668</v>
      </c>
      <c r="Q9" s="5">
        <f t="shared" ref="Q9:Q14" si="2">SUM(C9:E9)/P9</f>
        <v>1.0701617899583034</v>
      </c>
      <c r="R9" s="9">
        <f>SUM(F9:H9)</f>
        <v>3571.7148946279076</v>
      </c>
      <c r="S9" s="9">
        <f>SUM(I9:K9)</f>
        <v>127.34941307476544</v>
      </c>
      <c r="T9" s="9">
        <f>SUM(L9)</f>
        <v>152.21944045629397</v>
      </c>
      <c r="U9" s="9">
        <f>SUM(P9)</f>
        <v>3851.2837481589668</v>
      </c>
      <c r="W9" s="8"/>
      <c r="X9" s="8"/>
      <c r="Y9" s="8"/>
      <c r="Z9" s="8"/>
      <c r="AA9" s="8"/>
      <c r="AB9" s="8"/>
    </row>
    <row r="10" spans="1:28" x14ac:dyDescent="0.2">
      <c r="B10" s="3" t="s">
        <v>80</v>
      </c>
      <c r="C10" s="7">
        <v>1097.6357989854871</v>
      </c>
      <c r="D10" s="7">
        <v>1097.6357989854871</v>
      </c>
      <c r="E10" s="7">
        <v>1926.225996861159</v>
      </c>
      <c r="F10" s="7">
        <v>571.1399645807918</v>
      </c>
      <c r="G10" s="7">
        <v>571.1399645807918</v>
      </c>
      <c r="H10" s="7">
        <v>1374.6227942063235</v>
      </c>
      <c r="I10" s="7">
        <v>35.106740105687479</v>
      </c>
      <c r="J10" s="7">
        <v>35.106740105687479</v>
      </c>
      <c r="K10" s="7">
        <v>57.135932863390472</v>
      </c>
      <c r="L10" s="7">
        <v>152.21944045629397</v>
      </c>
      <c r="M10" s="7">
        <v>3232</v>
      </c>
      <c r="N10" s="7">
        <v>3231.9999999999995</v>
      </c>
      <c r="O10" s="6">
        <f t="shared" si="0"/>
        <v>0</v>
      </c>
      <c r="P10" s="6">
        <f t="shared" si="1"/>
        <v>2796.4715768989663</v>
      </c>
      <c r="Q10" s="5">
        <f t="shared" si="2"/>
        <v>1.4738206634671041</v>
      </c>
      <c r="R10" s="9">
        <f t="shared" ref="R10:R14" si="3">SUM(F10:H10)</f>
        <v>2516.9027233679071</v>
      </c>
      <c r="S10" s="9">
        <f t="shared" ref="S10:S14" si="4">SUM(I10:K10)</f>
        <v>127.34941307476544</v>
      </c>
      <c r="T10" s="9">
        <f t="shared" ref="T10:T14" si="5">SUM(L10)</f>
        <v>152.21944045629397</v>
      </c>
      <c r="U10" s="9">
        <f t="shared" ref="U10:U14" si="6">SUM(P10)</f>
        <v>2796.4715768989663</v>
      </c>
      <c r="W10" s="8"/>
      <c r="X10" s="8"/>
      <c r="Y10" s="8"/>
      <c r="Z10" s="8"/>
      <c r="AA10" s="8"/>
      <c r="AB10" s="8"/>
    </row>
    <row r="11" spans="1:28" x14ac:dyDescent="0.2">
      <c r="B11" s="3" t="s">
        <v>81</v>
      </c>
      <c r="C11" s="7">
        <v>619.93554170760024</v>
      </c>
      <c r="D11" s="7">
        <v>619.93554170760024</v>
      </c>
      <c r="E11" s="7">
        <v>0</v>
      </c>
      <c r="F11" s="7">
        <v>439.48468979355829</v>
      </c>
      <c r="G11" s="7">
        <v>439.48468979355829</v>
      </c>
      <c r="H11" s="7">
        <v>0</v>
      </c>
      <c r="I11" s="7">
        <v>35.106740105687479</v>
      </c>
      <c r="J11" s="7">
        <v>35.106740105687479</v>
      </c>
      <c r="K11" s="7">
        <v>0</v>
      </c>
      <c r="L11" s="7">
        <v>45.66583213688817</v>
      </c>
      <c r="M11" s="7">
        <v>1720</v>
      </c>
      <c r="N11" s="7">
        <v>969.6</v>
      </c>
      <c r="O11" s="6">
        <f t="shared" si="0"/>
        <v>750.4</v>
      </c>
      <c r="P11" s="6">
        <f t="shared" si="1"/>
        <v>994.84869193537963</v>
      </c>
      <c r="Q11" s="5">
        <f t="shared" si="2"/>
        <v>1.2462911128758223</v>
      </c>
      <c r="R11" s="9">
        <f t="shared" si="3"/>
        <v>878.96937958711658</v>
      </c>
      <c r="S11" s="9">
        <f t="shared" si="4"/>
        <v>70.213480211374957</v>
      </c>
      <c r="T11" s="9">
        <f t="shared" si="5"/>
        <v>45.66583213688817</v>
      </c>
      <c r="U11" s="9">
        <f t="shared" si="6"/>
        <v>994.84869193537963</v>
      </c>
      <c r="W11" s="8"/>
      <c r="X11" s="8"/>
      <c r="Y11" s="8"/>
      <c r="Z11" s="8"/>
      <c r="AA11" s="8"/>
      <c r="AB11" s="8"/>
    </row>
    <row r="12" spans="1:28" x14ac:dyDescent="0.2">
      <c r="B12" s="3" t="s">
        <v>82</v>
      </c>
      <c r="C12" s="7">
        <v>615.72445715235472</v>
      </c>
      <c r="D12" s="7">
        <v>615.72445715235472</v>
      </c>
      <c r="E12" s="7">
        <v>0</v>
      </c>
      <c r="F12" s="7">
        <v>435.96060515983817</v>
      </c>
      <c r="G12" s="7">
        <v>435.96060515983817</v>
      </c>
      <c r="H12" s="7">
        <v>0</v>
      </c>
      <c r="I12" s="7">
        <v>35.106740105687479</v>
      </c>
      <c r="J12" s="7">
        <v>35.106740105687479</v>
      </c>
      <c r="K12" s="7">
        <v>0</v>
      </c>
      <c r="L12" s="7">
        <v>22.832916068444124</v>
      </c>
      <c r="M12" s="7">
        <v>1720</v>
      </c>
      <c r="N12" s="7">
        <v>484.8</v>
      </c>
      <c r="O12" s="6">
        <f t="shared" si="0"/>
        <v>1235.2</v>
      </c>
      <c r="P12" s="6">
        <f t="shared" si="1"/>
        <v>964.9676065994953</v>
      </c>
      <c r="Q12" s="5">
        <f t="shared" si="2"/>
        <v>1.2761557029300525</v>
      </c>
      <c r="R12" s="9">
        <f t="shared" si="3"/>
        <v>871.92121031967633</v>
      </c>
      <c r="S12" s="9">
        <f t="shared" si="4"/>
        <v>70.213480211374957</v>
      </c>
      <c r="T12" s="9">
        <f t="shared" si="5"/>
        <v>22.832916068444124</v>
      </c>
      <c r="U12" s="9">
        <f t="shared" si="6"/>
        <v>964.9676065994953</v>
      </c>
      <c r="W12" s="8"/>
      <c r="X12" s="8"/>
      <c r="Y12" s="8"/>
      <c r="Z12" s="8"/>
      <c r="AA12" s="8"/>
      <c r="AB12" s="8"/>
    </row>
    <row r="13" spans="1:28" x14ac:dyDescent="0.2">
      <c r="B13" s="3" t="s">
        <v>83</v>
      </c>
      <c r="C13" s="7">
        <v>625.55172364042062</v>
      </c>
      <c r="D13" s="7">
        <v>625.55172364042062</v>
      </c>
      <c r="E13" s="7">
        <v>0</v>
      </c>
      <c r="F13" s="7">
        <v>444.19883686387146</v>
      </c>
      <c r="G13" s="7">
        <v>444.19883686387146</v>
      </c>
      <c r="H13" s="7">
        <v>0</v>
      </c>
      <c r="I13" s="7">
        <v>35.106740105687479</v>
      </c>
      <c r="J13" s="7">
        <v>35.106740105687479</v>
      </c>
      <c r="K13" s="7">
        <v>0</v>
      </c>
      <c r="L13" s="7">
        <v>76.109720228146983</v>
      </c>
      <c r="M13" s="7">
        <v>1720</v>
      </c>
      <c r="N13" s="7">
        <v>1615.9999999999998</v>
      </c>
      <c r="O13" s="6">
        <f t="shared" si="0"/>
        <v>104.00000000000023</v>
      </c>
      <c r="P13" s="6">
        <f t="shared" si="1"/>
        <v>1034.7208741672648</v>
      </c>
      <c r="Q13" s="5">
        <f t="shared" si="2"/>
        <v>1.2091216853895206</v>
      </c>
      <c r="R13" s="9">
        <f t="shared" si="3"/>
        <v>888.39767372774293</v>
      </c>
      <c r="S13" s="9">
        <f t="shared" si="4"/>
        <v>70.213480211374957</v>
      </c>
      <c r="T13" s="9">
        <f t="shared" si="5"/>
        <v>76.109720228146983</v>
      </c>
      <c r="U13" s="9">
        <f t="shared" si="6"/>
        <v>1034.7208741672648</v>
      </c>
      <c r="W13" s="8"/>
      <c r="X13" s="8"/>
      <c r="Y13" s="8"/>
      <c r="Z13" s="8"/>
      <c r="AA13" s="8"/>
      <c r="AB13" s="8"/>
    </row>
    <row r="14" spans="1:28" x14ac:dyDescent="0.2">
      <c r="B14" s="3" t="s">
        <v>84</v>
      </c>
      <c r="C14" s="7">
        <v>331.17759847519011</v>
      </c>
      <c r="D14" s="7">
        <v>331.17759847519011</v>
      </c>
      <c r="E14" s="7">
        <v>580.63198004528124</v>
      </c>
      <c r="F14" s="7">
        <v>220.37847878563431</v>
      </c>
      <c r="G14" s="7">
        <v>220.37847878563431</v>
      </c>
      <c r="H14" s="7">
        <v>471.60111967764152</v>
      </c>
      <c r="I14" s="7">
        <v>35.106740105687479</v>
      </c>
      <c r="J14" s="7">
        <v>35.106740105687479</v>
      </c>
      <c r="K14" s="7">
        <v>57.135932863390472</v>
      </c>
      <c r="L14" s="7">
        <v>45.66583213688817</v>
      </c>
      <c r="M14" s="7">
        <v>3232</v>
      </c>
      <c r="N14" s="7">
        <v>969.6</v>
      </c>
      <c r="O14" s="6">
        <f t="shared" si="0"/>
        <v>2262.4</v>
      </c>
      <c r="P14" s="6">
        <f t="shared" si="1"/>
        <v>1085.3733224605637</v>
      </c>
      <c r="Q14" s="5">
        <f t="shared" si="2"/>
        <v>1.1452162599480369</v>
      </c>
      <c r="R14" s="9">
        <f t="shared" si="3"/>
        <v>912.35807724891015</v>
      </c>
      <c r="S14" s="9">
        <f t="shared" si="4"/>
        <v>127.34941307476544</v>
      </c>
      <c r="T14" s="9">
        <f t="shared" si="5"/>
        <v>45.66583213688817</v>
      </c>
      <c r="U14" s="9">
        <f t="shared" si="6"/>
        <v>1085.3733224605637</v>
      </c>
      <c r="W14" s="8"/>
      <c r="X14" s="8"/>
      <c r="Y14" s="8"/>
      <c r="Z14" s="8"/>
      <c r="AA14" s="8"/>
      <c r="AB14" s="8"/>
    </row>
    <row r="15" spans="1:28" x14ac:dyDescent="0.2">
      <c r="B15" s="3" t="s">
        <v>85</v>
      </c>
      <c r="C15" s="7">
        <v>619.93554170760024</v>
      </c>
      <c r="D15" s="7">
        <v>619.93554170760024</v>
      </c>
      <c r="E15" s="7">
        <v>0</v>
      </c>
      <c r="F15" s="7">
        <v>434.67157780255747</v>
      </c>
      <c r="G15" s="7">
        <v>434.67157780255747</v>
      </c>
      <c r="H15" s="7">
        <v>0</v>
      </c>
      <c r="I15" s="7">
        <v>35.106740105687479</v>
      </c>
      <c r="J15" s="7">
        <v>35.106740105687479</v>
      </c>
      <c r="K15" s="7">
        <v>0</v>
      </c>
      <c r="L15" s="7">
        <v>45.66583213688817</v>
      </c>
      <c r="M15" s="7">
        <v>1720</v>
      </c>
      <c r="N15" s="7">
        <v>969.6</v>
      </c>
      <c r="O15" s="6">
        <f t="shared" ref="O15:O17" si="7">M15-N15</f>
        <v>750.4</v>
      </c>
      <c r="P15" s="6">
        <f t="shared" ref="P15:P17" si="8">SUM(F15:L15)</f>
        <v>985.22246795337799</v>
      </c>
      <c r="Q15" s="5">
        <f t="shared" ref="Q15:Q17" si="9">SUM(C15:E15)/P15</f>
        <v>1.2584681366339616</v>
      </c>
      <c r="R15" s="9">
        <f t="shared" ref="R15:R17" si="10">SUM(F15:H15)</f>
        <v>869.34315560511493</v>
      </c>
      <c r="S15" s="9">
        <f t="shared" ref="S15:S17" si="11">SUM(I15:K15)</f>
        <v>70.213480211374957</v>
      </c>
      <c r="T15" s="9">
        <f t="shared" ref="T15:T17" si="12">SUM(L15)</f>
        <v>45.66583213688817</v>
      </c>
      <c r="U15" s="9">
        <f t="shared" ref="U15:U17" si="13">SUM(P15)</f>
        <v>985.22246795337799</v>
      </c>
      <c r="W15" s="8"/>
      <c r="X15" s="8"/>
      <c r="Y15" s="8"/>
      <c r="Z15" s="8"/>
      <c r="AA15" s="8"/>
      <c r="AB15" s="8"/>
    </row>
    <row r="16" spans="1:28" x14ac:dyDescent="0.2">
      <c r="B16" s="3" t="s">
        <v>86</v>
      </c>
      <c r="C16" s="7">
        <v>617.72607948948803</v>
      </c>
      <c r="D16" s="7">
        <v>617.72607948948803</v>
      </c>
      <c r="E16" s="7">
        <v>0</v>
      </c>
      <c r="F16" s="7">
        <v>437.63528459426004</v>
      </c>
      <c r="G16" s="7">
        <v>437.63528459426004</v>
      </c>
      <c r="H16" s="7">
        <v>0</v>
      </c>
      <c r="I16" s="7">
        <v>6.3117457940458861</v>
      </c>
      <c r="J16" s="7">
        <v>6.3117457940458861</v>
      </c>
      <c r="K16" s="7">
        <v>0</v>
      </c>
      <c r="L16" s="7">
        <v>45.66583213688817</v>
      </c>
      <c r="M16" s="7">
        <v>969.6</v>
      </c>
      <c r="N16" s="7">
        <v>969.6</v>
      </c>
      <c r="O16" s="6">
        <f t="shared" si="7"/>
        <v>0</v>
      </c>
      <c r="P16" s="6">
        <f t="shared" si="8"/>
        <v>933.55989291350011</v>
      </c>
      <c r="Q16" s="5">
        <f t="shared" si="9"/>
        <v>1.3233775019225769</v>
      </c>
      <c r="R16" s="9">
        <f t="shared" si="10"/>
        <v>875.27056918852008</v>
      </c>
      <c r="S16" s="9">
        <f t="shared" si="11"/>
        <v>12.623491588091772</v>
      </c>
      <c r="T16" s="9">
        <f t="shared" si="12"/>
        <v>45.66583213688817</v>
      </c>
      <c r="U16" s="9">
        <f t="shared" si="13"/>
        <v>933.55989291350011</v>
      </c>
      <c r="W16" s="8"/>
      <c r="X16" s="8"/>
      <c r="Y16" s="8"/>
      <c r="Z16" s="8"/>
      <c r="AA16" s="8"/>
      <c r="AB16" s="8"/>
    </row>
    <row r="17" spans="2:28" x14ac:dyDescent="0.2">
      <c r="B17" s="3" t="s">
        <v>87</v>
      </c>
      <c r="C17" s="7">
        <v>614.5258971437313</v>
      </c>
      <c r="D17" s="7">
        <v>614.5258971437313</v>
      </c>
      <c r="E17" s="7">
        <v>0</v>
      </c>
      <c r="F17" s="7">
        <v>434.95918179094554</v>
      </c>
      <c r="G17" s="7">
        <v>434.95918179094554</v>
      </c>
      <c r="H17" s="7">
        <v>0</v>
      </c>
      <c r="I17" s="7">
        <v>35.106740105687479</v>
      </c>
      <c r="J17" s="7">
        <v>35.106740105687479</v>
      </c>
      <c r="K17" s="7">
        <v>0</v>
      </c>
      <c r="L17" s="7">
        <v>11.019544356075183</v>
      </c>
      <c r="M17" s="7">
        <v>1720</v>
      </c>
      <c r="N17" s="7">
        <v>969.6</v>
      </c>
      <c r="O17" s="6">
        <f t="shared" si="7"/>
        <v>750.4</v>
      </c>
      <c r="P17" s="6">
        <f t="shared" si="8"/>
        <v>951.15138814934107</v>
      </c>
      <c r="Q17" s="5">
        <f t="shared" si="9"/>
        <v>1.2921726337158941</v>
      </c>
      <c r="R17" s="9">
        <f t="shared" si="10"/>
        <v>869.91836358189107</v>
      </c>
      <c r="S17" s="9">
        <f t="shared" si="11"/>
        <v>70.213480211374957</v>
      </c>
      <c r="T17" s="9">
        <f t="shared" si="12"/>
        <v>11.019544356075183</v>
      </c>
      <c r="U17" s="9">
        <f t="shared" si="13"/>
        <v>951.15138814934107</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hidden="1" x14ac:dyDescent="0.2">
      <c r="C19" s="28" t="s">
        <v>67</v>
      </c>
      <c r="D19" s="29"/>
      <c r="E19" s="30"/>
      <c r="F19" s="28" t="s">
        <v>68</v>
      </c>
      <c r="G19" s="29"/>
      <c r="H19" s="29"/>
      <c r="I19" s="29"/>
      <c r="J19" s="29"/>
      <c r="K19" s="29"/>
      <c r="L19" s="30"/>
      <c r="M19" s="28" t="s">
        <v>69</v>
      </c>
      <c r="N19" s="29"/>
      <c r="O19" s="30"/>
      <c r="R19" s="28" t="s">
        <v>68</v>
      </c>
      <c r="S19" s="29"/>
      <c r="T19" s="29"/>
      <c r="U19" s="30"/>
      <c r="W19" s="8"/>
      <c r="X19" s="8"/>
      <c r="Y19" s="8"/>
      <c r="Z19" s="8"/>
      <c r="AA19" s="8"/>
      <c r="AB19" s="8"/>
    </row>
    <row r="20" spans="2:28" ht="16" hidden="1"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hidden="1"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hidden="1" x14ac:dyDescent="0.2">
      <c r="B22" s="3" t="s">
        <v>88</v>
      </c>
      <c r="C22" s="7">
        <v>1064.7814910184352</v>
      </c>
      <c r="D22" s="7">
        <v>1064.7814910184352</v>
      </c>
      <c r="E22" s="7">
        <v>1866.3831960183352</v>
      </c>
      <c r="F22" s="7">
        <v>940.30666433957128</v>
      </c>
      <c r="G22" s="7">
        <v>940.30666433957128</v>
      </c>
      <c r="H22" s="7">
        <v>2188.2426117688565</v>
      </c>
      <c r="I22" s="7">
        <v>26.440970566530574</v>
      </c>
      <c r="J22" s="7">
        <v>26.440970566530574</v>
      </c>
      <c r="K22" s="7">
        <v>62.157728514048003</v>
      </c>
      <c r="L22" s="7">
        <v>143.8786134348781</v>
      </c>
      <c r="M22" s="7">
        <v>3232</v>
      </c>
      <c r="N22" s="7">
        <v>3231.9999999999995</v>
      </c>
      <c r="O22" s="6">
        <f t="shared" ref="O22:O25" si="14">M22-N22</f>
        <v>0</v>
      </c>
      <c r="P22" s="6">
        <f t="shared" ref="P22:P25" si="15">SUM(F22:L22)</f>
        <v>4327.7742235299875</v>
      </c>
      <c r="Q22" s="5">
        <f t="shared" ref="Q22:Q25" si="16">SUM(C22:E22)/P22</f>
        <v>0.92332593422488585</v>
      </c>
      <c r="R22" s="9">
        <f>SUM(F22:H22)</f>
        <v>4068.8559404479993</v>
      </c>
      <c r="S22" s="9">
        <f>SUM(I22:K22)</f>
        <v>115.03966964710915</v>
      </c>
      <c r="T22" s="9">
        <f>SUM(L22)</f>
        <v>143.8786134348781</v>
      </c>
      <c r="U22" s="9">
        <f>SUM(P22)</f>
        <v>4327.7742235299875</v>
      </c>
      <c r="W22" s="8"/>
      <c r="X22" s="8"/>
      <c r="Y22" s="8"/>
      <c r="Z22" s="8"/>
      <c r="AA22" s="8"/>
      <c r="AB22" s="8"/>
    </row>
    <row r="23" spans="2:28" hidden="1" x14ac:dyDescent="0.2">
      <c r="B23" s="3" t="s">
        <v>89</v>
      </c>
      <c r="C23" s="7">
        <v>1064.7813546087305</v>
      </c>
      <c r="D23" s="7">
        <v>1064.7813546087305</v>
      </c>
      <c r="E23" s="7">
        <v>1866.3829565374576</v>
      </c>
      <c r="F23" s="7">
        <v>905.4923675963903</v>
      </c>
      <c r="G23" s="7">
        <v>905.4923675963903</v>
      </c>
      <c r="H23" s="7">
        <v>2188.2423358358205</v>
      </c>
      <c r="I23" s="7">
        <v>26.440970566530574</v>
      </c>
      <c r="J23" s="7">
        <v>26.440970566530574</v>
      </c>
      <c r="K23" s="7">
        <v>62.157728514048003</v>
      </c>
      <c r="L23" s="7">
        <v>143.8786134348781</v>
      </c>
      <c r="M23" s="7">
        <v>3232</v>
      </c>
      <c r="N23" s="7">
        <v>3231.9999999999995</v>
      </c>
      <c r="O23" s="6">
        <f t="shared" si="14"/>
        <v>0</v>
      </c>
      <c r="P23" s="6">
        <f t="shared" si="15"/>
        <v>4258.1453541105893</v>
      </c>
      <c r="Q23" s="5">
        <f t="shared" si="16"/>
        <v>0.93842396946300644</v>
      </c>
      <c r="R23" s="9">
        <f t="shared" ref="R23:R25" si="17">SUM(F23:H23)</f>
        <v>3999.2270710286011</v>
      </c>
      <c r="S23" s="9">
        <f t="shared" ref="S23:S25" si="18">SUM(I23:K23)</f>
        <v>115.03966964710915</v>
      </c>
      <c r="T23" s="9">
        <f t="shared" ref="T23:T25" si="19">SUM(L23)</f>
        <v>143.8786134348781</v>
      </c>
      <c r="U23" s="9">
        <f t="shared" ref="U23:U25" si="20">SUM(P23)</f>
        <v>4258.1453541105893</v>
      </c>
      <c r="W23" s="8"/>
      <c r="X23" s="8"/>
      <c r="Y23" s="8"/>
      <c r="Z23" s="8"/>
      <c r="AA23" s="8"/>
      <c r="AB23" s="8"/>
    </row>
    <row r="24" spans="2:28" hidden="1" x14ac:dyDescent="0.2">
      <c r="B24" s="3" t="s">
        <v>90</v>
      </c>
      <c r="C24" s="7">
        <v>599.76130345412582</v>
      </c>
      <c r="D24" s="7">
        <v>599.76130345412582</v>
      </c>
      <c r="E24" s="7">
        <v>0</v>
      </c>
      <c r="F24" s="7">
        <v>470.05516618427009</v>
      </c>
      <c r="G24" s="7">
        <v>470.05516618427009</v>
      </c>
      <c r="H24" s="7">
        <v>0</v>
      </c>
      <c r="I24" s="7">
        <v>26.440970566530574</v>
      </c>
      <c r="J24" s="7">
        <v>26.440970566530574</v>
      </c>
      <c r="K24" s="7">
        <v>0</v>
      </c>
      <c r="L24" s="7">
        <v>43.163584030463419</v>
      </c>
      <c r="M24" s="7">
        <v>1720</v>
      </c>
      <c r="N24" s="7">
        <v>969.6</v>
      </c>
      <c r="O24" s="6">
        <f t="shared" si="14"/>
        <v>750.4</v>
      </c>
      <c r="P24" s="6">
        <f t="shared" si="15"/>
        <v>1036.1558575320648</v>
      </c>
      <c r="Q24" s="5">
        <f t="shared" si="16"/>
        <v>1.1576661929656962</v>
      </c>
      <c r="R24" s="9">
        <f t="shared" si="17"/>
        <v>940.11033236854018</v>
      </c>
      <c r="S24" s="9">
        <f t="shared" si="18"/>
        <v>52.881941133061147</v>
      </c>
      <c r="T24" s="9">
        <f t="shared" si="19"/>
        <v>43.163584030463419</v>
      </c>
      <c r="U24" s="9">
        <f t="shared" si="20"/>
        <v>1036.1558575320648</v>
      </c>
      <c r="W24" s="8"/>
      <c r="X24" s="8"/>
      <c r="Y24" s="8"/>
      <c r="Z24" s="8"/>
      <c r="AA24" s="8"/>
      <c r="AB24" s="8"/>
    </row>
    <row r="25" spans="2:28" hidden="1" x14ac:dyDescent="0.2">
      <c r="B25" s="3" t="s">
        <v>91</v>
      </c>
      <c r="C25" s="7">
        <v>599.76130345412582</v>
      </c>
      <c r="D25" s="7">
        <v>599.76130345412582</v>
      </c>
      <c r="E25" s="7">
        <v>0</v>
      </c>
      <c r="F25" s="7">
        <v>469.00583737946613</v>
      </c>
      <c r="G25" s="7">
        <v>469.00583737946613</v>
      </c>
      <c r="H25" s="7">
        <v>0</v>
      </c>
      <c r="I25" s="7">
        <v>26.440970566530574</v>
      </c>
      <c r="J25" s="7">
        <v>26.440970566530574</v>
      </c>
      <c r="K25" s="7">
        <v>0</v>
      </c>
      <c r="L25" s="7">
        <v>43.163584030463419</v>
      </c>
      <c r="M25" s="7">
        <v>1720</v>
      </c>
      <c r="N25" s="7">
        <v>969.6</v>
      </c>
      <c r="O25" s="6">
        <f t="shared" si="14"/>
        <v>750.4</v>
      </c>
      <c r="P25" s="6">
        <f t="shared" si="15"/>
        <v>1034.0571999224569</v>
      </c>
      <c r="Q25" s="5">
        <f t="shared" si="16"/>
        <v>1.1600157196315666</v>
      </c>
      <c r="R25" s="9">
        <f t="shared" si="17"/>
        <v>938.01167475893226</v>
      </c>
      <c r="S25" s="9">
        <f t="shared" si="18"/>
        <v>52.881941133061147</v>
      </c>
      <c r="T25" s="9">
        <f t="shared" si="19"/>
        <v>43.163584030463419</v>
      </c>
      <c r="U25" s="9">
        <f t="shared" si="20"/>
        <v>1034.0571999224569</v>
      </c>
      <c r="W25" s="8"/>
      <c r="X25" s="8"/>
      <c r="Y25" s="8"/>
      <c r="Z25" s="8"/>
      <c r="AA25" s="8"/>
      <c r="AB25" s="8"/>
    </row>
  </sheetData>
  <mergeCells count="8">
    <mergeCell ref="R19:U19"/>
    <mergeCell ref="M19:O19"/>
    <mergeCell ref="F19:L19"/>
    <mergeCell ref="C19:E19"/>
    <mergeCell ref="C6:E6"/>
    <mergeCell ref="F6:L6"/>
    <mergeCell ref="M6:O6"/>
    <mergeCell ref="R6:U6"/>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5"/>
  <sheetViews>
    <sheetView zoomScale="125" zoomScaleNormal="80" workbookViewId="0">
      <selection activeCell="H24" sqref="H24"/>
    </sheetView>
  </sheetViews>
  <sheetFormatPr baseColWidth="10" defaultColWidth="9" defaultRowHeight="15" x14ac:dyDescent="0.2"/>
  <cols>
    <col min="1" max="1" width="9" style="1"/>
    <col min="2" max="2" width="12.6640625" style="1" bestFit="1" customWidth="1"/>
    <col min="3" max="7" width="9" style="1"/>
    <col min="8" max="8" width="9" style="1" customWidth="1"/>
    <col min="9" max="16" width="9" style="1"/>
    <col min="17" max="21" width="9" style="1" customWidth="1"/>
    <col min="22" max="16384" width="9" style="1"/>
  </cols>
  <sheetData>
    <row r="1" spans="1:28" ht="16" x14ac:dyDescent="0.2">
      <c r="A1" s="24" t="s">
        <v>62</v>
      </c>
      <c r="B1" s="25">
        <v>44558</v>
      </c>
    </row>
    <row r="2" spans="1:28" ht="16" x14ac:dyDescent="0.2">
      <c r="A2" s="24" t="s">
        <v>63</v>
      </c>
      <c r="B2" s="26" t="s">
        <v>105</v>
      </c>
    </row>
    <row r="3" spans="1:28" ht="16" x14ac:dyDescent="0.2">
      <c r="A3" s="24" t="s">
        <v>64</v>
      </c>
      <c r="B3" s="26" t="s">
        <v>106</v>
      </c>
      <c r="D3" s="2"/>
      <c r="E3" s="1" t="s">
        <v>65</v>
      </c>
    </row>
    <row r="4" spans="1:28" ht="16" x14ac:dyDescent="0.2">
      <c r="A4" s="1" t="s">
        <v>66</v>
      </c>
      <c r="B4" s="26" t="s">
        <v>107</v>
      </c>
    </row>
    <row r="6" spans="1:28" hidden="1" x14ac:dyDescent="0.2">
      <c r="C6" s="28" t="s">
        <v>67</v>
      </c>
      <c r="D6" s="29"/>
      <c r="E6" s="30"/>
      <c r="F6" s="28" t="s">
        <v>68</v>
      </c>
      <c r="G6" s="29"/>
      <c r="H6" s="29"/>
      <c r="I6" s="29"/>
      <c r="J6" s="29"/>
      <c r="K6" s="29"/>
      <c r="L6" s="30"/>
      <c r="M6" s="28" t="s">
        <v>69</v>
      </c>
      <c r="N6" s="29"/>
      <c r="O6" s="30"/>
      <c r="R6" s="28" t="s">
        <v>68</v>
      </c>
      <c r="S6" s="29"/>
      <c r="T6" s="29"/>
      <c r="U6" s="30"/>
    </row>
    <row r="7" spans="1:28" ht="16" hidden="1"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hidden="1"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hidden="1" x14ac:dyDescent="0.2">
      <c r="B9" s="3" t="s">
        <v>92</v>
      </c>
      <c r="C9" s="7">
        <v>1095.2187408780624</v>
      </c>
      <c r="D9" s="7">
        <v>1095.2187408780624</v>
      </c>
      <c r="E9" s="7">
        <v>1925.7132110991538</v>
      </c>
      <c r="F9" s="7">
        <v>1023.8825650401139</v>
      </c>
      <c r="G9" s="7">
        <v>1023.8825650401139</v>
      </c>
      <c r="H9" s="7">
        <v>1519.0068593219939</v>
      </c>
      <c r="I9" s="7">
        <v>26.440970566530574</v>
      </c>
      <c r="J9" s="7">
        <v>26.440970566530574</v>
      </c>
      <c r="K9" s="7">
        <v>62.157728514048003</v>
      </c>
      <c r="L9" s="7">
        <v>143.8786134348781</v>
      </c>
      <c r="M9" s="7">
        <v>3232</v>
      </c>
      <c r="N9" s="7">
        <v>3231.9999999999995</v>
      </c>
      <c r="O9" s="6">
        <f t="shared" ref="O9:O17" si="0">M9-N9</f>
        <v>0</v>
      </c>
      <c r="P9" s="6">
        <f t="shared" ref="P9:P14" si="1">SUM(F9:L9)</f>
        <v>3825.6902724842093</v>
      </c>
      <c r="Q9" s="5">
        <f t="shared" ref="Q9:Q14" si="2">SUM(C9:E9)/P9</f>
        <v>1.0759236633608762</v>
      </c>
      <c r="R9" s="9">
        <f>SUM(F9:H9)</f>
        <v>3566.7719894022221</v>
      </c>
      <c r="S9" s="9">
        <f>SUM(I9:K9)</f>
        <v>115.03966964710915</v>
      </c>
      <c r="T9" s="9">
        <f>SUM(L9)</f>
        <v>143.8786134348781</v>
      </c>
      <c r="U9" s="9">
        <f>SUM(P9)</f>
        <v>3825.6902724842093</v>
      </c>
      <c r="W9" s="8"/>
      <c r="X9" s="8"/>
      <c r="Y9" s="8"/>
      <c r="Z9" s="8"/>
      <c r="AA9" s="8"/>
      <c r="AB9" s="8"/>
    </row>
    <row r="10" spans="1:28" hidden="1" x14ac:dyDescent="0.2">
      <c r="B10" s="3" t="s">
        <v>93</v>
      </c>
      <c r="C10" s="7">
        <v>1095.2189636805783</v>
      </c>
      <c r="D10" s="7">
        <v>1095.2189636805783</v>
      </c>
      <c r="E10" s="7">
        <v>1925.7136022512504</v>
      </c>
      <c r="F10" s="7">
        <v>569.04354631660385</v>
      </c>
      <c r="G10" s="7">
        <v>569.04354631660385</v>
      </c>
      <c r="H10" s="7">
        <v>1374.2429267265836</v>
      </c>
      <c r="I10" s="7">
        <v>26.440970566530574</v>
      </c>
      <c r="J10" s="7">
        <v>26.440970566530574</v>
      </c>
      <c r="K10" s="7">
        <v>62.157728514048003</v>
      </c>
      <c r="L10" s="7">
        <v>143.8786134348781</v>
      </c>
      <c r="M10" s="7">
        <v>3232</v>
      </c>
      <c r="N10" s="7">
        <v>3231.9999999999995</v>
      </c>
      <c r="O10" s="6">
        <f t="shared" si="0"/>
        <v>0</v>
      </c>
      <c r="P10" s="6">
        <f t="shared" si="1"/>
        <v>2771.2483024417788</v>
      </c>
      <c r="Q10" s="5">
        <f t="shared" si="2"/>
        <v>1.4853059272911844</v>
      </c>
      <c r="R10" s="9">
        <f t="shared" ref="R10:R17" si="3">SUM(F10:H10)</f>
        <v>2512.3300193597915</v>
      </c>
      <c r="S10" s="9">
        <f t="shared" ref="S10:S17" si="4">SUM(I10:K10)</f>
        <v>115.03966964710915</v>
      </c>
      <c r="T10" s="9">
        <f t="shared" ref="T10:T17" si="5">SUM(L10)</f>
        <v>143.8786134348781</v>
      </c>
      <c r="U10" s="9">
        <f t="shared" ref="U10:U17" si="6">SUM(P10)</f>
        <v>2771.2483024417788</v>
      </c>
      <c r="W10" s="8"/>
      <c r="X10" s="8"/>
      <c r="Y10" s="8"/>
      <c r="Z10" s="8"/>
      <c r="AA10" s="8"/>
      <c r="AB10" s="8"/>
    </row>
    <row r="11" spans="1:28" hidden="1" x14ac:dyDescent="0.2">
      <c r="B11" s="3" t="s">
        <v>94</v>
      </c>
      <c r="C11" s="7">
        <v>617.875905848201</v>
      </c>
      <c r="D11" s="7">
        <v>617.875905848201</v>
      </c>
      <c r="E11" s="7">
        <v>0</v>
      </c>
      <c r="F11" s="7">
        <v>437.76000657384498</v>
      </c>
      <c r="G11" s="7">
        <v>437.76000657384498</v>
      </c>
      <c r="H11" s="7">
        <v>0</v>
      </c>
      <c r="I11" s="7">
        <v>26.440970566530574</v>
      </c>
      <c r="J11" s="7">
        <v>26.440970566530574</v>
      </c>
      <c r="K11" s="7">
        <v>0</v>
      </c>
      <c r="L11" s="7">
        <v>43.163584030463419</v>
      </c>
      <c r="M11" s="7">
        <v>1720</v>
      </c>
      <c r="N11" s="7">
        <v>969.6</v>
      </c>
      <c r="O11" s="6">
        <f t="shared" si="0"/>
        <v>750.4</v>
      </c>
      <c r="P11" s="6">
        <f t="shared" si="1"/>
        <v>971.5655383112146</v>
      </c>
      <c r="Q11" s="5">
        <f t="shared" si="2"/>
        <v>1.2719181187142545</v>
      </c>
      <c r="R11" s="9">
        <f t="shared" si="3"/>
        <v>875.52001314768995</v>
      </c>
      <c r="S11" s="9">
        <f t="shared" si="4"/>
        <v>52.881941133061147</v>
      </c>
      <c r="T11" s="9">
        <f t="shared" si="5"/>
        <v>43.163584030463419</v>
      </c>
      <c r="U11" s="9">
        <f t="shared" si="6"/>
        <v>971.5655383112146</v>
      </c>
      <c r="W11" s="8"/>
      <c r="X11" s="8"/>
      <c r="Y11" s="8"/>
      <c r="Z11" s="8"/>
      <c r="AA11" s="8"/>
      <c r="AB11" s="8"/>
    </row>
    <row r="12" spans="1:28" hidden="1" x14ac:dyDescent="0.2">
      <c r="B12" s="3" t="s">
        <v>95</v>
      </c>
      <c r="C12" s="7">
        <v>613.8955224105714</v>
      </c>
      <c r="D12" s="7">
        <v>613.8955224105714</v>
      </c>
      <c r="E12" s="7">
        <v>0</v>
      </c>
      <c r="F12" s="7">
        <v>434.43276255583396</v>
      </c>
      <c r="G12" s="7">
        <v>434.43276255583396</v>
      </c>
      <c r="H12" s="7">
        <v>0</v>
      </c>
      <c r="I12" s="7">
        <v>26.440970566530574</v>
      </c>
      <c r="J12" s="7">
        <v>26.440970566530574</v>
      </c>
      <c r="K12" s="7">
        <v>0</v>
      </c>
      <c r="L12" s="7">
        <v>21.581792015231748</v>
      </c>
      <c r="M12" s="7">
        <v>1720</v>
      </c>
      <c r="N12" s="7">
        <v>484.8</v>
      </c>
      <c r="O12" s="6">
        <f t="shared" si="0"/>
        <v>1235.2</v>
      </c>
      <c r="P12" s="6">
        <f t="shared" si="1"/>
        <v>943.32925825996085</v>
      </c>
      <c r="Q12" s="5">
        <f t="shared" si="2"/>
        <v>1.3015508997207319</v>
      </c>
      <c r="R12" s="9">
        <f t="shared" si="3"/>
        <v>868.86552511166792</v>
      </c>
      <c r="S12" s="9">
        <f t="shared" si="4"/>
        <v>52.881941133061147</v>
      </c>
      <c r="T12" s="9">
        <f t="shared" si="5"/>
        <v>21.581792015231748</v>
      </c>
      <c r="U12" s="9">
        <f t="shared" si="6"/>
        <v>943.32925825996085</v>
      </c>
      <c r="W12" s="8"/>
      <c r="X12" s="8"/>
      <c r="Y12" s="8"/>
      <c r="Z12" s="8"/>
      <c r="AA12" s="8"/>
      <c r="AB12" s="8"/>
    </row>
    <row r="13" spans="1:28" hidden="1" x14ac:dyDescent="0.2">
      <c r="B13" s="3" t="s">
        <v>96</v>
      </c>
      <c r="C13" s="7">
        <v>623.18439174742446</v>
      </c>
      <c r="D13" s="7">
        <v>623.18439174742446</v>
      </c>
      <c r="E13" s="7">
        <v>0</v>
      </c>
      <c r="F13" s="7">
        <v>442.21010740710506</v>
      </c>
      <c r="G13" s="7">
        <v>442.21010740710506</v>
      </c>
      <c r="H13" s="7">
        <v>0</v>
      </c>
      <c r="I13" s="7">
        <v>26.440970566530574</v>
      </c>
      <c r="J13" s="7">
        <v>26.440970566530574</v>
      </c>
      <c r="K13" s="7">
        <v>0</v>
      </c>
      <c r="L13" s="7">
        <v>71.939306717439081</v>
      </c>
      <c r="M13" s="7">
        <v>1720</v>
      </c>
      <c r="N13" s="7">
        <v>1615.9999999999998</v>
      </c>
      <c r="O13" s="6">
        <f t="shared" si="0"/>
        <v>104.00000000000023</v>
      </c>
      <c r="P13" s="6">
        <f t="shared" si="1"/>
        <v>1009.2414626647104</v>
      </c>
      <c r="Q13" s="5">
        <f t="shared" si="2"/>
        <v>1.2349559838772863</v>
      </c>
      <c r="R13" s="9">
        <f t="shared" si="3"/>
        <v>884.42021481421011</v>
      </c>
      <c r="S13" s="9">
        <f t="shared" si="4"/>
        <v>52.881941133061147</v>
      </c>
      <c r="T13" s="9">
        <f t="shared" si="5"/>
        <v>71.939306717439081</v>
      </c>
      <c r="U13" s="9">
        <f t="shared" si="6"/>
        <v>1009.2414626647104</v>
      </c>
      <c r="W13" s="8"/>
      <c r="X13" s="8"/>
      <c r="Y13" s="8"/>
      <c r="Z13" s="8"/>
      <c r="AA13" s="8"/>
      <c r="AB13" s="8"/>
    </row>
    <row r="14" spans="1:28" hidden="1" x14ac:dyDescent="0.2">
      <c r="B14" s="3" t="s">
        <v>97</v>
      </c>
      <c r="C14" s="7">
        <v>329.33334505991274</v>
      </c>
      <c r="D14" s="7">
        <v>329.33334505991274</v>
      </c>
      <c r="E14" s="7">
        <v>581.12481020081043</v>
      </c>
      <c r="F14" s="7">
        <v>219.09544172151789</v>
      </c>
      <c r="G14" s="7">
        <v>219.09544172151789</v>
      </c>
      <c r="H14" s="7">
        <v>512.27705900145463</v>
      </c>
      <c r="I14" s="7">
        <v>26.440970566530574</v>
      </c>
      <c r="J14" s="7">
        <v>26.440970566530574</v>
      </c>
      <c r="K14" s="7">
        <v>62.157728514048003</v>
      </c>
      <c r="L14" s="7">
        <v>43.163584030463419</v>
      </c>
      <c r="M14" s="7">
        <v>3232</v>
      </c>
      <c r="N14" s="7">
        <v>969.6</v>
      </c>
      <c r="O14" s="6">
        <f t="shared" si="0"/>
        <v>2262.4</v>
      </c>
      <c r="P14" s="6">
        <f t="shared" si="1"/>
        <v>1108.6711961220631</v>
      </c>
      <c r="Q14" s="5">
        <f t="shared" si="2"/>
        <v>1.1182679812168013</v>
      </c>
      <c r="R14" s="9">
        <f t="shared" si="3"/>
        <v>950.4679424444904</v>
      </c>
      <c r="S14" s="9">
        <f t="shared" si="4"/>
        <v>115.03966964710915</v>
      </c>
      <c r="T14" s="9">
        <f t="shared" si="5"/>
        <v>43.163584030463419</v>
      </c>
      <c r="U14" s="9">
        <f t="shared" si="6"/>
        <v>1108.6711961220631</v>
      </c>
      <c r="W14" s="8"/>
      <c r="X14" s="8"/>
      <c r="Y14" s="8"/>
      <c r="Z14" s="8"/>
      <c r="AA14" s="8"/>
      <c r="AB14" s="8"/>
    </row>
    <row r="15" spans="1:28" hidden="1" x14ac:dyDescent="0.2">
      <c r="B15" s="3" t="s">
        <v>98</v>
      </c>
      <c r="C15" s="7">
        <v>617.875905848201</v>
      </c>
      <c r="D15" s="7">
        <v>617.875905848201</v>
      </c>
      <c r="E15" s="7">
        <v>0</v>
      </c>
      <c r="F15" s="7">
        <v>432.98439150693684</v>
      </c>
      <c r="G15" s="7">
        <v>432.98439150693684</v>
      </c>
      <c r="H15" s="7">
        <v>0</v>
      </c>
      <c r="I15" s="7">
        <v>26.440970566530574</v>
      </c>
      <c r="J15" s="7">
        <v>26.440970566530574</v>
      </c>
      <c r="K15" s="7">
        <v>0</v>
      </c>
      <c r="L15" s="7">
        <v>43.163584030463419</v>
      </c>
      <c r="M15" s="7">
        <v>1720</v>
      </c>
      <c r="N15" s="7">
        <v>969.6</v>
      </c>
      <c r="O15" s="6">
        <f t="shared" si="0"/>
        <v>750.4</v>
      </c>
      <c r="P15" s="6">
        <f t="shared" ref="P15:P17" si="7">SUM(F15:L15)</f>
        <v>962.01430817739833</v>
      </c>
      <c r="Q15" s="5">
        <f t="shared" ref="Q15:Q17" si="8">SUM(C15:E15)/P15</f>
        <v>1.2845461872990414</v>
      </c>
      <c r="R15" s="9">
        <f t="shared" si="3"/>
        <v>865.96878301387369</v>
      </c>
      <c r="S15" s="9">
        <f t="shared" si="4"/>
        <v>52.881941133061147</v>
      </c>
      <c r="T15" s="9">
        <f t="shared" si="5"/>
        <v>43.163584030463419</v>
      </c>
      <c r="U15" s="9">
        <f t="shared" si="6"/>
        <v>962.01430817739833</v>
      </c>
      <c r="W15" s="8"/>
      <c r="X15" s="8"/>
      <c r="Y15" s="8"/>
      <c r="Z15" s="8"/>
      <c r="AA15" s="8"/>
      <c r="AB15" s="8"/>
    </row>
    <row r="16" spans="1:28" hidden="1" x14ac:dyDescent="0.2">
      <c r="B16" s="3" t="s">
        <v>99</v>
      </c>
      <c r="C16" s="7">
        <v>616.97726097580517</v>
      </c>
      <c r="D16" s="7">
        <v>616.97726097580517</v>
      </c>
      <c r="E16" s="7">
        <v>0</v>
      </c>
      <c r="F16" s="7">
        <v>437.00880911171095</v>
      </c>
      <c r="G16" s="7">
        <v>437.00880911171095</v>
      </c>
      <c r="H16" s="7">
        <v>0</v>
      </c>
      <c r="I16" s="7">
        <v>4.7537505408186149</v>
      </c>
      <c r="J16" s="7">
        <v>4.7537505408186149</v>
      </c>
      <c r="K16" s="7">
        <v>0</v>
      </c>
      <c r="L16" s="7">
        <v>43.163584030463419</v>
      </c>
      <c r="M16" s="7">
        <v>969.6</v>
      </c>
      <c r="N16" s="7">
        <v>969.6</v>
      </c>
      <c r="O16" s="6">
        <f t="shared" si="0"/>
        <v>0</v>
      </c>
      <c r="P16" s="6">
        <f t="shared" si="7"/>
        <v>926.68870333552252</v>
      </c>
      <c r="Q16" s="5">
        <f t="shared" si="8"/>
        <v>1.3315739336306955</v>
      </c>
      <c r="R16" s="9">
        <f t="shared" si="3"/>
        <v>874.01761822342189</v>
      </c>
      <c r="S16" s="9">
        <f t="shared" si="4"/>
        <v>9.5075010816372298</v>
      </c>
      <c r="T16" s="9">
        <f t="shared" si="5"/>
        <v>43.163584030463419</v>
      </c>
      <c r="U16" s="9">
        <f t="shared" si="6"/>
        <v>926.68870333552252</v>
      </c>
      <c r="W16" s="8"/>
      <c r="X16" s="8"/>
      <c r="Y16" s="8"/>
      <c r="Z16" s="8"/>
      <c r="AA16" s="8"/>
      <c r="AB16" s="8"/>
    </row>
    <row r="17" spans="2:28" hidden="1" x14ac:dyDescent="0.2">
      <c r="B17" s="3" t="s">
        <v>100</v>
      </c>
      <c r="C17" s="7">
        <v>612.76268143552556</v>
      </c>
      <c r="D17" s="7">
        <v>612.76268143552556</v>
      </c>
      <c r="E17" s="7">
        <v>0</v>
      </c>
      <c r="F17" s="7">
        <v>433.48726369643623</v>
      </c>
      <c r="G17" s="7">
        <v>433.48726369643623</v>
      </c>
      <c r="H17" s="7">
        <v>0</v>
      </c>
      <c r="I17" s="7">
        <v>26.440970566530574</v>
      </c>
      <c r="J17" s="7">
        <v>26.440970566530574</v>
      </c>
      <c r="K17" s="7">
        <v>0</v>
      </c>
      <c r="L17" s="7">
        <v>10.415731117415747</v>
      </c>
      <c r="M17" s="7">
        <v>1720</v>
      </c>
      <c r="N17" s="7">
        <v>969.6</v>
      </c>
      <c r="O17" s="6">
        <f t="shared" si="0"/>
        <v>750.4</v>
      </c>
      <c r="P17" s="6">
        <f t="shared" si="7"/>
        <v>930.27219964334938</v>
      </c>
      <c r="Q17" s="5">
        <f t="shared" si="8"/>
        <v>1.3173836252882725</v>
      </c>
      <c r="R17" s="9">
        <f t="shared" si="3"/>
        <v>866.97452739287246</v>
      </c>
      <c r="S17" s="9">
        <f t="shared" si="4"/>
        <v>52.881941133061147</v>
      </c>
      <c r="T17" s="9">
        <f t="shared" si="5"/>
        <v>10.415731117415747</v>
      </c>
      <c r="U17" s="9">
        <f t="shared" si="6"/>
        <v>930.27219964334938</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x14ac:dyDescent="0.2">
      <c r="B22" s="3" t="s">
        <v>101</v>
      </c>
      <c r="C22" s="7">
        <v>1062.3646820730089</v>
      </c>
      <c r="D22" s="7">
        <v>1062.3646820730089</v>
      </c>
      <c r="E22" s="7">
        <v>1865.8708476851391</v>
      </c>
      <c r="F22" s="7">
        <v>938.17239497208982</v>
      </c>
      <c r="G22" s="7">
        <v>938.17239497208982</v>
      </c>
      <c r="H22" s="7">
        <v>2183.9325920682045</v>
      </c>
      <c r="I22" s="7">
        <v>35.106740105687479</v>
      </c>
      <c r="J22" s="7">
        <v>35.106740105687479</v>
      </c>
      <c r="K22" s="7">
        <v>57.135932863390472</v>
      </c>
      <c r="L22" s="7">
        <v>152.21944045629397</v>
      </c>
      <c r="M22" s="7">
        <v>3232</v>
      </c>
      <c r="N22" s="7">
        <v>3231.9999999999995</v>
      </c>
      <c r="O22" s="6">
        <f t="shared" ref="O22:O25" si="9">M22-N22</f>
        <v>0</v>
      </c>
      <c r="P22" s="6">
        <f t="shared" ref="P22:P25" si="10">SUM(F22:L22)</f>
        <v>4339.846235543444</v>
      </c>
      <c r="Q22" s="5">
        <f t="shared" ref="Q22:Q25" si="11">SUM(C22:E22)/P22</f>
        <v>0.91952571479331369</v>
      </c>
      <c r="R22" s="9">
        <f>SUM(F22:H22)</f>
        <v>4060.2773820123839</v>
      </c>
      <c r="S22" s="9">
        <f>SUM(I22:K22)</f>
        <v>127.34941307476544</v>
      </c>
      <c r="T22" s="9">
        <f>SUM(L22)</f>
        <v>152.21944045629397</v>
      </c>
      <c r="U22" s="9">
        <f>SUM(P22)</f>
        <v>4339.846235543444</v>
      </c>
      <c r="W22" s="8"/>
      <c r="X22" s="8"/>
      <c r="Y22" s="8"/>
      <c r="Z22" s="8"/>
      <c r="AA22" s="8"/>
      <c r="AB22" s="8"/>
    </row>
    <row r="23" spans="2:28" x14ac:dyDescent="0.2">
      <c r="B23" s="3" t="s">
        <v>102</v>
      </c>
      <c r="C23" s="7">
        <v>1062.3645377554601</v>
      </c>
      <c r="D23" s="7">
        <v>1062.3645377554601</v>
      </c>
      <c r="E23" s="7">
        <v>1865.8705943212506</v>
      </c>
      <c r="F23" s="7">
        <v>902.81236007262908</v>
      </c>
      <c r="G23" s="7">
        <v>902.81236007262908</v>
      </c>
      <c r="H23" s="7">
        <v>2183.9323006440709</v>
      </c>
      <c r="I23" s="7">
        <v>35.106740105687479</v>
      </c>
      <c r="J23" s="7">
        <v>35.106740105687479</v>
      </c>
      <c r="K23" s="7">
        <v>57.135932863390472</v>
      </c>
      <c r="L23" s="7">
        <v>152.21944045629397</v>
      </c>
      <c r="M23" s="7">
        <v>3232</v>
      </c>
      <c r="N23" s="7">
        <v>3231.9999999999995</v>
      </c>
      <c r="O23" s="6">
        <f t="shared" si="9"/>
        <v>0</v>
      </c>
      <c r="P23" s="6">
        <f t="shared" si="10"/>
        <v>4269.1258743203889</v>
      </c>
      <c r="Q23" s="5">
        <f t="shared" si="11"/>
        <v>0.93475802478357295</v>
      </c>
      <c r="R23" s="9">
        <f t="shared" ref="R23:R25" si="12">SUM(F23:H23)</f>
        <v>3989.5570207893288</v>
      </c>
      <c r="S23" s="9">
        <f t="shared" ref="S23:S25" si="13">SUM(I23:K23)</f>
        <v>127.34941307476544</v>
      </c>
      <c r="T23" s="9">
        <f t="shared" ref="T23:T25" si="14">SUM(L23)</f>
        <v>152.21944045629397</v>
      </c>
      <c r="U23" s="9">
        <f t="shared" ref="U23:U25" si="15">SUM(P23)</f>
        <v>4269.1258743203889</v>
      </c>
      <c r="W23" s="8"/>
      <c r="X23" s="8"/>
      <c r="Y23" s="8"/>
      <c r="Z23" s="8"/>
      <c r="AA23" s="8"/>
      <c r="AB23" s="8"/>
    </row>
    <row r="24" spans="2:28" x14ac:dyDescent="0.2">
      <c r="B24" s="3" t="s">
        <v>103</v>
      </c>
      <c r="C24" s="7">
        <v>597.7014304086531</v>
      </c>
      <c r="D24" s="7">
        <v>597.7014304086531</v>
      </c>
      <c r="E24" s="7">
        <v>0</v>
      </c>
      <c r="F24" s="7">
        <v>468.02440859394295</v>
      </c>
      <c r="G24" s="7">
        <v>468.02440859394295</v>
      </c>
      <c r="H24" s="7">
        <v>0</v>
      </c>
      <c r="I24" s="7">
        <v>35.106740105687479</v>
      </c>
      <c r="J24" s="7">
        <v>35.106740105687479</v>
      </c>
      <c r="K24" s="7">
        <v>0</v>
      </c>
      <c r="L24" s="7">
        <v>45.66583213688817</v>
      </c>
      <c r="M24" s="7">
        <v>1720</v>
      </c>
      <c r="N24" s="7">
        <v>969.6</v>
      </c>
      <c r="O24" s="6">
        <f t="shared" si="9"/>
        <v>750.4</v>
      </c>
      <c r="P24" s="6">
        <f t="shared" si="10"/>
        <v>1051.9281295361488</v>
      </c>
      <c r="Q24" s="5">
        <f t="shared" si="11"/>
        <v>1.1363921424407797</v>
      </c>
      <c r="R24" s="9">
        <f t="shared" si="12"/>
        <v>936.0488171878859</v>
      </c>
      <c r="S24" s="9">
        <f t="shared" si="13"/>
        <v>70.213480211374957</v>
      </c>
      <c r="T24" s="9">
        <f t="shared" si="14"/>
        <v>45.66583213688817</v>
      </c>
      <c r="U24" s="9">
        <f t="shared" si="15"/>
        <v>1051.9281295361488</v>
      </c>
      <c r="W24" s="8"/>
      <c r="X24" s="8"/>
      <c r="Y24" s="8"/>
      <c r="Z24" s="8"/>
      <c r="AA24" s="8"/>
      <c r="AB24" s="8"/>
    </row>
    <row r="25" spans="2:28" x14ac:dyDescent="0.2">
      <c r="B25" s="3" t="s">
        <v>104</v>
      </c>
      <c r="C25" s="7">
        <v>597.7014304086531</v>
      </c>
      <c r="D25" s="7">
        <v>597.7014304086531</v>
      </c>
      <c r="E25" s="7">
        <v>0</v>
      </c>
      <c r="F25" s="7">
        <v>466.98411710771421</v>
      </c>
      <c r="G25" s="7">
        <v>466.98411710771421</v>
      </c>
      <c r="H25" s="7">
        <v>0</v>
      </c>
      <c r="I25" s="7">
        <v>35.106740105687479</v>
      </c>
      <c r="J25" s="7">
        <v>35.106740105687479</v>
      </c>
      <c r="K25" s="7">
        <v>0</v>
      </c>
      <c r="L25" s="7">
        <v>45.66583213688817</v>
      </c>
      <c r="M25" s="7">
        <v>1720</v>
      </c>
      <c r="N25" s="7">
        <v>969.6</v>
      </c>
      <c r="O25" s="6">
        <f t="shared" si="9"/>
        <v>750.4</v>
      </c>
      <c r="P25" s="6">
        <f t="shared" si="10"/>
        <v>1049.8475465636914</v>
      </c>
      <c r="Q25" s="5">
        <f t="shared" si="11"/>
        <v>1.1386442390897986</v>
      </c>
      <c r="R25" s="9">
        <f t="shared" si="12"/>
        <v>933.96823421542842</v>
      </c>
      <c r="S25" s="9">
        <f t="shared" si="13"/>
        <v>70.213480211374957</v>
      </c>
      <c r="T25" s="9">
        <f t="shared" si="14"/>
        <v>45.66583213688817</v>
      </c>
      <c r="U25" s="9">
        <f t="shared" si="15"/>
        <v>1049.8475465636914</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5"/>
  <sheetViews>
    <sheetView zoomScale="88" zoomScaleNormal="80" workbookViewId="0">
      <selection activeCell="I9" sqref="I9:L17"/>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v>44558</v>
      </c>
    </row>
    <row r="2" spans="1:28" ht="16" x14ac:dyDescent="0.2">
      <c r="A2" s="24" t="s">
        <v>63</v>
      </c>
      <c r="B2" s="26" t="s">
        <v>108</v>
      </c>
    </row>
    <row r="3" spans="1:28" ht="16" x14ac:dyDescent="0.2">
      <c r="A3" s="24" t="s">
        <v>64</v>
      </c>
      <c r="B3" s="26" t="s">
        <v>109</v>
      </c>
      <c r="D3" s="2"/>
      <c r="E3" s="1" t="s">
        <v>65</v>
      </c>
    </row>
    <row r="4" spans="1:28" ht="16" x14ac:dyDescent="0.2">
      <c r="A4" s="1" t="s">
        <v>66</v>
      </c>
      <c r="B4" s="26" t="s">
        <v>110</v>
      </c>
    </row>
    <row r="6" spans="1:28" x14ac:dyDescent="0.2">
      <c r="C6" s="27" t="s">
        <v>67</v>
      </c>
      <c r="D6" s="27"/>
      <c r="E6" s="27"/>
      <c r="F6" s="28" t="s">
        <v>68</v>
      </c>
      <c r="G6" s="29"/>
      <c r="H6" s="29"/>
      <c r="I6" s="29"/>
      <c r="J6" s="29"/>
      <c r="K6" s="29"/>
      <c r="L6" s="30"/>
      <c r="M6" s="27" t="s">
        <v>69</v>
      </c>
      <c r="N6" s="27"/>
      <c r="O6" s="27"/>
      <c r="R6" s="27" t="s">
        <v>68</v>
      </c>
      <c r="S6" s="27"/>
      <c r="T6" s="27"/>
      <c r="U6" s="27"/>
    </row>
    <row r="7" spans="1:28" ht="16"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x14ac:dyDescent="0.2">
      <c r="B9" s="3" t="s">
        <v>79</v>
      </c>
      <c r="C9" s="7">
        <v>1103.8254985287599</v>
      </c>
      <c r="D9" s="7">
        <v>1103.8254985287599</v>
      </c>
      <c r="E9" s="7">
        <v>1897.2</v>
      </c>
      <c r="F9" s="7">
        <v>1024.3774726633301</v>
      </c>
      <c r="G9" s="7">
        <v>1024.3774726633301</v>
      </c>
      <c r="H9" s="7">
        <v>1510.7665589897499</v>
      </c>
      <c r="I9" s="7">
        <v>34.052408147529697</v>
      </c>
      <c r="J9" s="7">
        <v>34.052408147529697</v>
      </c>
      <c r="K9" s="7">
        <v>56.977375238327397</v>
      </c>
      <c r="L9" s="7">
        <v>153.78628419304101</v>
      </c>
      <c r="M9" s="7">
        <v>3232</v>
      </c>
      <c r="N9" s="7">
        <v>3232</v>
      </c>
      <c r="O9" s="6">
        <f t="shared" ref="O9:O17" si="0">M9-N9</f>
        <v>0</v>
      </c>
      <c r="P9" s="6">
        <f t="shared" ref="P9:P14" si="1">SUM(F9:L9)</f>
        <v>3838.3899800428376</v>
      </c>
      <c r="Q9" s="5">
        <f t="shared" ref="Q9:Q14" si="2">SUM(C9:E9)/P9</f>
        <v>1.0694199959879294</v>
      </c>
      <c r="R9" s="9">
        <f>SUM(F9:H9)</f>
        <v>3559.5215043164098</v>
      </c>
      <c r="S9" s="9">
        <f>SUM(I9:K9)</f>
        <v>125.08219153338679</v>
      </c>
      <c r="T9" s="9">
        <f>SUM(L9)</f>
        <v>153.78628419304101</v>
      </c>
      <c r="U9" s="9">
        <f>SUM(P9)</f>
        <v>3838.3899800428376</v>
      </c>
      <c r="W9" s="8"/>
      <c r="X9" s="8"/>
      <c r="Y9" s="8"/>
      <c r="Z9" s="8"/>
      <c r="AA9" s="8"/>
      <c r="AB9" s="8"/>
    </row>
    <row r="10" spans="1:28" x14ac:dyDescent="0.2">
      <c r="B10" s="3" t="s">
        <v>80</v>
      </c>
      <c r="C10" s="7">
        <v>1103.8254985287599</v>
      </c>
      <c r="D10" s="7">
        <v>1103.8254985287599</v>
      </c>
      <c r="E10" s="7">
        <v>1897.2</v>
      </c>
      <c r="F10" s="7">
        <v>677.25239748645299</v>
      </c>
      <c r="G10" s="7">
        <v>677.25239748645299</v>
      </c>
      <c r="H10" s="7">
        <v>1362.2124457861801</v>
      </c>
      <c r="I10" s="7">
        <v>34.052408147529697</v>
      </c>
      <c r="J10" s="7">
        <v>34.052408147529697</v>
      </c>
      <c r="K10" s="7">
        <v>56.977375238327397</v>
      </c>
      <c r="L10" s="7">
        <v>153.78628419304101</v>
      </c>
      <c r="M10" s="7">
        <v>3232</v>
      </c>
      <c r="N10" s="7">
        <v>3232</v>
      </c>
      <c r="O10" s="6">
        <f t="shared" si="0"/>
        <v>0</v>
      </c>
      <c r="P10" s="6">
        <f t="shared" si="1"/>
        <v>2995.5857164855138</v>
      </c>
      <c r="Q10" s="5">
        <f t="shared" si="2"/>
        <v>1.3702999631983224</v>
      </c>
      <c r="R10" s="9">
        <f t="shared" ref="R10:R17" si="3">SUM(F10:H10)</f>
        <v>2716.7172407590861</v>
      </c>
      <c r="S10" s="9">
        <f t="shared" ref="S10:S17" si="4">SUM(I10:K10)</f>
        <v>125.08219153338679</v>
      </c>
      <c r="T10" s="9">
        <f t="shared" ref="T10:T17" si="5">SUM(L10)</f>
        <v>153.78628419304101</v>
      </c>
      <c r="U10" s="9">
        <f t="shared" ref="U10:U17" si="6">SUM(P10)</f>
        <v>2995.5857164855138</v>
      </c>
      <c r="W10" s="8"/>
      <c r="X10" s="8"/>
      <c r="Y10" s="8"/>
      <c r="Z10" s="8"/>
      <c r="AA10" s="8"/>
      <c r="AB10" s="8"/>
    </row>
    <row r="11" spans="1:28" x14ac:dyDescent="0.2">
      <c r="B11" s="3" t="s">
        <v>81</v>
      </c>
      <c r="C11" s="7">
        <v>628.14890132904804</v>
      </c>
      <c r="D11" s="7">
        <v>628.14890132904804</v>
      </c>
      <c r="E11" s="7">
        <v>0</v>
      </c>
      <c r="F11" s="7">
        <v>438.51308638194502</v>
      </c>
      <c r="G11" s="7">
        <v>438.51308638194502</v>
      </c>
      <c r="H11" s="7">
        <v>0</v>
      </c>
      <c r="I11" s="7">
        <v>34.052408147529697</v>
      </c>
      <c r="J11" s="7">
        <v>34.052408147529697</v>
      </c>
      <c r="K11" s="7">
        <v>0</v>
      </c>
      <c r="L11" s="7">
        <v>56.338112679555302</v>
      </c>
      <c r="M11" s="7">
        <v>1720</v>
      </c>
      <c r="N11" s="7">
        <v>969.6</v>
      </c>
      <c r="O11" s="6">
        <f t="shared" si="0"/>
        <v>750.4</v>
      </c>
      <c r="P11" s="6">
        <f t="shared" si="1"/>
        <v>1001.4691017385047</v>
      </c>
      <c r="Q11" s="5">
        <f t="shared" si="2"/>
        <v>1.2544548808118197</v>
      </c>
      <c r="R11" s="9">
        <f t="shared" si="3"/>
        <v>877.02617276389003</v>
      </c>
      <c r="S11" s="9">
        <f t="shared" si="4"/>
        <v>68.104816295059393</v>
      </c>
      <c r="T11" s="9">
        <f t="shared" si="5"/>
        <v>56.338112679555302</v>
      </c>
      <c r="U11" s="9">
        <f t="shared" si="6"/>
        <v>1001.4691017385047</v>
      </c>
      <c r="W11" s="8"/>
      <c r="X11" s="8"/>
      <c r="Y11" s="8"/>
      <c r="Z11" s="8"/>
      <c r="AA11" s="8"/>
      <c r="AB11" s="8"/>
    </row>
    <row r="12" spans="1:28" x14ac:dyDescent="0.2">
      <c r="B12" s="3" t="s">
        <v>82</v>
      </c>
      <c r="C12" s="7">
        <v>623.90680168909205</v>
      </c>
      <c r="D12" s="7">
        <v>623.90680168909205</v>
      </c>
      <c r="E12" s="7">
        <v>0</v>
      </c>
      <c r="F12" s="7">
        <v>434.36348161576802</v>
      </c>
      <c r="G12" s="7">
        <v>434.36348161576802</v>
      </c>
      <c r="H12" s="7">
        <v>0</v>
      </c>
      <c r="I12" s="7">
        <v>34.052408147529697</v>
      </c>
      <c r="J12" s="7">
        <v>34.052408147529697</v>
      </c>
      <c r="K12" s="7">
        <v>0</v>
      </c>
      <c r="L12" s="7">
        <v>28.169056339777701</v>
      </c>
      <c r="M12" s="7">
        <v>1720</v>
      </c>
      <c r="N12" s="7">
        <v>484.8</v>
      </c>
      <c r="O12" s="6">
        <f t="shared" si="0"/>
        <v>1235.2</v>
      </c>
      <c r="P12" s="6">
        <f t="shared" si="1"/>
        <v>965.00083586637322</v>
      </c>
      <c r="Q12" s="5">
        <f t="shared" si="2"/>
        <v>1.2930699715486804</v>
      </c>
      <c r="R12" s="9">
        <f t="shared" si="3"/>
        <v>868.72696323153605</v>
      </c>
      <c r="S12" s="9">
        <f t="shared" si="4"/>
        <v>68.104816295059393</v>
      </c>
      <c r="T12" s="9">
        <f t="shared" si="5"/>
        <v>28.169056339777701</v>
      </c>
      <c r="U12" s="9">
        <f t="shared" si="6"/>
        <v>965.00083586637322</v>
      </c>
      <c r="W12" s="8"/>
      <c r="X12" s="8"/>
      <c r="Y12" s="8"/>
      <c r="Z12" s="8"/>
      <c r="AA12" s="8"/>
      <c r="AB12" s="8"/>
    </row>
    <row r="13" spans="1:28" x14ac:dyDescent="0.2">
      <c r="B13" s="3" t="s">
        <v>83</v>
      </c>
      <c r="C13" s="7">
        <v>632.12530850813198</v>
      </c>
      <c r="D13" s="7">
        <v>632.12530850813198</v>
      </c>
      <c r="E13" s="7">
        <v>0</v>
      </c>
      <c r="F13" s="7">
        <v>442.42005045530601</v>
      </c>
      <c r="G13" s="7">
        <v>442.42005045530601</v>
      </c>
      <c r="H13" s="7">
        <v>0</v>
      </c>
      <c r="I13" s="7">
        <v>34.052408147529697</v>
      </c>
      <c r="J13" s="7">
        <v>34.052408147529697</v>
      </c>
      <c r="K13" s="7">
        <v>0</v>
      </c>
      <c r="L13" s="7">
        <v>79.908891295875705</v>
      </c>
      <c r="M13" s="7">
        <v>1720</v>
      </c>
      <c r="N13" s="7">
        <v>1616</v>
      </c>
      <c r="O13" s="6">
        <f t="shared" si="0"/>
        <v>104</v>
      </c>
      <c r="P13" s="6">
        <f t="shared" si="1"/>
        <v>1032.8538085015471</v>
      </c>
      <c r="Q13" s="5">
        <f t="shared" si="2"/>
        <v>1.2240363608189864</v>
      </c>
      <c r="R13" s="9">
        <f t="shared" si="3"/>
        <v>884.84010091061202</v>
      </c>
      <c r="S13" s="9">
        <f t="shared" si="4"/>
        <v>68.104816295059393</v>
      </c>
      <c r="T13" s="9">
        <f t="shared" si="5"/>
        <v>79.908891295875705</v>
      </c>
      <c r="U13" s="9">
        <f t="shared" si="6"/>
        <v>1032.8538085015471</v>
      </c>
      <c r="W13" s="8"/>
      <c r="X13" s="8"/>
      <c r="Y13" s="8"/>
      <c r="Z13" s="8"/>
      <c r="AA13" s="8"/>
      <c r="AB13" s="8"/>
    </row>
    <row r="14" spans="1:28" x14ac:dyDescent="0.2">
      <c r="B14" s="3" t="s">
        <v>84</v>
      </c>
      <c r="C14" s="7">
        <v>340.16668073349598</v>
      </c>
      <c r="D14" s="7">
        <v>340.16668073349598</v>
      </c>
      <c r="E14" s="7">
        <v>597.55594384111396</v>
      </c>
      <c r="F14" s="7">
        <v>199.96276684203701</v>
      </c>
      <c r="G14" s="7">
        <v>199.96276684203701</v>
      </c>
      <c r="H14" s="7">
        <v>444.28292287194603</v>
      </c>
      <c r="I14" s="7">
        <v>34.052408147529697</v>
      </c>
      <c r="J14" s="7">
        <v>34.052408147529697</v>
      </c>
      <c r="K14" s="7">
        <v>56.977375238327397</v>
      </c>
      <c r="L14" s="7">
        <v>69.545993057815096</v>
      </c>
      <c r="M14" s="7">
        <v>3232</v>
      </c>
      <c r="N14" s="7">
        <v>969.6</v>
      </c>
      <c r="O14" s="6">
        <f t="shared" si="0"/>
        <v>2262.4</v>
      </c>
      <c r="P14" s="6">
        <f t="shared" si="1"/>
        <v>1038.8366411472221</v>
      </c>
      <c r="Q14" s="5">
        <f t="shared" si="2"/>
        <v>1.230115741678971</v>
      </c>
      <c r="R14" s="9">
        <f t="shared" si="3"/>
        <v>844.20845655602011</v>
      </c>
      <c r="S14" s="9">
        <f t="shared" si="4"/>
        <v>125.08219153338679</v>
      </c>
      <c r="T14" s="9">
        <f t="shared" si="5"/>
        <v>69.545993057815096</v>
      </c>
      <c r="U14" s="9">
        <f t="shared" si="6"/>
        <v>1038.8366411472221</v>
      </c>
      <c r="W14" s="8"/>
      <c r="X14" s="8"/>
      <c r="Y14" s="8"/>
      <c r="Z14" s="8"/>
      <c r="AA14" s="8"/>
      <c r="AB14" s="8"/>
    </row>
    <row r="15" spans="1:28" x14ac:dyDescent="0.2">
      <c r="B15" s="3" t="s">
        <v>85</v>
      </c>
      <c r="C15" s="7">
        <v>628.14890132904804</v>
      </c>
      <c r="D15" s="7">
        <v>628.14890132904804</v>
      </c>
      <c r="E15" s="7">
        <v>0</v>
      </c>
      <c r="F15" s="7">
        <v>410.34032185034101</v>
      </c>
      <c r="G15" s="7">
        <v>410.34032185034101</v>
      </c>
      <c r="H15" s="7">
        <v>0</v>
      </c>
      <c r="I15" s="7">
        <v>34.052408147529697</v>
      </c>
      <c r="J15" s="7">
        <v>34.052408147529697</v>
      </c>
      <c r="K15" s="7">
        <v>0</v>
      </c>
      <c r="L15" s="7">
        <v>56.338112679555302</v>
      </c>
      <c r="M15" s="7">
        <v>1720</v>
      </c>
      <c r="N15" s="7">
        <v>969.6</v>
      </c>
      <c r="O15" s="6">
        <f t="shared" si="0"/>
        <v>750.4</v>
      </c>
      <c r="P15" s="6">
        <f t="shared" ref="P15:P17" si="7">SUM(F15:L15)</f>
        <v>945.12357267529671</v>
      </c>
      <c r="Q15" s="5">
        <f t="shared" ref="Q15:Q17" si="8">SUM(C15:E15)/P15</f>
        <v>1.3292418462296731</v>
      </c>
      <c r="R15" s="9">
        <f t="shared" si="3"/>
        <v>820.68064370068203</v>
      </c>
      <c r="S15" s="9">
        <f t="shared" si="4"/>
        <v>68.104816295059393</v>
      </c>
      <c r="T15" s="9">
        <f t="shared" si="5"/>
        <v>56.338112679555302</v>
      </c>
      <c r="U15" s="9">
        <f t="shared" si="6"/>
        <v>945.12357267529671</v>
      </c>
      <c r="W15" s="8"/>
      <c r="X15" s="8"/>
      <c r="Y15" s="8"/>
      <c r="Z15" s="8"/>
      <c r="AA15" s="8"/>
      <c r="AB15" s="8"/>
    </row>
    <row r="16" spans="1:28" x14ac:dyDescent="0.2">
      <c r="B16" s="3" t="s">
        <v>86</v>
      </c>
      <c r="C16" s="7">
        <v>619.24762404982903</v>
      </c>
      <c r="D16" s="7">
        <v>619.24762404982903</v>
      </c>
      <c r="E16" s="7">
        <v>0</v>
      </c>
      <c r="F16" s="7">
        <v>429.82779481447898</v>
      </c>
      <c r="G16" s="7">
        <v>429.82779481447898</v>
      </c>
      <c r="H16" s="7">
        <v>0</v>
      </c>
      <c r="I16" s="7">
        <v>7.4848409915899898</v>
      </c>
      <c r="J16" s="7">
        <v>7.4848409915899898</v>
      </c>
      <c r="K16" s="7">
        <v>0</v>
      </c>
      <c r="L16" s="7">
        <v>56.338112679555302</v>
      </c>
      <c r="M16" s="7">
        <v>969.6</v>
      </c>
      <c r="N16" s="7">
        <v>969.6</v>
      </c>
      <c r="O16" s="6">
        <f t="shared" si="0"/>
        <v>0</v>
      </c>
      <c r="P16" s="6">
        <f t="shared" si="7"/>
        <v>930.96338429169316</v>
      </c>
      <c r="Q16" s="5">
        <f t="shared" si="8"/>
        <v>1.330337228076854</v>
      </c>
      <c r="R16" s="9">
        <f t="shared" si="3"/>
        <v>859.65558962895796</v>
      </c>
      <c r="S16" s="9">
        <f t="shared" si="4"/>
        <v>14.96968198317998</v>
      </c>
      <c r="T16" s="9">
        <f t="shared" si="5"/>
        <v>56.338112679555302</v>
      </c>
      <c r="U16" s="9">
        <f t="shared" si="6"/>
        <v>930.96338429169316</v>
      </c>
      <c r="W16" s="8"/>
      <c r="X16" s="8"/>
      <c r="Y16" s="8"/>
      <c r="Z16" s="8"/>
      <c r="AA16" s="8"/>
      <c r="AB16" s="8"/>
    </row>
    <row r="17" spans="2:28" x14ac:dyDescent="0.2">
      <c r="B17" s="3" t="s">
        <v>87</v>
      </c>
      <c r="C17" s="7">
        <v>622.33736654633105</v>
      </c>
      <c r="D17" s="7">
        <v>622.33736654633105</v>
      </c>
      <c r="E17" s="7">
        <v>0</v>
      </c>
      <c r="F17" s="7">
        <v>432.83308325761601</v>
      </c>
      <c r="G17" s="7">
        <v>432.83308325761601</v>
      </c>
      <c r="H17" s="7">
        <v>0</v>
      </c>
      <c r="I17" s="7">
        <v>34.052408147529697</v>
      </c>
      <c r="J17" s="7">
        <v>34.052408147529697</v>
      </c>
      <c r="K17" s="7">
        <v>0</v>
      </c>
      <c r="L17" s="7">
        <v>21.480496118053999</v>
      </c>
      <c r="M17" s="7">
        <v>1720</v>
      </c>
      <c r="N17" s="7">
        <v>969.6</v>
      </c>
      <c r="O17" s="6">
        <f t="shared" si="0"/>
        <v>750.4</v>
      </c>
      <c r="P17" s="6">
        <f t="shared" si="7"/>
        <v>955.25147892834548</v>
      </c>
      <c r="Q17" s="5">
        <f t="shared" si="8"/>
        <v>1.3029812154690488</v>
      </c>
      <c r="R17" s="9">
        <f t="shared" si="3"/>
        <v>865.66616651523202</v>
      </c>
      <c r="S17" s="9">
        <f t="shared" si="4"/>
        <v>68.104816295059393</v>
      </c>
      <c r="T17" s="9">
        <f t="shared" si="5"/>
        <v>21.480496118053999</v>
      </c>
      <c r="U17" s="9">
        <f t="shared" si="6"/>
        <v>955.25147892834548</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hidden="1"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hidden="1"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hidden="1"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hidden="1" x14ac:dyDescent="0.2">
      <c r="B22" s="3" t="s">
        <v>88</v>
      </c>
      <c r="C22" s="7">
        <v>1064.7814910184352</v>
      </c>
      <c r="D22" s="7">
        <v>1064.7814910184352</v>
      </c>
      <c r="E22" s="7">
        <v>1866.3831960183352</v>
      </c>
      <c r="F22" s="7">
        <v>940.30666433957128</v>
      </c>
      <c r="G22" s="7">
        <v>940.30666433957128</v>
      </c>
      <c r="H22" s="7">
        <v>2188.2426117688565</v>
      </c>
      <c r="I22" s="7">
        <v>26.440970566530574</v>
      </c>
      <c r="J22" s="7">
        <v>26.440970566530574</v>
      </c>
      <c r="K22" s="7">
        <v>62.157728514048003</v>
      </c>
      <c r="L22" s="7">
        <v>143.8786134348781</v>
      </c>
      <c r="M22" s="7">
        <v>3232</v>
      </c>
      <c r="N22" s="7">
        <v>3231.9999999999995</v>
      </c>
      <c r="O22" s="6">
        <f t="shared" ref="O22:O25" si="9">M22-N22</f>
        <v>0</v>
      </c>
      <c r="P22" s="6">
        <f t="shared" ref="P22:P25" si="10">SUM(F22:L22)</f>
        <v>4327.7742235299875</v>
      </c>
      <c r="Q22" s="5">
        <f t="shared" ref="Q22:Q25" si="11">SUM(C22:E22)/P22</f>
        <v>0.92332593422488585</v>
      </c>
      <c r="R22" s="9">
        <f>SUM(F22:H22)</f>
        <v>4068.8559404479993</v>
      </c>
      <c r="S22" s="9">
        <f>SUM(I22:K22)</f>
        <v>115.03966964710915</v>
      </c>
      <c r="T22" s="9">
        <f>SUM(L22)</f>
        <v>143.8786134348781</v>
      </c>
      <c r="U22" s="9">
        <f>SUM(P22)</f>
        <v>4327.7742235299875</v>
      </c>
      <c r="W22" s="8"/>
      <c r="X22" s="8"/>
      <c r="Y22" s="8"/>
      <c r="Z22" s="8"/>
      <c r="AA22" s="8"/>
      <c r="AB22" s="8"/>
    </row>
    <row r="23" spans="2:28" hidden="1" x14ac:dyDescent="0.2">
      <c r="B23" s="3" t="s">
        <v>89</v>
      </c>
      <c r="C23" s="7">
        <v>1064.7813546087305</v>
      </c>
      <c r="D23" s="7">
        <v>1064.7813546087305</v>
      </c>
      <c r="E23" s="7">
        <v>1866.3829565374576</v>
      </c>
      <c r="F23" s="7">
        <v>905.4923675963903</v>
      </c>
      <c r="G23" s="7">
        <v>905.4923675963903</v>
      </c>
      <c r="H23" s="7">
        <v>2188.2423358358205</v>
      </c>
      <c r="I23" s="7">
        <v>26.440970566530574</v>
      </c>
      <c r="J23" s="7">
        <v>26.440970566530574</v>
      </c>
      <c r="K23" s="7">
        <v>62.157728514048003</v>
      </c>
      <c r="L23" s="7">
        <v>143.8786134348781</v>
      </c>
      <c r="M23" s="7">
        <v>3232</v>
      </c>
      <c r="N23" s="7">
        <v>3231.9999999999995</v>
      </c>
      <c r="O23" s="6">
        <f t="shared" si="9"/>
        <v>0</v>
      </c>
      <c r="P23" s="6">
        <f t="shared" si="10"/>
        <v>4258.1453541105893</v>
      </c>
      <c r="Q23" s="5">
        <f t="shared" si="11"/>
        <v>0.93842396946300644</v>
      </c>
      <c r="R23" s="9">
        <f t="shared" ref="R23:R25" si="12">SUM(F23:H23)</f>
        <v>3999.2270710286011</v>
      </c>
      <c r="S23" s="9">
        <f t="shared" ref="S23:S25" si="13">SUM(I23:K23)</f>
        <v>115.03966964710915</v>
      </c>
      <c r="T23" s="9">
        <f t="shared" ref="T23:T25" si="14">SUM(L23)</f>
        <v>143.8786134348781</v>
      </c>
      <c r="U23" s="9">
        <f t="shared" ref="U23:U25" si="15">SUM(P23)</f>
        <v>4258.1453541105893</v>
      </c>
      <c r="W23" s="8"/>
      <c r="X23" s="8"/>
      <c r="Y23" s="8"/>
      <c r="Z23" s="8"/>
      <c r="AA23" s="8"/>
      <c r="AB23" s="8"/>
    </row>
    <row r="24" spans="2:28" hidden="1" x14ac:dyDescent="0.2">
      <c r="B24" s="3" t="s">
        <v>90</v>
      </c>
      <c r="C24" s="7">
        <v>599.76130345412582</v>
      </c>
      <c r="D24" s="7">
        <v>599.76130345412582</v>
      </c>
      <c r="E24" s="7">
        <v>0</v>
      </c>
      <c r="F24" s="7">
        <v>470.05516618427009</v>
      </c>
      <c r="G24" s="7">
        <v>470.05516618427009</v>
      </c>
      <c r="H24" s="7">
        <v>0</v>
      </c>
      <c r="I24" s="7">
        <v>26.440970566530574</v>
      </c>
      <c r="J24" s="7">
        <v>26.440970566530574</v>
      </c>
      <c r="K24" s="7">
        <v>0</v>
      </c>
      <c r="L24" s="7">
        <v>43.163584030463419</v>
      </c>
      <c r="M24" s="7">
        <v>1720</v>
      </c>
      <c r="N24" s="7">
        <v>969.6</v>
      </c>
      <c r="O24" s="6">
        <f t="shared" si="9"/>
        <v>750.4</v>
      </c>
      <c r="P24" s="6">
        <f t="shared" si="10"/>
        <v>1036.1558575320648</v>
      </c>
      <c r="Q24" s="5">
        <f t="shared" si="11"/>
        <v>1.1576661929656962</v>
      </c>
      <c r="R24" s="9">
        <f t="shared" si="12"/>
        <v>940.11033236854018</v>
      </c>
      <c r="S24" s="9">
        <f t="shared" si="13"/>
        <v>52.881941133061147</v>
      </c>
      <c r="T24" s="9">
        <f t="shared" si="14"/>
        <v>43.163584030463419</v>
      </c>
      <c r="U24" s="9">
        <f t="shared" si="15"/>
        <v>1036.1558575320648</v>
      </c>
      <c r="W24" s="8"/>
      <c r="X24" s="8"/>
      <c r="Y24" s="8"/>
      <c r="Z24" s="8"/>
      <c r="AA24" s="8"/>
      <c r="AB24" s="8"/>
    </row>
    <row r="25" spans="2:28" hidden="1" x14ac:dyDescent="0.2">
      <c r="B25" s="3" t="s">
        <v>91</v>
      </c>
      <c r="C25" s="7">
        <v>599.76130345412582</v>
      </c>
      <c r="D25" s="7">
        <v>599.76130345412582</v>
      </c>
      <c r="E25" s="7">
        <v>0</v>
      </c>
      <c r="F25" s="7">
        <v>469.00583737946613</v>
      </c>
      <c r="G25" s="7">
        <v>469.00583737946613</v>
      </c>
      <c r="H25" s="7">
        <v>0</v>
      </c>
      <c r="I25" s="7">
        <v>26.440970566530574</v>
      </c>
      <c r="J25" s="7">
        <v>26.440970566530574</v>
      </c>
      <c r="K25" s="7">
        <v>0</v>
      </c>
      <c r="L25" s="7">
        <v>43.163584030463419</v>
      </c>
      <c r="M25" s="7">
        <v>1720</v>
      </c>
      <c r="N25" s="7">
        <v>969.6</v>
      </c>
      <c r="O25" s="6">
        <f t="shared" si="9"/>
        <v>750.4</v>
      </c>
      <c r="P25" s="6">
        <f t="shared" si="10"/>
        <v>1034.0571999224569</v>
      </c>
      <c r="Q25" s="5">
        <f t="shared" si="11"/>
        <v>1.1600157196315666</v>
      </c>
      <c r="R25" s="9">
        <f t="shared" si="12"/>
        <v>938.01167475893226</v>
      </c>
      <c r="S25" s="9">
        <f t="shared" si="13"/>
        <v>52.881941133061147</v>
      </c>
      <c r="T25" s="9">
        <f t="shared" si="14"/>
        <v>43.163584030463419</v>
      </c>
      <c r="U25" s="9">
        <f t="shared" si="15"/>
        <v>1034.0571999224569</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5"/>
  <sheetViews>
    <sheetView zoomScale="80" zoomScaleNormal="80" workbookViewId="0">
      <selection activeCell="B4" sqref="B1:B4"/>
    </sheetView>
  </sheetViews>
  <sheetFormatPr baseColWidth="10" defaultColWidth="9" defaultRowHeight="15" x14ac:dyDescent="0.2"/>
  <cols>
    <col min="1" max="1" width="9" style="1"/>
    <col min="2" max="2" width="12.6640625" style="1" customWidth="1"/>
    <col min="3" max="7" width="9" style="1"/>
    <col min="8" max="8" width="9" style="1" customWidth="1"/>
    <col min="9" max="16" width="9" style="1"/>
    <col min="17" max="21" width="9" style="1" customWidth="1"/>
    <col min="22" max="16384" width="9" style="1"/>
  </cols>
  <sheetData>
    <row r="1" spans="1:28" ht="16" x14ac:dyDescent="0.2">
      <c r="A1" s="24" t="s">
        <v>62</v>
      </c>
      <c r="B1" s="25">
        <v>44558</v>
      </c>
    </row>
    <row r="2" spans="1:28" ht="16" x14ac:dyDescent="0.2">
      <c r="A2" s="24" t="s">
        <v>63</v>
      </c>
      <c r="B2" s="26" t="s">
        <v>108</v>
      </c>
    </row>
    <row r="3" spans="1:28" ht="16" x14ac:dyDescent="0.2">
      <c r="A3" s="24" t="s">
        <v>64</v>
      </c>
      <c r="B3" s="26" t="s">
        <v>109</v>
      </c>
      <c r="D3" s="2"/>
      <c r="E3" s="1" t="s">
        <v>65</v>
      </c>
    </row>
    <row r="4" spans="1:28" ht="16" x14ac:dyDescent="0.2">
      <c r="A4" s="1" t="s">
        <v>66</v>
      </c>
      <c r="B4" s="26" t="s">
        <v>110</v>
      </c>
    </row>
    <row r="6" spans="1:28" hidden="1" x14ac:dyDescent="0.2">
      <c r="C6" s="28" t="s">
        <v>67</v>
      </c>
      <c r="D6" s="29"/>
      <c r="E6" s="30"/>
      <c r="F6" s="28" t="s">
        <v>68</v>
      </c>
      <c r="G6" s="29"/>
      <c r="H6" s="29"/>
      <c r="I6" s="29"/>
      <c r="J6" s="29"/>
      <c r="K6" s="29"/>
      <c r="L6" s="30"/>
      <c r="M6" s="28" t="s">
        <v>69</v>
      </c>
      <c r="N6" s="29"/>
      <c r="O6" s="30"/>
      <c r="R6" s="28" t="s">
        <v>68</v>
      </c>
      <c r="S6" s="29"/>
      <c r="T6" s="29"/>
      <c r="U6" s="30"/>
    </row>
    <row r="7" spans="1:28" ht="16" hidden="1" x14ac:dyDescent="0.2">
      <c r="C7" s="4" t="s">
        <v>70</v>
      </c>
      <c r="D7" s="4" t="s">
        <v>70</v>
      </c>
      <c r="E7" s="4" t="s">
        <v>70</v>
      </c>
      <c r="F7" s="4" t="s">
        <v>70</v>
      </c>
      <c r="G7" s="4" t="s">
        <v>70</v>
      </c>
      <c r="H7" s="4" t="s">
        <v>70</v>
      </c>
      <c r="I7" s="4" t="s">
        <v>70</v>
      </c>
      <c r="J7" s="4" t="s">
        <v>70</v>
      </c>
      <c r="K7" s="4" t="s">
        <v>70</v>
      </c>
      <c r="L7" s="4" t="s">
        <v>70</v>
      </c>
      <c r="M7" s="4" t="s">
        <v>71</v>
      </c>
      <c r="N7" s="4" t="s">
        <v>71</v>
      </c>
      <c r="O7" s="4" t="s">
        <v>71</v>
      </c>
      <c r="P7" s="4" t="s">
        <v>70</v>
      </c>
      <c r="Q7" s="4" t="s">
        <v>72</v>
      </c>
      <c r="R7" s="4" t="s">
        <v>70</v>
      </c>
      <c r="S7" s="4" t="s">
        <v>70</v>
      </c>
      <c r="T7" s="4" t="s">
        <v>70</v>
      </c>
      <c r="U7" s="4" t="s">
        <v>70</v>
      </c>
    </row>
    <row r="8" spans="1:28" ht="32" hidden="1" x14ac:dyDescent="0.2">
      <c r="C8" s="4" t="s">
        <v>4</v>
      </c>
      <c r="D8" s="4" t="s">
        <v>5</v>
      </c>
      <c r="E8" s="4" t="s">
        <v>6</v>
      </c>
      <c r="F8" s="4" t="s">
        <v>4</v>
      </c>
      <c r="G8" s="4" t="s">
        <v>5</v>
      </c>
      <c r="H8" s="4" t="s">
        <v>6</v>
      </c>
      <c r="I8" s="4" t="s">
        <v>10</v>
      </c>
      <c r="J8" s="4" t="s">
        <v>11</v>
      </c>
      <c r="K8" s="4" t="s">
        <v>12</v>
      </c>
      <c r="L8" s="4" t="s">
        <v>13</v>
      </c>
      <c r="M8" s="4" t="s">
        <v>73</v>
      </c>
      <c r="N8" s="4" t="s">
        <v>74</v>
      </c>
      <c r="O8" s="4" t="s">
        <v>61</v>
      </c>
      <c r="P8" s="4" t="s">
        <v>75</v>
      </c>
      <c r="Q8" s="4" t="s">
        <v>76</v>
      </c>
      <c r="R8" s="4" t="s">
        <v>77</v>
      </c>
      <c r="S8" s="4" t="s">
        <v>78</v>
      </c>
      <c r="T8" s="4" t="s">
        <v>13</v>
      </c>
      <c r="U8" s="4" t="s">
        <v>75</v>
      </c>
    </row>
    <row r="9" spans="1:28" hidden="1" x14ac:dyDescent="0.2">
      <c r="B9" s="3" t="s">
        <v>92</v>
      </c>
      <c r="C9" s="7">
        <v>1095.2187408780624</v>
      </c>
      <c r="D9" s="7">
        <v>1095.2187408780624</v>
      </c>
      <c r="E9" s="7">
        <v>1925.7132110991538</v>
      </c>
      <c r="F9" s="7">
        <v>1023.8825650401139</v>
      </c>
      <c r="G9" s="7">
        <v>1023.8825650401139</v>
      </c>
      <c r="H9" s="7">
        <v>1519.0068593219939</v>
      </c>
      <c r="I9" s="7">
        <v>26.440970566530574</v>
      </c>
      <c r="J9" s="7">
        <v>26.440970566530574</v>
      </c>
      <c r="K9" s="7">
        <v>62.157728514048003</v>
      </c>
      <c r="L9" s="7">
        <v>143.8786134348781</v>
      </c>
      <c r="M9" s="7">
        <v>3232</v>
      </c>
      <c r="N9" s="7">
        <v>3231.9999999999995</v>
      </c>
      <c r="O9" s="6">
        <f t="shared" ref="O9:O17" si="0">M9-N9</f>
        <v>0</v>
      </c>
      <c r="P9" s="6">
        <f t="shared" ref="P9:P14" si="1">SUM(F9:L9)</f>
        <v>3825.6902724842093</v>
      </c>
      <c r="Q9" s="5">
        <f t="shared" ref="Q9:Q14" si="2">SUM(C9:E9)/P9</f>
        <v>1.0759236633608762</v>
      </c>
      <c r="R9" s="9">
        <f>SUM(F9:H9)</f>
        <v>3566.7719894022221</v>
      </c>
      <c r="S9" s="9">
        <f>SUM(I9:K9)</f>
        <v>115.03966964710915</v>
      </c>
      <c r="T9" s="9">
        <f>SUM(L9)</f>
        <v>143.8786134348781</v>
      </c>
      <c r="U9" s="9">
        <f>SUM(P9)</f>
        <v>3825.6902724842093</v>
      </c>
      <c r="W9" s="8"/>
      <c r="X9" s="8"/>
      <c r="Y9" s="8"/>
      <c r="Z9" s="8"/>
      <c r="AA9" s="8"/>
      <c r="AB9" s="8"/>
    </row>
    <row r="10" spans="1:28" hidden="1" x14ac:dyDescent="0.2">
      <c r="B10" s="3" t="s">
        <v>93</v>
      </c>
      <c r="C10" s="7">
        <v>1095.2189636805783</v>
      </c>
      <c r="D10" s="7">
        <v>1095.2189636805783</v>
      </c>
      <c r="E10" s="7">
        <v>1925.7136022512504</v>
      </c>
      <c r="F10" s="7">
        <v>569.04354631660385</v>
      </c>
      <c r="G10" s="7">
        <v>569.04354631660385</v>
      </c>
      <c r="H10" s="7">
        <v>1374.2429267265836</v>
      </c>
      <c r="I10" s="7">
        <v>26.440970566530574</v>
      </c>
      <c r="J10" s="7">
        <v>26.440970566530574</v>
      </c>
      <c r="K10" s="7">
        <v>62.157728514048003</v>
      </c>
      <c r="L10" s="7">
        <v>143.8786134348781</v>
      </c>
      <c r="M10" s="7">
        <v>3232</v>
      </c>
      <c r="N10" s="7">
        <v>3231.9999999999995</v>
      </c>
      <c r="O10" s="6">
        <f t="shared" si="0"/>
        <v>0</v>
      </c>
      <c r="P10" s="6">
        <f t="shared" si="1"/>
        <v>2771.2483024417788</v>
      </c>
      <c r="Q10" s="5">
        <f t="shared" si="2"/>
        <v>1.4853059272911844</v>
      </c>
      <c r="R10" s="9">
        <f t="shared" ref="R10:R17" si="3">SUM(F10:H10)</f>
        <v>2512.3300193597915</v>
      </c>
      <c r="S10" s="9">
        <f t="shared" ref="S10:S17" si="4">SUM(I10:K10)</f>
        <v>115.03966964710915</v>
      </c>
      <c r="T10" s="9">
        <f t="shared" ref="T10:T17" si="5">SUM(L10)</f>
        <v>143.8786134348781</v>
      </c>
      <c r="U10" s="9">
        <f t="shared" ref="U10:U17" si="6">SUM(P10)</f>
        <v>2771.2483024417788</v>
      </c>
      <c r="W10" s="8"/>
      <c r="X10" s="8"/>
      <c r="Y10" s="8"/>
      <c r="Z10" s="8"/>
      <c r="AA10" s="8"/>
      <c r="AB10" s="8"/>
    </row>
    <row r="11" spans="1:28" hidden="1" x14ac:dyDescent="0.2">
      <c r="B11" s="3" t="s">
        <v>94</v>
      </c>
      <c r="C11" s="7">
        <v>617.875905848201</v>
      </c>
      <c r="D11" s="7">
        <v>617.875905848201</v>
      </c>
      <c r="E11" s="7">
        <v>0</v>
      </c>
      <c r="F11" s="7">
        <v>437.76000657384498</v>
      </c>
      <c r="G11" s="7">
        <v>437.76000657384498</v>
      </c>
      <c r="H11" s="7">
        <v>0</v>
      </c>
      <c r="I11" s="7">
        <v>26.440970566530574</v>
      </c>
      <c r="J11" s="7">
        <v>26.440970566530574</v>
      </c>
      <c r="K11" s="7">
        <v>0</v>
      </c>
      <c r="L11" s="7">
        <v>43.163584030463419</v>
      </c>
      <c r="M11" s="7">
        <v>1720</v>
      </c>
      <c r="N11" s="7">
        <v>969.6</v>
      </c>
      <c r="O11" s="6">
        <f t="shared" si="0"/>
        <v>750.4</v>
      </c>
      <c r="P11" s="6">
        <f t="shared" si="1"/>
        <v>971.5655383112146</v>
      </c>
      <c r="Q11" s="5">
        <f t="shared" si="2"/>
        <v>1.2719181187142545</v>
      </c>
      <c r="R11" s="9">
        <f t="shared" si="3"/>
        <v>875.52001314768995</v>
      </c>
      <c r="S11" s="9">
        <f t="shared" si="4"/>
        <v>52.881941133061147</v>
      </c>
      <c r="T11" s="9">
        <f t="shared" si="5"/>
        <v>43.163584030463419</v>
      </c>
      <c r="U11" s="9">
        <f t="shared" si="6"/>
        <v>971.5655383112146</v>
      </c>
      <c r="W11" s="8"/>
      <c r="X11" s="8"/>
      <c r="Y11" s="8"/>
      <c r="Z11" s="8"/>
      <c r="AA11" s="8"/>
      <c r="AB11" s="8"/>
    </row>
    <row r="12" spans="1:28" hidden="1" x14ac:dyDescent="0.2">
      <c r="B12" s="3" t="s">
        <v>95</v>
      </c>
      <c r="C12" s="7">
        <v>613.8955224105714</v>
      </c>
      <c r="D12" s="7">
        <v>613.8955224105714</v>
      </c>
      <c r="E12" s="7">
        <v>0</v>
      </c>
      <c r="F12" s="7">
        <v>434.43276255583396</v>
      </c>
      <c r="G12" s="7">
        <v>434.43276255583396</v>
      </c>
      <c r="H12" s="7">
        <v>0</v>
      </c>
      <c r="I12" s="7">
        <v>26.440970566530574</v>
      </c>
      <c r="J12" s="7">
        <v>26.440970566530574</v>
      </c>
      <c r="K12" s="7">
        <v>0</v>
      </c>
      <c r="L12" s="7">
        <v>21.581792015231748</v>
      </c>
      <c r="M12" s="7">
        <v>1720</v>
      </c>
      <c r="N12" s="7">
        <v>484.8</v>
      </c>
      <c r="O12" s="6">
        <f t="shared" si="0"/>
        <v>1235.2</v>
      </c>
      <c r="P12" s="6">
        <f t="shared" si="1"/>
        <v>943.32925825996085</v>
      </c>
      <c r="Q12" s="5">
        <f t="shared" si="2"/>
        <v>1.3015508997207319</v>
      </c>
      <c r="R12" s="9">
        <f t="shared" si="3"/>
        <v>868.86552511166792</v>
      </c>
      <c r="S12" s="9">
        <f t="shared" si="4"/>
        <v>52.881941133061147</v>
      </c>
      <c r="T12" s="9">
        <f t="shared" si="5"/>
        <v>21.581792015231748</v>
      </c>
      <c r="U12" s="9">
        <f t="shared" si="6"/>
        <v>943.32925825996085</v>
      </c>
      <c r="W12" s="8"/>
      <c r="X12" s="8"/>
      <c r="Y12" s="8"/>
      <c r="Z12" s="8"/>
      <c r="AA12" s="8"/>
      <c r="AB12" s="8"/>
    </row>
    <row r="13" spans="1:28" hidden="1" x14ac:dyDescent="0.2">
      <c r="B13" s="3" t="s">
        <v>96</v>
      </c>
      <c r="C13" s="7">
        <v>623.18439174742446</v>
      </c>
      <c r="D13" s="7">
        <v>623.18439174742446</v>
      </c>
      <c r="E13" s="7">
        <v>0</v>
      </c>
      <c r="F13" s="7">
        <v>442.21010740710506</v>
      </c>
      <c r="G13" s="7">
        <v>442.21010740710506</v>
      </c>
      <c r="H13" s="7">
        <v>0</v>
      </c>
      <c r="I13" s="7">
        <v>26.440970566530574</v>
      </c>
      <c r="J13" s="7">
        <v>26.440970566530574</v>
      </c>
      <c r="K13" s="7">
        <v>0</v>
      </c>
      <c r="L13" s="7">
        <v>71.939306717439081</v>
      </c>
      <c r="M13" s="7">
        <v>1720</v>
      </c>
      <c r="N13" s="7">
        <v>1615.9999999999998</v>
      </c>
      <c r="O13" s="6">
        <f t="shared" si="0"/>
        <v>104.00000000000023</v>
      </c>
      <c r="P13" s="6">
        <f t="shared" si="1"/>
        <v>1009.2414626647104</v>
      </c>
      <c r="Q13" s="5">
        <f t="shared" si="2"/>
        <v>1.2349559838772863</v>
      </c>
      <c r="R13" s="9">
        <f t="shared" si="3"/>
        <v>884.42021481421011</v>
      </c>
      <c r="S13" s="9">
        <f t="shared" si="4"/>
        <v>52.881941133061147</v>
      </c>
      <c r="T13" s="9">
        <f t="shared" si="5"/>
        <v>71.939306717439081</v>
      </c>
      <c r="U13" s="9">
        <f t="shared" si="6"/>
        <v>1009.2414626647104</v>
      </c>
      <c r="W13" s="8"/>
      <c r="X13" s="8"/>
      <c r="Y13" s="8"/>
      <c r="Z13" s="8"/>
      <c r="AA13" s="8"/>
      <c r="AB13" s="8"/>
    </row>
    <row r="14" spans="1:28" hidden="1" x14ac:dyDescent="0.2">
      <c r="B14" s="3" t="s">
        <v>97</v>
      </c>
      <c r="C14" s="7">
        <v>329.33334505991274</v>
      </c>
      <c r="D14" s="7">
        <v>329.33334505991274</v>
      </c>
      <c r="E14" s="7">
        <v>581.12481020081043</v>
      </c>
      <c r="F14" s="7">
        <v>219.09544172151789</v>
      </c>
      <c r="G14" s="7">
        <v>219.09544172151789</v>
      </c>
      <c r="H14" s="7">
        <v>512.27705900145463</v>
      </c>
      <c r="I14" s="7">
        <v>26.440970566530574</v>
      </c>
      <c r="J14" s="7">
        <v>26.440970566530574</v>
      </c>
      <c r="K14" s="7">
        <v>62.157728514048003</v>
      </c>
      <c r="L14" s="7">
        <v>43.163584030463419</v>
      </c>
      <c r="M14" s="7">
        <v>3232</v>
      </c>
      <c r="N14" s="7">
        <v>969.6</v>
      </c>
      <c r="O14" s="6">
        <f t="shared" si="0"/>
        <v>2262.4</v>
      </c>
      <c r="P14" s="6">
        <f t="shared" si="1"/>
        <v>1108.6711961220631</v>
      </c>
      <c r="Q14" s="5">
        <f t="shared" si="2"/>
        <v>1.1182679812168013</v>
      </c>
      <c r="R14" s="9">
        <f t="shared" si="3"/>
        <v>950.4679424444904</v>
      </c>
      <c r="S14" s="9">
        <f t="shared" si="4"/>
        <v>115.03966964710915</v>
      </c>
      <c r="T14" s="9">
        <f t="shared" si="5"/>
        <v>43.163584030463419</v>
      </c>
      <c r="U14" s="9">
        <f t="shared" si="6"/>
        <v>1108.6711961220631</v>
      </c>
      <c r="W14" s="8"/>
      <c r="X14" s="8"/>
      <c r="Y14" s="8"/>
      <c r="Z14" s="8"/>
      <c r="AA14" s="8"/>
      <c r="AB14" s="8"/>
    </row>
    <row r="15" spans="1:28" hidden="1" x14ac:dyDescent="0.2">
      <c r="B15" s="3" t="s">
        <v>98</v>
      </c>
      <c r="C15" s="7">
        <v>617.875905848201</v>
      </c>
      <c r="D15" s="7">
        <v>617.875905848201</v>
      </c>
      <c r="E15" s="7">
        <v>0</v>
      </c>
      <c r="F15" s="7">
        <v>432.98439150693684</v>
      </c>
      <c r="G15" s="7">
        <v>432.98439150693684</v>
      </c>
      <c r="H15" s="7">
        <v>0</v>
      </c>
      <c r="I15" s="7">
        <v>26.440970566530574</v>
      </c>
      <c r="J15" s="7">
        <v>26.440970566530574</v>
      </c>
      <c r="K15" s="7">
        <v>0</v>
      </c>
      <c r="L15" s="7">
        <v>43.163584030463419</v>
      </c>
      <c r="M15" s="7">
        <v>1720</v>
      </c>
      <c r="N15" s="7">
        <v>969.6</v>
      </c>
      <c r="O15" s="6">
        <f t="shared" si="0"/>
        <v>750.4</v>
      </c>
      <c r="P15" s="6">
        <f t="shared" ref="P15:P17" si="7">SUM(F15:L15)</f>
        <v>962.01430817739833</v>
      </c>
      <c r="Q15" s="5">
        <f t="shared" ref="Q15:Q17" si="8">SUM(C15:E15)/P15</f>
        <v>1.2845461872990414</v>
      </c>
      <c r="R15" s="9">
        <f t="shared" si="3"/>
        <v>865.96878301387369</v>
      </c>
      <c r="S15" s="9">
        <f t="shared" si="4"/>
        <v>52.881941133061147</v>
      </c>
      <c r="T15" s="9">
        <f t="shared" si="5"/>
        <v>43.163584030463419</v>
      </c>
      <c r="U15" s="9">
        <f t="shared" si="6"/>
        <v>962.01430817739833</v>
      </c>
      <c r="W15" s="8"/>
      <c r="X15" s="8"/>
      <c r="Y15" s="8"/>
      <c r="Z15" s="8"/>
      <c r="AA15" s="8"/>
      <c r="AB15" s="8"/>
    </row>
    <row r="16" spans="1:28" hidden="1" x14ac:dyDescent="0.2">
      <c r="B16" s="3" t="s">
        <v>99</v>
      </c>
      <c r="C16" s="7">
        <v>616.97726097580517</v>
      </c>
      <c r="D16" s="7">
        <v>616.97726097580517</v>
      </c>
      <c r="E16" s="7">
        <v>0</v>
      </c>
      <c r="F16" s="7">
        <v>437.00880911171095</v>
      </c>
      <c r="G16" s="7">
        <v>437.00880911171095</v>
      </c>
      <c r="H16" s="7">
        <v>0</v>
      </c>
      <c r="I16" s="7">
        <v>4.7537505408186149</v>
      </c>
      <c r="J16" s="7">
        <v>4.7537505408186149</v>
      </c>
      <c r="K16" s="7">
        <v>0</v>
      </c>
      <c r="L16" s="7">
        <v>43.163584030463419</v>
      </c>
      <c r="M16" s="7">
        <v>969.6</v>
      </c>
      <c r="N16" s="7">
        <v>969.6</v>
      </c>
      <c r="O16" s="6">
        <f t="shared" si="0"/>
        <v>0</v>
      </c>
      <c r="P16" s="6">
        <f t="shared" si="7"/>
        <v>926.68870333552252</v>
      </c>
      <c r="Q16" s="5">
        <f t="shared" si="8"/>
        <v>1.3315739336306955</v>
      </c>
      <c r="R16" s="9">
        <f t="shared" si="3"/>
        <v>874.01761822342189</v>
      </c>
      <c r="S16" s="9">
        <f t="shared" si="4"/>
        <v>9.5075010816372298</v>
      </c>
      <c r="T16" s="9">
        <f t="shared" si="5"/>
        <v>43.163584030463419</v>
      </c>
      <c r="U16" s="9">
        <f t="shared" si="6"/>
        <v>926.68870333552252</v>
      </c>
      <c r="W16" s="8"/>
      <c r="X16" s="8"/>
      <c r="Y16" s="8"/>
      <c r="Z16" s="8"/>
      <c r="AA16" s="8"/>
      <c r="AB16" s="8"/>
    </row>
    <row r="17" spans="2:28" hidden="1" x14ac:dyDescent="0.2">
      <c r="B17" s="3" t="s">
        <v>100</v>
      </c>
      <c r="C17" s="7">
        <v>612.76268143552556</v>
      </c>
      <c r="D17" s="7">
        <v>612.76268143552556</v>
      </c>
      <c r="E17" s="7">
        <v>0</v>
      </c>
      <c r="F17" s="7">
        <v>433.48726369643623</v>
      </c>
      <c r="G17" s="7">
        <v>433.48726369643623</v>
      </c>
      <c r="H17" s="7">
        <v>0</v>
      </c>
      <c r="I17" s="7">
        <v>26.440970566530574</v>
      </c>
      <c r="J17" s="7">
        <v>26.440970566530574</v>
      </c>
      <c r="K17" s="7">
        <v>0</v>
      </c>
      <c r="L17" s="7">
        <v>10.415731117415747</v>
      </c>
      <c r="M17" s="7">
        <v>1720</v>
      </c>
      <c r="N17" s="7">
        <v>969.6</v>
      </c>
      <c r="O17" s="6">
        <f t="shared" si="0"/>
        <v>750.4</v>
      </c>
      <c r="P17" s="6">
        <f t="shared" si="7"/>
        <v>930.27219964334938</v>
      </c>
      <c r="Q17" s="5">
        <f t="shared" si="8"/>
        <v>1.3173836252882725</v>
      </c>
      <c r="R17" s="9">
        <f t="shared" si="3"/>
        <v>866.97452739287246</v>
      </c>
      <c r="S17" s="9">
        <f t="shared" si="4"/>
        <v>52.881941133061147</v>
      </c>
      <c r="T17" s="9">
        <f t="shared" si="5"/>
        <v>10.415731117415747</v>
      </c>
      <c r="U17" s="9">
        <f t="shared" si="6"/>
        <v>930.27219964334938</v>
      </c>
      <c r="W17" s="8"/>
      <c r="X17" s="8"/>
      <c r="Y17" s="8"/>
      <c r="Z17" s="8"/>
      <c r="AA17" s="8"/>
      <c r="AB17" s="8"/>
    </row>
    <row r="18" spans="2:28" x14ac:dyDescent="0.2">
      <c r="B18" s="10"/>
      <c r="C18" s="11"/>
      <c r="D18" s="11"/>
      <c r="E18" s="11"/>
      <c r="F18" s="11"/>
      <c r="G18" s="11"/>
      <c r="H18" s="11"/>
      <c r="I18" s="11"/>
      <c r="J18" s="11"/>
      <c r="K18" s="11"/>
      <c r="L18" s="11"/>
      <c r="M18" s="11"/>
      <c r="N18" s="11"/>
      <c r="O18" s="11"/>
      <c r="P18" s="11"/>
      <c r="Q18" s="12"/>
      <c r="R18" s="13"/>
      <c r="S18" s="13"/>
      <c r="T18" s="13"/>
      <c r="U18" s="13"/>
      <c r="W18" s="8"/>
      <c r="X18" s="8"/>
      <c r="Y18" s="8"/>
      <c r="Z18" s="8"/>
      <c r="AA18" s="8"/>
      <c r="AB18" s="8"/>
    </row>
    <row r="19" spans="2:28" x14ac:dyDescent="0.2">
      <c r="C19" s="27" t="s">
        <v>67</v>
      </c>
      <c r="D19" s="27"/>
      <c r="E19" s="27"/>
      <c r="F19" s="28" t="s">
        <v>68</v>
      </c>
      <c r="G19" s="29"/>
      <c r="H19" s="29"/>
      <c r="I19" s="29"/>
      <c r="J19" s="29"/>
      <c r="K19" s="29"/>
      <c r="L19" s="30"/>
      <c r="M19" s="27" t="s">
        <v>69</v>
      </c>
      <c r="N19" s="27"/>
      <c r="O19" s="27"/>
      <c r="R19" s="27" t="s">
        <v>68</v>
      </c>
      <c r="S19" s="27"/>
      <c r="T19" s="27"/>
      <c r="U19" s="27"/>
      <c r="W19" s="8"/>
      <c r="X19" s="8"/>
      <c r="Y19" s="8"/>
      <c r="Z19" s="8"/>
      <c r="AA19" s="8"/>
      <c r="AB19" s="8"/>
    </row>
    <row r="20" spans="2:28" ht="16" x14ac:dyDescent="0.2">
      <c r="C20" s="4" t="s">
        <v>70</v>
      </c>
      <c r="D20" s="4" t="s">
        <v>70</v>
      </c>
      <c r="E20" s="4" t="s">
        <v>70</v>
      </c>
      <c r="F20" s="4" t="s">
        <v>70</v>
      </c>
      <c r="G20" s="4" t="s">
        <v>70</v>
      </c>
      <c r="H20" s="4" t="s">
        <v>70</v>
      </c>
      <c r="I20" s="4" t="s">
        <v>70</v>
      </c>
      <c r="J20" s="4" t="s">
        <v>70</v>
      </c>
      <c r="K20" s="4" t="s">
        <v>70</v>
      </c>
      <c r="L20" s="4" t="s">
        <v>70</v>
      </c>
      <c r="M20" s="4" t="s">
        <v>71</v>
      </c>
      <c r="N20" s="4" t="s">
        <v>71</v>
      </c>
      <c r="O20" s="4" t="s">
        <v>71</v>
      </c>
      <c r="P20" s="4" t="s">
        <v>70</v>
      </c>
      <c r="Q20" s="4" t="s">
        <v>72</v>
      </c>
      <c r="R20" s="4" t="s">
        <v>70</v>
      </c>
      <c r="S20" s="4" t="s">
        <v>70</v>
      </c>
      <c r="T20" s="4" t="s">
        <v>70</v>
      </c>
      <c r="U20" s="4" t="s">
        <v>70</v>
      </c>
      <c r="W20" s="8"/>
      <c r="X20" s="8"/>
      <c r="Y20" s="8"/>
      <c r="Z20" s="8"/>
      <c r="AA20" s="8"/>
      <c r="AB20" s="8"/>
    </row>
    <row r="21" spans="2:28" ht="32" x14ac:dyDescent="0.2">
      <c r="C21" s="4" t="s">
        <v>4</v>
      </c>
      <c r="D21" s="4" t="s">
        <v>5</v>
      </c>
      <c r="E21" s="4" t="s">
        <v>6</v>
      </c>
      <c r="F21" s="4" t="s">
        <v>4</v>
      </c>
      <c r="G21" s="4" t="s">
        <v>5</v>
      </c>
      <c r="H21" s="4" t="s">
        <v>6</v>
      </c>
      <c r="I21" s="4" t="s">
        <v>10</v>
      </c>
      <c r="J21" s="4" t="s">
        <v>11</v>
      </c>
      <c r="K21" s="4" t="s">
        <v>12</v>
      </c>
      <c r="L21" s="4" t="s">
        <v>13</v>
      </c>
      <c r="M21" s="4" t="s">
        <v>73</v>
      </c>
      <c r="N21" s="4" t="s">
        <v>74</v>
      </c>
      <c r="O21" s="4" t="s">
        <v>61</v>
      </c>
      <c r="P21" s="4" t="s">
        <v>75</v>
      </c>
      <c r="Q21" s="4" t="s">
        <v>76</v>
      </c>
      <c r="R21" s="4" t="s">
        <v>77</v>
      </c>
      <c r="S21" s="4" t="s">
        <v>78</v>
      </c>
      <c r="T21" s="4" t="s">
        <v>13</v>
      </c>
      <c r="U21" s="4" t="s">
        <v>75</v>
      </c>
      <c r="W21" s="8"/>
      <c r="X21" s="8"/>
      <c r="Y21" s="8"/>
      <c r="Z21" s="8"/>
      <c r="AA21" s="8"/>
      <c r="AB21" s="8"/>
    </row>
    <row r="22" spans="2:28" x14ac:dyDescent="0.2">
      <c r="B22" s="3" t="s">
        <v>101</v>
      </c>
      <c r="C22" s="7">
        <v>1056.15050147124</v>
      </c>
      <c r="D22" s="7">
        <v>1056.15050147124</v>
      </c>
      <c r="E22" s="7">
        <v>1857.36449743047</v>
      </c>
      <c r="F22" s="7">
        <v>950.23829291550305</v>
      </c>
      <c r="G22" s="7">
        <v>950.23829291550305</v>
      </c>
      <c r="H22" s="7">
        <v>2173.3553387264001</v>
      </c>
      <c r="I22" s="7">
        <v>34.052408147529697</v>
      </c>
      <c r="J22" s="7">
        <v>34.052408147529697</v>
      </c>
      <c r="K22" s="7">
        <v>56.977375238327397</v>
      </c>
      <c r="L22" s="7">
        <v>153.78628419304101</v>
      </c>
      <c r="M22" s="7">
        <v>3232</v>
      </c>
      <c r="N22" s="7">
        <v>3232</v>
      </c>
      <c r="O22" s="6">
        <f t="shared" ref="O22:O25" si="9">M22-N22</f>
        <v>0</v>
      </c>
      <c r="P22" s="6">
        <f t="shared" ref="P22:P25" si="10">SUM(F22:L22)</f>
        <v>4352.7004002838339</v>
      </c>
      <c r="Q22" s="5">
        <f t="shared" ref="Q22:Q25" si="11">SUM(C22:E22)/P22</f>
        <v>0.91200062841772744</v>
      </c>
      <c r="R22" s="9">
        <f>SUM(F22:H22)</f>
        <v>4073.8319245574062</v>
      </c>
      <c r="S22" s="9">
        <f>SUM(I22:K22)</f>
        <v>125.08219153338679</v>
      </c>
      <c r="T22" s="9">
        <f>SUM(L22)</f>
        <v>153.78628419304101</v>
      </c>
      <c r="U22" s="9">
        <f>SUM(P22)</f>
        <v>4352.7004002838339</v>
      </c>
      <c r="W22" s="8"/>
      <c r="X22" s="8"/>
      <c r="Y22" s="8"/>
      <c r="Z22" s="8"/>
      <c r="AA22" s="8"/>
      <c r="AB22" s="8"/>
    </row>
    <row r="23" spans="2:28" x14ac:dyDescent="0.2">
      <c r="B23" s="3" t="s">
        <v>102</v>
      </c>
      <c r="C23" s="7">
        <v>1056.15050147124</v>
      </c>
      <c r="D23" s="7">
        <v>1056.15050147124</v>
      </c>
      <c r="E23" s="7">
        <v>1857.36449743047</v>
      </c>
      <c r="F23" s="7">
        <v>764.10370242690601</v>
      </c>
      <c r="G23" s="7">
        <v>764.10370242690601</v>
      </c>
      <c r="H23" s="7">
        <v>2173.3553387264001</v>
      </c>
      <c r="I23" s="7">
        <v>34.052408147529697</v>
      </c>
      <c r="J23" s="7">
        <v>34.052408147529697</v>
      </c>
      <c r="K23" s="7">
        <v>56.977375238327397</v>
      </c>
      <c r="L23" s="7">
        <v>153.78628419304101</v>
      </c>
      <c r="M23" s="7">
        <v>3232</v>
      </c>
      <c r="N23" s="7">
        <v>3232</v>
      </c>
      <c r="O23" s="6">
        <f t="shared" si="9"/>
        <v>0</v>
      </c>
      <c r="P23" s="6">
        <f t="shared" si="10"/>
        <v>3980.4312193066398</v>
      </c>
      <c r="Q23" s="5">
        <f t="shared" si="11"/>
        <v>0.99729533853481211</v>
      </c>
      <c r="R23" s="9">
        <f t="shared" ref="R23:R25" si="12">SUM(F23:H23)</f>
        <v>3701.5627435802121</v>
      </c>
      <c r="S23" s="9">
        <f t="shared" ref="S23:S25" si="13">SUM(I23:K23)</f>
        <v>125.08219153338679</v>
      </c>
      <c r="T23" s="9">
        <f t="shared" ref="T23:T25" si="14">SUM(L23)</f>
        <v>153.78628419304101</v>
      </c>
      <c r="U23" s="9">
        <f t="shared" ref="U23:U25" si="15">SUM(P23)</f>
        <v>3980.4312193066398</v>
      </c>
      <c r="W23" s="8"/>
      <c r="X23" s="8"/>
      <c r="Y23" s="8"/>
      <c r="Z23" s="8"/>
      <c r="AA23" s="8"/>
      <c r="AB23" s="8"/>
    </row>
    <row r="24" spans="2:28" x14ac:dyDescent="0.2">
      <c r="B24" s="3" t="s">
        <v>103</v>
      </c>
      <c r="C24" s="7">
        <v>589.47477867095199</v>
      </c>
      <c r="D24" s="7">
        <v>589.47477867095199</v>
      </c>
      <c r="E24" s="7">
        <v>0</v>
      </c>
      <c r="F24" s="7">
        <v>454.829249409456</v>
      </c>
      <c r="G24" s="7">
        <v>454.829249409456</v>
      </c>
      <c r="H24" s="7">
        <v>0</v>
      </c>
      <c r="I24" s="7">
        <v>34.052408147529697</v>
      </c>
      <c r="J24" s="7">
        <v>34.052408147529697</v>
      </c>
      <c r="K24" s="7">
        <v>0</v>
      </c>
      <c r="L24" s="7">
        <v>56.338112679555302</v>
      </c>
      <c r="M24" s="7">
        <v>1720</v>
      </c>
      <c r="N24" s="7">
        <v>969.6</v>
      </c>
      <c r="O24" s="6">
        <f t="shared" si="9"/>
        <v>750.4</v>
      </c>
      <c r="P24" s="6">
        <f t="shared" si="10"/>
        <v>1034.1014277935267</v>
      </c>
      <c r="Q24" s="5">
        <f t="shared" si="11"/>
        <v>1.1400714916886261</v>
      </c>
      <c r="R24" s="9">
        <f t="shared" si="12"/>
        <v>909.65849881891199</v>
      </c>
      <c r="S24" s="9">
        <f t="shared" si="13"/>
        <v>68.104816295059393</v>
      </c>
      <c r="T24" s="9">
        <f t="shared" si="14"/>
        <v>56.338112679555302</v>
      </c>
      <c r="U24" s="9">
        <f t="shared" si="15"/>
        <v>1034.1014277935267</v>
      </c>
      <c r="W24" s="8"/>
      <c r="X24" s="8"/>
      <c r="Y24" s="8"/>
      <c r="Z24" s="8"/>
      <c r="AA24" s="8"/>
      <c r="AB24" s="8"/>
    </row>
    <row r="25" spans="2:28" x14ac:dyDescent="0.2">
      <c r="B25" s="3" t="s">
        <v>104</v>
      </c>
      <c r="C25" s="7">
        <v>589.47477867095404</v>
      </c>
      <c r="D25" s="7">
        <v>589.47477867095404</v>
      </c>
      <c r="E25" s="7">
        <v>0</v>
      </c>
      <c r="F25" s="7">
        <v>429.30397099281402</v>
      </c>
      <c r="G25" s="7">
        <v>429.30397099281402</v>
      </c>
      <c r="H25" s="7">
        <v>0</v>
      </c>
      <c r="I25" s="7">
        <v>34.052408147529697</v>
      </c>
      <c r="J25" s="7">
        <v>34.052408147529697</v>
      </c>
      <c r="K25" s="7">
        <v>0</v>
      </c>
      <c r="L25" s="7">
        <v>56.338112679555302</v>
      </c>
      <c r="M25" s="7">
        <v>1720</v>
      </c>
      <c r="N25" s="7">
        <v>969.6</v>
      </c>
      <c r="O25" s="6">
        <f t="shared" si="9"/>
        <v>750.4</v>
      </c>
      <c r="P25" s="6">
        <f t="shared" si="10"/>
        <v>983.05087096024272</v>
      </c>
      <c r="Q25" s="5">
        <f t="shared" si="11"/>
        <v>1.1992762451757066</v>
      </c>
      <c r="R25" s="9">
        <f t="shared" si="12"/>
        <v>858.60794198562803</v>
      </c>
      <c r="S25" s="9">
        <f t="shared" si="13"/>
        <v>68.104816295059393</v>
      </c>
      <c r="T25" s="9">
        <f t="shared" si="14"/>
        <v>56.338112679555302</v>
      </c>
      <c r="U25" s="9">
        <f t="shared" si="15"/>
        <v>983.05087096024272</v>
      </c>
      <c r="W25" s="8"/>
      <c r="X25" s="8"/>
      <c r="Y25" s="8"/>
      <c r="Z25" s="8"/>
      <c r="AA25" s="8"/>
      <c r="AB25" s="8"/>
    </row>
  </sheetData>
  <mergeCells count="8">
    <mergeCell ref="C6:E6"/>
    <mergeCell ref="F6:L6"/>
    <mergeCell ref="M6:O6"/>
    <mergeCell ref="R6:U6"/>
    <mergeCell ref="C19:E19"/>
    <mergeCell ref="F19:L19"/>
    <mergeCell ref="M19:O19"/>
    <mergeCell ref="R19:U19"/>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集計</vt:lpstr>
      <vt:lpstr>EnergyPlus_小野（冷水）</vt:lpstr>
      <vt:lpstr>EnergyPlus_小野（温水）</vt:lpstr>
      <vt:lpstr>ACSES_吉田先生（冷水）</vt:lpstr>
      <vt:lpstr>ACSES_吉田先生（温水）</vt:lpstr>
      <vt:lpstr>LCEM_矢島（冷水）</vt:lpstr>
      <vt:lpstr>LCEM_矢島（温水）</vt:lpstr>
      <vt:lpstr>ENe-ST_小野（冷水）</vt:lpstr>
      <vt:lpstr>ENe-ST_小野（温水）</vt:lpstr>
      <vt:lpstr>BEST_二宮Scroll（冷水）</vt:lpstr>
      <vt:lpstr>BEST_二宮Scroll（温水）</vt:lpstr>
    </vt:vector>
  </TitlesOfParts>
  <Manager/>
  <Company>新菱冷熱工業㈱</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SCKY</dc:creator>
  <cp:keywords/>
  <dc:description/>
  <cp:lastModifiedBy>Ono Eikichi</cp:lastModifiedBy>
  <cp:revision/>
  <dcterms:created xsi:type="dcterms:W3CDTF">2019-02-25T06:53:30Z</dcterms:created>
  <dcterms:modified xsi:type="dcterms:W3CDTF">2022-03-18T03:34:25Z</dcterms:modified>
  <cp:category/>
  <cp:contentStatus/>
</cp:coreProperties>
</file>