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masayasato/Desktop/"/>
    </mc:Choice>
  </mc:AlternateContent>
  <xr:revisionPtr revIDLastSave="0" documentId="8_{D89FD510-E50D-434F-909A-C80CB558C9AF}" xr6:coauthVersionLast="47" xr6:coauthVersionMax="47" xr10:uidLastSave="{00000000-0000-0000-0000-000000000000}"/>
  <bookViews>
    <workbookView xWindow="5080" yWindow="500" windowWidth="27640" windowHeight="15860" xr2:uid="{64364BFE-A50D-C34C-B803-0FF2D51035BE}"/>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1" l="1"/>
  <c r="E22" i="1" s="1"/>
  <c r="F22" i="1" s="1"/>
  <c r="D21" i="1"/>
  <c r="E21" i="1" s="1"/>
  <c r="F21" i="1" s="1"/>
  <c r="E20" i="1"/>
  <c r="F20" i="1" s="1"/>
  <c r="D20" i="1"/>
  <c r="D19" i="1"/>
  <c r="E19" i="1" s="1"/>
  <c r="F19" i="1" s="1"/>
  <c r="D18" i="1"/>
  <c r="E18" i="1" s="1"/>
  <c r="F18" i="1" s="1"/>
  <c r="D17" i="1"/>
  <c r="E17" i="1" s="1"/>
  <c r="F17" i="1" s="1"/>
  <c r="D16" i="1"/>
  <c r="E16" i="1" s="1"/>
  <c r="F16" i="1" s="1"/>
  <c r="D15" i="1"/>
  <c r="E15" i="1" s="1"/>
  <c r="F15" i="1" s="1"/>
  <c r="D14" i="1"/>
  <c r="E14" i="1" s="1"/>
  <c r="F14" i="1" s="1"/>
  <c r="D13" i="1"/>
  <c r="D12" i="1" s="1"/>
  <c r="E12" i="1" s="1"/>
  <c r="F12" i="1" s="1"/>
  <c r="E13" i="1" l="1"/>
  <c r="F13" i="1" s="1"/>
</calcChain>
</file>

<file path=xl/sharedStrings.xml><?xml version="1.0" encoding="utf-8"?>
<sst xmlns="http://schemas.openxmlformats.org/spreadsheetml/2006/main" count="56" uniqueCount="49">
  <si>
    <t>Problem:</t>
  </si>
  <si>
    <t>The attached IRS Excel dataset “IRS.XLSX” listing the AGI (Adjusted Gross Income) and Charitable contributions for 11 taxpayers whose returns were audited and found to be correct is used for the analysis</t>
  </si>
  <si>
    <t xml:space="preserve">It is Tax season now and IRS wants to develop a method for detecting those who might have overstated their charitable contributions to lessen their tax burden. </t>
  </si>
  <si>
    <t xml:space="preserve">Case 1 </t>
  </si>
  <si>
    <t>添付のIRS Excelデータセット「IRS.XLSX」は、監査を受けて正しいと確認された11人の納税者のAGI（調整後総所得）および慈善寄付額を一覧にしたもので、分析に使用されます。</t>
  </si>
  <si>
    <t>AGI</t>
  </si>
  <si>
    <t>Charitable</t>
  </si>
  <si>
    <t xml:space="preserve">Est AGI </t>
  </si>
  <si>
    <t xml:space="preserve">Squared </t>
  </si>
  <si>
    <t>(in $1,000s)</t>
  </si>
  <si>
    <t>Contributions</t>
  </si>
  <si>
    <t xml:space="preserve">Error </t>
  </si>
  <si>
    <t xml:space="preserve">Intercept </t>
  </si>
  <si>
    <t xml:space="preserve">Slppe </t>
  </si>
  <si>
    <t xml:space="preserve">ESS </t>
  </si>
  <si>
    <t xml:space="preserve">Description; </t>
  </si>
  <si>
    <t xml:space="preserve">The scatter plot above illustrates the relationship between the independent variable 
 (Charitable Contribution) and the dependent variable (AGI). </t>
  </si>
  <si>
    <t>Based on the data from the 
IRS.XLSX table, the X-axis represents Charitable Contributions, while the Y-axis represents AGI.</t>
  </si>
  <si>
    <t xml:space="preserve">As Charitable Contributions increase, AGI values also tend to increase, forming an upward 
trend. </t>
  </si>
  <si>
    <t xml:space="preserve">This pattern suggests a positive linear relationship between Charitable Contribution 
 and AGI, which is further supported by the linear regression line shown in the plot.   </t>
  </si>
  <si>
    <t>散布図は、独立変数（慈善寄付額）と従属変数（AGI：調整後総所得）との関係を示しています。</t>
  </si>
  <si>
    <t>IRS.XLSXのデータに基づき、X軸は慈善寄付額を、Y軸はAGIを表しています。</t>
  </si>
  <si>
    <t>慈善寄付額が増加するにつれて、AGIの値も増加する傾向があり、上昇傾向のパターンが見られます。</t>
  </si>
  <si>
    <t>このパターンは、慈善寄付額とAGIとの間に正の線形関係があることを示しており、散布図に示された回帰直線によってさらに裏付けられています。</t>
  </si>
  <si>
    <t xml:space="preserve">       Equation = </t>
  </si>
  <si>
    <t xml:space="preserve">Y^i = b0 +  b1X1 </t>
  </si>
  <si>
    <t xml:space="preserve"> b0 = Y-intercept </t>
  </si>
  <si>
    <t xml:space="preserve"> b1 = Slope </t>
  </si>
  <si>
    <t>『Y^i = 0.00471X1 + 35.15335 』</t>
  </si>
  <si>
    <t xml:space="preserve">Develop a simple Linear Regression Model that can be used to predict the level of charitable contributions from a Tax Return’s AGI (Adjusted Gross Income). What is the estimated Regression Equation? </t>
  </si>
  <si>
    <r>
      <t>税申告書のAGI（調整後総所得）から慈善寄付額を予測するための</t>
    </r>
    <r>
      <rPr>
        <b/>
        <sz val="12"/>
        <color rgb="FF000000"/>
        <rFont val="Aptos Narrow"/>
        <family val="2"/>
        <scheme val="minor"/>
      </rPr>
      <t>単回帰モデル</t>
    </r>
  </si>
  <si>
    <t xml:space="preserve">   R square = 0.92244</t>
  </si>
  <si>
    <t xml:space="preserve">R-squared is a value ranging from 0 to 1, which measures how well the regression model fits the actual dataset. It represents the percentage of variation in the dependent variable that  can be explained by the independent variable(s). </t>
  </si>
  <si>
    <t xml:space="preserve">In this case, the R-squared value is 0.92244, which is considered high. This indicates that the regression model is well-fitted to the actual data. Specifically, 92.244% of the variation in  the dependent variable (AGI) can be explained by the independent variable (Charitable Contribution). </t>
  </si>
  <si>
    <t>Therefore, the model has strong predictive power for AGI based on charitable contributions.</t>
  </si>
  <si>
    <t>Interpret the R Squared value. ( 2 points)</t>
  </si>
  <si>
    <t>R²（決定係数）＝0.92244</t>
  </si>
  <si>
    <t>R²は0から1の範囲の値であり、回帰モデルが実際のデータセットにどれだけ適合しているかを測る指標です。これは、従属変数の変動のうち、独立変数によって説明される割合を示します。</t>
  </si>
  <si>
    <t>この場合、R²の値は0.92244であり、高い値と見なされます。これは、回帰モデルが実際のデータに非常によく適合していることを示しています。具体的には、従属変数（AGI）の変動の92.244%が、独立変数（慈善寄付額）によって説明できることを意味します。</t>
  </si>
  <si>
    <t xml:space="preserve">   Based on the scatter plot and the regression model, the data suggests that individuals with 
    higher Adjusted Gross Income (AGI) tend to make larger Charitable Contributions. </t>
  </si>
  <si>
    <t xml:space="preserve">   Conversely, those who contribute more to charity generally have higher AGI. This 
   demonstrates a positive correlation between AGI and charitable giving.</t>
  </si>
  <si>
    <t xml:space="preserve">   Furthermore, it indicates that higher-income individuals may contribute more to charity in part 
   because they anticipate receiving greater tax deductions, which can help lower their 
   overall tax burden.</t>
  </si>
  <si>
    <t xml:space="preserve">   This regression model could also be a useful tool for the IRS in identifying 
   potentially overstated charitable contributions. Since the model reflects the average 
   relationship between AGI and charitable giving, </t>
  </si>
  <si>
    <t xml:space="preserve">   it may help flag anomalies where claimed 
   contributions are unusually high relative to income.</t>
  </si>
  <si>
    <t>Decision Making – How can IRS use the Regression results to identify tax returns with unusually high charitable contributions? ( 5 points)</t>
  </si>
  <si>
    <t>「散布図および回帰モデルに基づくと、調整後総所得（AGI）が高い人ほど、慈善寄付額が大きくなる傾向があることが示唆されています。」</t>
  </si>
  <si>
    <t>「逆に、慈善寄付を多く行っている人は、一般的にAGIも高い傾向にあります。これは、AGIと慈善寄付の間に正の相関関係があることを示しています。」</t>
  </si>
  <si>
    <t>「さらに、所得の高い個人がより多くの寄付を行うのは、より大きな税控除を受けられると見込んでいるためであり、それによって全体的な税負担を軽減できる可能性があることも示唆されます。」</t>
  </si>
  <si>
    <t>「この回帰モデルは、AGIと慈善寄付の平均的な関係を反映しているため、IRS（米国国税庁）が過大申告された可能性のある慈善寄付を特定するための有用なツールとなる可能性があります。」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</si>
</sst>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_);\(&quot;$&quot;#,##0\)"/>
  </numFmts>
  <fonts count="10">
    <font>
      <sz val="12"/>
      <color theme="1"/>
      <name val="Aptos Narrow"/>
      <family val="2"/>
      <scheme val="minor"/>
    </font>
    <font>
      <b/>
      <u/>
      <sz val="12"/>
      <color theme="1"/>
      <name val="Times New Roman"/>
      <family val="1"/>
    </font>
    <font>
      <b/>
      <sz val="12"/>
      <color theme="1"/>
      <name val="Times New Roman"/>
      <family val="1"/>
    </font>
    <font>
      <sz val="12"/>
      <color theme="1"/>
      <name val="Times New Roman"/>
      <family val="1"/>
    </font>
    <font>
      <sz val="14"/>
      <color rgb="FF000000"/>
      <name val="-webkit-standard"/>
    </font>
    <font>
      <b/>
      <sz val="10"/>
      <name val="Arial"/>
      <family val="2"/>
    </font>
    <font>
      <sz val="10"/>
      <color theme="1"/>
      <name val="Arial"/>
      <family val="2"/>
    </font>
    <font>
      <sz val="10"/>
      <name val="Arial"/>
      <family val="2"/>
    </font>
    <font>
      <sz val="12"/>
      <color rgb="FF000000"/>
      <name val="Aptos Narrow"/>
      <family val="2"/>
      <scheme val="minor"/>
    </font>
    <font>
      <b/>
      <sz val="12"/>
      <color rgb="FF000000"/>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xf numFmtId="0" fontId="4" fillId="0" borderId="0" xfId="0" applyFont="1"/>
    <xf numFmtId="0" fontId="5" fillId="0" borderId="1" xfId="0" applyFont="1" applyBorder="1" applyAlignment="1">
      <alignment horizontal="center"/>
    </xf>
    <xf numFmtId="0" fontId="0" fillId="0" borderId="1" xfId="0" applyBorder="1"/>
    <xf numFmtId="0" fontId="0" fillId="2" borderId="1" xfId="0" applyFill="1" applyBorder="1"/>
    <xf numFmtId="0" fontId="5" fillId="0" borderId="0" xfId="0" applyFont="1"/>
    <xf numFmtId="168" fontId="6" fillId="3" borderId="1" xfId="0" applyNumberFormat="1" applyFont="1" applyFill="1" applyBorder="1" applyAlignment="1">
      <alignment horizontal="center"/>
    </xf>
    <xf numFmtId="168" fontId="0" fillId="4" borderId="1" xfId="0" applyNumberFormat="1" applyFill="1" applyBorder="1" applyAlignment="1">
      <alignment horizontal="center"/>
    </xf>
    <xf numFmtId="168" fontId="0" fillId="0" borderId="1" xfId="0" applyNumberFormat="1" applyBorder="1"/>
    <xf numFmtId="0" fontId="5" fillId="0" borderId="1" xfId="0" applyFont="1" applyBorder="1"/>
    <xf numFmtId="168" fontId="0" fillId="0" borderId="0" xfId="0" applyNumberFormat="1"/>
    <xf numFmtId="0" fontId="7" fillId="0" borderId="0" xfId="0" applyFont="1"/>
    <xf numFmtId="0" fontId="7" fillId="0" borderId="0" xfId="0" applyFont="1" applyAlignment="1">
      <alignment horizontal="left"/>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lotArea>
      <c:layout>
        <c:manualLayout>
          <c:layoutTarget val="inner"/>
          <c:xMode val="edge"/>
          <c:yMode val="edge"/>
          <c:x val="0.13747003499562555"/>
          <c:y val="0.17171296296296298"/>
          <c:w val="0.81214807524059496"/>
          <c:h val="0.72088764946048411"/>
        </c:manualLayout>
      </c:layout>
      <c:scatterChart>
        <c:scatterStyle val="lineMarker"/>
        <c:varyColors val="0"/>
        <c:ser>
          <c:idx val="0"/>
          <c:order val="0"/>
          <c:tx>
            <c:v>AGI vs Charitable Contribution </c:v>
          </c:tx>
          <c:spPr>
            <a:ln w="28575" cap="rnd">
              <a:noFill/>
              <a:round/>
            </a:ln>
            <a:effectLst/>
          </c:spPr>
          <c:marker>
            <c:symbol val="circle"/>
            <c:size val="5"/>
            <c:spPr>
              <a:solidFill>
                <a:schemeClr val="accent1"/>
              </a:solidFill>
              <a:ln w="9525">
                <a:solidFill>
                  <a:schemeClr val="accent1"/>
                </a:solidFill>
              </a:ln>
              <a:effectLst/>
            </c:spPr>
          </c:marker>
          <c:xVal>
            <c:numRef>
              <c:f>[1]Data!$B$4:$B$14</c:f>
              <c:numCache>
                <c:formatCode>"$"#,##0_);\("$"#,##0\)</c:formatCode>
                <c:ptCount val="11"/>
                <c:pt idx="0">
                  <c:v>4200</c:v>
                </c:pt>
                <c:pt idx="1">
                  <c:v>4800</c:v>
                </c:pt>
                <c:pt idx="2">
                  <c:v>6329</c:v>
                </c:pt>
                <c:pt idx="3">
                  <c:v>8017</c:v>
                </c:pt>
                <c:pt idx="4">
                  <c:v>7400</c:v>
                </c:pt>
                <c:pt idx="5">
                  <c:v>8600</c:v>
                </c:pt>
                <c:pt idx="6">
                  <c:v>12290</c:v>
                </c:pt>
                <c:pt idx="7">
                  <c:v>10406</c:v>
                </c:pt>
                <c:pt idx="8">
                  <c:v>11820</c:v>
                </c:pt>
                <c:pt idx="9">
                  <c:v>12090</c:v>
                </c:pt>
                <c:pt idx="10">
                  <c:v>14675</c:v>
                </c:pt>
              </c:numCache>
            </c:numRef>
          </c:xVal>
          <c:yVal>
            <c:numRef>
              <c:f>[1]Data!$A$4:$A$14</c:f>
              <c:numCache>
                <c:formatCode>"$"#,##0_);\("$"#,##0\)</c:formatCode>
                <c:ptCount val="11"/>
                <c:pt idx="0">
                  <c:v>55</c:v>
                </c:pt>
                <c:pt idx="1">
                  <c:v>58</c:v>
                </c:pt>
                <c:pt idx="2">
                  <c:v>63</c:v>
                </c:pt>
                <c:pt idx="3">
                  <c:v>67</c:v>
                </c:pt>
                <c:pt idx="4">
                  <c:v>74</c:v>
                </c:pt>
                <c:pt idx="5">
                  <c:v>78</c:v>
                </c:pt>
                <c:pt idx="6">
                  <c:v>83</c:v>
                </c:pt>
                <c:pt idx="7">
                  <c:v>88</c:v>
                </c:pt>
                <c:pt idx="8">
                  <c:v>92</c:v>
                </c:pt>
                <c:pt idx="9">
                  <c:v>98</c:v>
                </c:pt>
                <c:pt idx="10">
                  <c:v>105</c:v>
                </c:pt>
              </c:numCache>
            </c:numRef>
          </c:yVal>
          <c:smooth val="0"/>
          <c:extLst>
            <c:ext xmlns:c16="http://schemas.microsoft.com/office/drawing/2014/chart" uri="{C3380CC4-5D6E-409C-BE32-E72D297353CC}">
              <c16:uniqueId val="{00000000-7CDE-EE48-AEF9-85CAE5CD3083}"/>
            </c:ext>
          </c:extLst>
        </c:ser>
        <c:dLbls>
          <c:showLegendKey val="0"/>
          <c:showVal val="0"/>
          <c:showCatName val="0"/>
          <c:showSerName val="0"/>
          <c:showPercent val="0"/>
          <c:showBubbleSize val="0"/>
        </c:dLbls>
        <c:axId val="69395872"/>
        <c:axId val="69396288"/>
      </c:scatterChart>
      <c:valAx>
        <c:axId val="693958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69396288"/>
        <c:crosses val="autoZero"/>
        <c:crossBetween val="midCat"/>
      </c:valAx>
      <c:valAx>
        <c:axId val="69396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69395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406400</xdr:colOff>
      <xdr:row>25</xdr:row>
      <xdr:rowOff>25400</xdr:rowOff>
    </xdr:from>
    <xdr:to>
      <xdr:col>10</xdr:col>
      <xdr:colOff>157480</xdr:colOff>
      <xdr:row>46</xdr:row>
      <xdr:rowOff>50800</xdr:rowOff>
    </xdr:to>
    <xdr:graphicFrame macro="">
      <xdr:nvGraphicFramePr>
        <xdr:cNvPr id="2" name="Chart 1">
          <a:extLst>
            <a:ext uri="{FF2B5EF4-FFF2-40B4-BE49-F238E27FC236}">
              <a16:creationId xmlns:a16="http://schemas.microsoft.com/office/drawing/2014/main" id="{B8B2E66E-6E88-6342-BED9-E14326FB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sayasato/Desktop/University%20/Cal%20U%20/Cal%20M.S%20Data%20/Analytical%20Method%20/Final%20Week%20/Final%20Exam_IRS.xlsx" TargetMode="External"/><Relationship Id="rId1" Type="http://schemas.openxmlformats.org/officeDocument/2006/relationships/externalLinkPath" Target="University%20/Cal%20U%20/Cal%20M.S%20Data%20/Analytical%20Method%20/Final%20Week%20/Final%20Exam_I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Sheet1"/>
    </sheetNames>
    <sheetDataSet>
      <sheetData sheetId="0">
        <row r="4">
          <cell r="A4">
            <v>55</v>
          </cell>
          <cell r="B4">
            <v>4200</v>
          </cell>
        </row>
        <row r="5">
          <cell r="A5">
            <v>58</v>
          </cell>
          <cell r="B5">
            <v>4800</v>
          </cell>
        </row>
        <row r="6">
          <cell r="A6">
            <v>63</v>
          </cell>
          <cell r="B6">
            <v>6329</v>
          </cell>
        </row>
        <row r="7">
          <cell r="A7">
            <v>67</v>
          </cell>
          <cell r="B7">
            <v>8017</v>
          </cell>
        </row>
        <row r="8">
          <cell r="A8">
            <v>74</v>
          </cell>
          <cell r="B8">
            <v>7400</v>
          </cell>
        </row>
        <row r="9">
          <cell r="A9">
            <v>78</v>
          </cell>
          <cell r="B9">
            <v>8600</v>
          </cell>
        </row>
        <row r="10">
          <cell r="A10">
            <v>83</v>
          </cell>
          <cell r="B10">
            <v>12290</v>
          </cell>
        </row>
        <row r="11">
          <cell r="A11">
            <v>88</v>
          </cell>
          <cell r="B11">
            <v>10406</v>
          </cell>
        </row>
        <row r="12">
          <cell r="A12">
            <v>92</v>
          </cell>
          <cell r="B12">
            <v>11820</v>
          </cell>
        </row>
        <row r="13">
          <cell r="A13">
            <v>98</v>
          </cell>
          <cell r="B13">
            <v>12090</v>
          </cell>
        </row>
        <row r="14">
          <cell r="A14">
            <v>105</v>
          </cell>
          <cell r="B14">
            <v>14675</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6DD9-DF7C-7147-96B8-275747F60CD5}">
  <dimension ref="B2:L89"/>
  <sheetViews>
    <sheetView tabSelected="1" zoomScale="81" workbookViewId="0">
      <selection activeCell="L85" sqref="L85"/>
    </sheetView>
  </sheetViews>
  <sheetFormatPr baseColWidth="10" defaultRowHeight="16"/>
  <sheetData>
    <row r="2" spans="2:10">
      <c r="B2" s="1" t="s">
        <v>3</v>
      </c>
    </row>
    <row r="3" spans="2:10">
      <c r="B3" s="2" t="s">
        <v>0</v>
      </c>
    </row>
    <row r="4" spans="2:10">
      <c r="B4" s="3" t="s">
        <v>2</v>
      </c>
    </row>
    <row r="5" spans="2:10">
      <c r="B5" t="s">
        <v>1</v>
      </c>
    </row>
    <row r="7" spans="2:10" ht="18">
      <c r="B7" s="4" t="s">
        <v>4</v>
      </c>
    </row>
    <row r="10" spans="2:10">
      <c r="B10" s="5" t="s">
        <v>5</v>
      </c>
      <c r="C10" s="5" t="s">
        <v>6</v>
      </c>
      <c r="D10" s="5" t="s">
        <v>7</v>
      </c>
      <c r="E10" s="6"/>
      <c r="F10" s="5" t="s">
        <v>8</v>
      </c>
    </row>
    <row r="11" spans="2:10">
      <c r="B11" s="5" t="s">
        <v>9</v>
      </c>
      <c r="C11" s="5" t="s">
        <v>10</v>
      </c>
      <c r="D11" s="5" t="s">
        <v>9</v>
      </c>
      <c r="E11" s="5" t="s">
        <v>11</v>
      </c>
      <c r="F11" s="5" t="s">
        <v>11</v>
      </c>
      <c r="H11" s="5" t="s">
        <v>12</v>
      </c>
      <c r="I11" s="7">
        <v>35.153350000000003</v>
      </c>
      <c r="J11" s="8"/>
    </row>
    <row r="12" spans="2:10">
      <c r="B12" s="9">
        <v>55</v>
      </c>
      <c r="C12" s="10">
        <v>4200</v>
      </c>
      <c r="D12" s="6">
        <f>$H$3+I12*D13</f>
        <v>0</v>
      </c>
      <c r="E12" s="11">
        <f xml:space="preserve"> B12-D12</f>
        <v>55</v>
      </c>
      <c r="F12" s="11">
        <f t="shared" ref="F12:F22" si="0">E12^2</f>
        <v>3025</v>
      </c>
      <c r="H12" s="12" t="s">
        <v>13</v>
      </c>
      <c r="I12" s="7">
        <v>4.7099999999999998E-3</v>
      </c>
    </row>
    <row r="13" spans="2:10">
      <c r="B13" s="9">
        <v>58</v>
      </c>
      <c r="C13" s="10">
        <v>4800</v>
      </c>
      <c r="D13" s="6">
        <f>$H$3+$H$4*C13</f>
        <v>0</v>
      </c>
      <c r="E13" s="11">
        <f t="shared" ref="E13:E19" si="1">B13-D13</f>
        <v>58</v>
      </c>
      <c r="F13" s="11">
        <f t="shared" si="0"/>
        <v>3364</v>
      </c>
    </row>
    <row r="14" spans="2:10">
      <c r="B14" s="9">
        <v>63</v>
      </c>
      <c r="C14" s="10">
        <v>6329</v>
      </c>
      <c r="D14" s="6">
        <f xml:space="preserve"> $H$3+$H$4*C14</f>
        <v>0</v>
      </c>
      <c r="E14" s="11">
        <f t="shared" si="1"/>
        <v>63</v>
      </c>
      <c r="F14" s="11">
        <f t="shared" si="0"/>
        <v>3969</v>
      </c>
      <c r="H14" s="12" t="s">
        <v>14</v>
      </c>
      <c r="I14" s="6">
        <v>212.53</v>
      </c>
    </row>
    <row r="15" spans="2:10">
      <c r="B15" s="9">
        <v>67</v>
      </c>
      <c r="C15" s="10">
        <v>8017</v>
      </c>
      <c r="D15" s="6">
        <f>$H$3+$H$4*C15</f>
        <v>0</v>
      </c>
      <c r="E15" s="11">
        <f t="shared" si="1"/>
        <v>67</v>
      </c>
      <c r="F15" s="11">
        <f t="shared" si="0"/>
        <v>4489</v>
      </c>
    </row>
    <row r="16" spans="2:10">
      <c r="B16" s="9">
        <v>74</v>
      </c>
      <c r="C16" s="10">
        <v>7400</v>
      </c>
      <c r="D16" s="6">
        <f>$H$3+$H$4*C16</f>
        <v>0</v>
      </c>
      <c r="E16" s="11">
        <f t="shared" si="1"/>
        <v>74</v>
      </c>
      <c r="F16" s="11">
        <f t="shared" si="0"/>
        <v>5476</v>
      </c>
    </row>
    <row r="17" spans="2:12">
      <c r="B17" s="9">
        <v>78</v>
      </c>
      <c r="C17" s="10">
        <v>8600</v>
      </c>
      <c r="D17" s="6">
        <f xml:space="preserve"> $H$3+$H$4*C17</f>
        <v>0</v>
      </c>
      <c r="E17" s="13">
        <f t="shared" si="1"/>
        <v>78</v>
      </c>
      <c r="F17" s="11">
        <f t="shared" si="0"/>
        <v>6084</v>
      </c>
    </row>
    <row r="18" spans="2:12">
      <c r="B18" s="9">
        <v>83</v>
      </c>
      <c r="C18" s="10">
        <v>12290</v>
      </c>
      <c r="D18" s="6">
        <f xml:space="preserve"> $H$3+$H$5*C18</f>
        <v>0</v>
      </c>
      <c r="E18" s="11">
        <f t="shared" si="1"/>
        <v>83</v>
      </c>
      <c r="F18" s="11">
        <f t="shared" si="0"/>
        <v>6889</v>
      </c>
    </row>
    <row r="19" spans="2:12">
      <c r="B19" s="9">
        <v>88</v>
      </c>
      <c r="C19" s="10">
        <v>10406</v>
      </c>
      <c r="D19" s="6">
        <f xml:space="preserve"> $H$3+$H$4*C19</f>
        <v>0</v>
      </c>
      <c r="E19" s="11">
        <f t="shared" si="1"/>
        <v>88</v>
      </c>
      <c r="F19" s="11">
        <f t="shared" si="0"/>
        <v>7744</v>
      </c>
    </row>
    <row r="20" spans="2:12">
      <c r="B20" s="9">
        <v>92</v>
      </c>
      <c r="C20" s="10">
        <v>11820</v>
      </c>
      <c r="D20" s="6">
        <f xml:space="preserve"> $H$3+$H$4*C20</f>
        <v>0</v>
      </c>
      <c r="E20" s="11">
        <f>B20-D21</f>
        <v>92</v>
      </c>
      <c r="F20" s="11">
        <f t="shared" si="0"/>
        <v>8464</v>
      </c>
    </row>
    <row r="21" spans="2:12">
      <c r="B21" s="9">
        <v>98</v>
      </c>
      <c r="C21" s="10">
        <v>12090</v>
      </c>
      <c r="D21" s="6">
        <f xml:space="preserve"> $H$3+$H$4*C21</f>
        <v>0</v>
      </c>
      <c r="E21" s="11">
        <f>B21-D21</f>
        <v>98</v>
      </c>
      <c r="F21" s="11">
        <f t="shared" si="0"/>
        <v>9604</v>
      </c>
    </row>
    <row r="22" spans="2:12">
      <c r="B22" s="9">
        <v>105</v>
      </c>
      <c r="C22" s="10">
        <v>14675</v>
      </c>
      <c r="D22" s="6">
        <f xml:space="preserve"> $H$3+$H$4*C22</f>
        <v>0</v>
      </c>
      <c r="E22" s="11">
        <f>B22-D22</f>
        <v>105</v>
      </c>
      <c r="F22" s="11">
        <f t="shared" si="0"/>
        <v>11025</v>
      </c>
    </row>
    <row r="26" spans="2:12">
      <c r="L26" s="8" t="s">
        <v>15</v>
      </c>
    </row>
    <row r="27" spans="2:12">
      <c r="L27" s="14" t="s">
        <v>16</v>
      </c>
    </row>
    <row r="28" spans="2:12">
      <c r="L28" s="14" t="s">
        <v>17</v>
      </c>
    </row>
    <row r="29" spans="2:12">
      <c r="L29" s="14" t="s">
        <v>18</v>
      </c>
    </row>
    <row r="30" spans="2:12">
      <c r="L30" s="14" t="s">
        <v>19</v>
      </c>
    </row>
    <row r="32" spans="2:12" ht="18">
      <c r="L32" s="4" t="s">
        <v>20</v>
      </c>
    </row>
    <row r="33" spans="12:12" ht="18">
      <c r="L33" s="4" t="s">
        <v>21</v>
      </c>
    </row>
    <row r="34" spans="12:12" ht="18">
      <c r="L34" s="4" t="s">
        <v>22</v>
      </c>
    </row>
    <row r="35" spans="12:12" ht="18">
      <c r="L35" s="4" t="s">
        <v>23</v>
      </c>
    </row>
    <row r="50" spans="2:3">
      <c r="B50" s="8" t="s">
        <v>29</v>
      </c>
    </row>
    <row r="51" spans="2:3">
      <c r="B51" s="14" t="s">
        <v>24</v>
      </c>
      <c r="C51" s="14" t="s">
        <v>25</v>
      </c>
    </row>
    <row r="52" spans="2:3">
      <c r="C52" s="14" t="s">
        <v>26</v>
      </c>
    </row>
    <row r="53" spans="2:3">
      <c r="C53" s="14" t="s">
        <v>27</v>
      </c>
    </row>
    <row r="55" spans="2:3">
      <c r="C55" s="8" t="s">
        <v>28</v>
      </c>
    </row>
    <row r="57" spans="2:3" ht="18">
      <c r="B57" s="4" t="s">
        <v>30</v>
      </c>
      <c r="C57" s="15"/>
    </row>
    <row r="58" spans="2:3">
      <c r="B58" s="14" t="s">
        <v>24</v>
      </c>
      <c r="C58" s="14" t="s">
        <v>25</v>
      </c>
    </row>
    <row r="59" spans="2:3">
      <c r="C59" s="14" t="s">
        <v>26</v>
      </c>
    </row>
    <row r="60" spans="2:3">
      <c r="C60" s="14" t="s">
        <v>27</v>
      </c>
    </row>
    <row r="62" spans="2:3">
      <c r="C62" s="8" t="s">
        <v>28</v>
      </c>
    </row>
    <row r="65" spans="2:2">
      <c r="B65" s="8" t="s">
        <v>35</v>
      </c>
    </row>
    <row r="66" spans="2:2">
      <c r="B66" s="14" t="s">
        <v>31</v>
      </c>
    </row>
    <row r="67" spans="2:2">
      <c r="B67" s="15" t="s">
        <v>32</v>
      </c>
    </row>
    <row r="68" spans="2:2">
      <c r="B68" s="14" t="s">
        <v>33</v>
      </c>
    </row>
    <row r="69" spans="2:2">
      <c r="B69" s="14" t="s">
        <v>34</v>
      </c>
    </row>
    <row r="71" spans="2:2">
      <c r="B71" s="16" t="s">
        <v>36</v>
      </c>
    </row>
    <row r="72" spans="2:2">
      <c r="B72" s="16" t="s">
        <v>37</v>
      </c>
    </row>
    <row r="73" spans="2:2">
      <c r="B73" s="16" t="s">
        <v>38</v>
      </c>
    </row>
    <row r="75" spans="2:2">
      <c r="B75" s="16"/>
    </row>
    <row r="76" spans="2:2">
      <c r="B76" s="8" t="s">
        <v>44</v>
      </c>
    </row>
    <row r="77" spans="2:2">
      <c r="B77" s="15" t="s">
        <v>39</v>
      </c>
    </row>
    <row r="78" spans="2:2">
      <c r="B78" s="14" t="s">
        <v>40</v>
      </c>
    </row>
    <row r="79" spans="2:2">
      <c r="B79" s="14" t="s">
        <v>41</v>
      </c>
    </row>
    <row r="80" spans="2:2">
      <c r="B80" s="14" t="s">
        <v>42</v>
      </c>
    </row>
    <row r="81" spans="2:2">
      <c r="B81" s="14" t="s">
        <v>43</v>
      </c>
    </row>
    <row r="83" spans="2:2">
      <c r="B83" s="16" t="s">
        <v>45</v>
      </c>
    </row>
    <row r="84" spans="2:2">
      <c r="B84" s="16" t="s">
        <v>46</v>
      </c>
    </row>
    <row r="85" spans="2:2">
      <c r="B85" s="16" t="s">
        <v>47</v>
      </c>
    </row>
    <row r="86" spans="2:2">
      <c r="B86" s="16" t="s">
        <v>48</v>
      </c>
    </row>
    <row r="87" spans="2:2">
      <c r="B87" s="16"/>
    </row>
    <row r="89" spans="2:2">
      <c r="B89"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masaya sato</dc:creator>
  <cp:lastModifiedBy>masaya sato</cp:lastModifiedBy>
  <dcterms:created xsi:type="dcterms:W3CDTF">2025-05-24T11:59:15Z</dcterms:created>
  <dcterms:modified xsi:type="dcterms:W3CDTF">2025-05-24T12:13:52Z</dcterms:modified>
</cp:coreProperties>
</file>